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37" activeTab="0"/>
  </bookViews>
  <sheets>
    <sheet name="Tournament Results Data" sheetId="1" r:id="rId1"/>
    <sheet name="Wall Sheets-3 sets-one playoff" sheetId="2" r:id="rId2"/>
    <sheet name="Wall 2-3Gold-Silver playoff" sheetId="3" r:id="rId3"/>
    <sheet name="Results Web-3sets-one playoff" sheetId="4" state="hidden" r:id="rId4"/>
    <sheet name="ResuWeb 2-3set-one playoffNVVA " sheetId="5" state="hidden" r:id="rId5"/>
    <sheet name="ResultsWeb 2-3Gold-SilverMVSA" sheetId="6" state="hidden" r:id="rId6"/>
  </sheets>
  <definedNames>
    <definedName name="_xlnm.Print_Area" localSheetId="2">'Wall 2-3Gold-Silver playoff'!$A$3:$AT$114</definedName>
    <definedName name="_xlnm.Print_Area" localSheetId="1">'Wall Sheets-3 sets-one playoff'!$A$3:$AT$115</definedName>
    <definedName name="_xlnm.Print_Titles" localSheetId="2">'Wall 2-3Gold-Silver playoff'!$3:$7</definedName>
    <definedName name="_xlnm.Print_Titles" localSheetId="1">'Wall Sheets-3 sets-one playoff'!$3:$7</definedName>
  </definedNames>
  <calcPr fullCalcOnLoad="1"/>
</workbook>
</file>

<file path=xl/sharedStrings.xml><?xml version="1.0" encoding="utf-8"?>
<sst xmlns="http://schemas.openxmlformats.org/spreadsheetml/2006/main" count="430" uniqueCount="70">
  <si>
    <t>Won</t>
  </si>
  <si>
    <t>Lost</t>
  </si>
  <si>
    <t>Finish Place</t>
  </si>
  <si>
    <t>Time</t>
  </si>
  <si>
    <t>1 vs 2 (3)</t>
  </si>
  <si>
    <t>ASAP</t>
  </si>
  <si>
    <t>2 vs 3 (1)</t>
  </si>
  <si>
    <t>1 vs 3 (4)</t>
  </si>
  <si>
    <t>Match #</t>
  </si>
  <si>
    <t>%</t>
  </si>
  <si>
    <t>-</t>
  </si>
  <si>
    <t>Match(Work)</t>
  </si>
  <si>
    <t>1</t>
  </si>
  <si>
    <t>2</t>
  </si>
  <si>
    <t>3</t>
  </si>
  <si>
    <t>4</t>
  </si>
  <si>
    <t>5</t>
  </si>
  <si>
    <t>6</t>
  </si>
  <si>
    <t>8:30 AM</t>
  </si>
  <si>
    <t>9:30 AM</t>
  </si>
  <si>
    <t>Teams</t>
  </si>
  <si>
    <t>1.</t>
  </si>
  <si>
    <t>2.</t>
  </si>
  <si>
    <t>3.</t>
  </si>
  <si>
    <t>Pool A</t>
  </si>
  <si>
    <t>Pool B</t>
  </si>
  <si>
    <t>Matches</t>
  </si>
  <si>
    <t>Points %</t>
  </si>
  <si>
    <t>3 vs 4 (2)</t>
  </si>
  <si>
    <t>2 vs 4 (1)</t>
  </si>
  <si>
    <t>1 vs 4 (2)</t>
  </si>
  <si>
    <t>1 vs 3 (2)</t>
  </si>
  <si>
    <t>,</t>
  </si>
  <si>
    <t>No user data entry allowed on this sheet.</t>
  </si>
  <si>
    <t>Make changes on Tournament Results Data sheet</t>
  </si>
  <si>
    <t>Playoffs</t>
  </si>
  <si>
    <t>per USAV and Region rules.</t>
  </si>
  <si>
    <t>Pool Tiebreakers</t>
  </si>
  <si>
    <t>Tiebreaker #1</t>
  </si>
  <si>
    <t>Tiebreaker #2</t>
  </si>
  <si>
    <t>Tiebreaker #3</t>
  </si>
  <si>
    <t>Tournament:</t>
  </si>
  <si>
    <t>Date:</t>
  </si>
  <si>
    <t>Site:</t>
  </si>
  <si>
    <t>Silver Division Three Team Playoff Pool</t>
  </si>
  <si>
    <t>Sets</t>
  </si>
  <si>
    <t>Score Set 1</t>
  </si>
  <si>
    <t>Score Set 2</t>
  </si>
  <si>
    <t>Score Set 3</t>
  </si>
  <si>
    <t>Tiebreaker sets are 25 points,switch at 13</t>
  </si>
  <si>
    <t>Semifinal loser with least distance to travel works finals</t>
  </si>
  <si>
    <t>Gold Division Playoffs</t>
  </si>
  <si>
    <t>Silver Division Playoffs</t>
  </si>
  <si>
    <t>Score Game 1</t>
  </si>
  <si>
    <t>Score Game 2</t>
  </si>
  <si>
    <t>Score Game 3</t>
  </si>
  <si>
    <t>Best 1st place team</t>
  </si>
  <si>
    <t>SF Match #1</t>
  </si>
  <si>
    <t>2nd 1st place team</t>
  </si>
  <si>
    <t>SF Match #2</t>
  </si>
  <si>
    <t>Finals</t>
  </si>
  <si>
    <t>Best 3rd place team</t>
  </si>
  <si>
    <t>2nd 3rd place team</t>
  </si>
  <si>
    <t>Loser of Match #1 works Match #2</t>
  </si>
  <si>
    <t>Loser of Match #2 works Finals</t>
  </si>
  <si>
    <t>Opp 2nd place team</t>
  </si>
  <si>
    <t>Opp 4th place team</t>
  </si>
  <si>
    <t>Opp 4th place team in Silver SF#2 works Match #1</t>
  </si>
  <si>
    <t>Opp 2nd place team in Gold SF#2 works Match #1</t>
  </si>
  <si>
    <t>Pool 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</si>
</sst>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  <numFmt numFmtId="170" formatCode="0.0"/>
    <numFmt numFmtId="171" formatCode="[$€-2]\ #,##0.00_);[Red]\([$€-2]\ #,##0.00\)"/>
    <numFmt numFmtId="172" formatCode="[$-409]dddd\,\ mmmm\ dd\,\ yyyy"/>
    <numFmt numFmtId="173" formatCode="mm/dd/yy;@"/>
    <numFmt numFmtId="174" formatCode="[$-409]mmmm\ d\,\ yyyy;@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" fontId="0" fillId="0" borderId="0" xfId="0" applyNumberFormat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8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49" fontId="0" fillId="0" borderId="19" xfId="0" applyNumberFormat="1" applyBorder="1" applyAlignment="1">
      <alignment/>
    </xf>
    <xf numFmtId="49" fontId="0" fillId="0" borderId="17" xfId="0" applyNumberFormat="1" applyBorder="1" applyAlignment="1">
      <alignment/>
    </xf>
    <xf numFmtId="1" fontId="0" fillId="0" borderId="0" xfId="0" applyNumberFormat="1" applyAlignment="1" quotePrefix="1">
      <alignment/>
    </xf>
    <xf numFmtId="0" fontId="0" fillId="0" borderId="0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0" fillId="0" borderId="2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1" fontId="0" fillId="0" borderId="21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174" fontId="0" fillId="0" borderId="0" xfId="0" applyNumberFormat="1" applyAlignment="1" applyProtection="1">
      <alignment horizontal="left"/>
      <protection locked="0"/>
    </xf>
    <xf numFmtId="49" fontId="0" fillId="0" borderId="27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3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" fontId="0" fillId="0" borderId="22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1" fontId="0" fillId="0" borderId="32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>
      <alignment horizontal="center"/>
    </xf>
    <xf numFmtId="1" fontId="0" fillId="0" borderId="16" xfId="0" applyNumberFormat="1" applyBorder="1" applyAlignment="1" applyProtection="1">
      <alignment horizontal="left"/>
      <protection locked="0"/>
    </xf>
    <xf numFmtId="1" fontId="0" fillId="0" borderId="33" xfId="0" applyNumberFormat="1" applyBorder="1" applyAlignment="1" applyProtection="1">
      <alignment horizontal="left"/>
      <protection locked="0"/>
    </xf>
    <xf numFmtId="1" fontId="0" fillId="0" borderId="34" xfId="0" applyNumberFormat="1" applyBorder="1" applyAlignment="1" applyProtection="1">
      <alignment horizontal="left"/>
      <protection locked="0"/>
    </xf>
    <xf numFmtId="1" fontId="0" fillId="0" borderId="35" xfId="0" applyNumberFormat="1" applyBorder="1" applyAlignment="1" applyProtection="1">
      <alignment horizontal="right"/>
      <protection locked="0"/>
    </xf>
    <xf numFmtId="1" fontId="0" fillId="0" borderId="16" xfId="0" applyNumberFormat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3" xfId="0" applyNumberForma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/>
      <protection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 horizontal="left"/>
    </xf>
    <xf numFmtId="169" fontId="0" fillId="0" borderId="22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left"/>
      <protection locked="0"/>
    </xf>
    <xf numFmtId="49" fontId="0" fillId="0" borderId="35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22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6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35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2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23" xfId="0" applyNumberFormat="1" applyBorder="1" applyAlignment="1">
      <alignment horizontal="left"/>
    </xf>
    <xf numFmtId="49" fontId="0" fillId="0" borderId="24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" fontId="0" fillId="0" borderId="23" xfId="0" applyNumberFormat="1" applyBorder="1" applyAlignment="1">
      <alignment horizontal="left"/>
    </xf>
    <xf numFmtId="170" fontId="0" fillId="0" borderId="22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32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left"/>
    </xf>
    <xf numFmtId="1" fontId="0" fillId="0" borderId="34" xfId="0" applyNumberFormat="1" applyBorder="1" applyAlignment="1">
      <alignment horizontal="left"/>
    </xf>
    <xf numFmtId="1" fontId="0" fillId="0" borderId="35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70" fontId="0" fillId="0" borderId="35" xfId="0" applyNumberFormat="1" applyBorder="1" applyAlignment="1">
      <alignment horizontal="right"/>
    </xf>
    <xf numFmtId="170" fontId="0" fillId="0" borderId="16" xfId="0" applyNumberFormat="1" applyBorder="1" applyAlignment="1">
      <alignment horizontal="right"/>
    </xf>
    <xf numFmtId="1" fontId="0" fillId="0" borderId="33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33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9" fontId="0" fillId="0" borderId="3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NumberFormat="1" applyBorder="1" applyAlignment="1">
      <alignment horizontal="right"/>
    </xf>
    <xf numFmtId="0" fontId="0" fillId="0" borderId="20" xfId="0" applyNumberFormat="1" applyBorder="1" applyAlignment="1">
      <alignment horizontal="left"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15" xfId="0" applyFont="1" applyBorder="1" applyAlignment="1">
      <alignment horizontal="center"/>
    </xf>
    <xf numFmtId="1" fontId="0" fillId="0" borderId="20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2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0" fillId="0" borderId="41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49" fontId="0" fillId="0" borderId="41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A1">
      <selection activeCell="H12" sqref="H12:Q12"/>
    </sheetView>
  </sheetViews>
  <sheetFormatPr defaultColWidth="9.140625" defaultRowHeight="12.75"/>
  <cols>
    <col min="1" max="1" width="2.00390625" style="3" bestFit="1" customWidth="1"/>
    <col min="2" max="2" width="13.140625" style="1" bestFit="1" customWidth="1"/>
    <col min="3" max="3" width="7.8515625" style="1" customWidth="1"/>
    <col min="4" max="45" width="1.7109375" style="1" customWidth="1"/>
    <col min="46" max="46" width="3.7109375" style="0" customWidth="1"/>
    <col min="47" max="63" width="1.7109375" style="0" customWidth="1"/>
  </cols>
  <sheetData>
    <row r="1" spans="2:27" ht="12.75">
      <c r="B1" s="182" t="s">
        <v>41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ht="12.75">
      <c r="B2" s="5"/>
    </row>
    <row r="3" spans="1:21" ht="12.75">
      <c r="A3" s="35"/>
      <c r="B3" s="182" t="s">
        <v>42</v>
      </c>
      <c r="C3" s="56"/>
      <c r="D3" s="56"/>
      <c r="E3" s="56"/>
      <c r="F3" s="56"/>
      <c r="G3" s="56"/>
      <c r="H3" s="56"/>
      <c r="I3" s="56"/>
      <c r="J3" s="56"/>
      <c r="U3" s="36"/>
    </row>
    <row r="4" spans="2:21" ht="12.75">
      <c r="B4" s="5"/>
      <c r="U4" s="36"/>
    </row>
    <row r="5" spans="2:27" ht="12.75">
      <c r="B5" s="182" t="s">
        <v>43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ht="13.5" thickBot="1"/>
    <row r="7" spans="1:45" ht="12.75">
      <c r="A7" s="6"/>
      <c r="B7" s="103" t="s">
        <v>24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65" t="s">
        <v>26</v>
      </c>
      <c r="S7" s="66"/>
      <c r="T7" s="66"/>
      <c r="U7" s="66"/>
      <c r="V7" s="66"/>
      <c r="W7" s="66"/>
      <c r="X7" s="66"/>
      <c r="Y7" s="66"/>
      <c r="Z7" s="66"/>
      <c r="AA7" s="67"/>
      <c r="AB7" s="65" t="s">
        <v>45</v>
      </c>
      <c r="AC7" s="66"/>
      <c r="AD7" s="66"/>
      <c r="AE7" s="66"/>
      <c r="AF7" s="66"/>
      <c r="AG7" s="66"/>
      <c r="AH7" s="66"/>
      <c r="AI7" s="66"/>
      <c r="AJ7" s="66"/>
      <c r="AK7" s="67"/>
      <c r="AL7" s="57" t="s">
        <v>27</v>
      </c>
      <c r="AM7" s="58"/>
      <c r="AN7" s="58"/>
      <c r="AO7" s="59"/>
      <c r="AP7" s="57" t="s">
        <v>2</v>
      </c>
      <c r="AQ7" s="58"/>
      <c r="AR7" s="58"/>
      <c r="AS7" s="54"/>
    </row>
    <row r="8" spans="1:45" ht="12.75">
      <c r="A8" s="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68"/>
      <c r="S8" s="69"/>
      <c r="T8" s="69"/>
      <c r="U8" s="69"/>
      <c r="V8" s="69"/>
      <c r="W8" s="69"/>
      <c r="X8" s="69"/>
      <c r="Y8" s="69"/>
      <c r="Z8" s="69"/>
      <c r="AA8" s="70"/>
      <c r="AB8" s="68"/>
      <c r="AC8" s="69"/>
      <c r="AD8" s="69"/>
      <c r="AE8" s="69"/>
      <c r="AF8" s="69"/>
      <c r="AG8" s="69"/>
      <c r="AH8" s="69"/>
      <c r="AI8" s="69"/>
      <c r="AJ8" s="69"/>
      <c r="AK8" s="70"/>
      <c r="AL8" s="60"/>
      <c r="AM8" s="61"/>
      <c r="AN8" s="61"/>
      <c r="AO8" s="62"/>
      <c r="AP8" s="60"/>
      <c r="AQ8" s="61"/>
      <c r="AR8" s="61"/>
      <c r="AS8" s="55"/>
    </row>
    <row r="9" spans="1:45" ht="12.75">
      <c r="A9" s="7"/>
      <c r="B9" s="98" t="s">
        <v>20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49" t="s">
        <v>0</v>
      </c>
      <c r="S9" s="50"/>
      <c r="T9" s="51"/>
      <c r="U9" s="49" t="s">
        <v>1</v>
      </c>
      <c r="V9" s="50"/>
      <c r="W9" s="51"/>
      <c r="X9" s="49" t="s">
        <v>9</v>
      </c>
      <c r="Y9" s="50"/>
      <c r="Z9" s="50"/>
      <c r="AA9" s="51"/>
      <c r="AB9" s="49" t="s">
        <v>0</v>
      </c>
      <c r="AC9" s="50"/>
      <c r="AD9" s="51"/>
      <c r="AE9" s="49" t="s">
        <v>1</v>
      </c>
      <c r="AF9" s="50"/>
      <c r="AG9" s="51"/>
      <c r="AH9" s="49" t="s">
        <v>9</v>
      </c>
      <c r="AI9" s="50"/>
      <c r="AJ9" s="50"/>
      <c r="AK9" s="51"/>
      <c r="AL9" s="63"/>
      <c r="AM9" s="64"/>
      <c r="AN9" s="64"/>
      <c r="AO9" s="53"/>
      <c r="AP9" s="63"/>
      <c r="AQ9" s="64"/>
      <c r="AR9" s="64"/>
      <c r="AS9" s="52"/>
    </row>
    <row r="10" spans="1:45" ht="12.75">
      <c r="A10" s="8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81">
        <f>(((ABS(D18)&gt;ABS(H18))+(ABS(D19)&gt;ABS(H19))+(ABS(D20)&gt;ABS(H20)))&gt;=2)+(((ABS(Y18)&gt;ABS(AC18))+(ABS(Y19)&gt;ABS(AC19))+(ABS(Y20)&gt;ABS(AC20))&gt;=2)+(((ABS(AM18)&gt;ABS(AQ18))+(ABS(AM19)&gt;ABS(AQ19))+(ABS(AM20)&gt;ABS(AQ20))&gt;=2)))</f>
        <v>0</v>
      </c>
      <c r="S10" s="82"/>
      <c r="T10" s="83"/>
      <c r="U10" s="84">
        <f>(((ABS(D18)&lt;ABS(H18))+(ABS(D19)&lt;ABS(H19))+(ABS(D20)&lt;ABS(H20)))&gt;=2)+(((ABS(Y18)&lt;ABS(AC18))+(ABS(Y19)&lt;ABS(AC19))+(ABS(Y20)&lt;ABS(AC20)))&gt;=2)+(((ABS(AM18)&lt;ABS(AQ18))+(ABS(AM19)&lt;ABS(AQ19))+(ABS(AM20)&lt;ABS(AQ20))&gt;=2))</f>
        <v>0</v>
      </c>
      <c r="V10" s="85"/>
      <c r="W10" s="86"/>
      <c r="X10" s="95" t="e">
        <f>R10/(R10+U10)</f>
        <v>#DIV/0!</v>
      </c>
      <c r="Y10" s="96"/>
      <c r="Z10" s="96"/>
      <c r="AA10" s="97"/>
      <c r="AB10" s="81">
        <f>(ABS(D18)&gt;ABS(H18))+(ABS(D19)&gt;ABS(H19))+(ABS(D20)&gt;ABS(H20))+(ABS(Y18)&gt;ABS(AC18))+(ABS(Y19)&gt;ABS(AC19))+(ABS(Y20)&gt;ABS(AC20))+(ABS(AM18)&gt;ABS(AQ18))+(ABS(AM19)&gt;ABS(AQ19))+(ABS(AM20)&gt;ABS(AQ20))</f>
        <v>0</v>
      </c>
      <c r="AC10" s="82"/>
      <c r="AD10" s="83"/>
      <c r="AE10" s="81">
        <f>(ABS(D18)&lt;ABS(H18))+(ABS(D19)&lt;ABS(H19))+(ABS(D20)&lt;ABS(H20))+(ABS(Y18)&lt;ABS(AC18))+(ABS(Y19)&lt;ABS(AC19))+(ABS(Y20)&lt;ABS(AC20))+(ABS(AM18)&lt;ABS(AQ18))+(ABS(AM19)&lt;ABS(AQ19))+(ABS(AM20)&lt;ABS(AQ20))</f>
        <v>0</v>
      </c>
      <c r="AF10" s="82"/>
      <c r="AG10" s="83"/>
      <c r="AH10" s="95" t="e">
        <f>AB10/(AB10+AE10)</f>
        <v>#DIV/0!</v>
      </c>
      <c r="AI10" s="96"/>
      <c r="AJ10" s="96"/>
      <c r="AK10" s="97"/>
      <c r="AL10" s="95" t="e">
        <f>(ABS(D18)+ABS(D19)+ABS(D20)+ABS(Y18)+ABS(Y19)+ABS(Y20)+ABS(AM18)+ABS(AM19)+ABS(AM20))/(ABS(H18)+ABS(H19)+ABS(H20)+ABS(AC18)+ABS(AC19)+ABS(AC20)+ABS(AQ18)+ABS(AQ19)+ABS(AQ20))</f>
        <v>#DIV/0!</v>
      </c>
      <c r="AM10" s="96"/>
      <c r="AN10" s="96"/>
      <c r="AO10" s="97"/>
      <c r="AP10" s="99"/>
      <c r="AQ10" s="100"/>
      <c r="AR10" s="100"/>
      <c r="AS10" s="102"/>
    </row>
    <row r="11" spans="1:45" ht="12.75">
      <c r="A11" s="8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81">
        <f>(((ABS(H18)&gt;ABS(D18))+(ABS(H19)&gt;ABS(D19))+(ABS(H20)&gt;ABS(D20)))&gt;=2)+(((ABS(R18)&gt;ABS(V18))+(ABS(R19)&gt;ABS(V19))+(ABS(R20)&gt;ABS(V20)))&gt;=2)+(((ABS(AF18)&gt;ABS(AJ18))+(ABS(AF19)&gt;ABS(AJ19))+(ABS(AF20)&gt;ABS(AJ20)))&gt;=2)</f>
        <v>0</v>
      </c>
      <c r="S11" s="82"/>
      <c r="T11" s="83"/>
      <c r="U11" s="84">
        <f>(((ABS(H18)&lt;ABS(D18))+(ABS(H19)&lt;ABS(D19))+(ABS(H20)&lt;ABS(D20)))&gt;=2)+(((ABS(R18)&lt;ABS(V18))+(ABS(R19)&lt;ABS(V19))+(ABS(R20)&lt;ABS(V20)))&gt;=2)+(((ABS(AF18)&lt;ABS(AJ18))+(ABS(AF19)&lt;ABS(AJ19))+(ABS(AF20)&lt;ABS(AJ20)))&gt;=2)</f>
        <v>0</v>
      </c>
      <c r="V11" s="85"/>
      <c r="W11" s="86"/>
      <c r="X11" s="95" t="e">
        <f>R11/(R11+U11)</f>
        <v>#DIV/0!</v>
      </c>
      <c r="Y11" s="96"/>
      <c r="Z11" s="96"/>
      <c r="AA11" s="97"/>
      <c r="AB11" s="81">
        <f>(ABS(H18)&gt;ABS(D18))+(ABS(H19)&gt;ABS(D19))+(ABS(H20)&gt;ABS(D20))+(ABS(R18)&gt;ABS(V18))+(ABS(R19)&gt;ABS(V19))+(ABS(R20)&gt;ABS(V20))+(ABS(AF18)&gt;ABS(AJ18))+(ABS(AF19)&gt;ABS(AJ19))+(ABS(AF20)&gt;ABS(AJ20))</f>
        <v>0</v>
      </c>
      <c r="AC11" s="82"/>
      <c r="AD11" s="83"/>
      <c r="AE11" s="81">
        <f>(ABS(H18)&lt;ABS(D18))+(ABS(H19)&lt;ABS(D19))+(ABS(H20)&lt;ABS(D20))+(ABS(R18)&lt;ABS(V18))+(ABS(R19)&lt;ABS(V19))+(ABS(R20)&lt;ABS(V20))+(ABS(AF18)&lt;ABS(AJ18))+(ABS(AF19)&lt;ABS(AJ19))+(ABS(AF20)&lt;ABS(AJ20))</f>
        <v>0</v>
      </c>
      <c r="AF11" s="82"/>
      <c r="AG11" s="83"/>
      <c r="AH11" s="95" t="e">
        <f>AB11/(AB11+AE11)</f>
        <v>#DIV/0!</v>
      </c>
      <c r="AI11" s="96"/>
      <c r="AJ11" s="96"/>
      <c r="AK11" s="97"/>
      <c r="AL11" s="95" t="e">
        <f>(ABS(H18)+ABS(H19)+ABS(H20)+ABS(R18)+ABS(R19)+ABS(R20)+ABS(AF18)+ABS(AF19)+ABS(AF20))/(ABS(D18)+ABS(D19)+ABS(D20)+ABS(V18)+ABS(V19)+ABS(V20)+ABS(AJ18)+ABS(AJ19)+ABS(AJ20))</f>
        <v>#DIV/0!</v>
      </c>
      <c r="AM11" s="96"/>
      <c r="AN11" s="96"/>
      <c r="AO11" s="97"/>
      <c r="AP11" s="99"/>
      <c r="AQ11" s="100"/>
      <c r="AR11" s="100"/>
      <c r="AS11" s="102"/>
    </row>
    <row r="12" spans="1:45" ht="12.75">
      <c r="A12" s="8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81">
        <f>(((ABS(K18)&gt;ABS(O18))+(ABS(K19)&gt;ABS(O19))+(ABS(K20)&gt;ABS(O20)))&gt;=2)+(((ABS(Y18)&lt;ABS(AC18))+(ABS(Y19)&lt;ABS(AC19))+(ABS(Y20)&lt;ABS(AC20))&gt;=2)+(((ABS(AJ18)&gt;ABS(AF18))+(ABS(AJ19)&gt;ABS(AF19))+(ABS(AJ20)&gt;ABS(AF20))&gt;=2)))</f>
        <v>0</v>
      </c>
      <c r="S12" s="82"/>
      <c r="T12" s="83"/>
      <c r="U12" s="84">
        <f>(((ABS(K18)&lt;ABS(O18))+(ABS(K19)&lt;ABS(O19))+(ABS(K20)&lt;ABS(O20)))&gt;=2)+(((ABS(Y18)&gt;ABS(AC18))+(ABS(Y19)&gt;ABS(AC19))+(ABS(Y20)&gt;ABS(AC20))&gt;=2)+(((ABS(AJ18)&lt;ABS(AF18))+(ABS(AJ19)&lt;ABS(AF19))+(ABS(AJ20)&lt;ABS(AF20))&gt;=2)))</f>
        <v>0</v>
      </c>
      <c r="V12" s="85"/>
      <c r="W12" s="86"/>
      <c r="X12" s="95" t="e">
        <f>R12/(R12+U12)</f>
        <v>#DIV/0!</v>
      </c>
      <c r="Y12" s="96"/>
      <c r="Z12" s="96"/>
      <c r="AA12" s="97"/>
      <c r="AB12" s="81">
        <f>(ABS(K18)&gt;ABS(O18))+(ABS(K19)&gt;ABS(O19))+(ABS(K20)&gt;ABS(O20))+(ABS(Y18)&lt;ABS(AC18))+(ABS(Y19)&lt;ABS(AC19))+(ABS(Y20)&lt;ABS(AC20))+(ABS(AJ18)&gt;ABS(AF18))+(ABS(AJ19)&gt;ABS(AF19))+(ABS(AJ20)&gt;ABS(AF20))</f>
        <v>0</v>
      </c>
      <c r="AC12" s="82"/>
      <c r="AD12" s="83"/>
      <c r="AE12" s="81">
        <f>(ABS(O18)&gt;ABS(K18))+(ABS(O19)&gt;ABS(K19))+(ABS(O20)&gt;ABS(K20))+(ABS(Y18)&gt;ABS(AC18))+(ABS(Y19)&gt;ABS(AC19))+(ABS(Y20)&gt;ABS(AC20))+(ABS(AF18)&gt;ABS(AJ18))+(ABS(AF19)&gt;ABS(AJ19))+(ABS(AF20)&gt;ABS(AJ20))</f>
        <v>0</v>
      </c>
      <c r="AF12" s="82"/>
      <c r="AG12" s="83"/>
      <c r="AH12" s="95" t="e">
        <f>AB12/(AB12+AE12)</f>
        <v>#DIV/0!</v>
      </c>
      <c r="AI12" s="96"/>
      <c r="AJ12" s="96"/>
      <c r="AK12" s="97"/>
      <c r="AL12" s="95" t="e">
        <f>(ABS(K18)+ABS(K19)+ABS(K20)+ABS(AC18)+ABS(AC19)+ABS(AC20)+ABS(AJ18)+ABS(AJ19)+ABS(AJ20))/(ABS(O18)+ABS(O19)+ABS(O20)+ABS(Y18)+ABS(Y19)+ABS(Y20)+ABS(AF18)+ABS(AF19)+ABS(AF20))</f>
        <v>#DIV/0!</v>
      </c>
      <c r="AM12" s="96"/>
      <c r="AN12" s="96"/>
      <c r="AO12" s="97"/>
      <c r="AP12" s="99"/>
      <c r="AQ12" s="100"/>
      <c r="AR12" s="100"/>
      <c r="AS12" s="102"/>
    </row>
    <row r="13" spans="1:45" ht="12.75">
      <c r="A13" s="8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81">
        <f>(((ABS(K18)&lt;ABS(O18))+(ABS(K19)&lt;ABS(O19))+(ABS(K20)&lt;ABS(O20)))&gt;=2)+(((ABS(R18)&lt;ABS(V18))+(ABS(R19)&lt;ABS(V19))+(ABS(R20)&lt;ABS(V20))&gt;=2)+(((ABS(AQ18)&gt;ABS(AM18))+(ABS(AQ19)&gt;ABS(AM19))+(ABS(AQ20)&gt;ABS(AM20))&gt;=2)))</f>
        <v>0</v>
      </c>
      <c r="S13" s="82"/>
      <c r="T13" s="83"/>
      <c r="U13" s="84">
        <f>(((ABS(K18)&gt;ABS(O18))+(ABS(K19)&gt;ABS(O19))+(ABS(K20)&gt;ABS(O20)))&gt;=2)+(((ABS(R18)&gt;ABS(V18))+(ABS(R19)&gt;ABS(V19))+(ABS(R20)&gt;ABS(V20))&gt;=2)+(((ABS(AQ18)&lt;ABS(AM18))+(ABS(AQ19)&lt;ABS(AM19))+(ABS(AQ20)&lt;ABS(AM20))&gt;=2)))</f>
        <v>0</v>
      </c>
      <c r="V13" s="85"/>
      <c r="W13" s="86"/>
      <c r="X13" s="95" t="e">
        <f>R13/(R13+U13)</f>
        <v>#DIV/0!</v>
      </c>
      <c r="Y13" s="96"/>
      <c r="Z13" s="96"/>
      <c r="AA13" s="97"/>
      <c r="AB13" s="81">
        <f>(ABS(K18)&lt;ABS(O18))+(ABS(K19)&lt;ABS(O19))+(ABS(K20)&lt;ABS(O20))+(ABS(R18)&lt;ABS(V18))+(ABS(R19)&lt;ABS(V19))+(ABS(R20)&lt;ABS(V20))+(ABS(AQ18)&gt;ABS(AM18))+(ABS(AQ19)&gt;ABS(AM19))+(ABS(AQ20)&gt;ABS(AM20))</f>
        <v>0</v>
      </c>
      <c r="AC13" s="82"/>
      <c r="AD13" s="83"/>
      <c r="AE13" s="81">
        <f>(ABS(K18)&gt;ABS(O18))+(ABS(K19)&gt;ABS(O19))+(ABS(K20)&gt;ABS(O20))+(ABS(R18)&gt;ABS(V18))+(ABS(R19)&gt;ABS(V19))+(ABS(R20)&gt;ABS(V20))+(ABS(AQ18)&lt;ABS(AM18))+(ABS(AQ19)&lt;ABS(AM19))+(ABS(AQ20)&lt;ABS(AM20))</f>
        <v>0</v>
      </c>
      <c r="AF13" s="82"/>
      <c r="AG13" s="83"/>
      <c r="AH13" s="95" t="e">
        <f>AB13/(AB13+AE13)</f>
        <v>#DIV/0!</v>
      </c>
      <c r="AI13" s="96"/>
      <c r="AJ13" s="96"/>
      <c r="AK13" s="97"/>
      <c r="AL13" s="95" t="e">
        <f>(ABS(O18)+ABS(O19)+ABS(O20)+ABS(V18)+ABS(V19)+ABS(V20)+ABS(AQ18)+ABS(AQ19)+ABS(AQ20))/(ABS(K18)+ABS(K19)+ABS(K20)+ABS(R18)+ABS(R19)+ABS(R20)+ABS(AM18)+ABS(AM19)+ABS(AM20))</f>
        <v>#DIV/0!</v>
      </c>
      <c r="AM13" s="96"/>
      <c r="AN13" s="96"/>
      <c r="AO13" s="97"/>
      <c r="AP13" s="99"/>
      <c r="AQ13" s="100"/>
      <c r="AR13" s="100"/>
      <c r="AS13" s="102"/>
    </row>
    <row r="14" spans="1:47" ht="12.75">
      <c r="A14" s="7"/>
      <c r="B14" s="68"/>
      <c r="C14" s="70"/>
      <c r="D14" s="91"/>
      <c r="E14" s="92"/>
      <c r="F14" s="92"/>
      <c r="G14" s="92"/>
      <c r="H14" s="92"/>
      <c r="I14" s="92"/>
      <c r="J14" s="93"/>
      <c r="K14" s="88"/>
      <c r="L14" s="89"/>
      <c r="M14" s="89"/>
      <c r="N14" s="89"/>
      <c r="O14" s="89"/>
      <c r="P14" s="89"/>
      <c r="Q14" s="90"/>
      <c r="R14" s="88"/>
      <c r="S14" s="89"/>
      <c r="T14" s="89"/>
      <c r="U14" s="89"/>
      <c r="V14" s="89"/>
      <c r="W14" s="89"/>
      <c r="X14" s="90"/>
      <c r="Y14" s="88"/>
      <c r="Z14" s="89"/>
      <c r="AA14" s="89"/>
      <c r="AB14" s="89"/>
      <c r="AC14" s="89"/>
      <c r="AD14" s="89"/>
      <c r="AE14" s="90"/>
      <c r="AF14" s="88"/>
      <c r="AG14" s="89"/>
      <c r="AH14" s="89"/>
      <c r="AI14" s="89"/>
      <c r="AJ14" s="89"/>
      <c r="AK14" s="89"/>
      <c r="AL14" s="90"/>
      <c r="AM14" s="88"/>
      <c r="AN14" s="89"/>
      <c r="AO14" s="89"/>
      <c r="AP14" s="89"/>
      <c r="AQ14" s="89"/>
      <c r="AR14" s="89"/>
      <c r="AS14" s="104"/>
      <c r="AU14" s="16"/>
    </row>
    <row r="15" spans="1:47" ht="13.5" customHeight="1">
      <c r="A15" s="7"/>
      <c r="B15" s="49" t="s">
        <v>3</v>
      </c>
      <c r="C15" s="51"/>
      <c r="D15" s="99" t="s">
        <v>18</v>
      </c>
      <c r="E15" s="100"/>
      <c r="F15" s="100"/>
      <c r="G15" s="100"/>
      <c r="H15" s="100"/>
      <c r="I15" s="100"/>
      <c r="J15" s="101"/>
      <c r="K15" s="99" t="s">
        <v>19</v>
      </c>
      <c r="L15" s="100"/>
      <c r="M15" s="100"/>
      <c r="N15" s="100"/>
      <c r="O15" s="100"/>
      <c r="P15" s="100"/>
      <c r="Q15" s="101"/>
      <c r="R15" s="49" t="s">
        <v>5</v>
      </c>
      <c r="S15" s="50"/>
      <c r="T15" s="50"/>
      <c r="U15" s="50"/>
      <c r="V15" s="50"/>
      <c r="W15" s="50"/>
      <c r="X15" s="51"/>
      <c r="Y15" s="49" t="s">
        <v>5</v>
      </c>
      <c r="Z15" s="50"/>
      <c r="AA15" s="50"/>
      <c r="AB15" s="50"/>
      <c r="AC15" s="50"/>
      <c r="AD15" s="50"/>
      <c r="AE15" s="51"/>
      <c r="AF15" s="49" t="s">
        <v>5</v>
      </c>
      <c r="AG15" s="50"/>
      <c r="AH15" s="50"/>
      <c r="AI15" s="50"/>
      <c r="AJ15" s="50"/>
      <c r="AK15" s="50"/>
      <c r="AL15" s="51"/>
      <c r="AM15" s="49" t="s">
        <v>5</v>
      </c>
      <c r="AN15" s="50"/>
      <c r="AO15" s="50"/>
      <c r="AP15" s="50"/>
      <c r="AQ15" s="50"/>
      <c r="AR15" s="50"/>
      <c r="AS15" s="75"/>
      <c r="AU15" s="16"/>
    </row>
    <row r="16" spans="1:45" ht="13.5" customHeight="1">
      <c r="A16" s="7"/>
      <c r="B16" s="49" t="s">
        <v>8</v>
      </c>
      <c r="C16" s="51"/>
      <c r="D16" s="49" t="s">
        <v>12</v>
      </c>
      <c r="E16" s="50"/>
      <c r="F16" s="50"/>
      <c r="G16" s="50"/>
      <c r="H16" s="50"/>
      <c r="I16" s="50"/>
      <c r="J16" s="51"/>
      <c r="K16" s="49" t="s">
        <v>13</v>
      </c>
      <c r="L16" s="50"/>
      <c r="M16" s="50"/>
      <c r="N16" s="50"/>
      <c r="O16" s="50"/>
      <c r="P16" s="50"/>
      <c r="Q16" s="51"/>
      <c r="R16" s="49" t="s">
        <v>14</v>
      </c>
      <c r="S16" s="50"/>
      <c r="T16" s="50"/>
      <c r="U16" s="50"/>
      <c r="V16" s="50"/>
      <c r="W16" s="50"/>
      <c r="X16" s="51"/>
      <c r="Y16" s="49" t="s">
        <v>15</v>
      </c>
      <c r="Z16" s="50"/>
      <c r="AA16" s="50"/>
      <c r="AB16" s="50"/>
      <c r="AC16" s="50"/>
      <c r="AD16" s="50"/>
      <c r="AE16" s="51"/>
      <c r="AF16" s="49" t="s">
        <v>16</v>
      </c>
      <c r="AG16" s="50"/>
      <c r="AH16" s="50"/>
      <c r="AI16" s="50"/>
      <c r="AJ16" s="50"/>
      <c r="AK16" s="50"/>
      <c r="AL16" s="51"/>
      <c r="AM16" s="49" t="s">
        <v>17</v>
      </c>
      <c r="AN16" s="50"/>
      <c r="AO16" s="50"/>
      <c r="AP16" s="50"/>
      <c r="AQ16" s="50"/>
      <c r="AR16" s="50"/>
      <c r="AS16" s="75"/>
    </row>
    <row r="17" spans="1:45" ht="13.5" customHeight="1">
      <c r="A17" s="7"/>
      <c r="B17" s="49" t="s">
        <v>11</v>
      </c>
      <c r="C17" s="51"/>
      <c r="D17" s="49" t="s">
        <v>4</v>
      </c>
      <c r="E17" s="50"/>
      <c r="F17" s="50"/>
      <c r="G17" s="50"/>
      <c r="H17" s="50"/>
      <c r="I17" s="50"/>
      <c r="J17" s="51"/>
      <c r="K17" s="49" t="s">
        <v>28</v>
      </c>
      <c r="L17" s="50"/>
      <c r="M17" s="50"/>
      <c r="N17" s="50"/>
      <c r="O17" s="50"/>
      <c r="P17" s="50"/>
      <c r="Q17" s="51"/>
      <c r="R17" s="49" t="s">
        <v>29</v>
      </c>
      <c r="S17" s="50"/>
      <c r="T17" s="50"/>
      <c r="U17" s="50"/>
      <c r="V17" s="50"/>
      <c r="W17" s="50"/>
      <c r="X17" s="51"/>
      <c r="Y17" s="49" t="s">
        <v>7</v>
      </c>
      <c r="Z17" s="50"/>
      <c r="AA17" s="50"/>
      <c r="AB17" s="50"/>
      <c r="AC17" s="50"/>
      <c r="AD17" s="50"/>
      <c r="AE17" s="51"/>
      <c r="AF17" s="49" t="s">
        <v>6</v>
      </c>
      <c r="AG17" s="50"/>
      <c r="AH17" s="50"/>
      <c r="AI17" s="50"/>
      <c r="AJ17" s="50"/>
      <c r="AK17" s="50"/>
      <c r="AL17" s="51"/>
      <c r="AM17" s="49" t="s">
        <v>30</v>
      </c>
      <c r="AN17" s="50"/>
      <c r="AO17" s="50"/>
      <c r="AP17" s="50"/>
      <c r="AQ17" s="50"/>
      <c r="AR17" s="50"/>
      <c r="AS17" s="75"/>
    </row>
    <row r="18" spans="1:45" ht="13.5" customHeight="1">
      <c r="A18" s="7"/>
      <c r="B18" s="49" t="s">
        <v>46</v>
      </c>
      <c r="C18" s="51"/>
      <c r="D18" s="71"/>
      <c r="E18" s="72"/>
      <c r="F18" s="72"/>
      <c r="G18" s="34" t="s">
        <v>10</v>
      </c>
      <c r="H18" s="73"/>
      <c r="I18" s="73"/>
      <c r="J18" s="87"/>
      <c r="K18" s="71"/>
      <c r="L18" s="72"/>
      <c r="M18" s="72"/>
      <c r="N18" s="34" t="s">
        <v>10</v>
      </c>
      <c r="O18" s="73"/>
      <c r="P18" s="73"/>
      <c r="Q18" s="87"/>
      <c r="R18" s="71"/>
      <c r="S18" s="72"/>
      <c r="T18" s="72"/>
      <c r="U18" s="34" t="s">
        <v>10</v>
      </c>
      <c r="V18" s="73"/>
      <c r="W18" s="73"/>
      <c r="X18" s="87"/>
      <c r="Y18" s="71"/>
      <c r="Z18" s="72"/>
      <c r="AA18" s="72"/>
      <c r="AB18" s="34" t="s">
        <v>10</v>
      </c>
      <c r="AC18" s="73"/>
      <c r="AD18" s="73"/>
      <c r="AE18" s="87"/>
      <c r="AF18" s="71"/>
      <c r="AG18" s="72"/>
      <c r="AH18" s="72"/>
      <c r="AI18" s="34" t="s">
        <v>10</v>
      </c>
      <c r="AJ18" s="73"/>
      <c r="AK18" s="73"/>
      <c r="AL18" s="87"/>
      <c r="AM18" s="71"/>
      <c r="AN18" s="72"/>
      <c r="AO18" s="72"/>
      <c r="AP18" s="34" t="s">
        <v>10</v>
      </c>
      <c r="AQ18" s="73"/>
      <c r="AR18" s="73"/>
      <c r="AS18" s="74"/>
    </row>
    <row r="19" spans="1:45" ht="13.5" customHeight="1">
      <c r="A19" s="7"/>
      <c r="B19" s="49" t="s">
        <v>47</v>
      </c>
      <c r="C19" s="51"/>
      <c r="D19" s="71"/>
      <c r="E19" s="72"/>
      <c r="F19" s="72"/>
      <c r="G19" s="34" t="s">
        <v>10</v>
      </c>
      <c r="H19" s="73"/>
      <c r="I19" s="73"/>
      <c r="J19" s="87"/>
      <c r="K19" s="71"/>
      <c r="L19" s="72"/>
      <c r="M19" s="72"/>
      <c r="N19" s="34" t="s">
        <v>10</v>
      </c>
      <c r="O19" s="73"/>
      <c r="P19" s="73"/>
      <c r="Q19" s="87"/>
      <c r="R19" s="71"/>
      <c r="S19" s="72"/>
      <c r="T19" s="72"/>
      <c r="U19" s="34" t="s">
        <v>10</v>
      </c>
      <c r="V19" s="73"/>
      <c r="W19" s="73"/>
      <c r="X19" s="87"/>
      <c r="Y19" s="71"/>
      <c r="Z19" s="72"/>
      <c r="AA19" s="72"/>
      <c r="AB19" s="34" t="s">
        <v>10</v>
      </c>
      <c r="AC19" s="73"/>
      <c r="AD19" s="73"/>
      <c r="AE19" s="87"/>
      <c r="AF19" s="71"/>
      <c r="AG19" s="72"/>
      <c r="AH19" s="72"/>
      <c r="AI19" s="34" t="s">
        <v>10</v>
      </c>
      <c r="AJ19" s="73"/>
      <c r="AK19" s="73"/>
      <c r="AL19" s="87"/>
      <c r="AM19" s="71"/>
      <c r="AN19" s="72"/>
      <c r="AO19" s="72"/>
      <c r="AP19" s="34" t="s">
        <v>10</v>
      </c>
      <c r="AQ19" s="73"/>
      <c r="AR19" s="73"/>
      <c r="AS19" s="74"/>
    </row>
    <row r="20" spans="1:45" ht="13.5" thickBot="1">
      <c r="A20" s="9"/>
      <c r="B20" s="106" t="s">
        <v>48</v>
      </c>
      <c r="C20" s="107"/>
      <c r="D20" s="79"/>
      <c r="E20" s="80"/>
      <c r="F20" s="80"/>
      <c r="G20" s="47" t="s">
        <v>10</v>
      </c>
      <c r="H20" s="76"/>
      <c r="I20" s="76"/>
      <c r="J20" s="78"/>
      <c r="K20" s="79"/>
      <c r="L20" s="80"/>
      <c r="M20" s="80"/>
      <c r="N20" s="33" t="s">
        <v>10</v>
      </c>
      <c r="O20" s="76"/>
      <c r="P20" s="76"/>
      <c r="Q20" s="78"/>
      <c r="R20" s="79"/>
      <c r="S20" s="80"/>
      <c r="T20" s="80"/>
      <c r="U20" s="33" t="s">
        <v>10</v>
      </c>
      <c r="V20" s="76"/>
      <c r="W20" s="76"/>
      <c r="X20" s="78"/>
      <c r="Y20" s="79"/>
      <c r="Z20" s="80"/>
      <c r="AA20" s="80"/>
      <c r="AB20" s="33" t="s">
        <v>10</v>
      </c>
      <c r="AC20" s="76"/>
      <c r="AD20" s="76"/>
      <c r="AE20" s="78"/>
      <c r="AF20" s="79"/>
      <c r="AG20" s="80"/>
      <c r="AH20" s="80"/>
      <c r="AI20" s="33" t="s">
        <v>10</v>
      </c>
      <c r="AJ20" s="76"/>
      <c r="AK20" s="76"/>
      <c r="AL20" s="78"/>
      <c r="AM20" s="79"/>
      <c r="AN20" s="80"/>
      <c r="AO20" s="80"/>
      <c r="AP20" s="33" t="s">
        <v>10</v>
      </c>
      <c r="AQ20" s="76"/>
      <c r="AR20" s="76"/>
      <c r="AS20" s="77"/>
    </row>
    <row r="22" ht="13.5" thickBot="1"/>
    <row r="23" spans="1:45" ht="12.75">
      <c r="A23" s="6"/>
      <c r="B23" s="103" t="s">
        <v>25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65" t="s">
        <v>26</v>
      </c>
      <c r="S23" s="66"/>
      <c r="T23" s="66"/>
      <c r="U23" s="66"/>
      <c r="V23" s="66"/>
      <c r="W23" s="66"/>
      <c r="X23" s="66"/>
      <c r="Y23" s="66"/>
      <c r="Z23" s="66"/>
      <c r="AA23" s="67"/>
      <c r="AB23" s="65" t="s">
        <v>45</v>
      </c>
      <c r="AC23" s="66"/>
      <c r="AD23" s="66"/>
      <c r="AE23" s="66"/>
      <c r="AF23" s="66"/>
      <c r="AG23" s="66"/>
      <c r="AH23" s="66"/>
      <c r="AI23" s="66"/>
      <c r="AJ23" s="66"/>
      <c r="AK23" s="67"/>
      <c r="AL23" s="57" t="s">
        <v>27</v>
      </c>
      <c r="AM23" s="58"/>
      <c r="AN23" s="58"/>
      <c r="AO23" s="59"/>
      <c r="AP23" s="57" t="s">
        <v>2</v>
      </c>
      <c r="AQ23" s="58"/>
      <c r="AR23" s="58"/>
      <c r="AS23" s="54"/>
    </row>
    <row r="24" spans="1:45" ht="12.75">
      <c r="A24" s="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68"/>
      <c r="S24" s="69"/>
      <c r="T24" s="69"/>
      <c r="U24" s="69"/>
      <c r="V24" s="69"/>
      <c r="W24" s="69"/>
      <c r="X24" s="69"/>
      <c r="Y24" s="69"/>
      <c r="Z24" s="69"/>
      <c r="AA24" s="70"/>
      <c r="AB24" s="68"/>
      <c r="AC24" s="69"/>
      <c r="AD24" s="69"/>
      <c r="AE24" s="69"/>
      <c r="AF24" s="69"/>
      <c r="AG24" s="69"/>
      <c r="AH24" s="69"/>
      <c r="AI24" s="69"/>
      <c r="AJ24" s="69"/>
      <c r="AK24" s="70"/>
      <c r="AL24" s="60"/>
      <c r="AM24" s="61"/>
      <c r="AN24" s="61"/>
      <c r="AO24" s="62"/>
      <c r="AP24" s="60"/>
      <c r="AQ24" s="61"/>
      <c r="AR24" s="61"/>
      <c r="AS24" s="55"/>
    </row>
    <row r="25" spans="1:45" ht="12.75">
      <c r="A25" s="7"/>
      <c r="B25" s="98" t="s">
        <v>20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49" t="s">
        <v>0</v>
      </c>
      <c r="S25" s="50"/>
      <c r="T25" s="51"/>
      <c r="U25" s="49" t="s">
        <v>1</v>
      </c>
      <c r="V25" s="50"/>
      <c r="W25" s="51"/>
      <c r="X25" s="49" t="s">
        <v>9</v>
      </c>
      <c r="Y25" s="50"/>
      <c r="Z25" s="50"/>
      <c r="AA25" s="51"/>
      <c r="AB25" s="49" t="s">
        <v>0</v>
      </c>
      <c r="AC25" s="50"/>
      <c r="AD25" s="51"/>
      <c r="AE25" s="49" t="s">
        <v>1</v>
      </c>
      <c r="AF25" s="50"/>
      <c r="AG25" s="51"/>
      <c r="AH25" s="49" t="s">
        <v>9</v>
      </c>
      <c r="AI25" s="50"/>
      <c r="AJ25" s="50"/>
      <c r="AK25" s="51"/>
      <c r="AL25" s="63"/>
      <c r="AM25" s="64"/>
      <c r="AN25" s="64"/>
      <c r="AO25" s="53"/>
      <c r="AP25" s="63"/>
      <c r="AQ25" s="64"/>
      <c r="AR25" s="64"/>
      <c r="AS25" s="52"/>
    </row>
    <row r="26" spans="1:45" ht="12.75">
      <c r="A26" s="8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81">
        <f>(((ABS(D34)&gt;ABS(H34))+(ABS(D35)&gt;ABS(H35))+(ABS(D36)&gt;ABS(H36)))&gt;=2)+(((ABS(Y34)&gt;ABS(AC34))+(ABS(Y35)&gt;ABS(AC35))+(ABS(Y36)&gt;ABS(AC36)))&gt;=2)+(((ABS(AM34)&gt;ABS(AQ34))+(ABS(AM35)&gt;ABS(AQ35))+(ABS(AM36)&gt;ABS(AQ36))&gt;=2))</f>
        <v>0</v>
      </c>
      <c r="S26" s="82"/>
      <c r="T26" s="83"/>
      <c r="U26" s="84">
        <f>(((ABS(D34)&lt;ABS(H34))+(ABS(D35)&lt;ABS(H35))+(ABS(D36)&lt;ABS(H36)))&gt;=2)+(((ABS(Y34)&lt;ABS(AC34))+(ABS(Y35)&lt;ABS(AC35))+(ABS(Y36)&lt;ABS(AC36)))&gt;=2)+(((ABS(AM34)&lt;ABS(AQ34))+(ABS(AM35)&lt;ABS(AQ35))+(ABS(AM36)&lt;ABS(AQ36))&gt;=2))</f>
        <v>0</v>
      </c>
      <c r="V26" s="85"/>
      <c r="W26" s="86"/>
      <c r="X26" s="95" t="e">
        <f>R26/(R26+U26)</f>
        <v>#DIV/0!</v>
      </c>
      <c r="Y26" s="96"/>
      <c r="Z26" s="96"/>
      <c r="AA26" s="97"/>
      <c r="AB26" s="81">
        <f>(ABS(D34)&gt;ABS(H34))+(ABS(D35)&gt;ABS(H35))+(ABS(D36)&gt;ABS(H36))+(ABS(Y34)&gt;ABS(AC34))+(ABS(Y35)&gt;ABS(AC35))+(ABS(Y36)&gt;ABS(AC36))+(ABS(AM34)&gt;ABS(AQ34))+(ABS(AM35)&gt;ABS(AQ35))+(ABS(AM36)&gt;ABS(AQ36))</f>
        <v>0</v>
      </c>
      <c r="AC26" s="82"/>
      <c r="AD26" s="83"/>
      <c r="AE26" s="81">
        <f>(ABS(D34)&lt;ABS(H34))+(ABS(D35)&lt;ABS(H35))+(ABS(D36)&lt;ABS(H36))+(ABS(Y34)&lt;ABS(AC34))+(ABS(Y35)&lt;ABS(AC35))+(ABS(Y36)&lt;ABS(AC36))+(ABS(AM34)&lt;ABS(AQ34))+(ABS(AM35)&lt;ABS(AQ35))+(ABS(AM36)&lt;ABS(AQ36))</f>
        <v>0</v>
      </c>
      <c r="AF26" s="82"/>
      <c r="AG26" s="83"/>
      <c r="AH26" s="95" t="e">
        <f>AB26/(AB26+AE26)</f>
        <v>#DIV/0!</v>
      </c>
      <c r="AI26" s="96"/>
      <c r="AJ26" s="96"/>
      <c r="AK26" s="97"/>
      <c r="AL26" s="95" t="e">
        <f>(ABS(D34)+ABS(D35)+ABS(D36)+ABS(Y34)+ABS(Y35)+ABS(Y36)+ABS(AM34)+ABS(AM35)+ABS(AM36))/(ABS(H34)+ABS(H35)+ABS(H36)+ABS(AC34)+ABS(AC35)+ABS(AC36)+ABS(AQ34)+ABS(AQ35)+ABS(AQ36))</f>
        <v>#DIV/0!</v>
      </c>
      <c r="AM26" s="96"/>
      <c r="AN26" s="96"/>
      <c r="AO26" s="97"/>
      <c r="AP26" s="99"/>
      <c r="AQ26" s="100"/>
      <c r="AR26" s="100"/>
      <c r="AS26" s="102"/>
    </row>
    <row r="27" spans="1:45" ht="12.75">
      <c r="A27" s="8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81">
        <f>(((ABS(H34)&gt;ABS(D34))+(ABS(H35)&gt;ABS(D35))+(ABS(H36)&gt;ABS(D36)))&gt;=2)+(((ABS(R34)&gt;ABS(V34))+(ABS(R35)&gt;ABS(V35))+(ABS(R36)&gt;ABS(V36)))&gt;=2)+(((ABS(AF34)&gt;ABS(AJ34))+(ABS(AF35)&gt;ABS(AJ35))+(ABS(AF36)&gt;ABS(AJ36)))&gt;=2)</f>
        <v>0</v>
      </c>
      <c r="S27" s="82"/>
      <c r="T27" s="83"/>
      <c r="U27" s="84">
        <f>(((ABS(H34)&lt;ABS(D34))+(ABS(H35)&lt;ABS(D35))+(ABS(H36)&lt;ABS(D36)))&gt;=2)+(((ABS(R34)&lt;ABS(V34))+(ABS(R35)&lt;ABS(V35))+(ABS(R36)&lt;ABS(V36)))&gt;=2)+(((ABS(AF34)&lt;ABS(AJ34))+(ABS(AF35)&lt;ABS(AJ35))+(ABS(AF36)&lt;ABS(AJ36)))&gt;=2)</f>
        <v>0</v>
      </c>
      <c r="V27" s="85"/>
      <c r="W27" s="86"/>
      <c r="X27" s="95" t="e">
        <f>R27/(R27+U27)</f>
        <v>#DIV/0!</v>
      </c>
      <c r="Y27" s="96"/>
      <c r="Z27" s="96"/>
      <c r="AA27" s="97"/>
      <c r="AB27" s="81">
        <f>(ABS(H34)&gt;ABS(D34))+(ABS(H35)&gt;ABS(D35))+(ABS(H36)&gt;ABS(D36))+(ABS(R34)&gt;ABS(V34))+(ABS(R35)&gt;ABS(V35))+(ABS(R36)&gt;ABS(V36))+(ABS(AF34)&gt;ABS(AJ34))+(ABS(AF35)&gt;ABS(AJ35))+(ABS(AF36)&gt;ABS(AJ36))</f>
        <v>0</v>
      </c>
      <c r="AC27" s="82"/>
      <c r="AD27" s="83"/>
      <c r="AE27" s="81">
        <f>(ABS(H34)&lt;ABS(D34))+(ABS(H35)&lt;ABS(D35))+(ABS(H36)&lt;ABS(D36))+(ABS(R34)&lt;ABS(V34))+(ABS(R35)&lt;ABS(V35))+(ABS(R36)&lt;ABS(V36))+(ABS(AF34)&lt;ABS(AJ34))+(ABS(AF35)&lt;ABS(AJ35))+(ABS(AF36)&lt;ABS(AJ36))</f>
        <v>0</v>
      </c>
      <c r="AF27" s="82"/>
      <c r="AG27" s="83"/>
      <c r="AH27" s="95" t="e">
        <f>AB27/(AB27+AE27)</f>
        <v>#DIV/0!</v>
      </c>
      <c r="AI27" s="96"/>
      <c r="AJ27" s="96"/>
      <c r="AK27" s="97"/>
      <c r="AL27" s="95" t="e">
        <f>(ABS(H34)+ABS(H35)+ABS(H36)+ABS(R34)+ABS(R35)+ABS(R36)+ABS(AF34)+ABS(AF35)+ABS(AF36))/(ABS(D34)+ABS(D35)+ABS(D36)+ABS(V34)+ABS(V35)+ABS(V36)+ABS(AJ34)+ABS(AJ35)+ABS(AJ36))</f>
        <v>#DIV/0!</v>
      </c>
      <c r="AM27" s="96"/>
      <c r="AN27" s="96"/>
      <c r="AO27" s="97"/>
      <c r="AP27" s="99"/>
      <c r="AQ27" s="100"/>
      <c r="AR27" s="100"/>
      <c r="AS27" s="102"/>
    </row>
    <row r="28" spans="1:45" ht="12.75">
      <c r="A28" s="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81">
        <f>(((ABS(K34)&gt;ABS(O34))+(ABS(K35)&gt;ABS(O35))+(ABS(K36)&gt;ABS(O36)))&gt;=2)+(((ABS(Y34)&lt;ABS(AC34))+(ABS(Y35)&lt;ABS(AC35))+(ABS(Y36)&lt;ABS(AC36))&gt;=2)+(((ABS(AJ34)&gt;ABS(AF34))+(ABS(AJ35)&gt;ABS(AF35))+(ABS(AJ36)&gt;ABS(AF36))&gt;=2)))</f>
        <v>0</v>
      </c>
      <c r="S28" s="82"/>
      <c r="T28" s="83"/>
      <c r="U28" s="84">
        <f>(((ABS(K34)&lt;ABS(O34))+(ABS(K35)&lt;ABS(O35))+(ABS(K36)&lt;ABS(O36)))&gt;=2)+(((ABS(Y34)&gt;ABS(AC34))+(ABS(Y35)&gt;ABS(AC35))+(ABS(Y36)&gt;ABS(AC36))&gt;=2)+(((ABS(AJ34)&lt;ABS(AF34))+(ABS(AJ35)&lt;ABS(AF35))+(ABS(AJ36)&lt;ABS(AF36))&gt;=2)))</f>
        <v>0</v>
      </c>
      <c r="V28" s="85"/>
      <c r="W28" s="86"/>
      <c r="X28" s="95" t="e">
        <f>R28/(R28+U28)</f>
        <v>#DIV/0!</v>
      </c>
      <c r="Y28" s="96"/>
      <c r="Z28" s="96"/>
      <c r="AA28" s="97"/>
      <c r="AB28" s="81">
        <f>(ABS(K34)&gt;ABS(O34))+(ABS(K35)&gt;ABS(O35))+(ABS(K36)&gt;ABS(O36))+(ABS(Y34)&lt;ABS(AC34))+(ABS(Y35)&lt;ABS(AC35))+(ABS(Y36)&lt;ABS(AC36))+(ABS(AJ34)&gt;ABS(AF34))+(ABS(AJ35)&gt;ABS(AF35))+(ABS(AJ36)&gt;ABS(AF36))</f>
        <v>0</v>
      </c>
      <c r="AC28" s="82"/>
      <c r="AD28" s="83"/>
      <c r="AE28" s="81">
        <f>(ABS(O34)&gt;ABS(K34))+(ABS(O35)&gt;ABS(K35))+(ABS(O36)&gt;ABS(K36))+(ABS(Y34)&gt;ABS(AC34))+(ABS(Y35)&gt;ABS(AC35))+(ABS(Y36)&gt;ABS(AC36))+(ABS(AF34)&gt;ABS(AJ34))+(ABS(AF35)&gt;ABS(AJ35))+(ABS(AF36)&gt;ABS(AJ36))</f>
        <v>0</v>
      </c>
      <c r="AF28" s="82"/>
      <c r="AG28" s="83"/>
      <c r="AH28" s="95" t="e">
        <f>AB28/(AB28+AE28)</f>
        <v>#DIV/0!</v>
      </c>
      <c r="AI28" s="96"/>
      <c r="AJ28" s="96"/>
      <c r="AK28" s="97"/>
      <c r="AL28" s="95" t="e">
        <f>(ABS(K34)+ABS(K35)+ABS(K36)+ABS(AC34)+ABS(AC35)+ABS(AC36)+ABS(AJ34)+ABS(AJ35)+ABS(AJ36))/(ABS(O34)+ABS(O35)+ABS(O36)+ABS(Y34)+ABS(Y35)+ABS(Y36)+ABS(AF34)+ABS(AF35)+ABS(AF36))</f>
        <v>#DIV/0!</v>
      </c>
      <c r="AM28" s="96"/>
      <c r="AN28" s="96"/>
      <c r="AO28" s="97"/>
      <c r="AP28" s="99"/>
      <c r="AQ28" s="100"/>
      <c r="AR28" s="100"/>
      <c r="AS28" s="102"/>
    </row>
    <row r="29" spans="1:45" ht="12.75">
      <c r="A29" s="8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81">
        <f>(((ABS(K34)&lt;ABS(O34))+(ABS(K35)&lt;ABS(O35))+(ABS(K36)&lt;ABS(O36)))&gt;=2)+(((ABS(R34)&lt;ABS(V34))+(ABS(R35)&lt;ABS(V35))+(ABS(R36)&lt;ABS(V36))&gt;=2)+(((ABS(AQ34)&gt;ABS(AM34))+(ABS(AQ35)&gt;ABS(AM35))+(ABS(AQ36)&gt;ABS(AM36))&gt;=2)))</f>
        <v>0</v>
      </c>
      <c r="S29" s="82"/>
      <c r="T29" s="83"/>
      <c r="U29" s="84">
        <f>(((ABS(K34)&gt;ABS(O34))+(ABS(K35)&gt;ABS(O35))+(ABS(K36)&gt;ABS(O36)))&gt;=2)+(((ABS(R34)&gt;ABS(V34))+(ABS(R35)&gt;ABS(V35))+(ABS(R36)&gt;ABS(V36))&gt;=2)+(((ABS(AQ34)&lt;ABS(AM34))+(ABS(AQ35)&lt;ABS(AM35))+(ABS(AQ36)&lt;ABS(AM36))&gt;=2)))</f>
        <v>0</v>
      </c>
      <c r="V29" s="85"/>
      <c r="W29" s="86"/>
      <c r="X29" s="95" t="e">
        <f>R29/(R29+U29)</f>
        <v>#DIV/0!</v>
      </c>
      <c r="Y29" s="96"/>
      <c r="Z29" s="96"/>
      <c r="AA29" s="97"/>
      <c r="AB29" s="81">
        <f>(ABS(K34)&lt;ABS(O34))+(ABS(K35)&lt;ABS(O35))+(ABS(K36)&lt;ABS(O36))+(ABS(R34)&lt;ABS(V34))+(ABS(R35)&lt;ABS(V35))+(ABS(R36)&lt;ABS(V36))+(ABS(AQ34)&gt;ABS(AM34))+(ABS(AQ35)&gt;ABS(AM35))+(ABS(AQ36)&gt;ABS(AM36))</f>
        <v>0</v>
      </c>
      <c r="AC29" s="82"/>
      <c r="AD29" s="83"/>
      <c r="AE29" s="81">
        <f>(ABS(K34)&gt;ABS(O34))+(ABS(K35)&gt;ABS(O35))+(ABS(K36)&gt;ABS(O36))+(ABS(R34)&gt;ABS(V34))+(ABS(R35)&gt;ABS(V35))+(ABS(R36)&gt;ABS(V36))+(ABS(AQ34)&lt;ABS(AM34))+(ABS(AQ35)&lt;ABS(AM35))+(ABS(AQ36)&lt;ABS(AM36))</f>
        <v>0</v>
      </c>
      <c r="AF29" s="82"/>
      <c r="AG29" s="83"/>
      <c r="AH29" s="95" t="e">
        <f>AB29/(AB29+AE29)</f>
        <v>#DIV/0!</v>
      </c>
      <c r="AI29" s="96"/>
      <c r="AJ29" s="96"/>
      <c r="AK29" s="97"/>
      <c r="AL29" s="95" t="e">
        <f>(ABS(O34)+ABS(O35)+ABS(O36)+ABS(V34)+ABS(V35)+ABS(V36)+ABS(AQ34)+ABS(AQ35)+ABS(AQ36))/(ABS(K34)+ABS(K35)+ABS(K36)+ABS(R34)+ABS(R35)+ABS(R36)+ABS(AM34)+ABS(AM35)+ABS(AM36))</f>
        <v>#DIV/0!</v>
      </c>
      <c r="AM29" s="96"/>
      <c r="AN29" s="96"/>
      <c r="AO29" s="97"/>
      <c r="AP29" s="99"/>
      <c r="AQ29" s="100"/>
      <c r="AR29" s="100"/>
      <c r="AS29" s="102"/>
    </row>
    <row r="30" spans="1:45" ht="12.75">
      <c r="A30" s="7"/>
      <c r="B30" s="68"/>
      <c r="C30" s="70"/>
      <c r="D30" s="91"/>
      <c r="E30" s="92"/>
      <c r="F30" s="92"/>
      <c r="G30" s="92"/>
      <c r="H30" s="92"/>
      <c r="I30" s="92"/>
      <c r="J30" s="93"/>
      <c r="K30" s="88"/>
      <c r="L30" s="89"/>
      <c r="M30" s="89"/>
      <c r="N30" s="89"/>
      <c r="O30" s="89"/>
      <c r="P30" s="89"/>
      <c r="Q30" s="90"/>
      <c r="R30" s="88"/>
      <c r="S30" s="89"/>
      <c r="T30" s="89"/>
      <c r="U30" s="89"/>
      <c r="V30" s="89"/>
      <c r="W30" s="89"/>
      <c r="X30" s="90"/>
      <c r="Y30" s="88"/>
      <c r="Z30" s="89"/>
      <c r="AA30" s="89"/>
      <c r="AB30" s="89"/>
      <c r="AC30" s="89"/>
      <c r="AD30" s="89"/>
      <c r="AE30" s="90"/>
      <c r="AF30" s="88"/>
      <c r="AG30" s="89"/>
      <c r="AH30" s="89"/>
      <c r="AI30" s="89"/>
      <c r="AJ30" s="89"/>
      <c r="AK30" s="89"/>
      <c r="AL30" s="90"/>
      <c r="AM30" s="88"/>
      <c r="AN30" s="89"/>
      <c r="AO30" s="89"/>
      <c r="AP30" s="89"/>
      <c r="AQ30" s="89"/>
      <c r="AR30" s="89"/>
      <c r="AS30" s="104"/>
    </row>
    <row r="31" spans="1:45" ht="12.75">
      <c r="A31" s="7"/>
      <c r="B31" s="49" t="s">
        <v>3</v>
      </c>
      <c r="C31" s="51"/>
      <c r="D31" s="99" t="s">
        <v>18</v>
      </c>
      <c r="E31" s="100"/>
      <c r="F31" s="100"/>
      <c r="G31" s="100"/>
      <c r="H31" s="100"/>
      <c r="I31" s="100"/>
      <c r="J31" s="101"/>
      <c r="K31" s="99" t="s">
        <v>19</v>
      </c>
      <c r="L31" s="100"/>
      <c r="M31" s="100"/>
      <c r="N31" s="100"/>
      <c r="O31" s="100"/>
      <c r="P31" s="100"/>
      <c r="Q31" s="101"/>
      <c r="R31" s="49" t="s">
        <v>5</v>
      </c>
      <c r="S31" s="50"/>
      <c r="T31" s="50"/>
      <c r="U31" s="50"/>
      <c r="V31" s="50"/>
      <c r="W31" s="50"/>
      <c r="X31" s="51"/>
      <c r="Y31" s="49" t="s">
        <v>5</v>
      </c>
      <c r="Z31" s="50"/>
      <c r="AA31" s="50"/>
      <c r="AB31" s="50"/>
      <c r="AC31" s="50"/>
      <c r="AD31" s="50"/>
      <c r="AE31" s="51"/>
      <c r="AF31" s="49" t="s">
        <v>5</v>
      </c>
      <c r="AG31" s="50"/>
      <c r="AH31" s="50"/>
      <c r="AI31" s="50"/>
      <c r="AJ31" s="50"/>
      <c r="AK31" s="50"/>
      <c r="AL31" s="51"/>
      <c r="AM31" s="49" t="s">
        <v>5</v>
      </c>
      <c r="AN31" s="50"/>
      <c r="AO31" s="50"/>
      <c r="AP31" s="50"/>
      <c r="AQ31" s="50"/>
      <c r="AR31" s="50"/>
      <c r="AS31" s="75"/>
    </row>
    <row r="32" spans="1:45" ht="12.75">
      <c r="A32" s="7"/>
      <c r="B32" s="49" t="s">
        <v>8</v>
      </c>
      <c r="C32" s="51"/>
      <c r="D32" s="49" t="s">
        <v>12</v>
      </c>
      <c r="E32" s="50"/>
      <c r="F32" s="50"/>
      <c r="G32" s="50"/>
      <c r="H32" s="50"/>
      <c r="I32" s="50"/>
      <c r="J32" s="51"/>
      <c r="K32" s="49" t="s">
        <v>13</v>
      </c>
      <c r="L32" s="50"/>
      <c r="M32" s="50"/>
      <c r="N32" s="50"/>
      <c r="O32" s="50"/>
      <c r="P32" s="50"/>
      <c r="Q32" s="51"/>
      <c r="R32" s="49" t="s">
        <v>14</v>
      </c>
      <c r="S32" s="50"/>
      <c r="T32" s="50"/>
      <c r="U32" s="50"/>
      <c r="V32" s="50"/>
      <c r="W32" s="50"/>
      <c r="X32" s="51"/>
      <c r="Y32" s="49" t="s">
        <v>15</v>
      </c>
      <c r="Z32" s="50"/>
      <c r="AA32" s="50"/>
      <c r="AB32" s="50"/>
      <c r="AC32" s="50"/>
      <c r="AD32" s="50"/>
      <c r="AE32" s="51"/>
      <c r="AF32" s="49" t="s">
        <v>16</v>
      </c>
      <c r="AG32" s="50"/>
      <c r="AH32" s="50"/>
      <c r="AI32" s="50"/>
      <c r="AJ32" s="50"/>
      <c r="AK32" s="50"/>
      <c r="AL32" s="51"/>
      <c r="AM32" s="49" t="s">
        <v>17</v>
      </c>
      <c r="AN32" s="50"/>
      <c r="AO32" s="50"/>
      <c r="AP32" s="50"/>
      <c r="AQ32" s="50"/>
      <c r="AR32" s="50"/>
      <c r="AS32" s="75"/>
    </row>
    <row r="33" spans="1:45" ht="12.75">
      <c r="A33" s="7"/>
      <c r="B33" s="49" t="s">
        <v>11</v>
      </c>
      <c r="C33" s="51"/>
      <c r="D33" s="49" t="s">
        <v>4</v>
      </c>
      <c r="E33" s="50"/>
      <c r="F33" s="50"/>
      <c r="G33" s="50"/>
      <c r="H33" s="50"/>
      <c r="I33" s="50"/>
      <c r="J33" s="51"/>
      <c r="K33" s="49" t="s">
        <v>28</v>
      </c>
      <c r="L33" s="50"/>
      <c r="M33" s="50"/>
      <c r="N33" s="50"/>
      <c r="O33" s="50"/>
      <c r="P33" s="50"/>
      <c r="Q33" s="51"/>
      <c r="R33" s="49" t="s">
        <v>29</v>
      </c>
      <c r="S33" s="50"/>
      <c r="T33" s="50"/>
      <c r="U33" s="50"/>
      <c r="V33" s="50"/>
      <c r="W33" s="50"/>
      <c r="X33" s="51"/>
      <c r="Y33" s="49" t="s">
        <v>7</v>
      </c>
      <c r="Z33" s="50"/>
      <c r="AA33" s="50"/>
      <c r="AB33" s="50"/>
      <c r="AC33" s="50"/>
      <c r="AD33" s="50"/>
      <c r="AE33" s="51"/>
      <c r="AF33" s="49" t="s">
        <v>6</v>
      </c>
      <c r="AG33" s="50"/>
      <c r="AH33" s="50"/>
      <c r="AI33" s="50"/>
      <c r="AJ33" s="50"/>
      <c r="AK33" s="50"/>
      <c r="AL33" s="51"/>
      <c r="AM33" s="49" t="s">
        <v>30</v>
      </c>
      <c r="AN33" s="50"/>
      <c r="AO33" s="50"/>
      <c r="AP33" s="50"/>
      <c r="AQ33" s="50"/>
      <c r="AR33" s="50"/>
      <c r="AS33" s="75"/>
    </row>
    <row r="34" spans="1:45" ht="12.75">
      <c r="A34" s="7"/>
      <c r="B34" s="49" t="s">
        <v>46</v>
      </c>
      <c r="C34" s="51"/>
      <c r="D34" s="71"/>
      <c r="E34" s="72"/>
      <c r="F34" s="72"/>
      <c r="G34" s="34" t="s">
        <v>10</v>
      </c>
      <c r="H34" s="73"/>
      <c r="I34" s="73"/>
      <c r="J34" s="87"/>
      <c r="K34" s="71"/>
      <c r="L34" s="72"/>
      <c r="M34" s="72"/>
      <c r="N34" s="34" t="s">
        <v>10</v>
      </c>
      <c r="O34" s="73"/>
      <c r="P34" s="73"/>
      <c r="Q34" s="87"/>
      <c r="R34" s="71"/>
      <c r="S34" s="72"/>
      <c r="T34" s="72"/>
      <c r="U34" s="34" t="s">
        <v>10</v>
      </c>
      <c r="V34" s="73"/>
      <c r="W34" s="73"/>
      <c r="X34" s="87"/>
      <c r="Y34" s="71"/>
      <c r="Z34" s="72"/>
      <c r="AA34" s="72"/>
      <c r="AB34" s="34" t="s">
        <v>10</v>
      </c>
      <c r="AC34" s="73"/>
      <c r="AD34" s="73"/>
      <c r="AE34" s="87"/>
      <c r="AF34" s="71"/>
      <c r="AG34" s="72"/>
      <c r="AH34" s="72"/>
      <c r="AI34" s="34" t="s">
        <v>10</v>
      </c>
      <c r="AJ34" s="73"/>
      <c r="AK34" s="73"/>
      <c r="AL34" s="87"/>
      <c r="AM34" s="71"/>
      <c r="AN34" s="72"/>
      <c r="AO34" s="72"/>
      <c r="AP34" s="34" t="s">
        <v>10</v>
      </c>
      <c r="AQ34" s="73"/>
      <c r="AR34" s="73"/>
      <c r="AS34" s="74"/>
    </row>
    <row r="35" spans="1:45" ht="12.75">
      <c r="A35" s="7"/>
      <c r="B35" s="49" t="s">
        <v>47</v>
      </c>
      <c r="C35" s="51"/>
      <c r="D35" s="71"/>
      <c r="E35" s="72"/>
      <c r="F35" s="72"/>
      <c r="G35" s="34" t="s">
        <v>10</v>
      </c>
      <c r="H35" s="73"/>
      <c r="I35" s="73"/>
      <c r="J35" s="87"/>
      <c r="K35" s="71"/>
      <c r="L35" s="72"/>
      <c r="M35" s="72"/>
      <c r="N35" s="34" t="s">
        <v>10</v>
      </c>
      <c r="O35" s="73"/>
      <c r="P35" s="73"/>
      <c r="Q35" s="87"/>
      <c r="R35" s="71"/>
      <c r="S35" s="72"/>
      <c r="T35" s="72"/>
      <c r="U35" s="34" t="s">
        <v>10</v>
      </c>
      <c r="V35" s="73"/>
      <c r="W35" s="73"/>
      <c r="X35" s="87"/>
      <c r="Y35" s="71"/>
      <c r="Z35" s="72"/>
      <c r="AA35" s="72"/>
      <c r="AB35" s="34" t="s">
        <v>10</v>
      </c>
      <c r="AC35" s="73"/>
      <c r="AD35" s="73"/>
      <c r="AE35" s="87"/>
      <c r="AF35" s="71"/>
      <c r="AG35" s="72"/>
      <c r="AH35" s="72"/>
      <c r="AI35" s="34" t="s">
        <v>10</v>
      </c>
      <c r="AJ35" s="73"/>
      <c r="AK35" s="73"/>
      <c r="AL35" s="87"/>
      <c r="AM35" s="71"/>
      <c r="AN35" s="72"/>
      <c r="AO35" s="72"/>
      <c r="AP35" s="34" t="s">
        <v>10</v>
      </c>
      <c r="AQ35" s="73"/>
      <c r="AR35" s="73"/>
      <c r="AS35" s="74"/>
    </row>
    <row r="36" spans="1:45" ht="13.5" thickBot="1">
      <c r="A36" s="9"/>
      <c r="B36" s="106" t="s">
        <v>48</v>
      </c>
      <c r="C36" s="107"/>
      <c r="D36" s="79"/>
      <c r="E36" s="80"/>
      <c r="F36" s="80"/>
      <c r="G36" s="33" t="s">
        <v>10</v>
      </c>
      <c r="H36" s="76"/>
      <c r="I36" s="76"/>
      <c r="J36" s="78"/>
      <c r="K36" s="79"/>
      <c r="L36" s="80"/>
      <c r="M36" s="80"/>
      <c r="N36" s="33" t="s">
        <v>10</v>
      </c>
      <c r="O36" s="76"/>
      <c r="P36" s="76"/>
      <c r="Q36" s="78"/>
      <c r="R36" s="79"/>
      <c r="S36" s="80"/>
      <c r="T36" s="80"/>
      <c r="U36" s="33" t="s">
        <v>10</v>
      </c>
      <c r="V36" s="76"/>
      <c r="W36" s="76"/>
      <c r="X36" s="78"/>
      <c r="Y36" s="79"/>
      <c r="Z36" s="80"/>
      <c r="AA36" s="80"/>
      <c r="AB36" s="33" t="s">
        <v>10</v>
      </c>
      <c r="AC36" s="76"/>
      <c r="AD36" s="76"/>
      <c r="AE36" s="78"/>
      <c r="AF36" s="79"/>
      <c r="AG36" s="80"/>
      <c r="AH36" s="80"/>
      <c r="AI36" s="33" t="s">
        <v>10</v>
      </c>
      <c r="AJ36" s="76"/>
      <c r="AK36" s="76"/>
      <c r="AL36" s="78"/>
      <c r="AM36" s="79"/>
      <c r="AN36" s="80"/>
      <c r="AO36" s="80"/>
      <c r="AP36" s="33" t="s">
        <v>10</v>
      </c>
      <c r="AQ36" s="76"/>
      <c r="AR36" s="76"/>
      <c r="AS36" s="77"/>
    </row>
    <row r="37" spans="1:45" ht="12.75">
      <c r="A37" s="2"/>
      <c r="B37" s="2"/>
      <c r="C37" s="2"/>
      <c r="D37" s="14"/>
      <c r="E37" s="14"/>
      <c r="F37" s="14"/>
      <c r="G37" s="2"/>
      <c r="H37" s="15"/>
      <c r="I37" s="15"/>
      <c r="J37" s="15"/>
      <c r="K37" s="14"/>
      <c r="L37" s="14"/>
      <c r="M37" s="14"/>
      <c r="N37" s="2"/>
      <c r="O37" s="15"/>
      <c r="P37" s="15"/>
      <c r="Q37" s="15"/>
      <c r="R37" s="14"/>
      <c r="S37" s="14"/>
      <c r="T37" s="14"/>
      <c r="U37" s="2"/>
      <c r="V37" s="15"/>
      <c r="W37" s="15"/>
      <c r="X37" s="15"/>
      <c r="Y37" s="14"/>
      <c r="Z37" s="14"/>
      <c r="AA37" s="14"/>
      <c r="AB37" s="2"/>
      <c r="AC37" s="15"/>
      <c r="AD37" s="15"/>
      <c r="AE37" s="15"/>
      <c r="AF37" s="14"/>
      <c r="AG37" s="14"/>
      <c r="AH37" s="14"/>
      <c r="AI37" s="2"/>
      <c r="AJ37" s="15"/>
      <c r="AK37" s="15"/>
      <c r="AL37" s="15"/>
      <c r="AM37" s="14"/>
      <c r="AN37" s="14"/>
      <c r="AO37" s="14"/>
      <c r="AP37" s="2"/>
      <c r="AQ37" s="15"/>
      <c r="AR37" s="15"/>
      <c r="AS37" s="15"/>
    </row>
    <row r="38" spans="1:45" ht="13.5" thickBot="1">
      <c r="A38" s="2"/>
      <c r="B38" s="2"/>
      <c r="C38" s="2"/>
      <c r="D38" s="14"/>
      <c r="E38" s="14"/>
      <c r="F38" s="14"/>
      <c r="G38" s="2"/>
      <c r="H38" s="15"/>
      <c r="I38" s="15"/>
      <c r="J38" s="15"/>
      <c r="K38" s="14"/>
      <c r="L38" s="14"/>
      <c r="M38" s="14"/>
      <c r="N38" s="2"/>
      <c r="O38" s="15"/>
      <c r="P38" s="15"/>
      <c r="Q38" s="15"/>
      <c r="R38" s="14"/>
      <c r="S38" s="14"/>
      <c r="T38" s="14"/>
      <c r="U38" s="2"/>
      <c r="V38" s="15"/>
      <c r="W38" s="15"/>
      <c r="X38" s="15"/>
      <c r="Y38" s="14"/>
      <c r="Z38" s="14"/>
      <c r="AA38" s="14"/>
      <c r="AB38" s="2"/>
      <c r="AC38" s="15"/>
      <c r="AD38" s="15"/>
      <c r="AE38" s="15"/>
      <c r="AF38" s="14"/>
      <c r="AG38" s="14"/>
      <c r="AH38" s="14"/>
      <c r="AI38" s="2"/>
      <c r="AJ38" s="15"/>
      <c r="AK38" s="15"/>
      <c r="AL38" s="15"/>
      <c r="AM38" s="14"/>
      <c r="AN38" s="14"/>
      <c r="AO38" s="14"/>
      <c r="AP38" s="2"/>
      <c r="AQ38" s="15"/>
      <c r="AR38" s="15"/>
      <c r="AS38" s="15"/>
    </row>
    <row r="39" spans="1:45" ht="12.75">
      <c r="A39" s="6"/>
      <c r="B39" s="103" t="s">
        <v>69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65" t="s">
        <v>26</v>
      </c>
      <c r="S39" s="66"/>
      <c r="T39" s="66"/>
      <c r="U39" s="66"/>
      <c r="V39" s="66"/>
      <c r="W39" s="66"/>
      <c r="X39" s="66"/>
      <c r="Y39" s="66"/>
      <c r="Z39" s="66"/>
      <c r="AA39" s="67"/>
      <c r="AB39" s="65" t="s">
        <v>45</v>
      </c>
      <c r="AC39" s="66"/>
      <c r="AD39" s="66"/>
      <c r="AE39" s="66"/>
      <c r="AF39" s="66"/>
      <c r="AG39" s="66"/>
      <c r="AH39" s="66"/>
      <c r="AI39" s="66"/>
      <c r="AJ39" s="66"/>
      <c r="AK39" s="67"/>
      <c r="AL39" s="57" t="s">
        <v>27</v>
      </c>
      <c r="AM39" s="58"/>
      <c r="AN39" s="58"/>
      <c r="AO39" s="59"/>
      <c r="AP39" s="57" t="s">
        <v>2</v>
      </c>
      <c r="AQ39" s="58"/>
      <c r="AR39" s="58"/>
      <c r="AS39" s="54"/>
    </row>
    <row r="40" spans="1:45" ht="12.75">
      <c r="A40" s="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68"/>
      <c r="S40" s="69"/>
      <c r="T40" s="69"/>
      <c r="U40" s="69"/>
      <c r="V40" s="69"/>
      <c r="W40" s="69"/>
      <c r="X40" s="69"/>
      <c r="Y40" s="69"/>
      <c r="Z40" s="69"/>
      <c r="AA40" s="70"/>
      <c r="AB40" s="68"/>
      <c r="AC40" s="69"/>
      <c r="AD40" s="69"/>
      <c r="AE40" s="69"/>
      <c r="AF40" s="69"/>
      <c r="AG40" s="69"/>
      <c r="AH40" s="69"/>
      <c r="AI40" s="69"/>
      <c r="AJ40" s="69"/>
      <c r="AK40" s="70"/>
      <c r="AL40" s="60"/>
      <c r="AM40" s="61"/>
      <c r="AN40" s="61"/>
      <c r="AO40" s="62"/>
      <c r="AP40" s="60"/>
      <c r="AQ40" s="61"/>
      <c r="AR40" s="61"/>
      <c r="AS40" s="55"/>
    </row>
    <row r="41" spans="1:45" ht="12.75">
      <c r="A41" s="7"/>
      <c r="B41" s="98" t="s">
        <v>20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49" t="s">
        <v>0</v>
      </c>
      <c r="S41" s="50"/>
      <c r="T41" s="51"/>
      <c r="U41" s="49" t="s">
        <v>1</v>
      </c>
      <c r="V41" s="50"/>
      <c r="W41" s="51"/>
      <c r="X41" s="49" t="s">
        <v>9</v>
      </c>
      <c r="Y41" s="50"/>
      <c r="Z41" s="50"/>
      <c r="AA41" s="51"/>
      <c r="AB41" s="49" t="s">
        <v>0</v>
      </c>
      <c r="AC41" s="50"/>
      <c r="AD41" s="51"/>
      <c r="AE41" s="49" t="s">
        <v>1</v>
      </c>
      <c r="AF41" s="50"/>
      <c r="AG41" s="51"/>
      <c r="AH41" s="49" t="s">
        <v>9</v>
      </c>
      <c r="AI41" s="50"/>
      <c r="AJ41" s="50"/>
      <c r="AK41" s="51"/>
      <c r="AL41" s="63"/>
      <c r="AM41" s="64"/>
      <c r="AN41" s="64"/>
      <c r="AO41" s="53"/>
      <c r="AP41" s="63"/>
      <c r="AQ41" s="64"/>
      <c r="AR41" s="64"/>
      <c r="AS41" s="52"/>
    </row>
    <row r="42" spans="1:45" ht="12.75">
      <c r="A42" s="8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81">
        <f>(((ABS(D49)&gt;ABS(H49))+(ABS(D50)&gt;ABS(H50))+(ABS(D51)&gt;ABS(H51)))&gt;=2)+(((ABS(R49)&gt;ABS(V49))+(ABS(R50)&gt;ABS(V50))+(ABS(R51)&gt;ABS(V51)))&gt;=2)+(((ABS(AC49)&lt;ABS(Y49))+(ABS(AC50)&lt;ABS(Y50))+(ABS(AC51)&lt;ABS(Y51)))&gt;=2)+(((ABS(AM49)&gt;ABS(AQ49))+(ABS(AM50)&gt;ABS(AQ50))+(ABS(AM51)&gt;ABS(AQ51)))&gt;=2)</f>
        <v>0</v>
      </c>
      <c r="S42" s="82"/>
      <c r="T42" s="83"/>
      <c r="U42" s="84">
        <f>(((ABS(D49)&lt;ABS(H49))+(ABS(D50)&lt;ABS(H50))+(ABS(D51)&lt;ABS(H51)))&gt;=2)+(((ABS(R49)&lt;ABS(V49))+(ABS(R50)&lt;ABS(V50))+(ABS(R51)&lt;ABS(V51)))&gt;=2)+(((ABS(AC49)&gt;ABS(Y49))+(ABS(AC50)&gt;ABS(Y50))+(ABS(AC51)&gt;ABS(Y51)))&gt;=2)+(((ABS(AM49)&lt;ABS(AQ49))+(ABS(AM50)&lt;ABS(AQ50))+(ABS(AM51)&lt;ABS(AQ51)))&gt;=2)</f>
        <v>0</v>
      </c>
      <c r="V42" s="85"/>
      <c r="W42" s="86"/>
      <c r="X42" s="95" t="e">
        <f>R42/(R42+U42)</f>
        <v>#DIV/0!</v>
      </c>
      <c r="Y42" s="96"/>
      <c r="Z42" s="96"/>
      <c r="AA42" s="97"/>
      <c r="AB42" s="81">
        <f>(ABS(D49)&gt;ABS(H49))+(ABS(D50)&gt;ABS(H50))+(ABS(D51)&gt;ABS(H51))+(ABS(R49)&gt;ABS(V49))+(ABS(R50)&gt;ABS(V50))+(ABS(R51)&gt;ABS(V51))+(ABS(AM49)&gt;ABS(AQ49))+(ABS(AM50)&gt;ABS(AQ50))+(ABS(AM51)&gt;ABS(AQ51))+(ABS(Y49)&gt;ABS(AC49))+(ABS(Y50)&gt;ABS(AC50))+(ABS(Y51)&gt;ABS(AC51))</f>
        <v>0</v>
      </c>
      <c r="AC42" s="82"/>
      <c r="AD42" s="83"/>
      <c r="AE42" s="81">
        <f>(ABS(H49)&gt;ABS(D49))+(ABS(H50)&gt;ABS(D50))+(ABS(H51)&gt;ABS(D51))+(ABS(V49)&gt;ABS(R49))+(ABS(V50)&gt;ABS(R50))+(ABS(V51)&gt;ABS(R51))+(ABS(AC49)&gt;ABS(Y49))+(ABS(AC50)&gt;ABS(Y50))+(ABS(AC51)&gt;ABS(Y51))+(ABS(AQ49)&gt;ABS(AM49))+(ABS(AQ50)&gt;ABS(AM50))+(ABS(AQ51)&gt;ABS(AM51))</f>
        <v>0</v>
      </c>
      <c r="AF42" s="82"/>
      <c r="AG42" s="83"/>
      <c r="AH42" s="95" t="e">
        <f>AB42/(AB42+AE42)</f>
        <v>#DIV/0!</v>
      </c>
      <c r="AI42" s="96"/>
      <c r="AJ42" s="96"/>
      <c r="AK42" s="97"/>
      <c r="AL42" s="95" t="e">
        <f>(ABS(D49)+ABS(D50)+ABS(D51)+ABS(R49)+ABS(R50)+ABS(R51)+ABS(Y49)+ABS(Y50)+ABS(Y51)+ABS(AM49)+ABS(AM50)+ABS(AM51))/(ABS(H49)+ABS(H50)+ABS(H51)+ABS(V49)+ABS(V50)+ABS(V51)+ABS(AC49)+ABS(AC50)+ABS(AC51)+ABS(AQ49)+ABS(AQ50)+ABS(AQ51))</f>
        <v>#DIV/0!</v>
      </c>
      <c r="AM42" s="96"/>
      <c r="AN42" s="96"/>
      <c r="AO42" s="97"/>
      <c r="AP42" s="99"/>
      <c r="AQ42" s="100"/>
      <c r="AR42" s="100"/>
      <c r="AS42" s="102"/>
    </row>
    <row r="43" spans="1:45" ht="12.75">
      <c r="A43" s="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81">
        <f>(((ABS(H49)&gt;ABS(D49))+(ABS(H50)&gt;ABS(D50))+(ABS(H51)&gt;ABS(D51)))&gt;=2)+(((ABS(K49)&gt;ABS(O49))+(ABS(K50)&gt;ABS(O50))+(ABS(K51)&gt;ABS(O51)))&gt;=2)+(((ABS(AC49)&gt;ABS(Y49))+(ABS(AC50)&gt;ABS(Y50))+(ABS(AC51)&gt;ABS(Y51)))&gt;=2)+(((ABS(AF49)&gt;ABS(AJ49))+(ABS(AF50)&gt;ABS(AJ50))+(ABS(AF51)&gt;ABS(AJ51)))&gt;=2)</f>
        <v>0</v>
      </c>
      <c r="S43" s="82"/>
      <c r="T43" s="83"/>
      <c r="U43" s="84">
        <f>(((ABS(H49)&lt;ABS(D49))+(ABS(H50)&lt;ABS(D50))+(ABS(H51)&lt;ABS(D51)))&gt;=2)+(((ABS(K49)&lt;ABS(O49))+(ABS(K50)&lt;ABS(O50))+(ABS(K51)&lt;ABS(O51)))&gt;=2)+(((ABS(AC49)&lt;ABS(Y49))+(ABS(AC50)&lt;ABS(Y50))+(ABS(AC51)&lt;ABS(Y51)))&gt;=2)+(((ABS(AF49)&lt;ABS(AJ49))+(ABS(AF50)&lt;ABS(AJ50))+(ABS(AF51)&lt;ABS(AJ51)))&gt;=2)</f>
        <v>0</v>
      </c>
      <c r="V43" s="85"/>
      <c r="W43" s="86"/>
      <c r="X43" s="95" t="e">
        <f>R43/(R43+U43)</f>
        <v>#DIV/0!</v>
      </c>
      <c r="Y43" s="96"/>
      <c r="Z43" s="96"/>
      <c r="AA43" s="97"/>
      <c r="AB43" s="81">
        <f>(ABS(H49)&gt;ABS(D49))+(ABS(H50)&gt;ABS(D50))+(ABS(H51)&gt;ABS(D51))+(ABS(K49)&gt;ABS(O49))+(ABS(K50)&gt;ABS(O50))+(ABS(K51)&gt;ABS(O51))+(ABS(AF49)&gt;ABS(AJ49))+(ABS(AF50)&gt;ABS(AJ50))+(ABS(AF51)&gt;ABS(AJ51))+(ABS(AC49)&gt;ABS(Y49))+(ABS(AC50)&gt;ABS(Y50))+(ABS(AC51)&gt;ABS(Y51))</f>
        <v>0</v>
      </c>
      <c r="AC43" s="82"/>
      <c r="AD43" s="83"/>
      <c r="AE43" s="81">
        <f>(ABS(D49)&gt;ABS(H49))+(ABS(D50)&gt;ABS(H50))+(ABS(D51)&gt;ABS(H51))+(ABS(O49)&gt;ABS(K49))+(ABS(O50)&gt;ABS(K50))+(ABS(O51)&gt;ABS(K51))+(ABS(Y49)&gt;ABS(AC49))+(ABS(Y50)&gt;ABS(AC50))+(ABS(Y51)&gt;ABS(AC51))+(ABS(AF49)&lt;ABS(AJ49))+(ABS(AF50)&lt;ABS(AJ50))+(ABS(AF51)&lt;ABS(AJ51))</f>
        <v>0</v>
      </c>
      <c r="AF43" s="82"/>
      <c r="AG43" s="83"/>
      <c r="AH43" s="95" t="e">
        <f>AB43/(AB43+AE43)</f>
        <v>#DIV/0!</v>
      </c>
      <c r="AI43" s="96"/>
      <c r="AJ43" s="96"/>
      <c r="AK43" s="97"/>
      <c r="AL43" s="95" t="e">
        <f>(ABS(H49)+ABS(H50)+ABS(H51)+ABS(K49)+ABS(K50)+ABS(K51)+ABS(AC49)+ABS(AC50)+ABS(AC51)+ABS(AF49)+ABS(AF50)+ABS(AF51))/(ABS(D49)+ABS(D50)+ABS(D51)+ABS(O49)+ABS(O50)+ABS(O51)+ABS(Y49)+ABS(Y50)+ABS(Y51)+ABS(AJ49)+ABS(AJ50)+ABS(AJ51))</f>
        <v>#DIV/0!</v>
      </c>
      <c r="AM43" s="96"/>
      <c r="AN43" s="96"/>
      <c r="AO43" s="97"/>
      <c r="AP43" s="99"/>
      <c r="AQ43" s="100"/>
      <c r="AR43" s="100"/>
      <c r="AS43" s="102"/>
    </row>
    <row r="44" spans="1:45" ht="12.75">
      <c r="A44" s="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81">
        <f>(((ABS(K49)&lt;ABS(O49))+(ABS(K50)&lt;ABS(O50))+(ABS(K51)&lt;ABS(O51)))&gt;=2)+(((ABS(V49)&gt;ABS(R49))+(ABS(V50)&gt;ABS(R50))+(ABS(V51)&gt;ABS(R51)))&gt;=2)+(((ABS(AJ49)&gt;ABS(AF49))+(ABS(AJ50)&gt;ABS(AF50))+(ABS(AJ51)&gt;ABS(AF51)))&gt;=2)+(((ABS(AQ49)&gt;ABS(AM49))+(ABS(AQ50)&gt;ABS(AM50))+(ABS(AQ51)&gt;ABS(AM51)))&gt;=2)</f>
        <v>0</v>
      </c>
      <c r="S44" s="82"/>
      <c r="T44" s="83"/>
      <c r="U44" s="84">
        <f>(((ABS(K49)&gt;ABS(O49))+(ABS(K50)&gt;ABS(O50))+(ABS(K51)&gt;ABS(O51)))&gt;=2)+(((ABS(V49)&lt;ABS(R49))+(ABS(V50)&lt;ABS(R50))+(ABS(V51)&lt;ABS(R51)))&gt;=2)+(((ABS(AJ49)&lt;ABS(AF49))+(ABS(AJ50)&lt;ABS(AF50))+(ABS(AJ51)&lt;ABS(AF51)))&gt;=2)+(((ABS(AQ49)&lt;ABS(AM49))+(ABS(AQ50)&lt;ABS(AM50))+(ABS(AQ51)&lt;ABS(AM51)))&gt;=2)</f>
        <v>0</v>
      </c>
      <c r="V44" s="85"/>
      <c r="W44" s="86"/>
      <c r="X44" s="95" t="e">
        <f>R44/(R44+U44)</f>
        <v>#DIV/0!</v>
      </c>
      <c r="Y44" s="96"/>
      <c r="Z44" s="96"/>
      <c r="AA44" s="97"/>
      <c r="AB44" s="81">
        <f>(ABS(K49)&lt;ABS(O49))+(ABS(K50)&lt;ABS(O50))+(ABS(K51)&lt;ABS(O51))+(ABS(V49)&gt;ABS(R49))+(ABS(V50)&gt;ABS(R50))+(ABS(V51)&gt;ABS(R51))+(ABS(AJ49)&gt;ABS(AF49))+(ABS(AJ50)&gt;ABS(AF50))+(ABS(AJ51)&gt;ABS(AF51))+(ABS(AQ49)&gt;ABS(AM49))+(ABS(AQ50)&gt;ABS(AM50))+(ABS(AQ51)&gt;ABS(AM51))</f>
        <v>0</v>
      </c>
      <c r="AC44" s="82"/>
      <c r="AD44" s="83"/>
      <c r="AE44" s="81">
        <f>(ABS(K49)&gt;ABS(O49))+(ABS(K50)&gt;ABS(O50))+(ABS(K51)&gt;ABS(O51))+(ABS(R49)&gt;ABS(V49))+(ABS(R50)&gt;ABS(V50))+(ABS(R51)&gt;ABS(V51))+(ABS(AJ49)&lt;ABS(AF49))+(ABS(AJ50)&lt;ABS(AF50))+(ABS(AJ51)&lt;ABS(AF51))+(ABS(AQ49)&lt;ABS(AM49))+(ABS(AQ50)&lt;ABS(AM50))+(ABS(AQ51)&lt;ABS(AM51))</f>
        <v>0</v>
      </c>
      <c r="AF44" s="82"/>
      <c r="AG44" s="83"/>
      <c r="AH44" s="95" t="e">
        <f>AB44/(AB44+AE44)</f>
        <v>#DIV/0!</v>
      </c>
      <c r="AI44" s="96"/>
      <c r="AJ44" s="96"/>
      <c r="AK44" s="97"/>
      <c r="AL44" s="95" t="e">
        <f>(ABS(O49)+ABS(O50)+ABS(O51)+ABS(V49)+ABS(V50)+ABS(V51)+ABS(AJ49)+ABS(AJ50)+ABS(AJ51)+ABS(AQ49)+ABS(AQ50)+ABS(AQ51))/(ABS(IK49)+ABS(K50)+ABS(K51)+ABS(R49)+ABS(R50)+ABS(R51)+ABS(AF49)+ABS(AF50)+ABS(AF51)+ABS(AM49)+ABS(AM50)+ABS(AM51))</f>
        <v>#DIV/0!</v>
      </c>
      <c r="AM44" s="96"/>
      <c r="AN44" s="96"/>
      <c r="AO44" s="97"/>
      <c r="AP44" s="99"/>
      <c r="AQ44" s="100"/>
      <c r="AR44" s="100"/>
      <c r="AS44" s="102"/>
    </row>
    <row r="45" spans="1:45" ht="12.75">
      <c r="A45" s="7"/>
      <c r="B45" s="68"/>
      <c r="C45" s="70"/>
      <c r="D45" s="91"/>
      <c r="E45" s="92"/>
      <c r="F45" s="92"/>
      <c r="G45" s="92"/>
      <c r="H45" s="92"/>
      <c r="I45" s="92"/>
      <c r="J45" s="93"/>
      <c r="K45" s="88"/>
      <c r="L45" s="89"/>
      <c r="M45" s="89"/>
      <c r="N45" s="89"/>
      <c r="O45" s="89"/>
      <c r="P45" s="89"/>
      <c r="Q45" s="90"/>
      <c r="R45" s="88"/>
      <c r="S45" s="89"/>
      <c r="T45" s="89"/>
      <c r="U45" s="89"/>
      <c r="V45" s="89"/>
      <c r="W45" s="89"/>
      <c r="X45" s="90"/>
      <c r="Y45" s="88"/>
      <c r="Z45" s="89"/>
      <c r="AA45" s="89"/>
      <c r="AB45" s="89"/>
      <c r="AC45" s="89"/>
      <c r="AD45" s="89"/>
      <c r="AE45" s="90"/>
      <c r="AF45" s="88"/>
      <c r="AG45" s="89"/>
      <c r="AH45" s="89"/>
      <c r="AI45" s="89"/>
      <c r="AJ45" s="89"/>
      <c r="AK45" s="89"/>
      <c r="AL45" s="90"/>
      <c r="AM45" s="88"/>
      <c r="AN45" s="89"/>
      <c r="AO45" s="89"/>
      <c r="AP45" s="89"/>
      <c r="AQ45" s="89"/>
      <c r="AR45" s="89"/>
      <c r="AS45" s="104"/>
    </row>
    <row r="46" spans="1:45" ht="12.75">
      <c r="A46" s="7"/>
      <c r="B46" s="49" t="s">
        <v>3</v>
      </c>
      <c r="C46" s="51"/>
      <c r="D46" s="99" t="s">
        <v>18</v>
      </c>
      <c r="E46" s="100"/>
      <c r="F46" s="100"/>
      <c r="G46" s="100"/>
      <c r="H46" s="100"/>
      <c r="I46" s="100"/>
      <c r="J46" s="101"/>
      <c r="K46" s="99" t="s">
        <v>19</v>
      </c>
      <c r="L46" s="100"/>
      <c r="M46" s="100"/>
      <c r="N46" s="100"/>
      <c r="O46" s="100"/>
      <c r="P46" s="100"/>
      <c r="Q46" s="101"/>
      <c r="R46" s="49" t="s">
        <v>5</v>
      </c>
      <c r="S46" s="50"/>
      <c r="T46" s="50"/>
      <c r="U46" s="50"/>
      <c r="V46" s="50"/>
      <c r="W46" s="50"/>
      <c r="X46" s="51"/>
      <c r="Y46" s="49" t="s">
        <v>5</v>
      </c>
      <c r="Z46" s="50"/>
      <c r="AA46" s="50"/>
      <c r="AB46" s="50"/>
      <c r="AC46" s="50"/>
      <c r="AD46" s="50"/>
      <c r="AE46" s="51"/>
      <c r="AF46" s="49" t="s">
        <v>5</v>
      </c>
      <c r="AG46" s="50"/>
      <c r="AH46" s="50"/>
      <c r="AI46" s="50"/>
      <c r="AJ46" s="50"/>
      <c r="AK46" s="50"/>
      <c r="AL46" s="51"/>
      <c r="AM46" s="49" t="s">
        <v>5</v>
      </c>
      <c r="AN46" s="50"/>
      <c r="AO46" s="50"/>
      <c r="AP46" s="50"/>
      <c r="AQ46" s="50"/>
      <c r="AR46" s="50"/>
      <c r="AS46" s="75"/>
    </row>
    <row r="47" spans="1:45" ht="12.75">
      <c r="A47" s="7"/>
      <c r="B47" s="49" t="s">
        <v>8</v>
      </c>
      <c r="C47" s="51"/>
      <c r="D47" s="49" t="s">
        <v>12</v>
      </c>
      <c r="E47" s="50"/>
      <c r="F47" s="50"/>
      <c r="G47" s="50"/>
      <c r="H47" s="50"/>
      <c r="I47" s="50"/>
      <c r="J47" s="51"/>
      <c r="K47" s="49" t="s">
        <v>13</v>
      </c>
      <c r="L47" s="50"/>
      <c r="M47" s="50"/>
      <c r="N47" s="50"/>
      <c r="O47" s="50"/>
      <c r="P47" s="50"/>
      <c r="Q47" s="51"/>
      <c r="R47" s="49" t="s">
        <v>14</v>
      </c>
      <c r="S47" s="50"/>
      <c r="T47" s="50"/>
      <c r="U47" s="50"/>
      <c r="V47" s="50"/>
      <c r="W47" s="50"/>
      <c r="X47" s="51"/>
      <c r="Y47" s="49" t="s">
        <v>15</v>
      </c>
      <c r="Z47" s="50"/>
      <c r="AA47" s="50"/>
      <c r="AB47" s="50"/>
      <c r="AC47" s="50"/>
      <c r="AD47" s="50"/>
      <c r="AE47" s="51"/>
      <c r="AF47" s="49" t="s">
        <v>16</v>
      </c>
      <c r="AG47" s="50"/>
      <c r="AH47" s="50"/>
      <c r="AI47" s="50"/>
      <c r="AJ47" s="50"/>
      <c r="AK47" s="50"/>
      <c r="AL47" s="51"/>
      <c r="AM47" s="49" t="s">
        <v>17</v>
      </c>
      <c r="AN47" s="50"/>
      <c r="AO47" s="50"/>
      <c r="AP47" s="50"/>
      <c r="AQ47" s="50"/>
      <c r="AR47" s="50"/>
      <c r="AS47" s="75"/>
    </row>
    <row r="48" spans="1:45" ht="12.75">
      <c r="A48" s="7"/>
      <c r="B48" s="49" t="s">
        <v>11</v>
      </c>
      <c r="C48" s="51"/>
      <c r="D48" s="49" t="s">
        <v>4</v>
      </c>
      <c r="E48" s="50"/>
      <c r="F48" s="50"/>
      <c r="G48" s="50"/>
      <c r="H48" s="50"/>
      <c r="I48" s="50"/>
      <c r="J48" s="51"/>
      <c r="K48" s="49" t="s">
        <v>6</v>
      </c>
      <c r="L48" s="50"/>
      <c r="M48" s="50"/>
      <c r="N48" s="50"/>
      <c r="O48" s="50"/>
      <c r="P48" s="50"/>
      <c r="Q48" s="51"/>
      <c r="R48" s="49" t="s">
        <v>31</v>
      </c>
      <c r="S48" s="50"/>
      <c r="T48" s="50"/>
      <c r="U48" s="50"/>
      <c r="V48" s="50"/>
      <c r="W48" s="50"/>
      <c r="X48" s="51"/>
      <c r="Y48" s="49" t="s">
        <v>4</v>
      </c>
      <c r="Z48" s="50"/>
      <c r="AA48" s="50"/>
      <c r="AB48" s="50"/>
      <c r="AC48" s="50"/>
      <c r="AD48" s="50"/>
      <c r="AE48" s="51"/>
      <c r="AF48" s="49" t="s">
        <v>6</v>
      </c>
      <c r="AG48" s="50"/>
      <c r="AH48" s="50"/>
      <c r="AI48" s="50"/>
      <c r="AJ48" s="50"/>
      <c r="AK48" s="50"/>
      <c r="AL48" s="51"/>
      <c r="AM48" s="49" t="s">
        <v>31</v>
      </c>
      <c r="AN48" s="50"/>
      <c r="AO48" s="50"/>
      <c r="AP48" s="50"/>
      <c r="AQ48" s="50"/>
      <c r="AR48" s="50"/>
      <c r="AS48" s="75"/>
    </row>
    <row r="49" spans="1:45" ht="12.75">
      <c r="A49" s="7"/>
      <c r="B49" s="49" t="s">
        <v>46</v>
      </c>
      <c r="C49" s="51"/>
      <c r="D49" s="71"/>
      <c r="E49" s="72"/>
      <c r="F49" s="72"/>
      <c r="G49" s="34" t="s">
        <v>10</v>
      </c>
      <c r="H49" s="73"/>
      <c r="I49" s="73"/>
      <c r="J49" s="87"/>
      <c r="K49" s="71"/>
      <c r="L49" s="72"/>
      <c r="M49" s="72"/>
      <c r="N49" s="34" t="s">
        <v>10</v>
      </c>
      <c r="O49" s="73"/>
      <c r="P49" s="73"/>
      <c r="Q49" s="87"/>
      <c r="R49" s="71"/>
      <c r="S49" s="72"/>
      <c r="T49" s="72"/>
      <c r="U49" s="34" t="s">
        <v>10</v>
      </c>
      <c r="V49" s="73"/>
      <c r="W49" s="73"/>
      <c r="X49" s="87"/>
      <c r="Y49" s="71"/>
      <c r="Z49" s="72"/>
      <c r="AA49" s="72"/>
      <c r="AB49" s="34" t="s">
        <v>10</v>
      </c>
      <c r="AC49" s="73"/>
      <c r="AD49" s="73"/>
      <c r="AE49" s="87"/>
      <c r="AF49" s="71"/>
      <c r="AG49" s="72"/>
      <c r="AH49" s="72"/>
      <c r="AI49" s="34" t="s">
        <v>10</v>
      </c>
      <c r="AJ49" s="73"/>
      <c r="AK49" s="73"/>
      <c r="AL49" s="87"/>
      <c r="AM49" s="71"/>
      <c r="AN49" s="72"/>
      <c r="AO49" s="72"/>
      <c r="AP49" s="34" t="s">
        <v>10</v>
      </c>
      <c r="AQ49" s="73"/>
      <c r="AR49" s="73"/>
      <c r="AS49" s="74"/>
    </row>
    <row r="50" spans="1:45" ht="12.75">
      <c r="A50" s="7"/>
      <c r="B50" s="49" t="s">
        <v>47</v>
      </c>
      <c r="C50" s="51"/>
      <c r="D50" s="71"/>
      <c r="E50" s="72"/>
      <c r="F50" s="72"/>
      <c r="G50" s="34" t="s">
        <v>10</v>
      </c>
      <c r="H50" s="73"/>
      <c r="I50" s="73"/>
      <c r="J50" s="87"/>
      <c r="K50" s="71"/>
      <c r="L50" s="72"/>
      <c r="M50" s="72"/>
      <c r="N50" s="34" t="s">
        <v>10</v>
      </c>
      <c r="O50" s="73"/>
      <c r="P50" s="73"/>
      <c r="Q50" s="87"/>
      <c r="R50" s="71"/>
      <c r="S50" s="72"/>
      <c r="T50" s="72"/>
      <c r="U50" s="34" t="s">
        <v>10</v>
      </c>
      <c r="V50" s="73"/>
      <c r="W50" s="73"/>
      <c r="X50" s="87"/>
      <c r="Y50" s="71"/>
      <c r="Z50" s="72"/>
      <c r="AA50" s="72"/>
      <c r="AB50" s="34" t="s">
        <v>10</v>
      </c>
      <c r="AC50" s="73"/>
      <c r="AD50" s="73"/>
      <c r="AE50" s="87"/>
      <c r="AF50" s="71"/>
      <c r="AG50" s="72"/>
      <c r="AH50" s="72"/>
      <c r="AI50" s="34" t="s">
        <v>10</v>
      </c>
      <c r="AJ50" s="73"/>
      <c r="AK50" s="73"/>
      <c r="AL50" s="87"/>
      <c r="AM50" s="71"/>
      <c r="AN50" s="72"/>
      <c r="AO50" s="72"/>
      <c r="AP50" s="34" t="s">
        <v>10</v>
      </c>
      <c r="AQ50" s="73"/>
      <c r="AR50" s="73"/>
      <c r="AS50" s="74"/>
    </row>
    <row r="51" spans="1:45" ht="13.5" thickBot="1">
      <c r="A51" s="9"/>
      <c r="B51" s="106" t="s">
        <v>48</v>
      </c>
      <c r="C51" s="107"/>
      <c r="D51" s="79"/>
      <c r="E51" s="80"/>
      <c r="F51" s="80"/>
      <c r="G51" s="33" t="s">
        <v>10</v>
      </c>
      <c r="H51" s="76"/>
      <c r="I51" s="76"/>
      <c r="J51" s="78"/>
      <c r="K51" s="79"/>
      <c r="L51" s="80"/>
      <c r="M51" s="80"/>
      <c r="N51" s="33" t="s">
        <v>10</v>
      </c>
      <c r="O51" s="76"/>
      <c r="P51" s="76"/>
      <c r="Q51" s="78"/>
      <c r="R51" s="79"/>
      <c r="S51" s="80"/>
      <c r="T51" s="80"/>
      <c r="U51" s="33" t="s">
        <v>10</v>
      </c>
      <c r="V51" s="76"/>
      <c r="W51" s="76"/>
      <c r="X51" s="78"/>
      <c r="Y51" s="79"/>
      <c r="Z51" s="80"/>
      <c r="AA51" s="80"/>
      <c r="AB51" s="33" t="s">
        <v>10</v>
      </c>
      <c r="AC51" s="76"/>
      <c r="AD51" s="76"/>
      <c r="AE51" s="78"/>
      <c r="AF51" s="79"/>
      <c r="AG51" s="80"/>
      <c r="AH51" s="80"/>
      <c r="AI51" s="33" t="s">
        <v>10</v>
      </c>
      <c r="AJ51" s="76"/>
      <c r="AK51" s="76"/>
      <c r="AL51" s="78"/>
      <c r="AM51" s="79"/>
      <c r="AN51" s="80"/>
      <c r="AO51" s="80"/>
      <c r="AP51" s="33" t="s">
        <v>10</v>
      </c>
      <c r="AQ51" s="76"/>
      <c r="AR51" s="76"/>
      <c r="AS51" s="77"/>
    </row>
    <row r="52" spans="1:45" ht="12.75">
      <c r="A52" s="2"/>
      <c r="B52" s="2"/>
      <c r="C52" s="2"/>
      <c r="D52" s="14"/>
      <c r="E52" s="14"/>
      <c r="F52" s="14"/>
      <c r="G52" s="2"/>
      <c r="H52" s="15"/>
      <c r="I52" s="15"/>
      <c r="J52" s="15"/>
      <c r="K52" s="14"/>
      <c r="L52" s="14"/>
      <c r="M52" s="14"/>
      <c r="N52" s="2"/>
      <c r="O52" s="15"/>
      <c r="P52" s="15"/>
      <c r="Q52" s="15"/>
      <c r="R52" s="14"/>
      <c r="S52" s="14"/>
      <c r="T52" s="14"/>
      <c r="U52" s="2"/>
      <c r="V52" s="15"/>
      <c r="W52" s="15"/>
      <c r="X52" s="15"/>
      <c r="Y52" s="14"/>
      <c r="Z52" s="14"/>
      <c r="AA52" s="14"/>
      <c r="AB52" s="2"/>
      <c r="AC52" s="15"/>
      <c r="AD52" s="15"/>
      <c r="AE52" s="15"/>
      <c r="AF52" s="14"/>
      <c r="AG52" s="14"/>
      <c r="AH52" s="14"/>
      <c r="AI52" s="2"/>
      <c r="AJ52" s="15"/>
      <c r="AK52" s="15"/>
      <c r="AL52" s="15"/>
      <c r="AM52" s="14"/>
      <c r="AN52" s="14"/>
      <c r="AO52" s="14"/>
      <c r="AP52" s="2"/>
      <c r="AQ52" s="15"/>
      <c r="AR52" s="15"/>
      <c r="AS52" s="15"/>
    </row>
    <row r="53" spans="1:45" ht="13.5" thickBot="1">
      <c r="A53" s="2"/>
      <c r="B53" s="2"/>
      <c r="C53" s="2"/>
      <c r="D53" s="14"/>
      <c r="E53" s="14"/>
      <c r="F53" s="14"/>
      <c r="G53" s="2"/>
      <c r="H53" s="15"/>
      <c r="I53" s="15"/>
      <c r="J53" s="15"/>
      <c r="K53" s="14"/>
      <c r="L53" s="14"/>
      <c r="M53" s="14"/>
      <c r="N53" s="2"/>
      <c r="O53" s="15"/>
      <c r="P53" s="15"/>
      <c r="Q53" s="15"/>
      <c r="R53" s="14"/>
      <c r="S53" s="14"/>
      <c r="T53" s="14"/>
      <c r="U53" s="2"/>
      <c r="V53" s="15"/>
      <c r="W53" s="15"/>
      <c r="X53" s="15"/>
      <c r="Y53" s="14"/>
      <c r="Z53" s="14"/>
      <c r="AA53" s="14"/>
      <c r="AB53" s="2"/>
      <c r="AC53" s="15"/>
      <c r="AD53" s="15"/>
      <c r="AE53" s="15"/>
      <c r="AF53" s="14"/>
      <c r="AG53" s="14"/>
      <c r="AH53" s="14"/>
      <c r="AI53" s="2"/>
      <c r="AJ53" s="15"/>
      <c r="AK53" s="15"/>
      <c r="AL53" s="15"/>
      <c r="AM53" s="14"/>
      <c r="AN53" s="14"/>
      <c r="AO53" s="14"/>
      <c r="AP53" s="2"/>
      <c r="AQ53" s="15"/>
      <c r="AR53" s="15"/>
      <c r="AS53" s="15"/>
    </row>
    <row r="54" spans="1:45" ht="12.75">
      <c r="A54" s="6"/>
      <c r="B54" s="103" t="s">
        <v>69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65" t="s">
        <v>26</v>
      </c>
      <c r="S54" s="66"/>
      <c r="T54" s="66"/>
      <c r="U54" s="66"/>
      <c r="V54" s="66"/>
      <c r="W54" s="66"/>
      <c r="X54" s="66"/>
      <c r="Y54" s="66"/>
      <c r="Z54" s="66"/>
      <c r="AA54" s="67"/>
      <c r="AB54" s="65" t="s">
        <v>45</v>
      </c>
      <c r="AC54" s="66"/>
      <c r="AD54" s="66"/>
      <c r="AE54" s="66"/>
      <c r="AF54" s="66"/>
      <c r="AG54" s="66"/>
      <c r="AH54" s="66"/>
      <c r="AI54" s="66"/>
      <c r="AJ54" s="66"/>
      <c r="AK54" s="67"/>
      <c r="AL54" s="57" t="s">
        <v>27</v>
      </c>
      <c r="AM54" s="58"/>
      <c r="AN54" s="58"/>
      <c r="AO54" s="59"/>
      <c r="AP54" s="57" t="s">
        <v>2</v>
      </c>
      <c r="AQ54" s="58"/>
      <c r="AR54" s="58"/>
      <c r="AS54" s="54"/>
    </row>
    <row r="55" spans="1:45" ht="12.75">
      <c r="A55" s="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68"/>
      <c r="S55" s="69"/>
      <c r="T55" s="69"/>
      <c r="U55" s="69"/>
      <c r="V55" s="69"/>
      <c r="W55" s="69"/>
      <c r="X55" s="69"/>
      <c r="Y55" s="69"/>
      <c r="Z55" s="69"/>
      <c r="AA55" s="70"/>
      <c r="AB55" s="68"/>
      <c r="AC55" s="69"/>
      <c r="AD55" s="69"/>
      <c r="AE55" s="69"/>
      <c r="AF55" s="69"/>
      <c r="AG55" s="69"/>
      <c r="AH55" s="69"/>
      <c r="AI55" s="69"/>
      <c r="AJ55" s="69"/>
      <c r="AK55" s="70"/>
      <c r="AL55" s="60"/>
      <c r="AM55" s="61"/>
      <c r="AN55" s="61"/>
      <c r="AO55" s="62"/>
      <c r="AP55" s="60"/>
      <c r="AQ55" s="61"/>
      <c r="AR55" s="61"/>
      <c r="AS55" s="55"/>
    </row>
    <row r="56" spans="1:45" ht="12.75">
      <c r="A56" s="7"/>
      <c r="B56" s="98" t="s">
        <v>20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49" t="s">
        <v>0</v>
      </c>
      <c r="S56" s="50"/>
      <c r="T56" s="51"/>
      <c r="U56" s="49" t="s">
        <v>1</v>
      </c>
      <c r="V56" s="50"/>
      <c r="W56" s="51"/>
      <c r="X56" s="49" t="s">
        <v>9</v>
      </c>
      <c r="Y56" s="50"/>
      <c r="Z56" s="50"/>
      <c r="AA56" s="51"/>
      <c r="AB56" s="49" t="s">
        <v>0</v>
      </c>
      <c r="AC56" s="50"/>
      <c r="AD56" s="51"/>
      <c r="AE56" s="49" t="s">
        <v>1</v>
      </c>
      <c r="AF56" s="50"/>
      <c r="AG56" s="51"/>
      <c r="AH56" s="49" t="s">
        <v>9</v>
      </c>
      <c r="AI56" s="50"/>
      <c r="AJ56" s="50"/>
      <c r="AK56" s="51"/>
      <c r="AL56" s="63"/>
      <c r="AM56" s="64"/>
      <c r="AN56" s="64"/>
      <c r="AO56" s="53"/>
      <c r="AP56" s="63"/>
      <c r="AQ56" s="64"/>
      <c r="AR56" s="64"/>
      <c r="AS56" s="52"/>
    </row>
    <row r="57" spans="1:45" ht="12.75">
      <c r="A57" s="8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81">
        <f>(((ABS(D64)&gt;ABS(H64))+(ABS(D65)&gt;ABS(H65))+(ABS(D66)&gt;ABS(H66)))&gt;=2)+(((ABS(R64)&gt;ABS(V64))+(ABS(R65)&gt;ABS(V65))+(ABS(R66)&gt;ABS(V66)))&gt;=2)+(((ABS(AC64)&lt;ABS(Y64))+(ABS(AC65)&lt;ABS(Y65))+(ABS(AC66)&lt;ABS(Y66)))&gt;=2)+(((ABS(AM64)&gt;ABS(AQ64))+(ABS(AM65)&gt;ABS(AQ65))+(ABS(AM66)&gt;ABS(AQ66)))&gt;=2)</f>
        <v>0</v>
      </c>
      <c r="S57" s="82"/>
      <c r="T57" s="83"/>
      <c r="U57" s="84">
        <f>(((ABS(D64)&lt;ABS(H64))+(ABS(D65)&lt;ABS(H65))+(ABS(D66)&lt;ABS(H66)))&gt;=2)+(((ABS(R64)&lt;ABS(V64))+(ABS(R65)&lt;ABS(V65))+(ABS(R66)&lt;ABS(V66)))&gt;=2)+(((ABS(AC64)&gt;ABS(Y64))+(ABS(AC65)&gt;ABS(Y65))+(ABS(AC66)&gt;ABS(Y66)))&gt;=2)+(((ABS(AM64)&lt;ABS(AQ64))+(ABS(AM65)&lt;ABS(AQ65))+(ABS(AM66)&lt;ABS(AQ66)))&gt;=2)</f>
        <v>0</v>
      </c>
      <c r="V57" s="85"/>
      <c r="W57" s="86"/>
      <c r="X57" s="95" t="e">
        <f>R57/(R57+U57)</f>
        <v>#DIV/0!</v>
      </c>
      <c r="Y57" s="96"/>
      <c r="Z57" s="96"/>
      <c r="AA57" s="97"/>
      <c r="AB57" s="81">
        <f>(ABS(D64)&gt;ABS(H64))+(ABS(D65)&gt;ABS(H65))+(ABS(D66)&gt;ABS(H66))+(ABS(R64)&gt;ABS(V64))+(ABS(R65)&gt;ABS(V65))+(ABS(R66)&gt;ABS(V66))+(ABS(AM64)&gt;ABS(AQ64))+(ABS(AM65)&gt;ABS(AQ65))+(ABS(AM66)&gt;ABS(AQ66))+(ABS(Y64)&gt;ABS(AC64))+(ABS(Y65)&gt;ABS(AC65))+(ABS(Y66)&gt;ABS(AC66))</f>
        <v>0</v>
      </c>
      <c r="AC57" s="82"/>
      <c r="AD57" s="83"/>
      <c r="AE57" s="81">
        <f>(ABS(H64)&gt;ABS(D64))+(ABS(H65)&gt;ABS(D65))+(ABS(H66)&gt;ABS(D66))+(ABS(V64)&gt;ABS(R64))+(ABS(V65)&gt;ABS(R65))+(ABS(V66)&gt;ABS(R66))+(ABS(AC64)&gt;ABS(Y64))+(ABS(AC65)&gt;ABS(Y65))+(ABS(AC66)&gt;ABS(Y66))+(ABS(AQ64)&gt;ABS(AM64))+(ABS(AQ65)&gt;ABS(AM65))+(ABS(AQ66)&gt;ABS(AM66))</f>
        <v>0</v>
      </c>
      <c r="AF57" s="82"/>
      <c r="AG57" s="83"/>
      <c r="AH57" s="95" t="e">
        <f>AB57/(AB57+AE57)</f>
        <v>#DIV/0!</v>
      </c>
      <c r="AI57" s="96"/>
      <c r="AJ57" s="96"/>
      <c r="AK57" s="97"/>
      <c r="AL57" s="95" t="e">
        <f>(ABS(D64)+ABS(D65)+ABS(D66)+ABS(R64)+ABS(R65)+ABS(R66)+ABS(Y64)+ABS(Y65)+ABS(Y66)+ABS(AM64)+ABS(AM65)+ABS(AM66))/(ABS(H64)+ABS(H65)+ABS(H66)+ABS(V64)+ABS(V65)+ABS(V66)+ABS(AC64)+ABS(AC65)+ABS(AC66)+ABS(AQ64)+ABS(AQ65)+ABS(AQ66))</f>
        <v>#DIV/0!</v>
      </c>
      <c r="AM57" s="96"/>
      <c r="AN57" s="96"/>
      <c r="AO57" s="97"/>
      <c r="AP57" s="99"/>
      <c r="AQ57" s="100"/>
      <c r="AR57" s="100"/>
      <c r="AS57" s="102"/>
    </row>
    <row r="58" spans="1:45" ht="12.75">
      <c r="A58" s="8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81">
        <f>(((ABS(H64)&gt;ABS(D64))+(ABS(H65)&gt;ABS(D65))+(ABS(H66)&gt;ABS(D66)))&gt;=2)+(((ABS(K64)&gt;ABS(O64))+(ABS(K65)&gt;ABS(O65))+(ABS(K66)&gt;ABS(O66)))&gt;=2)+(((ABS(AC64)&gt;ABS(Y64))+(ABS(AC65)&gt;ABS(Y65))+(ABS(AC66)&gt;ABS(Y66)))&gt;=2)+(((ABS(AF64)&gt;ABS(AJ64))+(ABS(AF65)&gt;ABS(AJ65))+(ABS(AF66)&gt;ABS(AJ66)))&gt;=2)</f>
        <v>0</v>
      </c>
      <c r="S58" s="82"/>
      <c r="T58" s="83"/>
      <c r="U58" s="84">
        <f>(((ABS(H64)&lt;ABS(D64))+(ABS(H65)&lt;ABS(D65))+(ABS(H66)&lt;ABS(D66)))&gt;=2)+(((ABS(K64)&lt;ABS(O64))+(ABS(K65)&lt;ABS(O65))+(ABS(K66)&lt;ABS(O66)))&gt;=2)+(((ABS(AC64)&lt;ABS(Y64))+(ABS(AC65)&lt;ABS(Y65))+(ABS(AC66)&lt;ABS(Y66)))&gt;=2)+(((ABS(AF64)&lt;ABS(AJ64))+(ABS(AF65)&lt;ABS(AJ65))+(ABS(AF66)&lt;ABS(AJ66)))&gt;=2)</f>
        <v>0</v>
      </c>
      <c r="V58" s="85"/>
      <c r="W58" s="86"/>
      <c r="X58" s="95" t="e">
        <f>R58/(R58+U58)</f>
        <v>#DIV/0!</v>
      </c>
      <c r="Y58" s="96"/>
      <c r="Z58" s="96"/>
      <c r="AA58" s="97"/>
      <c r="AB58" s="81">
        <f>(ABS(H64)&gt;ABS(D64))+(ABS(H65)&gt;ABS(D65))+(ABS(H66)&gt;ABS(D66))+(ABS(K64)&gt;ABS(O64))+(ABS(K65)&gt;ABS(O65))+(ABS(K66)&gt;ABS(O66))+(ABS(AF64)&gt;ABS(AJ64))+(ABS(AF65)&gt;ABS(AJ65))+(ABS(AF66)&gt;ABS(AJ66))+(ABS(AC64)&gt;ABS(Y64))+(ABS(AC65)&gt;ABS(Y65))+(ABS(AC66)&gt;ABS(Y66))</f>
        <v>0</v>
      </c>
      <c r="AC58" s="82"/>
      <c r="AD58" s="83"/>
      <c r="AE58" s="81">
        <f>(ABS(D64)&gt;ABS(H64))+(ABS(D65)&gt;ABS(H65))+(ABS(D66)&gt;ABS(H66))+(ABS(O64)&gt;ABS(K64))+(ABS(O65)&gt;ABS(K65))+(ABS(O66)&gt;ABS(K66))+(ABS(Y64)&gt;ABS(AC64))+(ABS(Y65)&gt;ABS(AC65))+(ABS(Y66)&gt;ABS(AC66))+(ABS(AF64)&lt;ABS(AJ64))+(ABS(AF65)&lt;ABS(AJ65))+(ABS(AF66)&lt;ABS(AJ66))</f>
        <v>0</v>
      </c>
      <c r="AF58" s="82"/>
      <c r="AG58" s="83"/>
      <c r="AH58" s="95" t="e">
        <f>AB58/(AB58+AE58)</f>
        <v>#DIV/0!</v>
      </c>
      <c r="AI58" s="96"/>
      <c r="AJ58" s="96"/>
      <c r="AK58" s="97"/>
      <c r="AL58" s="95" t="e">
        <f>(ABS(H64)+ABS(H65)+ABS(H66)+ABS(K64)+ABS(K65)+ABS(K66)+ABS(AC64)+ABS(AC65)+ABS(AC66)+ABS(AF64)+ABS(AF65)+ABS(AF66))/(ABS(D64)+ABS(D65)+ABS(D66)+ABS(O64)+ABS(O65)+ABS(O66)+ABS(Y64)+ABS(Y65)+ABS(Y66)+ABS(AJ64)+ABS(AJ65)+ABS(AJ66))</f>
        <v>#DIV/0!</v>
      </c>
      <c r="AM58" s="96"/>
      <c r="AN58" s="96"/>
      <c r="AO58" s="97"/>
      <c r="AP58" s="99"/>
      <c r="AQ58" s="100"/>
      <c r="AR58" s="100"/>
      <c r="AS58" s="102"/>
    </row>
    <row r="59" spans="1:45" ht="12.75">
      <c r="A59" s="8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81">
        <f>(((ABS(K64)&lt;ABS(O64))+(ABS(K65)&lt;ABS(O65))+(ABS(K66)&lt;ABS(O66)))&gt;=2)+(((ABS(V64)&gt;ABS(R64))+(ABS(V65)&gt;ABS(R65))+(ABS(V66)&gt;ABS(R66)))&gt;=2)+(((ABS(AJ64)&gt;ABS(AF64))+(ABS(AJ65)&gt;ABS(AF65))+(ABS(AJ66)&gt;ABS(AF66)))&gt;=2)+(((ABS(AQ64)&gt;ABS(AM64))+(ABS(AQ65)&gt;ABS(AM65))+(ABS(AQ66)&gt;ABS(AM66)))&gt;=2)</f>
        <v>0</v>
      </c>
      <c r="S59" s="82"/>
      <c r="T59" s="83"/>
      <c r="U59" s="84">
        <f>(((ABS(K64)&gt;ABS(O64))+(ABS(K65)&gt;ABS(O65))+(ABS(K66)&gt;ABS(O66)))&gt;=2)+(((ABS(V64)&lt;ABS(R64))+(ABS(V65)&lt;ABS(R65))+(ABS(V66)&lt;ABS(R66)))&gt;=2)+(((ABS(AJ64)&lt;ABS(AF64))+(ABS(AJ65)&lt;ABS(AF65))+(ABS(AJ66)&lt;ABS(AF66)))&gt;=2)+(((ABS(AQ64)&lt;ABS(AM64))+(ABS(AQ65)&lt;ABS(AM65))+(ABS(AQ66)&lt;ABS(AM66)))&gt;=2)</f>
        <v>0</v>
      </c>
      <c r="V59" s="85"/>
      <c r="W59" s="86"/>
      <c r="X59" s="95" t="e">
        <f>R59/(R59+U59)</f>
        <v>#DIV/0!</v>
      </c>
      <c r="Y59" s="96"/>
      <c r="Z59" s="96"/>
      <c r="AA59" s="97"/>
      <c r="AB59" s="81">
        <f>(ABS(K64)&lt;ABS(O64))+(ABS(K65)&lt;ABS(O65))+(ABS(K66)&lt;ABS(O66))+(ABS(V64)&gt;ABS(R64))+(ABS(V65)&gt;ABS(R65))+(ABS(V66)&gt;ABS(R66))+(ABS(AJ64)&gt;ABS(AF64))+(ABS(AJ65)&gt;ABS(AF65))+(ABS(AJ66)&gt;ABS(AF66))+(ABS(AQ64)&gt;ABS(AM64))+(ABS(AQ65)&gt;ABS(AM65))+(ABS(AQ66)&gt;ABS(AM66))</f>
        <v>0</v>
      </c>
      <c r="AC59" s="82"/>
      <c r="AD59" s="83"/>
      <c r="AE59" s="81">
        <f>(ABS(K64)&gt;ABS(O64))+(ABS(K65)&gt;ABS(O65))+(ABS(K66)&gt;ABS(O66))+(ABS(R64)&gt;ABS(V64))+(ABS(R65)&gt;ABS(V65))+(ABS(R66)&gt;ABS(V66))+(ABS(AJ64)&lt;ABS(AF64))+(ABS(AJ65)&lt;ABS(AF65))+(ABS(AJ66)&lt;ABS(AF66))+(ABS(AQ64)&lt;ABS(AM64))+(ABS(AQ65)&lt;ABS(AM65))+(ABS(AQ66)&lt;ABS(AM66))</f>
        <v>0</v>
      </c>
      <c r="AF59" s="82"/>
      <c r="AG59" s="83"/>
      <c r="AH59" s="95" t="e">
        <f>AB59/(AB59+AE59)</f>
        <v>#DIV/0!</v>
      </c>
      <c r="AI59" s="96"/>
      <c r="AJ59" s="96"/>
      <c r="AK59" s="97"/>
      <c r="AL59" s="95" t="e">
        <f>(ABS(O64)+ABS(O65)+ABS(O66)+ABS(V64)+ABS(V65)+ABS(V66)+ABS(AJ64)+ABS(AJ65)+ABS(AJ66)+ABS(AQ64)+ABS(AQ65)+ABS(AQ66))/(ABS(IK64)+ABS(K65)+ABS(K66)+ABS(R64)+ABS(R65)+ABS(R66)+ABS(AF64)+ABS(AF65)+ABS(AF66)+ABS(AM64)+ABS(AM65)+ABS(AM66))</f>
        <v>#DIV/0!</v>
      </c>
      <c r="AM59" s="96"/>
      <c r="AN59" s="96"/>
      <c r="AO59" s="97"/>
      <c r="AP59" s="99"/>
      <c r="AQ59" s="100"/>
      <c r="AR59" s="100"/>
      <c r="AS59" s="102"/>
    </row>
    <row r="60" spans="1:45" ht="12.75">
      <c r="A60" s="7"/>
      <c r="B60" s="68"/>
      <c r="C60" s="70"/>
      <c r="D60" s="91"/>
      <c r="E60" s="92"/>
      <c r="F60" s="92"/>
      <c r="G60" s="92"/>
      <c r="H60" s="92"/>
      <c r="I60" s="92"/>
      <c r="J60" s="93"/>
      <c r="K60" s="88"/>
      <c r="L60" s="89"/>
      <c r="M60" s="89"/>
      <c r="N60" s="89"/>
      <c r="O60" s="89"/>
      <c r="P60" s="89"/>
      <c r="Q60" s="90"/>
      <c r="R60" s="88"/>
      <c r="S60" s="89"/>
      <c r="T60" s="89"/>
      <c r="U60" s="89"/>
      <c r="V60" s="89"/>
      <c r="W60" s="89"/>
      <c r="X60" s="90"/>
      <c r="Y60" s="88"/>
      <c r="Z60" s="89"/>
      <c r="AA60" s="89"/>
      <c r="AB60" s="89"/>
      <c r="AC60" s="89"/>
      <c r="AD60" s="89"/>
      <c r="AE60" s="90"/>
      <c r="AF60" s="88"/>
      <c r="AG60" s="89"/>
      <c r="AH60" s="89"/>
      <c r="AI60" s="89"/>
      <c r="AJ60" s="89"/>
      <c r="AK60" s="89"/>
      <c r="AL60" s="90"/>
      <c r="AM60" s="88"/>
      <c r="AN60" s="89"/>
      <c r="AO60" s="89"/>
      <c r="AP60" s="89"/>
      <c r="AQ60" s="89"/>
      <c r="AR60" s="89"/>
      <c r="AS60" s="104"/>
    </row>
    <row r="61" spans="1:45" ht="12.75">
      <c r="A61" s="7"/>
      <c r="B61" s="49" t="s">
        <v>3</v>
      </c>
      <c r="C61" s="51"/>
      <c r="D61" s="99" t="s">
        <v>18</v>
      </c>
      <c r="E61" s="100"/>
      <c r="F61" s="100"/>
      <c r="G61" s="100"/>
      <c r="H61" s="100"/>
      <c r="I61" s="100"/>
      <c r="J61" s="101"/>
      <c r="K61" s="99" t="s">
        <v>19</v>
      </c>
      <c r="L61" s="100"/>
      <c r="M61" s="100"/>
      <c r="N61" s="100"/>
      <c r="O61" s="100"/>
      <c r="P61" s="100"/>
      <c r="Q61" s="101"/>
      <c r="R61" s="49" t="s">
        <v>5</v>
      </c>
      <c r="S61" s="50"/>
      <c r="T61" s="50"/>
      <c r="U61" s="50"/>
      <c r="V61" s="50"/>
      <c r="W61" s="50"/>
      <c r="X61" s="51"/>
      <c r="Y61" s="49" t="s">
        <v>5</v>
      </c>
      <c r="Z61" s="50"/>
      <c r="AA61" s="50"/>
      <c r="AB61" s="50"/>
      <c r="AC61" s="50"/>
      <c r="AD61" s="50"/>
      <c r="AE61" s="51"/>
      <c r="AF61" s="49" t="s">
        <v>5</v>
      </c>
      <c r="AG61" s="50"/>
      <c r="AH61" s="50"/>
      <c r="AI61" s="50"/>
      <c r="AJ61" s="50"/>
      <c r="AK61" s="50"/>
      <c r="AL61" s="51"/>
      <c r="AM61" s="49" t="s">
        <v>5</v>
      </c>
      <c r="AN61" s="50"/>
      <c r="AO61" s="50"/>
      <c r="AP61" s="50"/>
      <c r="AQ61" s="50"/>
      <c r="AR61" s="50"/>
      <c r="AS61" s="75"/>
    </row>
    <row r="62" spans="1:45" ht="12.75">
      <c r="A62" s="7"/>
      <c r="B62" s="49" t="s">
        <v>8</v>
      </c>
      <c r="C62" s="51"/>
      <c r="D62" s="49" t="s">
        <v>12</v>
      </c>
      <c r="E62" s="50"/>
      <c r="F62" s="50"/>
      <c r="G62" s="50"/>
      <c r="H62" s="50"/>
      <c r="I62" s="50"/>
      <c r="J62" s="51"/>
      <c r="K62" s="49" t="s">
        <v>13</v>
      </c>
      <c r="L62" s="50"/>
      <c r="M62" s="50"/>
      <c r="N62" s="50"/>
      <c r="O62" s="50"/>
      <c r="P62" s="50"/>
      <c r="Q62" s="51"/>
      <c r="R62" s="49" t="s">
        <v>14</v>
      </c>
      <c r="S62" s="50"/>
      <c r="T62" s="50"/>
      <c r="U62" s="50"/>
      <c r="V62" s="50"/>
      <c r="W62" s="50"/>
      <c r="X62" s="51"/>
      <c r="Y62" s="49" t="s">
        <v>15</v>
      </c>
      <c r="Z62" s="50"/>
      <c r="AA62" s="50"/>
      <c r="AB62" s="50"/>
      <c r="AC62" s="50"/>
      <c r="AD62" s="50"/>
      <c r="AE62" s="51"/>
      <c r="AF62" s="49" t="s">
        <v>16</v>
      </c>
      <c r="AG62" s="50"/>
      <c r="AH62" s="50"/>
      <c r="AI62" s="50"/>
      <c r="AJ62" s="50"/>
      <c r="AK62" s="50"/>
      <c r="AL62" s="51"/>
      <c r="AM62" s="49" t="s">
        <v>17</v>
      </c>
      <c r="AN62" s="50"/>
      <c r="AO62" s="50"/>
      <c r="AP62" s="50"/>
      <c r="AQ62" s="50"/>
      <c r="AR62" s="50"/>
      <c r="AS62" s="75"/>
    </row>
    <row r="63" spans="1:45" ht="12.75">
      <c r="A63" s="7"/>
      <c r="B63" s="49" t="s">
        <v>11</v>
      </c>
      <c r="C63" s="51"/>
      <c r="D63" s="49" t="s">
        <v>4</v>
      </c>
      <c r="E63" s="50"/>
      <c r="F63" s="50"/>
      <c r="G63" s="50"/>
      <c r="H63" s="50"/>
      <c r="I63" s="50"/>
      <c r="J63" s="51"/>
      <c r="K63" s="49" t="s">
        <v>6</v>
      </c>
      <c r="L63" s="50"/>
      <c r="M63" s="50"/>
      <c r="N63" s="50"/>
      <c r="O63" s="50"/>
      <c r="P63" s="50"/>
      <c r="Q63" s="51"/>
      <c r="R63" s="49" t="s">
        <v>31</v>
      </c>
      <c r="S63" s="50"/>
      <c r="T63" s="50"/>
      <c r="U63" s="50"/>
      <c r="V63" s="50"/>
      <c r="W63" s="50"/>
      <c r="X63" s="51"/>
      <c r="Y63" s="49" t="s">
        <v>4</v>
      </c>
      <c r="Z63" s="50"/>
      <c r="AA63" s="50"/>
      <c r="AB63" s="50"/>
      <c r="AC63" s="50"/>
      <c r="AD63" s="50"/>
      <c r="AE63" s="51"/>
      <c r="AF63" s="49" t="s">
        <v>6</v>
      </c>
      <c r="AG63" s="50"/>
      <c r="AH63" s="50"/>
      <c r="AI63" s="50"/>
      <c r="AJ63" s="50"/>
      <c r="AK63" s="50"/>
      <c r="AL63" s="51"/>
      <c r="AM63" s="49" t="s">
        <v>31</v>
      </c>
      <c r="AN63" s="50"/>
      <c r="AO63" s="50"/>
      <c r="AP63" s="50"/>
      <c r="AQ63" s="50"/>
      <c r="AR63" s="50"/>
      <c r="AS63" s="75"/>
    </row>
    <row r="64" spans="1:45" ht="12.75">
      <c r="A64" s="7"/>
      <c r="B64" s="49" t="s">
        <v>46</v>
      </c>
      <c r="C64" s="51"/>
      <c r="D64" s="71"/>
      <c r="E64" s="72"/>
      <c r="F64" s="72"/>
      <c r="G64" s="34" t="s">
        <v>10</v>
      </c>
      <c r="H64" s="73"/>
      <c r="I64" s="73"/>
      <c r="J64" s="87"/>
      <c r="K64" s="71"/>
      <c r="L64" s="72"/>
      <c r="M64" s="72"/>
      <c r="N64" s="34" t="s">
        <v>10</v>
      </c>
      <c r="O64" s="73"/>
      <c r="P64" s="73"/>
      <c r="Q64" s="87"/>
      <c r="R64" s="71"/>
      <c r="S64" s="72"/>
      <c r="T64" s="72"/>
      <c r="U64" s="34" t="s">
        <v>10</v>
      </c>
      <c r="V64" s="73"/>
      <c r="W64" s="73"/>
      <c r="X64" s="87"/>
      <c r="Y64" s="71"/>
      <c r="Z64" s="72"/>
      <c r="AA64" s="72"/>
      <c r="AB64" s="34" t="s">
        <v>10</v>
      </c>
      <c r="AC64" s="73"/>
      <c r="AD64" s="73"/>
      <c r="AE64" s="87"/>
      <c r="AF64" s="71"/>
      <c r="AG64" s="72"/>
      <c r="AH64" s="72"/>
      <c r="AI64" s="34" t="s">
        <v>10</v>
      </c>
      <c r="AJ64" s="73"/>
      <c r="AK64" s="73"/>
      <c r="AL64" s="87"/>
      <c r="AM64" s="71"/>
      <c r="AN64" s="72"/>
      <c r="AO64" s="72"/>
      <c r="AP64" s="34" t="s">
        <v>10</v>
      </c>
      <c r="AQ64" s="73"/>
      <c r="AR64" s="73"/>
      <c r="AS64" s="74"/>
    </row>
    <row r="65" spans="1:45" ht="12.75">
      <c r="A65" s="7"/>
      <c r="B65" s="49" t="s">
        <v>47</v>
      </c>
      <c r="C65" s="51"/>
      <c r="D65" s="71"/>
      <c r="E65" s="72"/>
      <c r="F65" s="72"/>
      <c r="G65" s="34" t="s">
        <v>10</v>
      </c>
      <c r="H65" s="73"/>
      <c r="I65" s="73"/>
      <c r="J65" s="87"/>
      <c r="K65" s="71"/>
      <c r="L65" s="72"/>
      <c r="M65" s="72"/>
      <c r="N65" s="34" t="s">
        <v>10</v>
      </c>
      <c r="O65" s="73"/>
      <c r="P65" s="73"/>
      <c r="Q65" s="87"/>
      <c r="R65" s="71"/>
      <c r="S65" s="72"/>
      <c r="T65" s="72"/>
      <c r="U65" s="34" t="s">
        <v>10</v>
      </c>
      <c r="V65" s="73"/>
      <c r="W65" s="73"/>
      <c r="X65" s="87"/>
      <c r="Y65" s="71"/>
      <c r="Z65" s="72"/>
      <c r="AA65" s="72"/>
      <c r="AB65" s="34" t="s">
        <v>10</v>
      </c>
      <c r="AC65" s="73"/>
      <c r="AD65" s="73"/>
      <c r="AE65" s="87"/>
      <c r="AF65" s="71"/>
      <c r="AG65" s="72"/>
      <c r="AH65" s="72"/>
      <c r="AI65" s="34" t="s">
        <v>10</v>
      </c>
      <c r="AJ65" s="73"/>
      <c r="AK65" s="73"/>
      <c r="AL65" s="87"/>
      <c r="AM65" s="71"/>
      <c r="AN65" s="72"/>
      <c r="AO65" s="72"/>
      <c r="AP65" s="34" t="s">
        <v>10</v>
      </c>
      <c r="AQ65" s="73"/>
      <c r="AR65" s="73"/>
      <c r="AS65" s="74"/>
    </row>
    <row r="66" spans="1:45" ht="13.5" thickBot="1">
      <c r="A66" s="9"/>
      <c r="B66" s="106" t="s">
        <v>48</v>
      </c>
      <c r="C66" s="107"/>
      <c r="D66" s="79"/>
      <c r="E66" s="80"/>
      <c r="F66" s="80"/>
      <c r="G66" s="33" t="s">
        <v>10</v>
      </c>
      <c r="H66" s="76"/>
      <c r="I66" s="76"/>
      <c r="J66" s="78"/>
      <c r="K66" s="79"/>
      <c r="L66" s="80"/>
      <c r="M66" s="80"/>
      <c r="N66" s="33" t="s">
        <v>10</v>
      </c>
      <c r="O66" s="76"/>
      <c r="P66" s="76"/>
      <c r="Q66" s="78"/>
      <c r="R66" s="79"/>
      <c r="S66" s="80"/>
      <c r="T66" s="80"/>
      <c r="U66" s="33" t="s">
        <v>10</v>
      </c>
      <c r="V66" s="76"/>
      <c r="W66" s="76"/>
      <c r="X66" s="78"/>
      <c r="Y66" s="79"/>
      <c r="Z66" s="80"/>
      <c r="AA66" s="80"/>
      <c r="AB66" s="33" t="s">
        <v>10</v>
      </c>
      <c r="AC66" s="76"/>
      <c r="AD66" s="76"/>
      <c r="AE66" s="78"/>
      <c r="AF66" s="79"/>
      <c r="AG66" s="80"/>
      <c r="AH66" s="80"/>
      <c r="AI66" s="33" t="s">
        <v>10</v>
      </c>
      <c r="AJ66" s="76"/>
      <c r="AK66" s="76"/>
      <c r="AL66" s="78"/>
      <c r="AM66" s="79"/>
      <c r="AN66" s="80"/>
      <c r="AO66" s="80"/>
      <c r="AP66" s="33" t="s">
        <v>10</v>
      </c>
      <c r="AQ66" s="76"/>
      <c r="AR66" s="76"/>
      <c r="AS66" s="77"/>
    </row>
    <row r="67" spans="1:45" ht="12.75">
      <c r="A67" s="2"/>
      <c r="B67" s="2"/>
      <c r="C67" s="2"/>
      <c r="D67" s="14"/>
      <c r="E67" s="14"/>
      <c r="F67" s="14"/>
      <c r="G67" s="2"/>
      <c r="H67" s="15"/>
      <c r="I67" s="15"/>
      <c r="J67" s="15"/>
      <c r="K67" s="14"/>
      <c r="L67" s="14"/>
      <c r="M67" s="14"/>
      <c r="N67" s="2"/>
      <c r="O67" s="15"/>
      <c r="P67" s="15"/>
      <c r="Q67" s="15"/>
      <c r="R67" s="14"/>
      <c r="S67" s="14"/>
      <c r="T67" s="14"/>
      <c r="U67" s="2"/>
      <c r="V67" s="15"/>
      <c r="W67" s="15"/>
      <c r="X67" s="15"/>
      <c r="Y67" s="14"/>
      <c r="Z67" s="14"/>
      <c r="AA67" s="14"/>
      <c r="AB67" s="2"/>
      <c r="AC67" s="15"/>
      <c r="AD67" s="15"/>
      <c r="AE67" s="15"/>
      <c r="AF67" s="14"/>
      <c r="AG67" s="14"/>
      <c r="AH67" s="14"/>
      <c r="AI67" s="2"/>
      <c r="AJ67" s="15"/>
      <c r="AK67" s="15"/>
      <c r="AL67" s="15"/>
      <c r="AM67" s="14"/>
      <c r="AN67" s="14"/>
      <c r="AO67" s="14"/>
      <c r="AP67" s="2"/>
      <c r="AQ67" s="15"/>
      <c r="AR67" s="15"/>
      <c r="AS67" s="15"/>
    </row>
  </sheetData>
  <sheetProtection selectLockedCells="1"/>
  <mergeCells count="463">
    <mergeCell ref="AF65:AH65"/>
    <mergeCell ref="V65:X65"/>
    <mergeCell ref="B66:C66"/>
    <mergeCell ref="D66:F66"/>
    <mergeCell ref="H66:J66"/>
    <mergeCell ref="K66:M66"/>
    <mergeCell ref="AF66:AH66"/>
    <mergeCell ref="V66:X66"/>
    <mergeCell ref="Y66:AA66"/>
    <mergeCell ref="B65:C65"/>
    <mergeCell ref="AQ66:AS66"/>
    <mergeCell ref="AQ65:AS65"/>
    <mergeCell ref="AJ65:AL65"/>
    <mergeCell ref="AM65:AO65"/>
    <mergeCell ref="AJ66:AL66"/>
    <mergeCell ref="AM66:AO66"/>
    <mergeCell ref="D65:F65"/>
    <mergeCell ref="H65:J65"/>
    <mergeCell ref="K65:M65"/>
    <mergeCell ref="O66:Q66"/>
    <mergeCell ref="R66:T66"/>
    <mergeCell ref="AC66:AE66"/>
    <mergeCell ref="AC65:AE65"/>
    <mergeCell ref="O65:Q65"/>
    <mergeCell ref="R65:T65"/>
    <mergeCell ref="Y65:AA65"/>
    <mergeCell ref="AM64:AO64"/>
    <mergeCell ref="AQ64:AS64"/>
    <mergeCell ref="Y64:AA64"/>
    <mergeCell ref="AC64:AE64"/>
    <mergeCell ref="AF64:AH64"/>
    <mergeCell ref="AJ64:AL64"/>
    <mergeCell ref="AM63:AS63"/>
    <mergeCell ref="B64:C64"/>
    <mergeCell ref="D64:F64"/>
    <mergeCell ref="H64:J64"/>
    <mergeCell ref="K64:M64"/>
    <mergeCell ref="O64:Q64"/>
    <mergeCell ref="R64:T64"/>
    <mergeCell ref="V64:X64"/>
    <mergeCell ref="B63:C63"/>
    <mergeCell ref="D63:J63"/>
    <mergeCell ref="K63:Q63"/>
    <mergeCell ref="R63:X63"/>
    <mergeCell ref="Y61:AE61"/>
    <mergeCell ref="AF61:AL61"/>
    <mergeCell ref="K62:Q62"/>
    <mergeCell ref="R62:X62"/>
    <mergeCell ref="Y62:AE62"/>
    <mergeCell ref="Y63:AE63"/>
    <mergeCell ref="AF63:AL63"/>
    <mergeCell ref="AF62:AL62"/>
    <mergeCell ref="AM62:AS62"/>
    <mergeCell ref="B61:C61"/>
    <mergeCell ref="D61:J61"/>
    <mergeCell ref="K61:Q61"/>
    <mergeCell ref="R61:X61"/>
    <mergeCell ref="AM61:AS61"/>
    <mergeCell ref="B62:C62"/>
    <mergeCell ref="D62:J62"/>
    <mergeCell ref="AL59:AO59"/>
    <mergeCell ref="AP59:AS59"/>
    <mergeCell ref="B60:C60"/>
    <mergeCell ref="D60:J60"/>
    <mergeCell ref="K60:Q60"/>
    <mergeCell ref="R60:X60"/>
    <mergeCell ref="Y60:AE60"/>
    <mergeCell ref="AF60:AL60"/>
    <mergeCell ref="AM60:AS60"/>
    <mergeCell ref="AL58:AO58"/>
    <mergeCell ref="AP58:AS58"/>
    <mergeCell ref="B59:G59"/>
    <mergeCell ref="H59:Q59"/>
    <mergeCell ref="R59:T59"/>
    <mergeCell ref="U59:W59"/>
    <mergeCell ref="X59:AA59"/>
    <mergeCell ref="AB59:AD59"/>
    <mergeCell ref="AE59:AG59"/>
    <mergeCell ref="AH59:AK59"/>
    <mergeCell ref="AL57:AO57"/>
    <mergeCell ref="AP57:AS57"/>
    <mergeCell ref="B58:G58"/>
    <mergeCell ref="H58:Q58"/>
    <mergeCell ref="R58:T58"/>
    <mergeCell ref="U58:W58"/>
    <mergeCell ref="X58:AA58"/>
    <mergeCell ref="AB58:AD58"/>
    <mergeCell ref="AE58:AG58"/>
    <mergeCell ref="AH58:AK58"/>
    <mergeCell ref="AH57:AK57"/>
    <mergeCell ref="B57:G57"/>
    <mergeCell ref="H57:Q57"/>
    <mergeCell ref="R57:T57"/>
    <mergeCell ref="U57:W57"/>
    <mergeCell ref="B54:Q54"/>
    <mergeCell ref="X57:AA57"/>
    <mergeCell ref="AB57:AD57"/>
    <mergeCell ref="AE57:AG57"/>
    <mergeCell ref="B55:Q55"/>
    <mergeCell ref="B56:Q56"/>
    <mergeCell ref="R56:T56"/>
    <mergeCell ref="AH56:AK56"/>
    <mergeCell ref="B49:C49"/>
    <mergeCell ref="D49:F49"/>
    <mergeCell ref="B48:C48"/>
    <mergeCell ref="H49:J49"/>
    <mergeCell ref="D48:J48"/>
    <mergeCell ref="K48:Q48"/>
    <mergeCell ref="H50:J50"/>
    <mergeCell ref="O49:Q49"/>
    <mergeCell ref="R49:T49"/>
    <mergeCell ref="R48:X48"/>
    <mergeCell ref="Y48:AE48"/>
    <mergeCell ref="B47:C47"/>
    <mergeCell ref="D47:J47"/>
    <mergeCell ref="K47:Q47"/>
    <mergeCell ref="R47:X47"/>
    <mergeCell ref="AL42:AO42"/>
    <mergeCell ref="AP42:AS42"/>
    <mergeCell ref="AF48:AL48"/>
    <mergeCell ref="AM48:AS48"/>
    <mergeCell ref="AL44:AO44"/>
    <mergeCell ref="AP44:AS44"/>
    <mergeCell ref="AM45:AS45"/>
    <mergeCell ref="AF45:AL45"/>
    <mergeCell ref="AF47:AL47"/>
    <mergeCell ref="X43:AA43"/>
    <mergeCell ref="AB43:AD43"/>
    <mergeCell ref="AE43:AG43"/>
    <mergeCell ref="AP43:AS43"/>
    <mergeCell ref="D46:J46"/>
    <mergeCell ref="K46:Q46"/>
    <mergeCell ref="R46:X46"/>
    <mergeCell ref="AM46:AS46"/>
    <mergeCell ref="AF46:AL46"/>
    <mergeCell ref="B39:Q39"/>
    <mergeCell ref="R39:AA40"/>
    <mergeCell ref="AB39:AK40"/>
    <mergeCell ref="B42:G42"/>
    <mergeCell ref="H42:Q42"/>
    <mergeCell ref="R42:T42"/>
    <mergeCell ref="U42:W42"/>
    <mergeCell ref="AH42:AK42"/>
    <mergeCell ref="B41:Q41"/>
    <mergeCell ref="R41:T41"/>
    <mergeCell ref="K49:M49"/>
    <mergeCell ref="R50:T50"/>
    <mergeCell ref="K50:M50"/>
    <mergeCell ref="O50:Q50"/>
    <mergeCell ref="D50:F50"/>
    <mergeCell ref="B51:C51"/>
    <mergeCell ref="D51:F51"/>
    <mergeCell ref="AF51:AH51"/>
    <mergeCell ref="V51:X51"/>
    <mergeCell ref="V50:X50"/>
    <mergeCell ref="B50:C50"/>
    <mergeCell ref="H51:J51"/>
    <mergeCell ref="K51:M51"/>
    <mergeCell ref="O51:Q51"/>
    <mergeCell ref="B46:C46"/>
    <mergeCell ref="AC36:AE36"/>
    <mergeCell ref="AF36:AH36"/>
    <mergeCell ref="AJ36:AL36"/>
    <mergeCell ref="AH41:AK41"/>
    <mergeCell ref="AB42:AD42"/>
    <mergeCell ref="AE41:AG41"/>
    <mergeCell ref="AB41:AD41"/>
    <mergeCell ref="AE42:AG42"/>
    <mergeCell ref="AL43:AO43"/>
    <mergeCell ref="AL39:AO41"/>
    <mergeCell ref="AM35:AO35"/>
    <mergeCell ref="AQ35:AS35"/>
    <mergeCell ref="AQ36:AS36"/>
    <mergeCell ref="AP39:AS41"/>
    <mergeCell ref="AM36:AO36"/>
    <mergeCell ref="AM34:AO34"/>
    <mergeCell ref="AQ34:AS34"/>
    <mergeCell ref="AM19:AO19"/>
    <mergeCell ref="AQ19:AS19"/>
    <mergeCell ref="AM20:AO20"/>
    <mergeCell ref="AM31:AS31"/>
    <mergeCell ref="AQ20:AS20"/>
    <mergeCell ref="AL23:AO25"/>
    <mergeCell ref="AJ19:AL19"/>
    <mergeCell ref="AH28:AK28"/>
    <mergeCell ref="AM18:AO18"/>
    <mergeCell ref="AQ18:AS18"/>
    <mergeCell ref="AM32:AS32"/>
    <mergeCell ref="AM33:AS33"/>
    <mergeCell ref="AL26:AO26"/>
    <mergeCell ref="AP26:AS26"/>
    <mergeCell ref="AL27:AO27"/>
    <mergeCell ref="AP27:AS27"/>
    <mergeCell ref="AM30:AS30"/>
    <mergeCell ref="AF33:AL33"/>
    <mergeCell ref="B20:C20"/>
    <mergeCell ref="D20:F20"/>
    <mergeCell ref="H20:J20"/>
    <mergeCell ref="D16:J16"/>
    <mergeCell ref="D19:F19"/>
    <mergeCell ref="B16:C16"/>
    <mergeCell ref="B17:C17"/>
    <mergeCell ref="B18:C18"/>
    <mergeCell ref="B19:C19"/>
    <mergeCell ref="B7:Q7"/>
    <mergeCell ref="B11:G11"/>
    <mergeCell ref="K15:Q15"/>
    <mergeCell ref="B15:C15"/>
    <mergeCell ref="B12:G12"/>
    <mergeCell ref="R14:X14"/>
    <mergeCell ref="AF15:AL15"/>
    <mergeCell ref="AF14:AL14"/>
    <mergeCell ref="Y15:AE15"/>
    <mergeCell ref="Y14:AE14"/>
    <mergeCell ref="R15:X15"/>
    <mergeCell ref="AM16:AS16"/>
    <mergeCell ref="AM17:AS17"/>
    <mergeCell ref="AM15:AS15"/>
    <mergeCell ref="R11:T11"/>
    <mergeCell ref="U11:W11"/>
    <mergeCell ref="AE11:AG11"/>
    <mergeCell ref="AB13:AD13"/>
    <mergeCell ref="AE13:AG13"/>
    <mergeCell ref="AB12:AD12"/>
    <mergeCell ref="AB11:AD11"/>
    <mergeCell ref="X13:AA13"/>
    <mergeCell ref="B9:Q9"/>
    <mergeCell ref="B14:C14"/>
    <mergeCell ref="B13:G13"/>
    <mergeCell ref="H13:Q13"/>
    <mergeCell ref="X9:AA9"/>
    <mergeCell ref="U10:W10"/>
    <mergeCell ref="X10:AA10"/>
    <mergeCell ref="H11:Q11"/>
    <mergeCell ref="H12:Q12"/>
    <mergeCell ref="K20:M20"/>
    <mergeCell ref="O20:Q20"/>
    <mergeCell ref="K18:M18"/>
    <mergeCell ref="O19:Q19"/>
    <mergeCell ref="B36:C36"/>
    <mergeCell ref="D36:F36"/>
    <mergeCell ref="H36:J36"/>
    <mergeCell ref="K36:M36"/>
    <mergeCell ref="AB23:AK24"/>
    <mergeCell ref="K19:M19"/>
    <mergeCell ref="O36:Q36"/>
    <mergeCell ref="R36:T36"/>
    <mergeCell ref="R20:T20"/>
    <mergeCell ref="V20:X20"/>
    <mergeCell ref="Y20:AA20"/>
    <mergeCell ref="AC20:AE20"/>
    <mergeCell ref="AF20:AH20"/>
    <mergeCell ref="AJ20:AL20"/>
    <mergeCell ref="C1:AA1"/>
    <mergeCell ref="C5:AA5"/>
    <mergeCell ref="K16:Q16"/>
    <mergeCell ref="R16:X16"/>
    <mergeCell ref="Y16:AE16"/>
    <mergeCell ref="K14:Q14"/>
    <mergeCell ref="D14:J14"/>
    <mergeCell ref="D15:J15"/>
    <mergeCell ref="B8:Q8"/>
    <mergeCell ref="U9:W9"/>
    <mergeCell ref="AH11:AK11"/>
    <mergeCell ref="AH13:AK13"/>
    <mergeCell ref="R10:T10"/>
    <mergeCell ref="R9:T9"/>
    <mergeCell ref="X11:AA11"/>
    <mergeCell ref="R12:T12"/>
    <mergeCell ref="U12:W12"/>
    <mergeCell ref="X12:AA12"/>
    <mergeCell ref="R13:T13"/>
    <mergeCell ref="U13:W13"/>
    <mergeCell ref="AH9:AK9"/>
    <mergeCell ref="R7:AA8"/>
    <mergeCell ref="B10:G10"/>
    <mergeCell ref="H10:Q10"/>
    <mergeCell ref="AB7:AK8"/>
    <mergeCell ref="AH10:AK10"/>
    <mergeCell ref="AE10:AG10"/>
    <mergeCell ref="AB10:AD10"/>
    <mergeCell ref="AB9:AD9"/>
    <mergeCell ref="AE9:AG9"/>
    <mergeCell ref="AP10:AS10"/>
    <mergeCell ref="AP7:AS9"/>
    <mergeCell ref="AL10:AO10"/>
    <mergeCell ref="AL7:AO9"/>
    <mergeCell ref="AP13:AS13"/>
    <mergeCell ref="AL13:AO13"/>
    <mergeCell ref="AF16:AL16"/>
    <mergeCell ref="AP11:AS11"/>
    <mergeCell ref="AE12:AG12"/>
    <mergeCell ref="AH12:AK12"/>
    <mergeCell ref="AP12:AS12"/>
    <mergeCell ref="AL11:AO11"/>
    <mergeCell ref="AL12:AO12"/>
    <mergeCell ref="AM14:AS14"/>
    <mergeCell ref="Y17:AE17"/>
    <mergeCell ref="H18:J18"/>
    <mergeCell ref="H19:J19"/>
    <mergeCell ref="AF18:AH18"/>
    <mergeCell ref="R19:T19"/>
    <mergeCell ref="D17:J17"/>
    <mergeCell ref="K17:Q17"/>
    <mergeCell ref="R17:X17"/>
    <mergeCell ref="V19:X19"/>
    <mergeCell ref="AF19:AH19"/>
    <mergeCell ref="Y19:AA19"/>
    <mergeCell ref="AC19:AE19"/>
    <mergeCell ref="AF17:AL17"/>
    <mergeCell ref="D18:F18"/>
    <mergeCell ref="AJ18:AL18"/>
    <mergeCell ref="O18:Q18"/>
    <mergeCell ref="R18:T18"/>
    <mergeCell ref="V18:X18"/>
    <mergeCell ref="Y18:AA18"/>
    <mergeCell ref="AC18:AE18"/>
    <mergeCell ref="AP23:AS25"/>
    <mergeCell ref="B24:Q24"/>
    <mergeCell ref="B25:Q25"/>
    <mergeCell ref="AB25:AD25"/>
    <mergeCell ref="AE25:AG25"/>
    <mergeCell ref="AH25:AK25"/>
    <mergeCell ref="B23:Q23"/>
    <mergeCell ref="R23:AA24"/>
    <mergeCell ref="R25:T25"/>
    <mergeCell ref="U25:W25"/>
    <mergeCell ref="B27:G27"/>
    <mergeCell ref="H27:Q27"/>
    <mergeCell ref="AB27:AD27"/>
    <mergeCell ref="R26:T26"/>
    <mergeCell ref="H28:Q28"/>
    <mergeCell ref="AB28:AD28"/>
    <mergeCell ref="U28:W28"/>
    <mergeCell ref="X28:AA28"/>
    <mergeCell ref="B26:G26"/>
    <mergeCell ref="H26:Q26"/>
    <mergeCell ref="AE28:AG28"/>
    <mergeCell ref="R28:T28"/>
    <mergeCell ref="AE27:AG27"/>
    <mergeCell ref="AE26:AG26"/>
    <mergeCell ref="U26:W26"/>
    <mergeCell ref="X26:AA26"/>
    <mergeCell ref="AB26:AD26"/>
    <mergeCell ref="B28:G28"/>
    <mergeCell ref="X25:AA25"/>
    <mergeCell ref="R27:T27"/>
    <mergeCell ref="U27:W27"/>
    <mergeCell ref="AP29:AS29"/>
    <mergeCell ref="AL29:AO29"/>
    <mergeCell ref="AH27:AK27"/>
    <mergeCell ref="AL28:AO28"/>
    <mergeCell ref="X27:AA27"/>
    <mergeCell ref="AP28:AS28"/>
    <mergeCell ref="AH26:AK26"/>
    <mergeCell ref="AF30:AL30"/>
    <mergeCell ref="B29:G29"/>
    <mergeCell ref="H29:Q29"/>
    <mergeCell ref="AB29:AD29"/>
    <mergeCell ref="AE29:AG29"/>
    <mergeCell ref="R29:T29"/>
    <mergeCell ref="U29:W29"/>
    <mergeCell ref="X29:AA29"/>
    <mergeCell ref="Y30:AE30"/>
    <mergeCell ref="AH29:AK29"/>
    <mergeCell ref="Y33:AE33"/>
    <mergeCell ref="B31:C31"/>
    <mergeCell ref="B32:C32"/>
    <mergeCell ref="D32:J32"/>
    <mergeCell ref="K32:Q32"/>
    <mergeCell ref="D31:J31"/>
    <mergeCell ref="K31:Q31"/>
    <mergeCell ref="B33:C33"/>
    <mergeCell ref="D33:J33"/>
    <mergeCell ref="K33:Q33"/>
    <mergeCell ref="R33:X33"/>
    <mergeCell ref="R30:X30"/>
    <mergeCell ref="B30:C30"/>
    <mergeCell ref="D30:J30"/>
    <mergeCell ref="K30:Q30"/>
    <mergeCell ref="R32:X32"/>
    <mergeCell ref="AF31:AL31"/>
    <mergeCell ref="Y32:AE32"/>
    <mergeCell ref="AF32:AL32"/>
    <mergeCell ref="R31:X31"/>
    <mergeCell ref="Y31:AE31"/>
    <mergeCell ref="AJ34:AL34"/>
    <mergeCell ref="B35:C35"/>
    <mergeCell ref="D35:F35"/>
    <mergeCell ref="H35:J35"/>
    <mergeCell ref="K35:M35"/>
    <mergeCell ref="O35:Q35"/>
    <mergeCell ref="V34:X34"/>
    <mergeCell ref="Y34:AA34"/>
    <mergeCell ref="AC34:AE34"/>
    <mergeCell ref="AF34:AH34"/>
    <mergeCell ref="B34:C34"/>
    <mergeCell ref="D34:F34"/>
    <mergeCell ref="H34:J34"/>
    <mergeCell ref="K34:M34"/>
    <mergeCell ref="O34:Q34"/>
    <mergeCell ref="R34:T34"/>
    <mergeCell ref="AJ35:AL35"/>
    <mergeCell ref="B44:G44"/>
    <mergeCell ref="H44:Q44"/>
    <mergeCell ref="R35:T35"/>
    <mergeCell ref="V35:X35"/>
    <mergeCell ref="B40:Q40"/>
    <mergeCell ref="U41:W41"/>
    <mergeCell ref="X41:AA41"/>
    <mergeCell ref="Y35:AA35"/>
    <mergeCell ref="AC35:AE35"/>
    <mergeCell ref="AH43:AK43"/>
    <mergeCell ref="X44:AA44"/>
    <mergeCell ref="AH44:AK44"/>
    <mergeCell ref="AF35:AH35"/>
    <mergeCell ref="V36:X36"/>
    <mergeCell ref="Y36:AA36"/>
    <mergeCell ref="X42:AA42"/>
    <mergeCell ref="AE44:AG44"/>
    <mergeCell ref="B45:C45"/>
    <mergeCell ref="D45:J45"/>
    <mergeCell ref="K45:Q45"/>
    <mergeCell ref="H43:Q43"/>
    <mergeCell ref="B43:G43"/>
    <mergeCell ref="AB44:AD44"/>
    <mergeCell ref="R44:T44"/>
    <mergeCell ref="U44:W44"/>
    <mergeCell ref="R51:T51"/>
    <mergeCell ref="R45:X45"/>
    <mergeCell ref="Y46:AE46"/>
    <mergeCell ref="AC49:AE49"/>
    <mergeCell ref="Y45:AE45"/>
    <mergeCell ref="V49:X49"/>
    <mergeCell ref="Y47:AE47"/>
    <mergeCell ref="R43:T43"/>
    <mergeCell ref="U43:W43"/>
    <mergeCell ref="AM51:AO51"/>
    <mergeCell ref="AF49:AH49"/>
    <mergeCell ref="Y49:AA49"/>
    <mergeCell ref="Y50:AA50"/>
    <mergeCell ref="AJ50:AL50"/>
    <mergeCell ref="AC50:AE50"/>
    <mergeCell ref="AJ49:AL49"/>
    <mergeCell ref="AM49:AO49"/>
    <mergeCell ref="AQ51:AS51"/>
    <mergeCell ref="AJ51:AL51"/>
    <mergeCell ref="AC51:AE51"/>
    <mergeCell ref="Y51:AA51"/>
    <mergeCell ref="AM50:AO50"/>
    <mergeCell ref="AQ50:AS50"/>
    <mergeCell ref="AQ49:AS49"/>
    <mergeCell ref="AM47:AS47"/>
    <mergeCell ref="C3:J3"/>
    <mergeCell ref="AL54:AO56"/>
    <mergeCell ref="AP54:AS56"/>
    <mergeCell ref="X56:AA56"/>
    <mergeCell ref="AB56:AD56"/>
    <mergeCell ref="AE56:AG56"/>
    <mergeCell ref="R54:AA55"/>
    <mergeCell ref="U56:W56"/>
    <mergeCell ref="AB54:AK55"/>
    <mergeCell ref="AF50:AH50"/>
  </mergeCells>
  <printOptions/>
  <pageMargins left="0.25" right="0.25" top="0.5" bottom="0.25" header="0.5" footer="0.5"/>
  <pageSetup fitToHeight="2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5"/>
  <sheetViews>
    <sheetView zoomScalePageLayoutView="0" workbookViewId="0" topLeftCell="A1">
      <selection activeCell="C63" sqref="C63:AT63"/>
    </sheetView>
  </sheetViews>
  <sheetFormatPr defaultColWidth="9.140625" defaultRowHeight="12.75"/>
  <cols>
    <col min="1" max="1" width="0.85546875" style="0" customWidth="1"/>
    <col min="2" max="2" width="2.00390625" style="3" bestFit="1" customWidth="1"/>
    <col min="3" max="3" width="13.140625" style="1" bestFit="1" customWidth="1"/>
    <col min="4" max="4" width="7.8515625" style="1" customWidth="1"/>
    <col min="5" max="46" width="1.7109375" style="1" customWidth="1"/>
  </cols>
  <sheetData>
    <row r="1" ht="12.75">
      <c r="W1" s="1" t="s">
        <v>33</v>
      </c>
    </row>
    <row r="2" ht="12.75">
      <c r="V2" s="1" t="s">
        <v>34</v>
      </c>
    </row>
    <row r="3" spans="3:28" ht="12.75">
      <c r="C3" s="5" t="str">
        <f>'Tournament Results Data'!B1</f>
        <v>Tournament:</v>
      </c>
      <c r="D3" s="136">
        <f>'Tournament Results Data'!C1</f>
        <v>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ht="12.75">
      <c r="C4" s="5"/>
    </row>
    <row r="5" spans="2:6" ht="12.75">
      <c r="B5" s="145">
        <f>'Tournament Results Data'!$A$3</f>
        <v>0</v>
      </c>
      <c r="C5" s="145"/>
      <c r="D5" s="137">
        <f>'Tournament Results Data'!C3</f>
        <v>0</v>
      </c>
      <c r="E5" s="137"/>
      <c r="F5" s="137"/>
    </row>
    <row r="6" ht="12.75">
      <c r="C6" s="5"/>
    </row>
    <row r="7" spans="3:28" ht="12.75">
      <c r="C7" s="5" t="str">
        <f>'Tournament Results Data'!B5</f>
        <v>Site:</v>
      </c>
      <c r="D7" s="136">
        <f>'Tournament Results Data'!C5</f>
        <v>0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9" ht="13.5" thickBot="1"/>
    <row r="10" spans="2:46" ht="12.75">
      <c r="B10" s="6"/>
      <c r="C10" s="66" t="str">
        <f>'Tournament Results Data'!B7</f>
        <v>Pool A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5"/>
      <c r="T10" s="66"/>
      <c r="U10" s="66"/>
      <c r="V10" s="66"/>
      <c r="W10" s="66"/>
      <c r="X10" s="66"/>
      <c r="Y10" s="66"/>
      <c r="Z10" s="66"/>
      <c r="AA10" s="66"/>
      <c r="AB10" s="67"/>
      <c r="AC10" s="65" t="str">
        <f>'Tournament Results Data'!AB7</f>
        <v>Sets</v>
      </c>
      <c r="AD10" s="66"/>
      <c r="AE10" s="66"/>
      <c r="AF10" s="66"/>
      <c r="AG10" s="66"/>
      <c r="AH10" s="66"/>
      <c r="AI10" s="66"/>
      <c r="AJ10" s="66"/>
      <c r="AK10" s="66"/>
      <c r="AL10" s="67"/>
      <c r="AM10" s="57"/>
      <c r="AN10" s="58"/>
      <c r="AO10" s="58"/>
      <c r="AP10" s="59"/>
      <c r="AQ10" s="57" t="str">
        <f>'Tournament Results Data'!AP7</f>
        <v>Finish Place</v>
      </c>
      <c r="AR10" s="58"/>
      <c r="AS10" s="58"/>
      <c r="AT10" s="54"/>
    </row>
    <row r="11" spans="1:46" ht="6.75" customHeight="1">
      <c r="A11" s="10"/>
      <c r="B11" s="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127"/>
      <c r="T11" s="98"/>
      <c r="U11" s="98"/>
      <c r="V11" s="98"/>
      <c r="W11" s="98"/>
      <c r="X11" s="98"/>
      <c r="Y11" s="98"/>
      <c r="Z11" s="98"/>
      <c r="AA11" s="98"/>
      <c r="AB11" s="128"/>
      <c r="AC11" s="68"/>
      <c r="AD11" s="69"/>
      <c r="AE11" s="69"/>
      <c r="AF11" s="69"/>
      <c r="AG11" s="69"/>
      <c r="AH11" s="69"/>
      <c r="AI11" s="69"/>
      <c r="AJ11" s="69"/>
      <c r="AK11" s="69"/>
      <c r="AL11" s="70"/>
      <c r="AM11" s="60"/>
      <c r="AN11" s="61"/>
      <c r="AO11" s="61"/>
      <c r="AP11" s="62"/>
      <c r="AQ11" s="60"/>
      <c r="AR11" s="61"/>
      <c r="AS11" s="61"/>
      <c r="AT11" s="55"/>
    </row>
    <row r="12" spans="1:46" ht="12.75">
      <c r="A12" s="23"/>
      <c r="B12" s="7"/>
      <c r="C12" s="98" t="str">
        <f>'Tournament Results Data'!B9</f>
        <v>Teams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27"/>
      <c r="T12" s="98"/>
      <c r="U12" s="98"/>
      <c r="V12" s="98"/>
      <c r="W12" s="98"/>
      <c r="X12" s="98"/>
      <c r="Y12" s="98"/>
      <c r="Z12" s="98"/>
      <c r="AA12" s="98"/>
      <c r="AB12" s="128"/>
      <c r="AC12" s="49" t="str">
        <f>'Tournament Results Data'!AB9</f>
        <v>Won</v>
      </c>
      <c r="AD12" s="50"/>
      <c r="AE12" s="51"/>
      <c r="AF12" s="49" t="str">
        <f>'Tournament Results Data'!AE9</f>
        <v>Lost</v>
      </c>
      <c r="AG12" s="50"/>
      <c r="AH12" s="51"/>
      <c r="AI12" s="49" t="str">
        <f>'Tournament Results Data'!AH9</f>
        <v>%</v>
      </c>
      <c r="AJ12" s="50"/>
      <c r="AK12" s="50"/>
      <c r="AL12" s="51"/>
      <c r="AM12" s="63"/>
      <c r="AN12" s="64"/>
      <c r="AO12" s="64"/>
      <c r="AP12" s="53"/>
      <c r="AQ12" s="63"/>
      <c r="AR12" s="64"/>
      <c r="AS12" s="64"/>
      <c r="AT12" s="52"/>
    </row>
    <row r="13" spans="1:46" ht="25.5" customHeight="1">
      <c r="A13" s="20"/>
      <c r="B13" s="8">
        <f>'Tournament Results Data'!A10</f>
        <v>0</v>
      </c>
      <c r="C13" s="94">
        <f>'Tournament Results Data'!B10</f>
        <v>0</v>
      </c>
      <c r="D13" s="94"/>
      <c r="E13" s="94"/>
      <c r="F13" s="94"/>
      <c r="G13" s="94"/>
      <c r="H13" s="94"/>
      <c r="I13" s="94">
        <f>'Tournament Results Data'!H10</f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127"/>
      <c r="T13" s="98"/>
      <c r="U13" s="98"/>
      <c r="V13" s="98"/>
      <c r="W13" s="98"/>
      <c r="X13" s="98"/>
      <c r="Y13" s="98"/>
      <c r="Z13" s="98"/>
      <c r="AA13" s="98"/>
      <c r="AB13" s="128"/>
      <c r="AC13" s="81"/>
      <c r="AD13" s="82"/>
      <c r="AE13" s="83"/>
      <c r="AF13" s="81"/>
      <c r="AG13" s="82"/>
      <c r="AH13" s="83"/>
      <c r="AI13" s="95"/>
      <c r="AJ13" s="96"/>
      <c r="AK13" s="96"/>
      <c r="AL13" s="97"/>
      <c r="AM13" s="95"/>
      <c r="AN13" s="96"/>
      <c r="AO13" s="96"/>
      <c r="AP13" s="97"/>
      <c r="AQ13" s="49"/>
      <c r="AR13" s="50"/>
      <c r="AS13" s="50"/>
      <c r="AT13" s="75"/>
    </row>
    <row r="14" spans="1:46" ht="25.5" customHeight="1">
      <c r="A14" s="20"/>
      <c r="B14" s="8">
        <f>'Tournament Results Data'!A11</f>
        <v>0</v>
      </c>
      <c r="C14" s="94">
        <f>'Tournament Results Data'!B11</f>
        <v>0</v>
      </c>
      <c r="D14" s="94"/>
      <c r="E14" s="94"/>
      <c r="F14" s="94"/>
      <c r="G14" s="94"/>
      <c r="H14" s="94"/>
      <c r="I14" s="94">
        <f>'Tournament Results Data'!H11</f>
        <v>0</v>
      </c>
      <c r="J14" s="94"/>
      <c r="K14" s="94"/>
      <c r="L14" s="94"/>
      <c r="M14" s="94"/>
      <c r="N14" s="94"/>
      <c r="O14" s="94"/>
      <c r="P14" s="94"/>
      <c r="Q14" s="94"/>
      <c r="R14" s="94"/>
      <c r="S14" s="127"/>
      <c r="T14" s="98"/>
      <c r="U14" s="98"/>
      <c r="V14" s="98"/>
      <c r="W14" s="98"/>
      <c r="X14" s="98"/>
      <c r="Y14" s="98"/>
      <c r="Z14" s="98"/>
      <c r="AA14" s="98"/>
      <c r="AB14" s="128"/>
      <c r="AC14" s="81"/>
      <c r="AD14" s="82"/>
      <c r="AE14" s="83"/>
      <c r="AF14" s="81"/>
      <c r="AG14" s="82"/>
      <c r="AH14" s="83"/>
      <c r="AI14" s="95"/>
      <c r="AJ14" s="96"/>
      <c r="AK14" s="96"/>
      <c r="AL14" s="97"/>
      <c r="AM14" s="95"/>
      <c r="AN14" s="96"/>
      <c r="AO14" s="96"/>
      <c r="AP14" s="97"/>
      <c r="AQ14" s="49"/>
      <c r="AR14" s="50"/>
      <c r="AS14" s="50"/>
      <c r="AT14" s="75"/>
    </row>
    <row r="15" spans="1:46" ht="25.5" customHeight="1">
      <c r="A15" s="20"/>
      <c r="B15" s="8">
        <f>'Tournament Results Data'!A12</f>
        <v>0</v>
      </c>
      <c r="C15" s="94">
        <f>'Tournament Results Data'!B12</f>
        <v>0</v>
      </c>
      <c r="D15" s="94"/>
      <c r="E15" s="94"/>
      <c r="F15" s="94"/>
      <c r="G15" s="94"/>
      <c r="H15" s="94"/>
      <c r="I15" s="94">
        <f>'Tournament Results Data'!H12</f>
        <v>0</v>
      </c>
      <c r="J15" s="94"/>
      <c r="K15" s="94"/>
      <c r="L15" s="94"/>
      <c r="M15" s="94"/>
      <c r="N15" s="94"/>
      <c r="O15" s="94"/>
      <c r="P15" s="94"/>
      <c r="Q15" s="94"/>
      <c r="R15" s="94"/>
      <c r="S15" s="127"/>
      <c r="T15" s="98"/>
      <c r="U15" s="98"/>
      <c r="V15" s="98"/>
      <c r="W15" s="98"/>
      <c r="X15" s="98"/>
      <c r="Y15" s="98"/>
      <c r="Z15" s="98"/>
      <c r="AA15" s="98"/>
      <c r="AB15" s="128"/>
      <c r="AC15" s="81"/>
      <c r="AD15" s="82"/>
      <c r="AE15" s="83"/>
      <c r="AF15" s="81"/>
      <c r="AG15" s="82"/>
      <c r="AH15" s="83"/>
      <c r="AI15" s="95"/>
      <c r="AJ15" s="96"/>
      <c r="AK15" s="96"/>
      <c r="AL15" s="97"/>
      <c r="AM15" s="95"/>
      <c r="AN15" s="96"/>
      <c r="AO15" s="96"/>
      <c r="AP15" s="97"/>
      <c r="AQ15" s="49"/>
      <c r="AR15" s="50"/>
      <c r="AS15" s="50"/>
      <c r="AT15" s="75"/>
    </row>
    <row r="16" spans="1:46" ht="25.5" customHeight="1">
      <c r="A16" s="20"/>
      <c r="B16" s="8">
        <f>'Tournament Results Data'!A13</f>
        <v>0</v>
      </c>
      <c r="C16" s="94">
        <f>'Tournament Results Data'!B13</f>
        <v>0</v>
      </c>
      <c r="D16" s="94"/>
      <c r="E16" s="94"/>
      <c r="F16" s="94"/>
      <c r="G16" s="94"/>
      <c r="H16" s="94"/>
      <c r="I16" s="94">
        <f>'Tournament Results Data'!H13</f>
        <v>0</v>
      </c>
      <c r="J16" s="94"/>
      <c r="K16" s="94"/>
      <c r="L16" s="94"/>
      <c r="M16" s="94"/>
      <c r="N16" s="94"/>
      <c r="O16" s="94"/>
      <c r="P16" s="94"/>
      <c r="Q16" s="94"/>
      <c r="R16" s="94"/>
      <c r="S16" s="68"/>
      <c r="T16" s="69"/>
      <c r="U16" s="69"/>
      <c r="V16" s="69"/>
      <c r="W16" s="69"/>
      <c r="X16" s="69"/>
      <c r="Y16" s="69"/>
      <c r="Z16" s="69"/>
      <c r="AA16" s="69"/>
      <c r="AB16" s="70"/>
      <c r="AC16" s="81"/>
      <c r="AD16" s="82"/>
      <c r="AE16" s="83"/>
      <c r="AF16" s="81"/>
      <c r="AG16" s="82"/>
      <c r="AH16" s="83"/>
      <c r="AI16" s="95"/>
      <c r="AJ16" s="96"/>
      <c r="AK16" s="96"/>
      <c r="AL16" s="97"/>
      <c r="AM16" s="95"/>
      <c r="AN16" s="96"/>
      <c r="AO16" s="96"/>
      <c r="AP16" s="97"/>
      <c r="AQ16" s="49"/>
      <c r="AR16" s="50"/>
      <c r="AS16" s="50"/>
      <c r="AT16" s="75"/>
    </row>
    <row r="17" spans="2:48" ht="12.75">
      <c r="B17" s="7"/>
      <c r="C17" s="68"/>
      <c r="D17" s="70"/>
      <c r="E17" s="68"/>
      <c r="F17" s="69"/>
      <c r="G17" s="69"/>
      <c r="H17" s="69"/>
      <c r="I17" s="69"/>
      <c r="J17" s="69"/>
      <c r="K17" s="70"/>
      <c r="L17" s="68"/>
      <c r="M17" s="69"/>
      <c r="N17" s="69"/>
      <c r="O17" s="69"/>
      <c r="P17" s="69"/>
      <c r="Q17" s="69"/>
      <c r="R17" s="70"/>
      <c r="S17" s="68"/>
      <c r="T17" s="69"/>
      <c r="U17" s="69"/>
      <c r="V17" s="69"/>
      <c r="W17" s="69"/>
      <c r="X17" s="69"/>
      <c r="Y17" s="70"/>
      <c r="Z17" s="68"/>
      <c r="AA17" s="69"/>
      <c r="AB17" s="69"/>
      <c r="AC17" s="69"/>
      <c r="AD17" s="69"/>
      <c r="AE17" s="69"/>
      <c r="AF17" s="70"/>
      <c r="AG17" s="68"/>
      <c r="AH17" s="69"/>
      <c r="AI17" s="69"/>
      <c r="AJ17" s="69"/>
      <c r="AK17" s="69"/>
      <c r="AL17" s="69"/>
      <c r="AM17" s="70"/>
      <c r="AN17" s="68"/>
      <c r="AO17" s="69"/>
      <c r="AP17" s="69"/>
      <c r="AQ17" s="69"/>
      <c r="AR17" s="69"/>
      <c r="AS17" s="69"/>
      <c r="AT17" s="126"/>
      <c r="AV17" s="16"/>
    </row>
    <row r="18" spans="2:48" ht="13.5" customHeight="1">
      <c r="B18" s="7"/>
      <c r="C18" s="49" t="str">
        <f>'Tournament Results Data'!B15</f>
        <v>Time</v>
      </c>
      <c r="D18" s="51"/>
      <c r="E18" s="49" t="str">
        <f>'Tournament Results Data'!D15</f>
        <v>8:30 AM</v>
      </c>
      <c r="F18" s="50"/>
      <c r="G18" s="50"/>
      <c r="H18" s="50"/>
      <c r="I18" s="50"/>
      <c r="J18" s="50"/>
      <c r="K18" s="51"/>
      <c r="L18" s="49" t="str">
        <f>'Tournament Results Data'!K15</f>
        <v>9:30 AM</v>
      </c>
      <c r="M18" s="50"/>
      <c r="N18" s="50"/>
      <c r="O18" s="50"/>
      <c r="P18" s="50"/>
      <c r="Q18" s="50"/>
      <c r="R18" s="51"/>
      <c r="S18" s="49" t="str">
        <f>'Tournament Results Data'!R15</f>
        <v>ASAP</v>
      </c>
      <c r="T18" s="50"/>
      <c r="U18" s="50"/>
      <c r="V18" s="50"/>
      <c r="W18" s="50"/>
      <c r="X18" s="50"/>
      <c r="Y18" s="51"/>
      <c r="Z18" s="49" t="str">
        <f>'Tournament Results Data'!Y15</f>
        <v>ASAP</v>
      </c>
      <c r="AA18" s="50"/>
      <c r="AB18" s="50"/>
      <c r="AC18" s="50"/>
      <c r="AD18" s="50"/>
      <c r="AE18" s="50"/>
      <c r="AF18" s="51"/>
      <c r="AG18" s="49" t="str">
        <f>'Tournament Results Data'!AF15</f>
        <v>ASAP</v>
      </c>
      <c r="AH18" s="50"/>
      <c r="AI18" s="50"/>
      <c r="AJ18" s="50"/>
      <c r="AK18" s="50"/>
      <c r="AL18" s="50"/>
      <c r="AM18" s="51"/>
      <c r="AN18" s="49" t="str">
        <f>'Tournament Results Data'!AM15</f>
        <v>ASAP</v>
      </c>
      <c r="AO18" s="50"/>
      <c r="AP18" s="50"/>
      <c r="AQ18" s="50"/>
      <c r="AR18" s="50"/>
      <c r="AS18" s="50"/>
      <c r="AT18" s="75"/>
      <c r="AV18" s="16"/>
    </row>
    <row r="19" spans="2:46" ht="13.5" customHeight="1">
      <c r="B19" s="7"/>
      <c r="C19" s="49" t="str">
        <f>'Tournament Results Data'!B16</f>
        <v>Match #</v>
      </c>
      <c r="D19" s="51"/>
      <c r="E19" s="49" t="str">
        <f>'Tournament Results Data'!D16</f>
        <v>1</v>
      </c>
      <c r="F19" s="50"/>
      <c r="G19" s="50"/>
      <c r="H19" s="50"/>
      <c r="I19" s="50"/>
      <c r="J19" s="50"/>
      <c r="K19" s="51"/>
      <c r="L19" s="49" t="str">
        <f>'Tournament Results Data'!K16</f>
        <v>2</v>
      </c>
      <c r="M19" s="50"/>
      <c r="N19" s="50"/>
      <c r="O19" s="50"/>
      <c r="P19" s="50"/>
      <c r="Q19" s="50"/>
      <c r="R19" s="51"/>
      <c r="S19" s="49" t="str">
        <f>'Tournament Results Data'!R16</f>
        <v>3</v>
      </c>
      <c r="T19" s="50"/>
      <c r="U19" s="50"/>
      <c r="V19" s="50"/>
      <c r="W19" s="50"/>
      <c r="X19" s="50"/>
      <c r="Y19" s="51"/>
      <c r="Z19" s="49" t="str">
        <f>'Tournament Results Data'!Y16</f>
        <v>4</v>
      </c>
      <c r="AA19" s="50"/>
      <c r="AB19" s="50"/>
      <c r="AC19" s="50"/>
      <c r="AD19" s="50"/>
      <c r="AE19" s="50"/>
      <c r="AF19" s="51"/>
      <c r="AG19" s="49" t="str">
        <f>'Tournament Results Data'!AF16</f>
        <v>5</v>
      </c>
      <c r="AH19" s="50"/>
      <c r="AI19" s="50"/>
      <c r="AJ19" s="50"/>
      <c r="AK19" s="50"/>
      <c r="AL19" s="50"/>
      <c r="AM19" s="51"/>
      <c r="AN19" s="49" t="str">
        <f>'Tournament Results Data'!AM16</f>
        <v>6</v>
      </c>
      <c r="AO19" s="50"/>
      <c r="AP19" s="50"/>
      <c r="AQ19" s="50"/>
      <c r="AR19" s="50"/>
      <c r="AS19" s="50"/>
      <c r="AT19" s="75"/>
    </row>
    <row r="20" spans="2:46" ht="13.5" customHeight="1">
      <c r="B20" s="7"/>
      <c r="C20" s="49" t="str">
        <f>'Tournament Results Data'!B17</f>
        <v>Match(Work)</v>
      </c>
      <c r="D20" s="51"/>
      <c r="E20" s="49" t="str">
        <f>'Tournament Results Data'!D17</f>
        <v>1 vs 2 (3)</v>
      </c>
      <c r="F20" s="50"/>
      <c r="G20" s="50"/>
      <c r="H20" s="50"/>
      <c r="I20" s="50"/>
      <c r="J20" s="50"/>
      <c r="K20" s="51"/>
      <c r="L20" s="49" t="str">
        <f>'Tournament Results Data'!K17</f>
        <v>3 vs 4 (2)</v>
      </c>
      <c r="M20" s="50"/>
      <c r="N20" s="50"/>
      <c r="O20" s="50"/>
      <c r="P20" s="50"/>
      <c r="Q20" s="50"/>
      <c r="R20" s="51"/>
      <c r="S20" s="49" t="str">
        <f>'Tournament Results Data'!R17</f>
        <v>2 vs 4 (1)</v>
      </c>
      <c r="T20" s="50"/>
      <c r="U20" s="50"/>
      <c r="V20" s="50"/>
      <c r="W20" s="50"/>
      <c r="X20" s="50"/>
      <c r="Y20" s="51"/>
      <c r="Z20" s="49" t="str">
        <f>'Tournament Results Data'!Y17</f>
        <v>1 vs 3 (4)</v>
      </c>
      <c r="AA20" s="50"/>
      <c r="AB20" s="50"/>
      <c r="AC20" s="50"/>
      <c r="AD20" s="50"/>
      <c r="AE20" s="50"/>
      <c r="AF20" s="51"/>
      <c r="AG20" s="49" t="str">
        <f>'Tournament Results Data'!AF17</f>
        <v>2 vs 3 (1)</v>
      </c>
      <c r="AH20" s="50"/>
      <c r="AI20" s="50"/>
      <c r="AJ20" s="50"/>
      <c r="AK20" s="50"/>
      <c r="AL20" s="50"/>
      <c r="AM20" s="51"/>
      <c r="AN20" s="49" t="str">
        <f>'Tournament Results Data'!AM17</f>
        <v>1 vs 4 (2)</v>
      </c>
      <c r="AO20" s="50"/>
      <c r="AP20" s="50"/>
      <c r="AQ20" s="50"/>
      <c r="AR20" s="50"/>
      <c r="AS20" s="50"/>
      <c r="AT20" s="75"/>
    </row>
    <row r="21" spans="2:46" ht="20.25" customHeight="1">
      <c r="B21" s="7"/>
      <c r="C21" s="49" t="str">
        <f>'Tournament Results Data'!B18</f>
        <v>Score Set 1</v>
      </c>
      <c r="D21" s="51"/>
      <c r="E21" s="133"/>
      <c r="F21" s="134"/>
      <c r="G21" s="134"/>
      <c r="H21" s="4" t="str">
        <f>'Tournament Results Data'!G18</f>
        <v>-</v>
      </c>
      <c r="I21" s="129"/>
      <c r="J21" s="129"/>
      <c r="K21" s="130"/>
      <c r="L21" s="133"/>
      <c r="M21" s="134"/>
      <c r="N21" s="134"/>
      <c r="O21" s="4" t="str">
        <f>'Tournament Results Data'!N18</f>
        <v>-</v>
      </c>
      <c r="P21" s="129"/>
      <c r="Q21" s="129"/>
      <c r="R21" s="130"/>
      <c r="S21" s="133"/>
      <c r="T21" s="134"/>
      <c r="U21" s="134"/>
      <c r="V21" s="4" t="str">
        <f>'Tournament Results Data'!U18</f>
        <v>-</v>
      </c>
      <c r="W21" s="129"/>
      <c r="X21" s="129"/>
      <c r="Y21" s="130"/>
      <c r="Z21" s="133"/>
      <c r="AA21" s="134"/>
      <c r="AB21" s="134"/>
      <c r="AC21" s="4" t="str">
        <f>'Tournament Results Data'!AB18</f>
        <v>-</v>
      </c>
      <c r="AD21" s="129"/>
      <c r="AE21" s="129"/>
      <c r="AF21" s="130"/>
      <c r="AG21" s="131"/>
      <c r="AH21" s="132"/>
      <c r="AI21" s="132"/>
      <c r="AJ21" s="4" t="str">
        <f>'Tournament Results Data'!AI18</f>
        <v>-</v>
      </c>
      <c r="AK21" s="129"/>
      <c r="AL21" s="129"/>
      <c r="AM21" s="130"/>
      <c r="AN21" s="133"/>
      <c r="AO21" s="134"/>
      <c r="AP21" s="134"/>
      <c r="AQ21" s="4" t="str">
        <f>'Tournament Results Data'!AP18</f>
        <v>-</v>
      </c>
      <c r="AR21" s="129"/>
      <c r="AS21" s="129"/>
      <c r="AT21" s="135"/>
    </row>
    <row r="22" spans="2:46" ht="20.25" customHeight="1">
      <c r="B22" s="7"/>
      <c r="C22" s="49" t="str">
        <f>'Tournament Results Data'!B19</f>
        <v>Score Set 2</v>
      </c>
      <c r="D22" s="51"/>
      <c r="E22" s="133"/>
      <c r="F22" s="134"/>
      <c r="G22" s="134"/>
      <c r="H22" s="4" t="str">
        <f>'Tournament Results Data'!G19</f>
        <v>-</v>
      </c>
      <c r="I22" s="129"/>
      <c r="J22" s="129"/>
      <c r="K22" s="130"/>
      <c r="L22" s="133"/>
      <c r="M22" s="134"/>
      <c r="N22" s="134"/>
      <c r="O22" s="4" t="str">
        <f>'Tournament Results Data'!N19</f>
        <v>-</v>
      </c>
      <c r="P22" s="129"/>
      <c r="Q22" s="129"/>
      <c r="R22" s="130"/>
      <c r="S22" s="133"/>
      <c r="T22" s="134"/>
      <c r="U22" s="134"/>
      <c r="V22" s="4" t="str">
        <f>'Tournament Results Data'!U19</f>
        <v>-</v>
      </c>
      <c r="W22" s="129"/>
      <c r="X22" s="129"/>
      <c r="Y22" s="130"/>
      <c r="Z22" s="133"/>
      <c r="AA22" s="134"/>
      <c r="AB22" s="134"/>
      <c r="AC22" s="4" t="str">
        <f>'Tournament Results Data'!AB19</f>
        <v>-</v>
      </c>
      <c r="AD22" s="129"/>
      <c r="AE22" s="129"/>
      <c r="AF22" s="130"/>
      <c r="AG22" s="131"/>
      <c r="AH22" s="132"/>
      <c r="AI22" s="132"/>
      <c r="AJ22" s="4" t="str">
        <f>'Tournament Results Data'!AI19</f>
        <v>-</v>
      </c>
      <c r="AK22" s="129"/>
      <c r="AL22" s="129"/>
      <c r="AM22" s="130"/>
      <c r="AN22" s="133"/>
      <c r="AO22" s="134"/>
      <c r="AP22" s="134"/>
      <c r="AQ22" s="4" t="str">
        <f>'Tournament Results Data'!AP19</f>
        <v>-</v>
      </c>
      <c r="AR22" s="129"/>
      <c r="AS22" s="129"/>
      <c r="AT22" s="135"/>
    </row>
    <row r="23" spans="2:46" ht="20.25" customHeight="1" thickBot="1">
      <c r="B23" s="9"/>
      <c r="C23" s="106" t="str">
        <f>'Tournament Results Data'!B20</f>
        <v>Score Set 3</v>
      </c>
      <c r="D23" s="107"/>
      <c r="E23" s="140"/>
      <c r="F23" s="141"/>
      <c r="G23" s="141"/>
      <c r="H23" s="12" t="str">
        <f>'Tournament Results Data'!G20</f>
        <v>-</v>
      </c>
      <c r="I23" s="138"/>
      <c r="J23" s="138"/>
      <c r="K23" s="139"/>
      <c r="L23" s="140"/>
      <c r="M23" s="141"/>
      <c r="N23" s="141"/>
      <c r="O23" s="12" t="str">
        <f>'Tournament Results Data'!N20</f>
        <v>-</v>
      </c>
      <c r="P23" s="138"/>
      <c r="Q23" s="138"/>
      <c r="R23" s="139"/>
      <c r="S23" s="140"/>
      <c r="T23" s="141"/>
      <c r="U23" s="141"/>
      <c r="V23" s="12" t="str">
        <f>'Tournament Results Data'!U20</f>
        <v>-</v>
      </c>
      <c r="W23" s="138"/>
      <c r="X23" s="138"/>
      <c r="Y23" s="139"/>
      <c r="Z23" s="140"/>
      <c r="AA23" s="141"/>
      <c r="AB23" s="141"/>
      <c r="AC23" s="12" t="str">
        <f>'Tournament Results Data'!AB20</f>
        <v>-</v>
      </c>
      <c r="AD23" s="138"/>
      <c r="AE23" s="138"/>
      <c r="AF23" s="139"/>
      <c r="AG23" s="142"/>
      <c r="AH23" s="143"/>
      <c r="AI23" s="143"/>
      <c r="AJ23" s="12" t="str">
        <f>'Tournament Results Data'!AI20</f>
        <v>-</v>
      </c>
      <c r="AK23" s="138"/>
      <c r="AL23" s="138"/>
      <c r="AM23" s="139"/>
      <c r="AN23" s="140"/>
      <c r="AO23" s="141"/>
      <c r="AP23" s="141"/>
      <c r="AQ23" s="12" t="str">
        <f>'Tournament Results Data'!AP20</f>
        <v>-</v>
      </c>
      <c r="AR23" s="138"/>
      <c r="AS23" s="138"/>
      <c r="AT23" s="144"/>
    </row>
    <row r="25" ht="13.5" thickBot="1"/>
    <row r="26" spans="2:46" ht="12.75">
      <c r="B26" s="6"/>
      <c r="C26" s="66" t="str">
        <f>'Tournament Results Data'!B23</f>
        <v>Pool B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5"/>
      <c r="T26" s="66"/>
      <c r="U26" s="66"/>
      <c r="V26" s="66"/>
      <c r="W26" s="66"/>
      <c r="X26" s="66"/>
      <c r="Y26" s="66"/>
      <c r="Z26" s="66"/>
      <c r="AA26" s="66"/>
      <c r="AB26" s="67"/>
      <c r="AC26" s="65" t="str">
        <f>'Tournament Results Data'!AB23</f>
        <v>Sets</v>
      </c>
      <c r="AD26" s="66"/>
      <c r="AE26" s="66"/>
      <c r="AF26" s="66"/>
      <c r="AG26" s="66"/>
      <c r="AH26" s="66"/>
      <c r="AI26" s="66"/>
      <c r="AJ26" s="66"/>
      <c r="AK26" s="66"/>
      <c r="AL26" s="67"/>
      <c r="AM26" s="57" t="str">
        <f>'Tournament Results Data'!AL23</f>
        <v>Points %</v>
      </c>
      <c r="AN26" s="58"/>
      <c r="AO26" s="58"/>
      <c r="AP26" s="59"/>
      <c r="AQ26" s="57" t="str">
        <f>'Tournament Results Data'!AP23</f>
        <v>Finish Place</v>
      </c>
      <c r="AR26" s="58"/>
      <c r="AS26" s="58"/>
      <c r="AT26" s="54"/>
    </row>
    <row r="27" spans="1:46" ht="6.75" customHeight="1">
      <c r="A27" s="10"/>
      <c r="B27" s="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127"/>
      <c r="T27" s="98"/>
      <c r="U27" s="98"/>
      <c r="V27" s="98"/>
      <c r="W27" s="98"/>
      <c r="X27" s="98"/>
      <c r="Y27" s="98"/>
      <c r="Z27" s="98"/>
      <c r="AA27" s="98"/>
      <c r="AB27" s="128"/>
      <c r="AC27" s="68"/>
      <c r="AD27" s="69"/>
      <c r="AE27" s="69"/>
      <c r="AF27" s="69"/>
      <c r="AG27" s="69"/>
      <c r="AH27" s="69"/>
      <c r="AI27" s="69"/>
      <c r="AJ27" s="69"/>
      <c r="AK27" s="69"/>
      <c r="AL27" s="70"/>
      <c r="AM27" s="60"/>
      <c r="AN27" s="61"/>
      <c r="AO27" s="61"/>
      <c r="AP27" s="62"/>
      <c r="AQ27" s="60"/>
      <c r="AR27" s="61"/>
      <c r="AS27" s="61"/>
      <c r="AT27" s="55"/>
    </row>
    <row r="28" spans="1:46" ht="12.75">
      <c r="A28" s="23"/>
      <c r="B28" s="7"/>
      <c r="C28" s="98" t="str">
        <f>'Tournament Results Data'!B25</f>
        <v>Teams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127"/>
      <c r="T28" s="98"/>
      <c r="U28" s="98"/>
      <c r="V28" s="98"/>
      <c r="W28" s="98"/>
      <c r="X28" s="98"/>
      <c r="Y28" s="98"/>
      <c r="Z28" s="98"/>
      <c r="AA28" s="98"/>
      <c r="AB28" s="128"/>
      <c r="AC28" s="49" t="str">
        <f>'Tournament Results Data'!AB25</f>
        <v>Won</v>
      </c>
      <c r="AD28" s="50"/>
      <c r="AE28" s="51"/>
      <c r="AF28" s="49" t="str">
        <f>'Tournament Results Data'!AE25</f>
        <v>Lost</v>
      </c>
      <c r="AG28" s="50"/>
      <c r="AH28" s="51"/>
      <c r="AI28" s="49" t="str">
        <f>'Tournament Results Data'!AH25</f>
        <v>%</v>
      </c>
      <c r="AJ28" s="50"/>
      <c r="AK28" s="50"/>
      <c r="AL28" s="51"/>
      <c r="AM28" s="63"/>
      <c r="AN28" s="64"/>
      <c r="AO28" s="64"/>
      <c r="AP28" s="53"/>
      <c r="AQ28" s="63"/>
      <c r="AR28" s="64"/>
      <c r="AS28" s="64"/>
      <c r="AT28" s="52"/>
    </row>
    <row r="29" spans="1:46" ht="25.5" customHeight="1">
      <c r="A29" s="20"/>
      <c r="B29" s="8">
        <f>'Tournament Results Data'!A26</f>
        <v>0</v>
      </c>
      <c r="C29" s="94">
        <f>'Tournament Results Data'!B26</f>
        <v>0</v>
      </c>
      <c r="D29" s="94"/>
      <c r="E29" s="94"/>
      <c r="F29" s="94"/>
      <c r="G29" s="94"/>
      <c r="H29" s="94"/>
      <c r="I29" s="94">
        <f>'Tournament Results Data'!H26</f>
        <v>0</v>
      </c>
      <c r="J29" s="94"/>
      <c r="K29" s="94"/>
      <c r="L29" s="94"/>
      <c r="M29" s="94"/>
      <c r="N29" s="94"/>
      <c r="O29" s="94"/>
      <c r="P29" s="94"/>
      <c r="Q29" s="94"/>
      <c r="R29" s="94"/>
      <c r="S29" s="127"/>
      <c r="T29" s="98"/>
      <c r="U29" s="98"/>
      <c r="V29" s="98"/>
      <c r="W29" s="98"/>
      <c r="X29" s="98"/>
      <c r="Y29" s="98"/>
      <c r="Z29" s="98"/>
      <c r="AA29" s="98"/>
      <c r="AB29" s="128"/>
      <c r="AC29" s="81"/>
      <c r="AD29" s="82"/>
      <c r="AE29" s="83"/>
      <c r="AF29" s="81"/>
      <c r="AG29" s="82"/>
      <c r="AH29" s="83"/>
      <c r="AI29" s="95"/>
      <c r="AJ29" s="96"/>
      <c r="AK29" s="96"/>
      <c r="AL29" s="97"/>
      <c r="AM29" s="95"/>
      <c r="AN29" s="96"/>
      <c r="AO29" s="96"/>
      <c r="AP29" s="97"/>
      <c r="AQ29" s="49"/>
      <c r="AR29" s="50"/>
      <c r="AS29" s="50"/>
      <c r="AT29" s="75"/>
    </row>
    <row r="30" spans="1:46" ht="25.5" customHeight="1">
      <c r="A30" s="20"/>
      <c r="B30" s="8">
        <f>'Tournament Results Data'!A27</f>
        <v>0</v>
      </c>
      <c r="C30" s="94">
        <f>'Tournament Results Data'!B27</f>
        <v>0</v>
      </c>
      <c r="D30" s="94"/>
      <c r="E30" s="94"/>
      <c r="F30" s="94"/>
      <c r="G30" s="94"/>
      <c r="H30" s="94"/>
      <c r="I30" s="94">
        <f>'Tournament Results Data'!H27</f>
        <v>0</v>
      </c>
      <c r="J30" s="94"/>
      <c r="K30" s="94"/>
      <c r="L30" s="94"/>
      <c r="M30" s="94"/>
      <c r="N30" s="94"/>
      <c r="O30" s="94"/>
      <c r="P30" s="94"/>
      <c r="Q30" s="94"/>
      <c r="R30" s="94"/>
      <c r="S30" s="127"/>
      <c r="T30" s="98"/>
      <c r="U30" s="98"/>
      <c r="V30" s="98"/>
      <c r="W30" s="98"/>
      <c r="X30" s="98"/>
      <c r="Y30" s="98"/>
      <c r="Z30" s="98"/>
      <c r="AA30" s="98"/>
      <c r="AB30" s="128"/>
      <c r="AC30" s="81"/>
      <c r="AD30" s="82"/>
      <c r="AE30" s="83"/>
      <c r="AF30" s="81"/>
      <c r="AG30" s="82"/>
      <c r="AH30" s="83"/>
      <c r="AI30" s="95"/>
      <c r="AJ30" s="96"/>
      <c r="AK30" s="96"/>
      <c r="AL30" s="97"/>
      <c r="AM30" s="95"/>
      <c r="AN30" s="96"/>
      <c r="AO30" s="96"/>
      <c r="AP30" s="97"/>
      <c r="AQ30" s="49"/>
      <c r="AR30" s="50"/>
      <c r="AS30" s="50"/>
      <c r="AT30" s="75"/>
    </row>
    <row r="31" spans="1:46" ht="25.5" customHeight="1">
      <c r="A31" s="20"/>
      <c r="B31" s="8">
        <f>'Tournament Results Data'!A28</f>
        <v>0</v>
      </c>
      <c r="C31" s="94">
        <f>'Tournament Results Data'!B28</f>
        <v>0</v>
      </c>
      <c r="D31" s="94"/>
      <c r="E31" s="94"/>
      <c r="F31" s="94"/>
      <c r="G31" s="94"/>
      <c r="H31" s="94"/>
      <c r="I31" s="94">
        <f>'Tournament Results Data'!H28</f>
        <v>0</v>
      </c>
      <c r="J31" s="94"/>
      <c r="K31" s="94"/>
      <c r="L31" s="94"/>
      <c r="M31" s="94"/>
      <c r="N31" s="94"/>
      <c r="O31" s="94"/>
      <c r="P31" s="94"/>
      <c r="Q31" s="94"/>
      <c r="R31" s="94"/>
      <c r="S31" s="127"/>
      <c r="T31" s="98"/>
      <c r="U31" s="98"/>
      <c r="V31" s="98"/>
      <c r="W31" s="98"/>
      <c r="X31" s="98"/>
      <c r="Y31" s="98"/>
      <c r="Z31" s="98"/>
      <c r="AA31" s="98"/>
      <c r="AB31" s="128"/>
      <c r="AC31" s="81"/>
      <c r="AD31" s="82"/>
      <c r="AE31" s="83"/>
      <c r="AF31" s="81"/>
      <c r="AG31" s="82"/>
      <c r="AH31" s="83"/>
      <c r="AI31" s="95"/>
      <c r="AJ31" s="96"/>
      <c r="AK31" s="96"/>
      <c r="AL31" s="97"/>
      <c r="AM31" s="95"/>
      <c r="AN31" s="96"/>
      <c r="AO31" s="96"/>
      <c r="AP31" s="97"/>
      <c r="AQ31" s="49"/>
      <c r="AR31" s="50"/>
      <c r="AS31" s="50"/>
      <c r="AT31" s="75"/>
    </row>
    <row r="32" spans="1:46" ht="25.5" customHeight="1">
      <c r="A32" s="20"/>
      <c r="B32" s="8">
        <f>'Tournament Results Data'!A29</f>
        <v>0</v>
      </c>
      <c r="C32" s="94">
        <f>'Tournament Results Data'!B29</f>
        <v>0</v>
      </c>
      <c r="D32" s="94"/>
      <c r="E32" s="94"/>
      <c r="F32" s="94"/>
      <c r="G32" s="94"/>
      <c r="H32" s="94"/>
      <c r="I32" s="94">
        <f>'Tournament Results Data'!H29</f>
        <v>0</v>
      </c>
      <c r="J32" s="94"/>
      <c r="K32" s="94"/>
      <c r="L32" s="94"/>
      <c r="M32" s="94"/>
      <c r="N32" s="94"/>
      <c r="O32" s="94"/>
      <c r="P32" s="94"/>
      <c r="Q32" s="94"/>
      <c r="R32" s="94"/>
      <c r="S32" s="68"/>
      <c r="T32" s="69"/>
      <c r="U32" s="69"/>
      <c r="V32" s="69"/>
      <c r="W32" s="69"/>
      <c r="X32" s="69"/>
      <c r="Y32" s="69"/>
      <c r="Z32" s="69"/>
      <c r="AA32" s="69"/>
      <c r="AB32" s="70"/>
      <c r="AC32" s="81"/>
      <c r="AD32" s="82"/>
      <c r="AE32" s="83"/>
      <c r="AF32" s="81"/>
      <c r="AG32" s="82"/>
      <c r="AH32" s="83"/>
      <c r="AI32" s="95"/>
      <c r="AJ32" s="96"/>
      <c r="AK32" s="96"/>
      <c r="AL32" s="97"/>
      <c r="AM32" s="95"/>
      <c r="AN32" s="96"/>
      <c r="AO32" s="96"/>
      <c r="AP32" s="97"/>
      <c r="AQ32" s="49"/>
      <c r="AR32" s="50"/>
      <c r="AS32" s="50"/>
      <c r="AT32" s="75"/>
    </row>
    <row r="33" spans="2:46" ht="12.75">
      <c r="B33" s="7"/>
      <c r="C33" s="68"/>
      <c r="D33" s="70"/>
      <c r="E33" s="68"/>
      <c r="F33" s="69"/>
      <c r="G33" s="69"/>
      <c r="H33" s="69"/>
      <c r="I33" s="69"/>
      <c r="J33" s="69"/>
      <c r="K33" s="70"/>
      <c r="L33" s="68"/>
      <c r="M33" s="69"/>
      <c r="N33" s="69"/>
      <c r="O33" s="69"/>
      <c r="P33" s="69"/>
      <c r="Q33" s="69"/>
      <c r="R33" s="70"/>
      <c r="S33" s="68"/>
      <c r="T33" s="69"/>
      <c r="U33" s="69"/>
      <c r="V33" s="69"/>
      <c r="W33" s="69"/>
      <c r="X33" s="69"/>
      <c r="Y33" s="70"/>
      <c r="Z33" s="68"/>
      <c r="AA33" s="69"/>
      <c r="AB33" s="69"/>
      <c r="AC33" s="69"/>
      <c r="AD33" s="69"/>
      <c r="AE33" s="69"/>
      <c r="AF33" s="70"/>
      <c r="AG33" s="68"/>
      <c r="AH33" s="69"/>
      <c r="AI33" s="69"/>
      <c r="AJ33" s="69"/>
      <c r="AK33" s="69"/>
      <c r="AL33" s="69"/>
      <c r="AM33" s="70"/>
      <c r="AN33" s="68"/>
      <c r="AO33" s="69"/>
      <c r="AP33" s="69"/>
      <c r="AQ33" s="69"/>
      <c r="AR33" s="69"/>
      <c r="AS33" s="69"/>
      <c r="AT33" s="126"/>
    </row>
    <row r="34" spans="2:46" ht="12.75">
      <c r="B34" s="7"/>
      <c r="C34" s="49" t="str">
        <f>'Tournament Results Data'!B31</f>
        <v>Time</v>
      </c>
      <c r="D34" s="51"/>
      <c r="E34" s="49" t="str">
        <f>'Tournament Results Data'!D31</f>
        <v>8:30 AM</v>
      </c>
      <c r="F34" s="50"/>
      <c r="G34" s="50"/>
      <c r="H34" s="50"/>
      <c r="I34" s="50"/>
      <c r="J34" s="50"/>
      <c r="K34" s="51"/>
      <c r="L34" s="49" t="str">
        <f>'Tournament Results Data'!K31</f>
        <v>9:30 AM</v>
      </c>
      <c r="M34" s="50"/>
      <c r="N34" s="50"/>
      <c r="O34" s="50"/>
      <c r="P34" s="50"/>
      <c r="Q34" s="50"/>
      <c r="R34" s="51"/>
      <c r="S34" s="49" t="str">
        <f>'Tournament Results Data'!R31</f>
        <v>ASAP</v>
      </c>
      <c r="T34" s="50"/>
      <c r="U34" s="50"/>
      <c r="V34" s="50"/>
      <c r="W34" s="50"/>
      <c r="X34" s="50"/>
      <c r="Y34" s="51"/>
      <c r="Z34" s="49" t="str">
        <f>'Tournament Results Data'!Y31</f>
        <v>ASAP</v>
      </c>
      <c r="AA34" s="50"/>
      <c r="AB34" s="50"/>
      <c r="AC34" s="50"/>
      <c r="AD34" s="50"/>
      <c r="AE34" s="50"/>
      <c r="AF34" s="51"/>
      <c r="AG34" s="49" t="str">
        <f>'Tournament Results Data'!AF31</f>
        <v>ASAP</v>
      </c>
      <c r="AH34" s="50"/>
      <c r="AI34" s="50"/>
      <c r="AJ34" s="50"/>
      <c r="AK34" s="50"/>
      <c r="AL34" s="50"/>
      <c r="AM34" s="51"/>
      <c r="AN34" s="49" t="str">
        <f>'Tournament Results Data'!AM31</f>
        <v>ASAP</v>
      </c>
      <c r="AO34" s="50"/>
      <c r="AP34" s="50"/>
      <c r="AQ34" s="50"/>
      <c r="AR34" s="50"/>
      <c r="AS34" s="50"/>
      <c r="AT34" s="75"/>
    </row>
    <row r="35" spans="2:46" ht="12.75">
      <c r="B35" s="7"/>
      <c r="C35" s="49" t="str">
        <f>'Tournament Results Data'!B32</f>
        <v>Match #</v>
      </c>
      <c r="D35" s="51"/>
      <c r="E35" s="49" t="str">
        <f>'Tournament Results Data'!D32</f>
        <v>1</v>
      </c>
      <c r="F35" s="50"/>
      <c r="G35" s="50"/>
      <c r="H35" s="50"/>
      <c r="I35" s="50"/>
      <c r="J35" s="50"/>
      <c r="K35" s="51"/>
      <c r="L35" s="49" t="str">
        <f>'Tournament Results Data'!K32</f>
        <v>2</v>
      </c>
      <c r="M35" s="50"/>
      <c r="N35" s="50"/>
      <c r="O35" s="50"/>
      <c r="P35" s="50"/>
      <c r="Q35" s="50"/>
      <c r="R35" s="51"/>
      <c r="S35" s="49" t="str">
        <f>'Tournament Results Data'!R32</f>
        <v>3</v>
      </c>
      <c r="T35" s="50"/>
      <c r="U35" s="50"/>
      <c r="V35" s="50"/>
      <c r="W35" s="50"/>
      <c r="X35" s="50"/>
      <c r="Y35" s="51"/>
      <c r="Z35" s="49" t="str">
        <f>'Tournament Results Data'!Y32</f>
        <v>4</v>
      </c>
      <c r="AA35" s="50"/>
      <c r="AB35" s="50"/>
      <c r="AC35" s="50"/>
      <c r="AD35" s="50"/>
      <c r="AE35" s="50"/>
      <c r="AF35" s="51"/>
      <c r="AG35" s="49" t="str">
        <f>'Tournament Results Data'!AF32</f>
        <v>5</v>
      </c>
      <c r="AH35" s="50"/>
      <c r="AI35" s="50"/>
      <c r="AJ35" s="50"/>
      <c r="AK35" s="50"/>
      <c r="AL35" s="50"/>
      <c r="AM35" s="51"/>
      <c r="AN35" s="49" t="str">
        <f>'Tournament Results Data'!AM32</f>
        <v>6</v>
      </c>
      <c r="AO35" s="50"/>
      <c r="AP35" s="50"/>
      <c r="AQ35" s="50"/>
      <c r="AR35" s="50"/>
      <c r="AS35" s="50"/>
      <c r="AT35" s="75"/>
    </row>
    <row r="36" spans="2:46" ht="12.75">
      <c r="B36" s="7"/>
      <c r="C36" s="49" t="str">
        <f>'Tournament Results Data'!B33</f>
        <v>Match(Work)</v>
      </c>
      <c r="D36" s="51"/>
      <c r="E36" s="49" t="str">
        <f>'Tournament Results Data'!D33</f>
        <v>1 vs 2 (3)</v>
      </c>
      <c r="F36" s="50"/>
      <c r="G36" s="50"/>
      <c r="H36" s="50"/>
      <c r="I36" s="50"/>
      <c r="J36" s="50"/>
      <c r="K36" s="51"/>
      <c r="L36" s="49" t="str">
        <f>'Tournament Results Data'!K33</f>
        <v>3 vs 4 (2)</v>
      </c>
      <c r="M36" s="50"/>
      <c r="N36" s="50"/>
      <c r="O36" s="50"/>
      <c r="P36" s="50"/>
      <c r="Q36" s="50"/>
      <c r="R36" s="51"/>
      <c r="S36" s="49" t="str">
        <f>'Tournament Results Data'!R33</f>
        <v>2 vs 4 (1)</v>
      </c>
      <c r="T36" s="50"/>
      <c r="U36" s="50"/>
      <c r="V36" s="50"/>
      <c r="W36" s="50"/>
      <c r="X36" s="50"/>
      <c r="Y36" s="51"/>
      <c r="Z36" s="49" t="str">
        <f>'Tournament Results Data'!Y33</f>
        <v>1 vs 3 (4)</v>
      </c>
      <c r="AA36" s="50"/>
      <c r="AB36" s="50"/>
      <c r="AC36" s="50"/>
      <c r="AD36" s="50"/>
      <c r="AE36" s="50"/>
      <c r="AF36" s="51"/>
      <c r="AG36" s="49" t="str">
        <f>'Tournament Results Data'!AF33</f>
        <v>2 vs 3 (1)</v>
      </c>
      <c r="AH36" s="50"/>
      <c r="AI36" s="50"/>
      <c r="AJ36" s="50"/>
      <c r="AK36" s="50"/>
      <c r="AL36" s="50"/>
      <c r="AM36" s="51"/>
      <c r="AN36" s="49" t="str">
        <f>'Tournament Results Data'!AM33</f>
        <v>1 vs 4 (2)</v>
      </c>
      <c r="AO36" s="50"/>
      <c r="AP36" s="50"/>
      <c r="AQ36" s="50"/>
      <c r="AR36" s="50"/>
      <c r="AS36" s="50"/>
      <c r="AT36" s="75"/>
    </row>
    <row r="37" spans="2:46" ht="20.25" customHeight="1">
      <c r="B37" s="7"/>
      <c r="C37" s="49" t="str">
        <f>'Tournament Results Data'!B34</f>
        <v>Score Set 1</v>
      </c>
      <c r="D37" s="51"/>
      <c r="E37" s="112"/>
      <c r="F37" s="113"/>
      <c r="G37" s="113"/>
      <c r="H37" s="4" t="str">
        <f>'Tournament Results Data'!G34</f>
        <v>-</v>
      </c>
      <c r="I37" s="116"/>
      <c r="J37" s="116"/>
      <c r="K37" s="117"/>
      <c r="L37" s="112"/>
      <c r="M37" s="113"/>
      <c r="N37" s="113"/>
      <c r="O37" s="4" t="str">
        <f>'Tournament Results Data'!N34</f>
        <v>-</v>
      </c>
      <c r="P37" s="116"/>
      <c r="Q37" s="116"/>
      <c r="R37" s="117"/>
      <c r="S37" s="112"/>
      <c r="T37" s="113"/>
      <c r="U37" s="113"/>
      <c r="V37" s="4" t="str">
        <f>'Tournament Results Data'!U34</f>
        <v>-</v>
      </c>
      <c r="W37" s="116"/>
      <c r="X37" s="116"/>
      <c r="Y37" s="117"/>
      <c r="Z37" s="112"/>
      <c r="AA37" s="113"/>
      <c r="AB37" s="113"/>
      <c r="AC37" s="4" t="str">
        <f>'Tournament Results Data'!AB34</f>
        <v>-</v>
      </c>
      <c r="AD37" s="116"/>
      <c r="AE37" s="116"/>
      <c r="AF37" s="117"/>
      <c r="AG37" s="112"/>
      <c r="AH37" s="113"/>
      <c r="AI37" s="113"/>
      <c r="AJ37" s="4" t="str">
        <f>'Tournament Results Data'!AI34</f>
        <v>-</v>
      </c>
      <c r="AK37" s="116"/>
      <c r="AL37" s="116"/>
      <c r="AM37" s="117"/>
      <c r="AN37" s="112"/>
      <c r="AO37" s="113"/>
      <c r="AP37" s="113"/>
      <c r="AQ37" s="4" t="str">
        <f>'Tournament Results Data'!AP34</f>
        <v>-</v>
      </c>
      <c r="AR37" s="116"/>
      <c r="AS37" s="116"/>
      <c r="AT37" s="147"/>
    </row>
    <row r="38" spans="2:46" ht="20.25" customHeight="1">
      <c r="B38" s="7"/>
      <c r="C38" s="49" t="str">
        <f>'Tournament Results Data'!B35</f>
        <v>Score Set 2</v>
      </c>
      <c r="D38" s="51"/>
      <c r="E38" s="112"/>
      <c r="F38" s="113"/>
      <c r="G38" s="113"/>
      <c r="H38" s="4" t="str">
        <f>'Tournament Results Data'!G35</f>
        <v>-</v>
      </c>
      <c r="I38" s="116"/>
      <c r="J38" s="116"/>
      <c r="K38" s="117"/>
      <c r="L38" s="112"/>
      <c r="M38" s="113"/>
      <c r="N38" s="113"/>
      <c r="O38" s="4" t="str">
        <f>'Tournament Results Data'!N35</f>
        <v>-</v>
      </c>
      <c r="P38" s="116"/>
      <c r="Q38" s="116"/>
      <c r="R38" s="117"/>
      <c r="S38" s="112"/>
      <c r="T38" s="113"/>
      <c r="U38" s="113"/>
      <c r="V38" s="4" t="str">
        <f>'Tournament Results Data'!U35</f>
        <v>-</v>
      </c>
      <c r="W38" s="116"/>
      <c r="X38" s="116"/>
      <c r="Y38" s="117"/>
      <c r="Z38" s="112"/>
      <c r="AA38" s="113"/>
      <c r="AB38" s="113"/>
      <c r="AC38" s="4" t="str">
        <f>'Tournament Results Data'!AB35</f>
        <v>-</v>
      </c>
      <c r="AD38" s="116"/>
      <c r="AE38" s="116"/>
      <c r="AF38" s="117"/>
      <c r="AG38" s="112"/>
      <c r="AH38" s="113"/>
      <c r="AI38" s="113"/>
      <c r="AJ38" s="4" t="str">
        <f>'Tournament Results Data'!AI35</f>
        <v>-</v>
      </c>
      <c r="AK38" s="116"/>
      <c r="AL38" s="116"/>
      <c r="AM38" s="117"/>
      <c r="AN38" s="112"/>
      <c r="AO38" s="113"/>
      <c r="AP38" s="113"/>
      <c r="AQ38" s="4" t="str">
        <f>'Tournament Results Data'!AP35</f>
        <v>-</v>
      </c>
      <c r="AR38" s="116"/>
      <c r="AS38" s="116"/>
      <c r="AT38" s="147"/>
    </row>
    <row r="39" spans="2:46" ht="20.25" customHeight="1" thickBot="1">
      <c r="B39" s="9"/>
      <c r="C39" s="106" t="str">
        <f>'Tournament Results Data'!B36</f>
        <v>Score Set 3</v>
      </c>
      <c r="D39" s="107"/>
      <c r="E39" s="118"/>
      <c r="F39" s="119"/>
      <c r="G39" s="119"/>
      <c r="H39" s="12" t="str">
        <f>'Tournament Results Data'!G36</f>
        <v>-</v>
      </c>
      <c r="I39" s="114"/>
      <c r="J39" s="114"/>
      <c r="K39" s="115"/>
      <c r="L39" s="118"/>
      <c r="M39" s="119"/>
      <c r="N39" s="119"/>
      <c r="O39" s="12" t="str">
        <f>'Tournament Results Data'!N36</f>
        <v>-</v>
      </c>
      <c r="P39" s="114"/>
      <c r="Q39" s="114"/>
      <c r="R39" s="115"/>
      <c r="S39" s="118"/>
      <c r="T39" s="119"/>
      <c r="U39" s="119"/>
      <c r="V39" s="12" t="str">
        <f>'Tournament Results Data'!U36</f>
        <v>-</v>
      </c>
      <c r="W39" s="114"/>
      <c r="X39" s="114"/>
      <c r="Y39" s="115"/>
      <c r="Z39" s="118"/>
      <c r="AA39" s="119"/>
      <c r="AB39" s="119"/>
      <c r="AC39" s="12" t="str">
        <f>'Tournament Results Data'!AB36</f>
        <v>-</v>
      </c>
      <c r="AD39" s="114"/>
      <c r="AE39" s="114"/>
      <c r="AF39" s="115"/>
      <c r="AG39" s="118"/>
      <c r="AH39" s="119"/>
      <c r="AI39" s="119"/>
      <c r="AJ39" s="12" t="str">
        <f>'Tournament Results Data'!AI36</f>
        <v>-</v>
      </c>
      <c r="AK39" s="114"/>
      <c r="AL39" s="114"/>
      <c r="AM39" s="115"/>
      <c r="AN39" s="118"/>
      <c r="AO39" s="119"/>
      <c r="AP39" s="119"/>
      <c r="AQ39" s="12" t="str">
        <f>'Tournament Results Data'!AP36</f>
        <v>-</v>
      </c>
      <c r="AR39" s="114"/>
      <c r="AS39" s="114"/>
      <c r="AT39" s="146"/>
    </row>
    <row r="40" spans="2:46" ht="12.75">
      <c r="B40" s="2"/>
      <c r="C40" s="2"/>
      <c r="D40" s="2"/>
      <c r="E40" s="14"/>
      <c r="F40" s="14"/>
      <c r="G40" s="14"/>
      <c r="H40" s="2"/>
      <c r="I40" s="15"/>
      <c r="J40" s="15"/>
      <c r="K40" s="15"/>
      <c r="L40" s="14"/>
      <c r="M40" s="14"/>
      <c r="N40" s="14"/>
      <c r="O40" s="2"/>
      <c r="P40" s="15"/>
      <c r="Q40" s="15"/>
      <c r="R40" s="15"/>
      <c r="S40" s="14"/>
      <c r="T40" s="14"/>
      <c r="U40" s="14"/>
      <c r="V40" s="2"/>
      <c r="W40" s="15"/>
      <c r="X40" s="15"/>
      <c r="Y40" s="15"/>
      <c r="Z40" s="14"/>
      <c r="AA40" s="14"/>
      <c r="AB40" s="14"/>
      <c r="AC40" s="2"/>
      <c r="AD40" s="15"/>
      <c r="AE40" s="15"/>
      <c r="AF40" s="15"/>
      <c r="AG40" s="14"/>
      <c r="AH40" s="14"/>
      <c r="AI40" s="14"/>
      <c r="AJ40" s="2"/>
      <c r="AK40" s="15"/>
      <c r="AL40" s="15"/>
      <c r="AM40" s="15"/>
      <c r="AN40" s="14"/>
      <c r="AO40" s="14"/>
      <c r="AP40" s="14"/>
      <c r="AQ40" s="2"/>
      <c r="AR40" s="15"/>
      <c r="AS40" s="15"/>
      <c r="AT40" s="15"/>
    </row>
    <row r="41" spans="2:46" ht="13.5" thickBot="1">
      <c r="B41" s="2"/>
      <c r="C41" s="2"/>
      <c r="D41" s="2"/>
      <c r="E41" s="14"/>
      <c r="F41" s="14"/>
      <c r="G41" s="14"/>
      <c r="H41" s="2"/>
      <c r="I41" s="15"/>
      <c r="J41" s="15"/>
      <c r="K41" s="15"/>
      <c r="L41" s="14"/>
      <c r="M41" s="14"/>
      <c r="N41" s="14"/>
      <c r="O41" s="2"/>
      <c r="P41" s="15"/>
      <c r="Q41" s="15"/>
      <c r="R41" s="15"/>
      <c r="S41" s="14"/>
      <c r="T41" s="14"/>
      <c r="U41" s="14"/>
      <c r="V41" s="2"/>
      <c r="W41" s="15"/>
      <c r="X41" s="15"/>
      <c r="Y41" s="15"/>
      <c r="Z41" s="14"/>
      <c r="AA41" s="14"/>
      <c r="AB41" s="14"/>
      <c r="AC41" s="2"/>
      <c r="AD41" s="15"/>
      <c r="AE41" s="15"/>
      <c r="AF41" s="15"/>
      <c r="AG41" s="14"/>
      <c r="AH41" s="14"/>
      <c r="AI41" s="14"/>
      <c r="AJ41" s="2"/>
      <c r="AK41" s="15"/>
      <c r="AL41" s="15"/>
      <c r="AM41" s="15"/>
      <c r="AN41" s="14"/>
      <c r="AO41" s="14"/>
      <c r="AP41" s="14"/>
      <c r="AQ41" s="2"/>
      <c r="AR41" s="15"/>
      <c r="AS41" s="15"/>
      <c r="AT41" s="15"/>
    </row>
    <row r="42" spans="2:46" ht="12.75">
      <c r="B42" s="6"/>
      <c r="C42" s="66" t="str">
        <f>'Tournament Results Data'!B39</f>
        <v>Pool ?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5"/>
      <c r="T42" s="66"/>
      <c r="U42" s="66"/>
      <c r="V42" s="66"/>
      <c r="W42" s="66"/>
      <c r="X42" s="66"/>
      <c r="Y42" s="66"/>
      <c r="Z42" s="66"/>
      <c r="AA42" s="66"/>
      <c r="AB42" s="67"/>
      <c r="AC42" s="65" t="s">
        <v>45</v>
      </c>
      <c r="AD42" s="66"/>
      <c r="AE42" s="66"/>
      <c r="AF42" s="66"/>
      <c r="AG42" s="66"/>
      <c r="AH42" s="66"/>
      <c r="AI42" s="66"/>
      <c r="AJ42" s="66"/>
      <c r="AK42" s="66"/>
      <c r="AL42" s="67"/>
      <c r="AM42" s="57" t="str">
        <f>'Tournament Results Data'!AL39</f>
        <v>Points %</v>
      </c>
      <c r="AN42" s="58"/>
      <c r="AO42" s="58"/>
      <c r="AP42" s="59"/>
      <c r="AQ42" s="57" t="str">
        <f>'Tournament Results Data'!AP39</f>
        <v>Finish Place</v>
      </c>
      <c r="AR42" s="58"/>
      <c r="AS42" s="58"/>
      <c r="AT42" s="54"/>
    </row>
    <row r="43" spans="1:46" ht="6.75" customHeight="1">
      <c r="A43" s="10"/>
      <c r="B43" s="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127"/>
      <c r="T43" s="98"/>
      <c r="U43" s="98"/>
      <c r="V43" s="98"/>
      <c r="W43" s="98"/>
      <c r="X43" s="98"/>
      <c r="Y43" s="98"/>
      <c r="Z43" s="98"/>
      <c r="AA43" s="98"/>
      <c r="AB43" s="128"/>
      <c r="AC43" s="68"/>
      <c r="AD43" s="69"/>
      <c r="AE43" s="69"/>
      <c r="AF43" s="69"/>
      <c r="AG43" s="69"/>
      <c r="AH43" s="69"/>
      <c r="AI43" s="69"/>
      <c r="AJ43" s="69"/>
      <c r="AK43" s="69"/>
      <c r="AL43" s="70"/>
      <c r="AM43" s="60"/>
      <c r="AN43" s="61"/>
      <c r="AO43" s="61"/>
      <c r="AP43" s="62"/>
      <c r="AQ43" s="60"/>
      <c r="AR43" s="61"/>
      <c r="AS43" s="61"/>
      <c r="AT43" s="55"/>
    </row>
    <row r="44" spans="1:46" ht="12.75">
      <c r="A44" s="23"/>
      <c r="B44" s="7"/>
      <c r="C44" s="98" t="str">
        <f>'Tournament Results Data'!B41</f>
        <v>Teams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127"/>
      <c r="T44" s="98"/>
      <c r="U44" s="98"/>
      <c r="V44" s="98"/>
      <c r="W44" s="98"/>
      <c r="X44" s="98"/>
      <c r="Y44" s="98"/>
      <c r="Z44" s="98"/>
      <c r="AA44" s="98"/>
      <c r="AB44" s="128"/>
      <c r="AC44" s="49" t="str">
        <f>'Tournament Results Data'!AB41</f>
        <v>Won</v>
      </c>
      <c r="AD44" s="50"/>
      <c r="AE44" s="51"/>
      <c r="AF44" s="49" t="str">
        <f>'Tournament Results Data'!AE41</f>
        <v>Lost</v>
      </c>
      <c r="AG44" s="50"/>
      <c r="AH44" s="51"/>
      <c r="AI44" s="49" t="str">
        <f>'Tournament Results Data'!AH41</f>
        <v>%</v>
      </c>
      <c r="AJ44" s="50"/>
      <c r="AK44" s="50"/>
      <c r="AL44" s="51"/>
      <c r="AM44" s="63"/>
      <c r="AN44" s="64"/>
      <c r="AO44" s="64"/>
      <c r="AP44" s="53"/>
      <c r="AQ44" s="63"/>
      <c r="AR44" s="64"/>
      <c r="AS44" s="64"/>
      <c r="AT44" s="52"/>
    </row>
    <row r="45" spans="1:46" ht="25.5" customHeight="1">
      <c r="A45" s="20"/>
      <c r="B45" s="8">
        <f>'Tournament Results Data'!A42</f>
        <v>0</v>
      </c>
      <c r="C45" s="94">
        <f>'Tournament Results Data'!B42</f>
        <v>0</v>
      </c>
      <c r="D45" s="94"/>
      <c r="E45" s="94"/>
      <c r="F45" s="94"/>
      <c r="G45" s="94"/>
      <c r="H45" s="94"/>
      <c r="I45" s="94">
        <f>'Tournament Results Data'!H42</f>
        <v>0</v>
      </c>
      <c r="J45" s="94"/>
      <c r="K45" s="94"/>
      <c r="L45" s="94"/>
      <c r="M45" s="94"/>
      <c r="N45" s="94"/>
      <c r="O45" s="94"/>
      <c r="P45" s="94"/>
      <c r="Q45" s="94"/>
      <c r="R45" s="94"/>
      <c r="S45" s="127"/>
      <c r="T45" s="98"/>
      <c r="U45" s="98"/>
      <c r="V45" s="98"/>
      <c r="W45" s="98"/>
      <c r="X45" s="98"/>
      <c r="Y45" s="98"/>
      <c r="Z45" s="98"/>
      <c r="AA45" s="98"/>
      <c r="AB45" s="128"/>
      <c r="AC45" s="81"/>
      <c r="AD45" s="82"/>
      <c r="AE45" s="83"/>
      <c r="AF45" s="81"/>
      <c r="AG45" s="82"/>
      <c r="AH45" s="83"/>
      <c r="AI45" s="95"/>
      <c r="AJ45" s="96"/>
      <c r="AK45" s="96"/>
      <c r="AL45" s="97"/>
      <c r="AM45" s="95"/>
      <c r="AN45" s="96"/>
      <c r="AO45" s="96"/>
      <c r="AP45" s="97"/>
      <c r="AQ45" s="49"/>
      <c r="AR45" s="50"/>
      <c r="AS45" s="50"/>
      <c r="AT45" s="75"/>
    </row>
    <row r="46" spans="1:46" ht="26.25" customHeight="1">
      <c r="A46" s="20"/>
      <c r="B46" s="8">
        <f>'Tournament Results Data'!A43</f>
        <v>0</v>
      </c>
      <c r="C46" s="94">
        <f>'Tournament Results Data'!B43</f>
        <v>0</v>
      </c>
      <c r="D46" s="94"/>
      <c r="E46" s="94"/>
      <c r="F46" s="94"/>
      <c r="G46" s="94"/>
      <c r="H46" s="94"/>
      <c r="I46" s="94">
        <f>'Tournament Results Data'!H43</f>
        <v>0</v>
      </c>
      <c r="J46" s="94"/>
      <c r="K46" s="94"/>
      <c r="L46" s="94"/>
      <c r="M46" s="94"/>
      <c r="N46" s="94"/>
      <c r="O46" s="94"/>
      <c r="P46" s="94"/>
      <c r="Q46" s="94"/>
      <c r="R46" s="94"/>
      <c r="S46" s="127"/>
      <c r="T46" s="98"/>
      <c r="U46" s="98"/>
      <c r="V46" s="98"/>
      <c r="W46" s="98"/>
      <c r="X46" s="98"/>
      <c r="Y46" s="98"/>
      <c r="Z46" s="98"/>
      <c r="AA46" s="98"/>
      <c r="AB46" s="128"/>
      <c r="AC46" s="81"/>
      <c r="AD46" s="82"/>
      <c r="AE46" s="83"/>
      <c r="AF46" s="81"/>
      <c r="AG46" s="82"/>
      <c r="AH46" s="83"/>
      <c r="AI46" s="95"/>
      <c r="AJ46" s="96"/>
      <c r="AK46" s="96"/>
      <c r="AL46" s="97"/>
      <c r="AM46" s="95"/>
      <c r="AN46" s="96"/>
      <c r="AO46" s="96"/>
      <c r="AP46" s="97"/>
      <c r="AQ46" s="49"/>
      <c r="AR46" s="50"/>
      <c r="AS46" s="50"/>
      <c r="AT46" s="75"/>
    </row>
    <row r="47" spans="1:46" ht="25.5" customHeight="1">
      <c r="A47" s="20"/>
      <c r="B47" s="8">
        <f>'Tournament Results Data'!A44</f>
        <v>0</v>
      </c>
      <c r="C47" s="94">
        <f>'Tournament Results Data'!B44</f>
        <v>0</v>
      </c>
      <c r="D47" s="94"/>
      <c r="E47" s="94"/>
      <c r="F47" s="94"/>
      <c r="G47" s="94"/>
      <c r="H47" s="94"/>
      <c r="I47" s="94">
        <f>'Tournament Results Data'!H44</f>
        <v>0</v>
      </c>
      <c r="J47" s="94"/>
      <c r="K47" s="94"/>
      <c r="L47" s="94"/>
      <c r="M47" s="94"/>
      <c r="N47" s="94"/>
      <c r="O47" s="94"/>
      <c r="P47" s="94"/>
      <c r="Q47" s="94"/>
      <c r="R47" s="94"/>
      <c r="S47" s="68"/>
      <c r="T47" s="69"/>
      <c r="U47" s="69"/>
      <c r="V47" s="69"/>
      <c r="W47" s="69"/>
      <c r="X47" s="69"/>
      <c r="Y47" s="69"/>
      <c r="Z47" s="69"/>
      <c r="AA47" s="69"/>
      <c r="AB47" s="70"/>
      <c r="AC47" s="81"/>
      <c r="AD47" s="82"/>
      <c r="AE47" s="83"/>
      <c r="AF47" s="81"/>
      <c r="AG47" s="82"/>
      <c r="AH47" s="83"/>
      <c r="AI47" s="95"/>
      <c r="AJ47" s="96"/>
      <c r="AK47" s="96"/>
      <c r="AL47" s="97"/>
      <c r="AM47" s="95"/>
      <c r="AN47" s="96"/>
      <c r="AO47" s="96"/>
      <c r="AP47" s="97"/>
      <c r="AQ47" s="49"/>
      <c r="AR47" s="50"/>
      <c r="AS47" s="50"/>
      <c r="AT47" s="75"/>
    </row>
    <row r="48" spans="2:46" ht="12.75">
      <c r="B48" s="7"/>
      <c r="C48" s="68"/>
      <c r="D48" s="70"/>
      <c r="E48" s="68"/>
      <c r="F48" s="69"/>
      <c r="G48" s="69"/>
      <c r="H48" s="69"/>
      <c r="I48" s="69"/>
      <c r="J48" s="69"/>
      <c r="K48" s="70"/>
      <c r="L48" s="68"/>
      <c r="M48" s="69"/>
      <c r="N48" s="69"/>
      <c r="O48" s="69"/>
      <c r="P48" s="69"/>
      <c r="Q48" s="69"/>
      <c r="R48" s="70"/>
      <c r="S48" s="68"/>
      <c r="T48" s="69"/>
      <c r="U48" s="69"/>
      <c r="V48" s="69"/>
      <c r="W48" s="69"/>
      <c r="X48" s="69"/>
      <c r="Y48" s="70"/>
      <c r="Z48" s="68"/>
      <c r="AA48" s="69"/>
      <c r="AB48" s="69"/>
      <c r="AC48" s="69"/>
      <c r="AD48" s="69"/>
      <c r="AE48" s="69"/>
      <c r="AF48" s="70"/>
      <c r="AG48" s="68"/>
      <c r="AH48" s="69"/>
      <c r="AI48" s="69"/>
      <c r="AJ48" s="69"/>
      <c r="AK48" s="69"/>
      <c r="AL48" s="69"/>
      <c r="AM48" s="70"/>
      <c r="AN48" s="68"/>
      <c r="AO48" s="69"/>
      <c r="AP48" s="69"/>
      <c r="AQ48" s="69"/>
      <c r="AR48" s="69"/>
      <c r="AS48" s="69"/>
      <c r="AT48" s="126"/>
    </row>
    <row r="49" spans="2:46" ht="12.75">
      <c r="B49" s="7"/>
      <c r="C49" s="49" t="str">
        <f>'Tournament Results Data'!B46</f>
        <v>Time</v>
      </c>
      <c r="D49" s="51"/>
      <c r="E49" s="49" t="str">
        <f>'Tournament Results Data'!D46</f>
        <v>8:30 AM</v>
      </c>
      <c r="F49" s="50"/>
      <c r="G49" s="50"/>
      <c r="H49" s="50"/>
      <c r="I49" s="50"/>
      <c r="J49" s="50"/>
      <c r="K49" s="51"/>
      <c r="L49" s="49" t="str">
        <f>'Tournament Results Data'!K46</f>
        <v>9:30 AM</v>
      </c>
      <c r="M49" s="50"/>
      <c r="N49" s="50"/>
      <c r="O49" s="50"/>
      <c r="P49" s="50"/>
      <c r="Q49" s="50"/>
      <c r="R49" s="51"/>
      <c r="S49" s="49" t="str">
        <f>'Tournament Results Data'!R46</f>
        <v>ASAP</v>
      </c>
      <c r="T49" s="50"/>
      <c r="U49" s="50"/>
      <c r="V49" s="50"/>
      <c r="W49" s="50"/>
      <c r="X49" s="50"/>
      <c r="Y49" s="51"/>
      <c r="Z49" s="49" t="str">
        <f>'Tournament Results Data'!Y46</f>
        <v>ASAP</v>
      </c>
      <c r="AA49" s="50"/>
      <c r="AB49" s="50"/>
      <c r="AC49" s="50"/>
      <c r="AD49" s="50"/>
      <c r="AE49" s="50"/>
      <c r="AF49" s="51"/>
      <c r="AG49" s="49" t="str">
        <f>'Tournament Results Data'!AF46</f>
        <v>ASAP</v>
      </c>
      <c r="AH49" s="50"/>
      <c r="AI49" s="50"/>
      <c r="AJ49" s="50"/>
      <c r="AK49" s="50"/>
      <c r="AL49" s="50"/>
      <c r="AM49" s="51"/>
      <c r="AN49" s="49" t="str">
        <f>'Tournament Results Data'!AM46</f>
        <v>ASAP</v>
      </c>
      <c r="AO49" s="50"/>
      <c r="AP49" s="50"/>
      <c r="AQ49" s="50"/>
      <c r="AR49" s="50"/>
      <c r="AS49" s="50"/>
      <c r="AT49" s="75"/>
    </row>
    <row r="50" spans="2:46" ht="12.75">
      <c r="B50" s="7"/>
      <c r="C50" s="49" t="str">
        <f>'Tournament Results Data'!B47</f>
        <v>Match #</v>
      </c>
      <c r="D50" s="51"/>
      <c r="E50" s="49" t="str">
        <f>'Tournament Results Data'!D47</f>
        <v>1</v>
      </c>
      <c r="F50" s="50"/>
      <c r="G50" s="50"/>
      <c r="H50" s="50"/>
      <c r="I50" s="50"/>
      <c r="J50" s="50"/>
      <c r="K50" s="51"/>
      <c r="L50" s="49" t="str">
        <f>'Tournament Results Data'!K47</f>
        <v>2</v>
      </c>
      <c r="M50" s="50"/>
      <c r="N50" s="50"/>
      <c r="O50" s="50"/>
      <c r="P50" s="50"/>
      <c r="Q50" s="50"/>
      <c r="R50" s="51"/>
      <c r="S50" s="49" t="str">
        <f>'Tournament Results Data'!R47</f>
        <v>3</v>
      </c>
      <c r="T50" s="50"/>
      <c r="U50" s="50"/>
      <c r="V50" s="50"/>
      <c r="W50" s="50"/>
      <c r="X50" s="50"/>
      <c r="Y50" s="51"/>
      <c r="Z50" s="49" t="str">
        <f>'Tournament Results Data'!Y47</f>
        <v>4</v>
      </c>
      <c r="AA50" s="50"/>
      <c r="AB50" s="50"/>
      <c r="AC50" s="50"/>
      <c r="AD50" s="50"/>
      <c r="AE50" s="50"/>
      <c r="AF50" s="51"/>
      <c r="AG50" s="49" t="str">
        <f>'Tournament Results Data'!AF47</f>
        <v>5</v>
      </c>
      <c r="AH50" s="50"/>
      <c r="AI50" s="50"/>
      <c r="AJ50" s="50"/>
      <c r="AK50" s="50"/>
      <c r="AL50" s="50"/>
      <c r="AM50" s="51"/>
      <c r="AN50" s="49" t="str">
        <f>'Tournament Results Data'!AM47</f>
        <v>6</v>
      </c>
      <c r="AO50" s="50"/>
      <c r="AP50" s="50"/>
      <c r="AQ50" s="50"/>
      <c r="AR50" s="50"/>
      <c r="AS50" s="50"/>
      <c r="AT50" s="75"/>
    </row>
    <row r="51" spans="2:46" ht="12.75">
      <c r="B51" s="7"/>
      <c r="C51" s="49" t="str">
        <f>'Tournament Results Data'!B48</f>
        <v>Match(Work)</v>
      </c>
      <c r="D51" s="51"/>
      <c r="E51" s="49" t="str">
        <f>'Tournament Results Data'!D48</f>
        <v>1 vs 2 (3)</v>
      </c>
      <c r="F51" s="50"/>
      <c r="G51" s="50"/>
      <c r="H51" s="50"/>
      <c r="I51" s="50"/>
      <c r="J51" s="50"/>
      <c r="K51" s="51"/>
      <c r="L51" s="49" t="str">
        <f>'Tournament Results Data'!K48</f>
        <v>2 vs 3 (1)</v>
      </c>
      <c r="M51" s="50"/>
      <c r="N51" s="50"/>
      <c r="O51" s="50"/>
      <c r="P51" s="50"/>
      <c r="Q51" s="50"/>
      <c r="R51" s="51"/>
      <c r="S51" s="49" t="str">
        <f>'Tournament Results Data'!R48</f>
        <v>1 vs 3 (2)</v>
      </c>
      <c r="T51" s="50"/>
      <c r="U51" s="50"/>
      <c r="V51" s="50"/>
      <c r="W51" s="50"/>
      <c r="X51" s="50"/>
      <c r="Y51" s="51"/>
      <c r="Z51" s="49" t="str">
        <f>'Tournament Results Data'!Y48</f>
        <v>1 vs 2 (3)</v>
      </c>
      <c r="AA51" s="50"/>
      <c r="AB51" s="50"/>
      <c r="AC51" s="50"/>
      <c r="AD51" s="50"/>
      <c r="AE51" s="50"/>
      <c r="AF51" s="51"/>
      <c r="AG51" s="49" t="str">
        <f>'Tournament Results Data'!AF48</f>
        <v>2 vs 3 (1)</v>
      </c>
      <c r="AH51" s="50"/>
      <c r="AI51" s="50"/>
      <c r="AJ51" s="50"/>
      <c r="AK51" s="50"/>
      <c r="AL51" s="50"/>
      <c r="AM51" s="51"/>
      <c r="AN51" s="49" t="str">
        <f>'Tournament Results Data'!AM48</f>
        <v>1 vs 3 (2)</v>
      </c>
      <c r="AO51" s="50"/>
      <c r="AP51" s="50"/>
      <c r="AQ51" s="50"/>
      <c r="AR51" s="50"/>
      <c r="AS51" s="50"/>
      <c r="AT51" s="75"/>
    </row>
    <row r="52" spans="2:46" ht="20.25" customHeight="1">
      <c r="B52" s="7"/>
      <c r="C52" s="49" t="str">
        <f>'Tournament Results Data'!B49</f>
        <v>Score Set 1</v>
      </c>
      <c r="D52" s="51"/>
      <c r="E52" s="112"/>
      <c r="F52" s="113"/>
      <c r="G52" s="113"/>
      <c r="H52" s="4" t="str">
        <f>'Tournament Results Data'!G49</f>
        <v>-</v>
      </c>
      <c r="I52" s="116"/>
      <c r="J52" s="116"/>
      <c r="K52" s="117"/>
      <c r="L52" s="112"/>
      <c r="M52" s="113"/>
      <c r="N52" s="113"/>
      <c r="O52" s="4" t="str">
        <f>'Tournament Results Data'!N49</f>
        <v>-</v>
      </c>
      <c r="P52" s="116"/>
      <c r="Q52" s="116"/>
      <c r="R52" s="117"/>
      <c r="S52" s="112"/>
      <c r="T52" s="113"/>
      <c r="U52" s="113"/>
      <c r="V52" s="4" t="str">
        <f>'Tournament Results Data'!U49</f>
        <v>-</v>
      </c>
      <c r="W52" s="116"/>
      <c r="X52" s="116"/>
      <c r="Y52" s="117"/>
      <c r="Z52" s="112"/>
      <c r="AA52" s="113"/>
      <c r="AB52" s="113"/>
      <c r="AC52" s="4" t="str">
        <f>'Tournament Results Data'!AB49</f>
        <v>-</v>
      </c>
      <c r="AD52" s="116"/>
      <c r="AE52" s="116"/>
      <c r="AF52" s="117"/>
      <c r="AG52" s="112"/>
      <c r="AH52" s="113"/>
      <c r="AI52" s="113"/>
      <c r="AJ52" s="4" t="str">
        <f>'Tournament Results Data'!AI49</f>
        <v>-</v>
      </c>
      <c r="AK52" s="116"/>
      <c r="AL52" s="116"/>
      <c r="AM52" s="117"/>
      <c r="AN52" s="112"/>
      <c r="AO52" s="113"/>
      <c r="AP52" s="113"/>
      <c r="AQ52" s="4" t="str">
        <f>'Tournament Results Data'!AP49</f>
        <v>-</v>
      </c>
      <c r="AR52" s="116"/>
      <c r="AS52" s="116"/>
      <c r="AT52" s="147"/>
    </row>
    <row r="53" spans="2:46" ht="20.25" customHeight="1">
      <c r="B53" s="7"/>
      <c r="C53" s="49" t="str">
        <f>'Tournament Results Data'!B50</f>
        <v>Score Set 2</v>
      </c>
      <c r="D53" s="51"/>
      <c r="E53" s="112"/>
      <c r="F53" s="113"/>
      <c r="G53" s="113"/>
      <c r="H53" s="4" t="str">
        <f>'Tournament Results Data'!G50</f>
        <v>-</v>
      </c>
      <c r="I53" s="116"/>
      <c r="J53" s="116"/>
      <c r="K53" s="117"/>
      <c r="L53" s="112"/>
      <c r="M53" s="113"/>
      <c r="N53" s="113"/>
      <c r="O53" s="4" t="str">
        <f>'Tournament Results Data'!N50</f>
        <v>-</v>
      </c>
      <c r="P53" s="116"/>
      <c r="Q53" s="116"/>
      <c r="R53" s="117"/>
      <c r="S53" s="112"/>
      <c r="T53" s="113"/>
      <c r="U53" s="113"/>
      <c r="V53" s="4" t="str">
        <f>'Tournament Results Data'!U50</f>
        <v>-</v>
      </c>
      <c r="W53" s="116"/>
      <c r="X53" s="116"/>
      <c r="Y53" s="117"/>
      <c r="Z53" s="112"/>
      <c r="AA53" s="113"/>
      <c r="AB53" s="113"/>
      <c r="AC53" s="4" t="str">
        <f>'Tournament Results Data'!AB50</f>
        <v>-</v>
      </c>
      <c r="AD53" s="116"/>
      <c r="AE53" s="116"/>
      <c r="AF53" s="117"/>
      <c r="AG53" s="112"/>
      <c r="AH53" s="113"/>
      <c r="AI53" s="113"/>
      <c r="AJ53" s="4" t="str">
        <f>'Tournament Results Data'!AI50</f>
        <v>-</v>
      </c>
      <c r="AK53" s="116"/>
      <c r="AL53" s="116"/>
      <c r="AM53" s="117"/>
      <c r="AN53" s="112"/>
      <c r="AO53" s="113"/>
      <c r="AP53" s="113"/>
      <c r="AQ53" s="4" t="str">
        <f>'Tournament Results Data'!AP50</f>
        <v>-</v>
      </c>
      <c r="AR53" s="116"/>
      <c r="AS53" s="116"/>
      <c r="AT53" s="147"/>
    </row>
    <row r="54" spans="2:46" ht="20.25" customHeight="1" thickBot="1">
      <c r="B54" s="9"/>
      <c r="C54" s="106" t="str">
        <f>'Tournament Results Data'!B51</f>
        <v>Score Set 3</v>
      </c>
      <c r="D54" s="107"/>
      <c r="E54" s="118"/>
      <c r="F54" s="119"/>
      <c r="G54" s="119"/>
      <c r="H54" s="12" t="str">
        <f>'Tournament Results Data'!G51</f>
        <v>-</v>
      </c>
      <c r="I54" s="114"/>
      <c r="J54" s="114"/>
      <c r="K54" s="115"/>
      <c r="L54" s="118"/>
      <c r="M54" s="119"/>
      <c r="N54" s="119"/>
      <c r="O54" s="12" t="str">
        <f>'Tournament Results Data'!N51</f>
        <v>-</v>
      </c>
      <c r="P54" s="114"/>
      <c r="Q54" s="114"/>
      <c r="R54" s="115"/>
      <c r="S54" s="118"/>
      <c r="T54" s="119"/>
      <c r="U54" s="119"/>
      <c r="V54" s="12" t="str">
        <f>'Tournament Results Data'!U51</f>
        <v>-</v>
      </c>
      <c r="W54" s="114"/>
      <c r="X54" s="114"/>
      <c r="Y54" s="115"/>
      <c r="Z54" s="118"/>
      <c r="AA54" s="119"/>
      <c r="AB54" s="119"/>
      <c r="AC54" s="12" t="str">
        <f>'Tournament Results Data'!AB51</f>
        <v>-</v>
      </c>
      <c r="AD54" s="114"/>
      <c r="AE54" s="114"/>
      <c r="AF54" s="115"/>
      <c r="AG54" s="118"/>
      <c r="AH54" s="119"/>
      <c r="AI54" s="119"/>
      <c r="AJ54" s="12" t="str">
        <f>'Tournament Results Data'!AI51</f>
        <v>-</v>
      </c>
      <c r="AK54" s="114"/>
      <c r="AL54" s="114"/>
      <c r="AM54" s="115"/>
      <c r="AN54" s="118"/>
      <c r="AO54" s="119"/>
      <c r="AP54" s="119"/>
      <c r="AQ54" s="12" t="str">
        <f>'Tournament Results Data'!AP51</f>
        <v>-</v>
      </c>
      <c r="AR54" s="114"/>
      <c r="AS54" s="114"/>
      <c r="AT54" s="146"/>
    </row>
    <row r="55" spans="2:46" ht="12.75">
      <c r="B55" s="2"/>
      <c r="C55" s="2"/>
      <c r="D55" s="2"/>
      <c r="E55" s="14"/>
      <c r="F55" s="14"/>
      <c r="G55" s="14"/>
      <c r="H55" s="2"/>
      <c r="I55" s="15"/>
      <c r="J55" s="15"/>
      <c r="K55" s="15"/>
      <c r="L55" s="14"/>
      <c r="M55" s="14"/>
      <c r="N55" s="14"/>
      <c r="O55" s="2"/>
      <c r="P55" s="15"/>
      <c r="Q55" s="15"/>
      <c r="R55" s="15"/>
      <c r="S55" s="14"/>
      <c r="T55" s="14"/>
      <c r="U55" s="14"/>
      <c r="V55" s="2"/>
      <c r="W55" s="15"/>
      <c r="X55" s="15"/>
      <c r="Y55" s="15"/>
      <c r="Z55" s="14"/>
      <c r="AA55" s="14"/>
      <c r="AB55" s="14"/>
      <c r="AC55" s="2"/>
      <c r="AD55" s="15"/>
      <c r="AE55" s="15"/>
      <c r="AF55" s="15"/>
      <c r="AG55" s="14"/>
      <c r="AH55" s="14"/>
      <c r="AI55" s="14"/>
      <c r="AJ55" s="2"/>
      <c r="AK55" s="15"/>
      <c r="AL55" s="15"/>
      <c r="AM55" s="15"/>
      <c r="AN55" s="14"/>
      <c r="AO55" s="14"/>
      <c r="AP55" s="14"/>
      <c r="AQ55" s="2"/>
      <c r="AR55" s="15"/>
      <c r="AS55" s="15"/>
      <c r="AT55" s="15"/>
    </row>
    <row r="56" spans="2:46" ht="13.5" thickBot="1">
      <c r="B56" s="2"/>
      <c r="C56" s="2"/>
      <c r="D56" s="2"/>
      <c r="E56" s="14"/>
      <c r="F56" s="14"/>
      <c r="G56" s="14"/>
      <c r="H56" s="2"/>
      <c r="I56" s="15"/>
      <c r="J56" s="15"/>
      <c r="K56" s="15"/>
      <c r="L56" s="14"/>
      <c r="M56" s="14"/>
      <c r="N56" s="14"/>
      <c r="O56" s="2"/>
      <c r="P56" s="15"/>
      <c r="Q56" s="15"/>
      <c r="R56" s="15"/>
      <c r="S56" s="14"/>
      <c r="T56" s="14"/>
      <c r="U56" s="14"/>
      <c r="V56" s="2"/>
      <c r="W56" s="15"/>
      <c r="X56" s="15"/>
      <c r="Y56" s="15"/>
      <c r="Z56" s="14"/>
      <c r="AA56" s="14"/>
      <c r="AB56" s="14"/>
      <c r="AC56" s="2"/>
      <c r="AD56" s="15"/>
      <c r="AE56" s="15"/>
      <c r="AF56" s="15"/>
      <c r="AG56" s="14"/>
      <c r="AH56" s="14"/>
      <c r="AI56" s="14"/>
      <c r="AJ56" s="2"/>
      <c r="AK56" s="15"/>
      <c r="AL56" s="15"/>
      <c r="AM56" s="15"/>
      <c r="AN56" s="14"/>
      <c r="AO56" s="14"/>
      <c r="AP56" s="14"/>
      <c r="AQ56" s="2"/>
      <c r="AR56" s="15"/>
      <c r="AS56" s="15"/>
      <c r="AT56" s="15"/>
    </row>
    <row r="57" spans="2:46" ht="12.75">
      <c r="B57" s="6"/>
      <c r="C57" s="66" t="str">
        <f>'Tournament Results Data'!B54</f>
        <v>Pool ?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5"/>
      <c r="T57" s="66"/>
      <c r="U57" s="66"/>
      <c r="V57" s="66"/>
      <c r="W57" s="66"/>
      <c r="X57" s="66"/>
      <c r="Y57" s="66"/>
      <c r="Z57" s="66"/>
      <c r="AA57" s="66"/>
      <c r="AB57" s="67"/>
      <c r="AC57" s="65" t="str">
        <f>'Tournament Results Data'!AB54</f>
        <v>Sets</v>
      </c>
      <c r="AD57" s="66"/>
      <c r="AE57" s="66"/>
      <c r="AF57" s="66"/>
      <c r="AG57" s="66"/>
      <c r="AH57" s="66"/>
      <c r="AI57" s="66"/>
      <c r="AJ57" s="66"/>
      <c r="AK57" s="66"/>
      <c r="AL57" s="67"/>
      <c r="AM57" s="57" t="str">
        <f>'Tournament Results Data'!AL54</f>
        <v>Points %</v>
      </c>
      <c r="AN57" s="58"/>
      <c r="AO57" s="58"/>
      <c r="AP57" s="59"/>
      <c r="AQ57" s="57" t="str">
        <f>'Tournament Results Data'!AP54</f>
        <v>Finish Place</v>
      </c>
      <c r="AR57" s="58"/>
      <c r="AS57" s="58"/>
      <c r="AT57" s="54"/>
    </row>
    <row r="58" spans="1:46" ht="6.75" customHeight="1">
      <c r="A58" s="10"/>
      <c r="B58" s="7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127"/>
      <c r="T58" s="98"/>
      <c r="U58" s="98"/>
      <c r="V58" s="98"/>
      <c r="W58" s="98"/>
      <c r="X58" s="98"/>
      <c r="Y58" s="98"/>
      <c r="Z58" s="98"/>
      <c r="AA58" s="98"/>
      <c r="AB58" s="128"/>
      <c r="AC58" s="68"/>
      <c r="AD58" s="69"/>
      <c r="AE58" s="69"/>
      <c r="AF58" s="69"/>
      <c r="AG58" s="69"/>
      <c r="AH58" s="69"/>
      <c r="AI58" s="69"/>
      <c r="AJ58" s="69"/>
      <c r="AK58" s="69"/>
      <c r="AL58" s="70"/>
      <c r="AM58" s="60"/>
      <c r="AN58" s="61"/>
      <c r="AO58" s="61"/>
      <c r="AP58" s="62"/>
      <c r="AQ58" s="60"/>
      <c r="AR58" s="61"/>
      <c r="AS58" s="61"/>
      <c r="AT58" s="55"/>
    </row>
    <row r="59" spans="1:46" ht="12.75">
      <c r="A59" s="23"/>
      <c r="B59" s="7"/>
      <c r="C59" s="98" t="str">
        <f>'Tournament Results Data'!B56</f>
        <v>Teams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127"/>
      <c r="T59" s="98"/>
      <c r="U59" s="98"/>
      <c r="V59" s="98"/>
      <c r="W59" s="98"/>
      <c r="X59" s="98"/>
      <c r="Y59" s="98"/>
      <c r="Z59" s="98"/>
      <c r="AA59" s="98"/>
      <c r="AB59" s="128"/>
      <c r="AC59" s="49" t="str">
        <f>'Tournament Results Data'!AB56</f>
        <v>Won</v>
      </c>
      <c r="AD59" s="50"/>
      <c r="AE59" s="51"/>
      <c r="AF59" s="49" t="str">
        <f>'Tournament Results Data'!AE56</f>
        <v>Lost</v>
      </c>
      <c r="AG59" s="50"/>
      <c r="AH59" s="51"/>
      <c r="AI59" s="49" t="str">
        <f>'Tournament Results Data'!AH56</f>
        <v>%</v>
      </c>
      <c r="AJ59" s="50"/>
      <c r="AK59" s="50"/>
      <c r="AL59" s="51"/>
      <c r="AM59" s="63"/>
      <c r="AN59" s="64"/>
      <c r="AO59" s="64"/>
      <c r="AP59" s="53"/>
      <c r="AQ59" s="63"/>
      <c r="AR59" s="64"/>
      <c r="AS59" s="64"/>
      <c r="AT59" s="52"/>
    </row>
    <row r="60" spans="1:46" ht="25.5" customHeight="1">
      <c r="A60" s="20"/>
      <c r="B60" s="8">
        <f>'Tournament Results Data'!A57</f>
        <v>0</v>
      </c>
      <c r="C60" s="116">
        <f>'Tournament Results Data'!B57</f>
        <v>0</v>
      </c>
      <c r="D60" s="94"/>
      <c r="E60" s="94"/>
      <c r="F60" s="94"/>
      <c r="G60" s="94"/>
      <c r="H60" s="94"/>
      <c r="I60" s="116">
        <f>'Tournament Results Data'!H57</f>
        <v>0</v>
      </c>
      <c r="J60" s="94"/>
      <c r="K60" s="94"/>
      <c r="L60" s="94"/>
      <c r="M60" s="94"/>
      <c r="N60" s="94"/>
      <c r="O60" s="94"/>
      <c r="P60" s="94"/>
      <c r="Q60" s="94"/>
      <c r="R60" s="94"/>
      <c r="S60" s="127"/>
      <c r="T60" s="98"/>
      <c r="U60" s="98"/>
      <c r="V60" s="98"/>
      <c r="W60" s="98"/>
      <c r="X60" s="98"/>
      <c r="Y60" s="98"/>
      <c r="Z60" s="98"/>
      <c r="AA60" s="98"/>
      <c r="AB60" s="128"/>
      <c r="AC60" s="49"/>
      <c r="AD60" s="82"/>
      <c r="AE60" s="83"/>
      <c r="AF60" s="49"/>
      <c r="AG60" s="82"/>
      <c r="AH60" s="83"/>
      <c r="AI60" s="95"/>
      <c r="AJ60" s="96"/>
      <c r="AK60" s="96"/>
      <c r="AL60" s="97"/>
      <c r="AM60" s="95"/>
      <c r="AN60" s="96"/>
      <c r="AO60" s="96"/>
      <c r="AP60" s="97"/>
      <c r="AQ60" s="49"/>
      <c r="AR60" s="50"/>
      <c r="AS60" s="50"/>
      <c r="AT60" s="75"/>
    </row>
    <row r="61" spans="1:46" ht="24.75" customHeight="1">
      <c r="A61" s="20"/>
      <c r="B61" s="8">
        <f>'Tournament Results Data'!A58</f>
        <v>0</v>
      </c>
      <c r="C61" s="116">
        <f>'Tournament Results Data'!B58</f>
        <v>0</v>
      </c>
      <c r="D61" s="94"/>
      <c r="E61" s="94"/>
      <c r="F61" s="94"/>
      <c r="G61" s="94"/>
      <c r="H61" s="94"/>
      <c r="I61" s="116">
        <f>'Tournament Results Data'!H58</f>
        <v>0</v>
      </c>
      <c r="J61" s="94"/>
      <c r="K61" s="94"/>
      <c r="L61" s="94"/>
      <c r="M61" s="94"/>
      <c r="N61" s="94"/>
      <c r="O61" s="94"/>
      <c r="P61" s="94"/>
      <c r="Q61" s="94"/>
      <c r="R61" s="94"/>
      <c r="S61" s="127"/>
      <c r="T61" s="98"/>
      <c r="U61" s="98"/>
      <c r="V61" s="98"/>
      <c r="W61" s="98"/>
      <c r="X61" s="98"/>
      <c r="Y61" s="98"/>
      <c r="Z61" s="98"/>
      <c r="AA61" s="98"/>
      <c r="AB61" s="128"/>
      <c r="AC61" s="49"/>
      <c r="AD61" s="82"/>
      <c r="AE61" s="83"/>
      <c r="AF61" s="49"/>
      <c r="AG61" s="82"/>
      <c r="AH61" s="83"/>
      <c r="AI61" s="95"/>
      <c r="AJ61" s="96"/>
      <c r="AK61" s="96"/>
      <c r="AL61" s="97"/>
      <c r="AM61" s="95"/>
      <c r="AN61" s="96"/>
      <c r="AO61" s="96"/>
      <c r="AP61" s="97"/>
      <c r="AQ61" s="49"/>
      <c r="AR61" s="50"/>
      <c r="AS61" s="50"/>
      <c r="AT61" s="75"/>
    </row>
    <row r="62" spans="1:46" ht="25.5" customHeight="1">
      <c r="A62" s="20"/>
      <c r="B62" s="8">
        <f>'Tournament Results Data'!A59</f>
        <v>0</v>
      </c>
      <c r="C62" s="116">
        <f>'Tournament Results Data'!B59</f>
        <v>0</v>
      </c>
      <c r="D62" s="94"/>
      <c r="E62" s="94"/>
      <c r="F62" s="94"/>
      <c r="G62" s="94"/>
      <c r="H62" s="94"/>
      <c r="I62" s="116">
        <f>'Tournament Results Data'!H59</f>
        <v>0</v>
      </c>
      <c r="J62" s="94"/>
      <c r="K62" s="94"/>
      <c r="L62" s="94"/>
      <c r="M62" s="94"/>
      <c r="N62" s="94"/>
      <c r="O62" s="94"/>
      <c r="P62" s="94"/>
      <c r="Q62" s="94"/>
      <c r="R62" s="94"/>
      <c r="S62" s="68"/>
      <c r="T62" s="69"/>
      <c r="U62" s="69"/>
      <c r="V62" s="69"/>
      <c r="W62" s="69"/>
      <c r="X62" s="69"/>
      <c r="Y62" s="69"/>
      <c r="Z62" s="69"/>
      <c r="AA62" s="69"/>
      <c r="AB62" s="70"/>
      <c r="AC62" s="49"/>
      <c r="AD62" s="82"/>
      <c r="AE62" s="83"/>
      <c r="AF62" s="49"/>
      <c r="AG62" s="82"/>
      <c r="AH62" s="83"/>
      <c r="AI62" s="95"/>
      <c r="AJ62" s="96"/>
      <c r="AK62" s="96"/>
      <c r="AL62" s="97"/>
      <c r="AM62" s="95"/>
      <c r="AN62" s="96"/>
      <c r="AO62" s="96"/>
      <c r="AP62" s="97"/>
      <c r="AQ62" s="49"/>
      <c r="AR62" s="50"/>
      <c r="AS62" s="50"/>
      <c r="AT62" s="75"/>
    </row>
    <row r="63" spans="2:46" ht="12.75">
      <c r="B63" s="7"/>
      <c r="C63" s="68"/>
      <c r="D63" s="70"/>
      <c r="E63" s="68"/>
      <c r="F63" s="69"/>
      <c r="G63" s="69"/>
      <c r="H63" s="69"/>
      <c r="I63" s="69"/>
      <c r="J63" s="69"/>
      <c r="K63" s="70"/>
      <c r="L63" s="68"/>
      <c r="M63" s="69"/>
      <c r="N63" s="69"/>
      <c r="O63" s="69"/>
      <c r="P63" s="69"/>
      <c r="Q63" s="69"/>
      <c r="R63" s="70"/>
      <c r="S63" s="68"/>
      <c r="T63" s="69"/>
      <c r="U63" s="69"/>
      <c r="V63" s="69"/>
      <c r="W63" s="69"/>
      <c r="X63" s="69"/>
      <c r="Y63" s="70"/>
      <c r="Z63" s="68"/>
      <c r="AA63" s="69"/>
      <c r="AB63" s="69"/>
      <c r="AC63" s="69"/>
      <c r="AD63" s="69"/>
      <c r="AE63" s="69"/>
      <c r="AF63" s="70"/>
      <c r="AG63" s="68"/>
      <c r="AH63" s="69"/>
      <c r="AI63" s="69"/>
      <c r="AJ63" s="69"/>
      <c r="AK63" s="69"/>
      <c r="AL63" s="69"/>
      <c r="AM63" s="70"/>
      <c r="AN63" s="68"/>
      <c r="AO63" s="69"/>
      <c r="AP63" s="69"/>
      <c r="AQ63" s="69"/>
      <c r="AR63" s="69"/>
      <c r="AS63" s="69"/>
      <c r="AT63" s="126"/>
    </row>
    <row r="64" spans="2:46" ht="12.75">
      <c r="B64" s="7"/>
      <c r="C64" s="49" t="str">
        <f>'Tournament Results Data'!B61</f>
        <v>Time</v>
      </c>
      <c r="D64" s="51"/>
      <c r="E64" s="49" t="str">
        <f>'Tournament Results Data'!D61</f>
        <v>8:30 AM</v>
      </c>
      <c r="F64" s="50"/>
      <c r="G64" s="50"/>
      <c r="H64" s="50"/>
      <c r="I64" s="50"/>
      <c r="J64" s="50"/>
      <c r="K64" s="51"/>
      <c r="L64" s="49" t="str">
        <f>'Tournament Results Data'!K61</f>
        <v>9:30 AM</v>
      </c>
      <c r="M64" s="50"/>
      <c r="N64" s="50"/>
      <c r="O64" s="50"/>
      <c r="P64" s="50"/>
      <c r="Q64" s="50"/>
      <c r="R64" s="51"/>
      <c r="S64" s="49" t="str">
        <f>'Tournament Results Data'!R61</f>
        <v>ASAP</v>
      </c>
      <c r="T64" s="50"/>
      <c r="U64" s="50"/>
      <c r="V64" s="50"/>
      <c r="W64" s="50"/>
      <c r="X64" s="50"/>
      <c r="Y64" s="51"/>
      <c r="Z64" s="49" t="str">
        <f>'Tournament Results Data'!Y61</f>
        <v>ASAP</v>
      </c>
      <c r="AA64" s="50"/>
      <c r="AB64" s="50"/>
      <c r="AC64" s="50"/>
      <c r="AD64" s="50"/>
      <c r="AE64" s="50"/>
      <c r="AF64" s="51"/>
      <c r="AG64" s="49" t="str">
        <f>'Tournament Results Data'!AF61</f>
        <v>ASAP</v>
      </c>
      <c r="AH64" s="50"/>
      <c r="AI64" s="50"/>
      <c r="AJ64" s="50"/>
      <c r="AK64" s="50"/>
      <c r="AL64" s="50"/>
      <c r="AM64" s="51"/>
      <c r="AN64" s="49" t="str">
        <f>'Tournament Results Data'!AM61</f>
        <v>ASAP</v>
      </c>
      <c r="AO64" s="50"/>
      <c r="AP64" s="50"/>
      <c r="AQ64" s="50"/>
      <c r="AR64" s="50"/>
      <c r="AS64" s="50"/>
      <c r="AT64" s="75"/>
    </row>
    <row r="65" spans="2:46" ht="12.75">
      <c r="B65" s="7"/>
      <c r="C65" s="49" t="str">
        <f>'Tournament Results Data'!B62</f>
        <v>Match #</v>
      </c>
      <c r="D65" s="51"/>
      <c r="E65" s="49" t="str">
        <f>'Tournament Results Data'!D62</f>
        <v>1</v>
      </c>
      <c r="F65" s="50"/>
      <c r="G65" s="50"/>
      <c r="H65" s="50"/>
      <c r="I65" s="50"/>
      <c r="J65" s="50"/>
      <c r="K65" s="51"/>
      <c r="L65" s="49" t="str">
        <f>'Tournament Results Data'!K62</f>
        <v>2</v>
      </c>
      <c r="M65" s="50"/>
      <c r="N65" s="50"/>
      <c r="O65" s="50"/>
      <c r="P65" s="50"/>
      <c r="Q65" s="50"/>
      <c r="R65" s="51"/>
      <c r="S65" s="49" t="str">
        <f>'Tournament Results Data'!R62</f>
        <v>3</v>
      </c>
      <c r="T65" s="50"/>
      <c r="U65" s="50"/>
      <c r="V65" s="50"/>
      <c r="W65" s="50"/>
      <c r="X65" s="50"/>
      <c r="Y65" s="51"/>
      <c r="Z65" s="49" t="str">
        <f>'Tournament Results Data'!Y62</f>
        <v>4</v>
      </c>
      <c r="AA65" s="50"/>
      <c r="AB65" s="50"/>
      <c r="AC65" s="50"/>
      <c r="AD65" s="50"/>
      <c r="AE65" s="50"/>
      <c r="AF65" s="51"/>
      <c r="AG65" s="49" t="str">
        <f>'Tournament Results Data'!AF62</f>
        <v>5</v>
      </c>
      <c r="AH65" s="50"/>
      <c r="AI65" s="50"/>
      <c r="AJ65" s="50"/>
      <c r="AK65" s="50"/>
      <c r="AL65" s="50"/>
      <c r="AM65" s="51"/>
      <c r="AN65" s="49" t="str">
        <f>'Tournament Results Data'!AM62</f>
        <v>6</v>
      </c>
      <c r="AO65" s="50"/>
      <c r="AP65" s="50"/>
      <c r="AQ65" s="50"/>
      <c r="AR65" s="50"/>
      <c r="AS65" s="50"/>
      <c r="AT65" s="75"/>
    </row>
    <row r="66" spans="2:46" ht="12.75">
      <c r="B66" s="7"/>
      <c r="C66" s="49" t="str">
        <f>'Tournament Results Data'!B63</f>
        <v>Match(Work)</v>
      </c>
      <c r="D66" s="51"/>
      <c r="E66" s="49" t="str">
        <f>'Tournament Results Data'!D63</f>
        <v>1 vs 2 (3)</v>
      </c>
      <c r="F66" s="50"/>
      <c r="G66" s="50"/>
      <c r="H66" s="50"/>
      <c r="I66" s="50"/>
      <c r="J66" s="50"/>
      <c r="K66" s="51"/>
      <c r="L66" s="49" t="str">
        <f>'Tournament Results Data'!K63</f>
        <v>2 vs 3 (1)</v>
      </c>
      <c r="M66" s="50"/>
      <c r="N66" s="50"/>
      <c r="O66" s="50"/>
      <c r="P66" s="50"/>
      <c r="Q66" s="50"/>
      <c r="R66" s="51"/>
      <c r="S66" s="49" t="str">
        <f>'Tournament Results Data'!R63</f>
        <v>1 vs 3 (2)</v>
      </c>
      <c r="T66" s="50"/>
      <c r="U66" s="50"/>
      <c r="V66" s="50"/>
      <c r="W66" s="50"/>
      <c r="X66" s="50"/>
      <c r="Y66" s="51"/>
      <c r="Z66" s="49" t="str">
        <f>'Tournament Results Data'!Y63</f>
        <v>1 vs 2 (3)</v>
      </c>
      <c r="AA66" s="50"/>
      <c r="AB66" s="50"/>
      <c r="AC66" s="50"/>
      <c r="AD66" s="50"/>
      <c r="AE66" s="50"/>
      <c r="AF66" s="51"/>
      <c r="AG66" s="49" t="str">
        <f>'Tournament Results Data'!AF63</f>
        <v>2 vs 3 (1)</v>
      </c>
      <c r="AH66" s="50"/>
      <c r="AI66" s="50"/>
      <c r="AJ66" s="50"/>
      <c r="AK66" s="50"/>
      <c r="AL66" s="50"/>
      <c r="AM66" s="51"/>
      <c r="AN66" s="49" t="str">
        <f>'Tournament Results Data'!AM63</f>
        <v>1 vs 3 (2)</v>
      </c>
      <c r="AO66" s="50"/>
      <c r="AP66" s="50"/>
      <c r="AQ66" s="50"/>
      <c r="AR66" s="50"/>
      <c r="AS66" s="50"/>
      <c r="AT66" s="75"/>
    </row>
    <row r="67" spans="2:46" ht="20.25" customHeight="1">
      <c r="B67" s="7"/>
      <c r="C67" s="49" t="str">
        <f>'Tournament Results Data'!B64</f>
        <v>Score Set 1</v>
      </c>
      <c r="D67" s="51"/>
      <c r="E67" s="112"/>
      <c r="F67" s="113"/>
      <c r="G67" s="113"/>
      <c r="H67" s="4" t="str">
        <f>'Tournament Results Data'!G64</f>
        <v>-</v>
      </c>
      <c r="I67" s="116"/>
      <c r="J67" s="116"/>
      <c r="K67" s="117"/>
      <c r="L67" s="112"/>
      <c r="M67" s="113"/>
      <c r="N67" s="113"/>
      <c r="O67" s="4" t="str">
        <f>'Tournament Results Data'!N64</f>
        <v>-</v>
      </c>
      <c r="P67" s="116"/>
      <c r="Q67" s="116"/>
      <c r="R67" s="117"/>
      <c r="S67" s="112"/>
      <c r="T67" s="113"/>
      <c r="U67" s="113"/>
      <c r="V67" s="4" t="str">
        <f>'Tournament Results Data'!U64</f>
        <v>-</v>
      </c>
      <c r="W67" s="116"/>
      <c r="X67" s="116"/>
      <c r="Y67" s="117"/>
      <c r="Z67" s="112"/>
      <c r="AA67" s="113"/>
      <c r="AB67" s="113"/>
      <c r="AC67" s="4" t="str">
        <f>'Tournament Results Data'!AB64</f>
        <v>-</v>
      </c>
      <c r="AD67" s="116"/>
      <c r="AE67" s="116"/>
      <c r="AF67" s="117"/>
      <c r="AG67" s="112"/>
      <c r="AH67" s="113"/>
      <c r="AI67" s="113"/>
      <c r="AJ67" s="4" t="str">
        <f>'Tournament Results Data'!AI64</f>
        <v>-</v>
      </c>
      <c r="AK67" s="116"/>
      <c r="AL67" s="116"/>
      <c r="AM67" s="117"/>
      <c r="AN67" s="112"/>
      <c r="AO67" s="113"/>
      <c r="AP67" s="113"/>
      <c r="AQ67" s="4" t="str">
        <f>'Tournament Results Data'!AP64</f>
        <v>-</v>
      </c>
      <c r="AR67" s="116"/>
      <c r="AS67" s="116"/>
      <c r="AT67" s="147"/>
    </row>
    <row r="68" spans="2:46" ht="20.25" customHeight="1">
      <c r="B68" s="7"/>
      <c r="C68" s="49" t="str">
        <f>'Tournament Results Data'!B65</f>
        <v>Score Set 2</v>
      </c>
      <c r="D68" s="51"/>
      <c r="E68" s="112"/>
      <c r="F68" s="113"/>
      <c r="G68" s="113"/>
      <c r="H68" s="4" t="str">
        <f>'Tournament Results Data'!G65</f>
        <v>-</v>
      </c>
      <c r="I68" s="116"/>
      <c r="J68" s="116"/>
      <c r="K68" s="117"/>
      <c r="L68" s="112"/>
      <c r="M68" s="113"/>
      <c r="N68" s="113"/>
      <c r="O68" s="4" t="str">
        <f>'Tournament Results Data'!N65</f>
        <v>-</v>
      </c>
      <c r="P68" s="116"/>
      <c r="Q68" s="116"/>
      <c r="R68" s="117"/>
      <c r="S68" s="112"/>
      <c r="T68" s="113"/>
      <c r="U68" s="113"/>
      <c r="V68" s="4" t="str">
        <f>'Tournament Results Data'!U65</f>
        <v>-</v>
      </c>
      <c r="W68" s="116"/>
      <c r="X68" s="116"/>
      <c r="Y68" s="117"/>
      <c r="Z68" s="112"/>
      <c r="AA68" s="113"/>
      <c r="AB68" s="113"/>
      <c r="AC68" s="4" t="str">
        <f>'Tournament Results Data'!AB65</f>
        <v>-</v>
      </c>
      <c r="AD68" s="116"/>
      <c r="AE68" s="116"/>
      <c r="AF68" s="117"/>
      <c r="AG68" s="112"/>
      <c r="AH68" s="113"/>
      <c r="AI68" s="113"/>
      <c r="AJ68" s="4" t="str">
        <f>'Tournament Results Data'!AI65</f>
        <v>-</v>
      </c>
      <c r="AK68" s="116"/>
      <c r="AL68" s="116"/>
      <c r="AM68" s="117"/>
      <c r="AN68" s="112"/>
      <c r="AO68" s="113"/>
      <c r="AP68" s="113"/>
      <c r="AQ68" s="4" t="str">
        <f>'Tournament Results Data'!AP65</f>
        <v>-</v>
      </c>
      <c r="AR68" s="116"/>
      <c r="AS68" s="116"/>
      <c r="AT68" s="147"/>
    </row>
    <row r="69" spans="2:46" ht="20.25" customHeight="1" thickBot="1">
      <c r="B69" s="9"/>
      <c r="C69" s="106" t="str">
        <f>'Tournament Results Data'!B66</f>
        <v>Score Set 3</v>
      </c>
      <c r="D69" s="107"/>
      <c r="E69" s="118"/>
      <c r="F69" s="119"/>
      <c r="G69" s="119"/>
      <c r="H69" s="12" t="str">
        <f>'Tournament Results Data'!G66</f>
        <v>-</v>
      </c>
      <c r="I69" s="114"/>
      <c r="J69" s="114"/>
      <c r="K69" s="115"/>
      <c r="L69" s="118"/>
      <c r="M69" s="119"/>
      <c r="N69" s="119"/>
      <c r="O69" s="12" t="str">
        <f>'Tournament Results Data'!N66</f>
        <v>-</v>
      </c>
      <c r="P69" s="114"/>
      <c r="Q69" s="114"/>
      <c r="R69" s="115"/>
      <c r="S69" s="118"/>
      <c r="T69" s="119"/>
      <c r="U69" s="119"/>
      <c r="V69" s="12" t="str">
        <f>'Tournament Results Data'!U66</f>
        <v>-</v>
      </c>
      <c r="W69" s="114"/>
      <c r="X69" s="114"/>
      <c r="Y69" s="115"/>
      <c r="Z69" s="118"/>
      <c r="AA69" s="119"/>
      <c r="AB69" s="119"/>
      <c r="AC69" s="12" t="str">
        <f>'Tournament Results Data'!AB66</f>
        <v>-</v>
      </c>
      <c r="AD69" s="114"/>
      <c r="AE69" s="114"/>
      <c r="AF69" s="115"/>
      <c r="AG69" s="118"/>
      <c r="AH69" s="119"/>
      <c r="AI69" s="119"/>
      <c r="AJ69" s="12" t="str">
        <f>'Tournament Results Data'!AI66</f>
        <v>-</v>
      </c>
      <c r="AK69" s="114"/>
      <c r="AL69" s="114"/>
      <c r="AM69" s="115"/>
      <c r="AN69" s="118"/>
      <c r="AO69" s="119"/>
      <c r="AP69" s="119"/>
      <c r="AQ69" s="12" t="str">
        <f>'Tournament Results Data'!AP66</f>
        <v>-</v>
      </c>
      <c r="AR69" s="114"/>
      <c r="AS69" s="114"/>
      <c r="AT69" s="146"/>
    </row>
    <row r="70" spans="2:46" ht="12.75">
      <c r="B70" s="2"/>
      <c r="C70" s="2"/>
      <c r="D70" s="2"/>
      <c r="E70" s="14"/>
      <c r="F70" s="14"/>
      <c r="G70" s="14"/>
      <c r="H70" s="2"/>
      <c r="I70" s="15"/>
      <c r="J70" s="15"/>
      <c r="K70" s="15"/>
      <c r="L70" s="14"/>
      <c r="M70" s="14"/>
      <c r="N70" s="14"/>
      <c r="O70" s="2"/>
      <c r="P70" s="15"/>
      <c r="Q70" s="15"/>
      <c r="R70" s="15"/>
      <c r="S70" s="14"/>
      <c r="T70" s="14"/>
      <c r="U70" s="14"/>
      <c r="V70" s="2"/>
      <c r="W70" s="15"/>
      <c r="X70" s="15"/>
      <c r="Y70" s="15"/>
      <c r="Z70" s="14"/>
      <c r="AA70" s="14"/>
      <c r="AB70" s="14"/>
      <c r="AC70" s="2"/>
      <c r="AD70" s="15"/>
      <c r="AE70" s="15"/>
      <c r="AF70" s="15"/>
      <c r="AG70" s="14"/>
      <c r="AH70" s="14"/>
      <c r="AI70" s="14"/>
      <c r="AJ70" s="2"/>
      <c r="AK70" s="15"/>
      <c r="AL70" s="15"/>
      <c r="AM70" s="15"/>
      <c r="AN70" s="14"/>
      <c r="AO70" s="14"/>
      <c r="AP70" s="14"/>
      <c r="AQ70" s="2"/>
      <c r="AR70" s="15"/>
      <c r="AS70" s="15"/>
      <c r="AT70" s="15"/>
    </row>
    <row r="72" spans="3:38" ht="15.75">
      <c r="C72" s="111" t="s">
        <v>35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</row>
    <row r="74" spans="1:31" ht="12.75" customHeight="1">
      <c r="A74" s="108"/>
      <c r="B74" s="109"/>
      <c r="C74" s="109"/>
      <c r="D74" s="110"/>
      <c r="E74" s="32"/>
      <c r="F74" s="3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4"/>
    </row>
    <row r="75" spans="1:31" ht="12.75" customHeight="1">
      <c r="A75" s="23"/>
      <c r="B75" s="21"/>
      <c r="C75" s="21"/>
      <c r="D75" s="28"/>
      <c r="E75" s="21"/>
      <c r="F75" s="21"/>
      <c r="G75" s="21"/>
      <c r="H75" s="13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4"/>
    </row>
    <row r="76" spans="1:31" ht="12.75" customHeight="1">
      <c r="A76" s="23"/>
      <c r="B76" s="2"/>
      <c r="C76" s="2"/>
      <c r="D76" s="1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4"/>
    </row>
    <row r="77" spans="1:31" ht="12.75" customHeight="1">
      <c r="A77" s="23"/>
      <c r="B77" s="2"/>
      <c r="C77" s="2"/>
      <c r="D77" s="19"/>
      <c r="E77" s="11"/>
      <c r="F77" s="49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1"/>
      <c r="X77" s="2"/>
      <c r="Y77" s="2"/>
      <c r="Z77" s="2"/>
      <c r="AA77" s="2"/>
      <c r="AB77" s="2"/>
      <c r="AC77" s="2"/>
      <c r="AD77" s="2"/>
      <c r="AE77" s="24"/>
    </row>
    <row r="78" spans="1:48" ht="12.75" customHeight="1">
      <c r="A78" s="23"/>
      <c r="B78" s="21"/>
      <c r="C78" s="21"/>
      <c r="D78" s="28"/>
      <c r="E78" s="21"/>
      <c r="F78" s="123"/>
      <c r="G78" s="124"/>
      <c r="H78" s="4" t="s">
        <v>10</v>
      </c>
      <c r="I78" s="94"/>
      <c r="J78" s="125"/>
      <c r="K78" s="22" t="s">
        <v>32</v>
      </c>
      <c r="L78" s="123"/>
      <c r="M78" s="124"/>
      <c r="N78" s="4" t="s">
        <v>10</v>
      </c>
      <c r="O78" s="94"/>
      <c r="P78" s="125"/>
      <c r="Q78" s="22" t="s">
        <v>32</v>
      </c>
      <c r="R78" s="123"/>
      <c r="S78" s="124"/>
      <c r="T78" s="4" t="s">
        <v>10</v>
      </c>
      <c r="U78" s="129"/>
      <c r="V78" s="130"/>
      <c r="W78" s="18"/>
      <c r="X78" s="2"/>
      <c r="Y78" s="2"/>
      <c r="Z78" s="2"/>
      <c r="AA78" s="2"/>
      <c r="AB78" s="2"/>
      <c r="AC78" s="2"/>
      <c r="AD78" s="2"/>
      <c r="AE78" s="24"/>
      <c r="AV78" s="2"/>
    </row>
    <row r="79" spans="1:48" ht="12.75" customHeight="1">
      <c r="A79" s="23"/>
      <c r="B79" s="2"/>
      <c r="C79" s="24"/>
      <c r="D79" s="2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9"/>
      <c r="X79" s="24"/>
      <c r="Y79" s="24"/>
      <c r="Z79" s="24"/>
      <c r="AA79" s="24"/>
      <c r="AB79" s="24"/>
      <c r="AC79" s="24"/>
      <c r="AD79" s="24"/>
      <c r="AE79" s="24"/>
      <c r="AV79" s="20"/>
    </row>
    <row r="80" spans="1:48" ht="12.75" customHeight="1">
      <c r="A80" s="26"/>
      <c r="B80" s="11"/>
      <c r="C80" s="25"/>
      <c r="D80" s="30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9"/>
      <c r="X80" s="24"/>
      <c r="Y80" s="24"/>
      <c r="Z80" s="24"/>
      <c r="AA80" s="24"/>
      <c r="AB80" s="24"/>
      <c r="AC80" s="24"/>
      <c r="AD80" s="24"/>
      <c r="AE80" s="24"/>
      <c r="AV80" s="31"/>
    </row>
    <row r="81" spans="1:31" ht="12.75" customHeight="1">
      <c r="A81" s="108"/>
      <c r="B81" s="109"/>
      <c r="C81" s="109"/>
      <c r="D81" s="110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9"/>
      <c r="X81" s="2"/>
      <c r="Y81" s="2"/>
      <c r="Z81" s="2"/>
      <c r="AA81" s="2"/>
      <c r="AB81" s="2"/>
      <c r="AC81" s="2"/>
      <c r="AD81" s="2"/>
      <c r="AE81" s="24"/>
    </row>
    <row r="82" spans="1:42" ht="12.75" customHeight="1">
      <c r="A82" s="23"/>
      <c r="B82" s="21"/>
      <c r="C82" s="21"/>
      <c r="D82" s="21"/>
      <c r="E82" s="21"/>
      <c r="F82" s="21"/>
      <c r="G82" s="21"/>
      <c r="H82" s="13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"/>
      <c r="T82" s="2"/>
      <c r="U82" s="2"/>
      <c r="V82" s="2"/>
      <c r="W82" s="19"/>
      <c r="X82" s="11"/>
      <c r="Y82" s="49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1"/>
    </row>
    <row r="83" spans="1:41" ht="12.75" customHeight="1">
      <c r="A83" s="2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9"/>
      <c r="X83" s="2"/>
      <c r="Y83" s="120"/>
      <c r="Z83" s="121"/>
      <c r="AA83" s="4" t="s">
        <v>10</v>
      </c>
      <c r="AB83" s="121"/>
      <c r="AC83" s="122"/>
      <c r="AD83" s="22" t="s">
        <v>32</v>
      </c>
      <c r="AE83" s="120"/>
      <c r="AF83" s="121"/>
      <c r="AG83" s="4" t="s">
        <v>10</v>
      </c>
      <c r="AH83" s="121"/>
      <c r="AI83" s="122"/>
      <c r="AJ83" s="22" t="s">
        <v>32</v>
      </c>
      <c r="AK83" s="120"/>
      <c r="AL83" s="121"/>
      <c r="AM83" s="4" t="s">
        <v>10</v>
      </c>
      <c r="AN83" s="85"/>
      <c r="AO83" s="86"/>
    </row>
    <row r="84" spans="1:31" ht="12.75" customHeight="1">
      <c r="A84" s="108"/>
      <c r="B84" s="109"/>
      <c r="C84" s="109"/>
      <c r="D84" s="11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9"/>
      <c r="X84" s="2"/>
      <c r="Y84" s="2"/>
      <c r="Z84" s="2"/>
      <c r="AA84" s="2"/>
      <c r="AB84" s="2"/>
      <c r="AC84" s="2"/>
      <c r="AD84" s="2"/>
      <c r="AE84" s="24"/>
    </row>
    <row r="85" spans="1:31" ht="12.75" customHeight="1">
      <c r="A85" s="23"/>
      <c r="B85" s="21"/>
      <c r="C85" s="21"/>
      <c r="D85" s="27"/>
      <c r="E85" s="21"/>
      <c r="F85" s="21"/>
      <c r="G85" s="21"/>
      <c r="H85" s="13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"/>
      <c r="T85" s="2"/>
      <c r="U85" s="2"/>
      <c r="V85" s="2"/>
      <c r="W85" s="19"/>
      <c r="X85" s="2"/>
      <c r="Y85" s="2"/>
      <c r="Z85" s="2"/>
      <c r="AA85" s="2"/>
      <c r="AB85" s="2"/>
      <c r="AC85" s="2"/>
      <c r="AD85" s="2"/>
      <c r="AE85" s="24"/>
    </row>
    <row r="86" spans="1:31" ht="12.75" customHeight="1">
      <c r="A86" s="23"/>
      <c r="B86" s="2"/>
      <c r="C86" s="24"/>
      <c r="D86" s="2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9"/>
      <c r="X86" s="24"/>
      <c r="Y86" s="24"/>
      <c r="Z86" s="24"/>
      <c r="AA86" s="24"/>
      <c r="AB86" s="24"/>
      <c r="AC86" s="24"/>
      <c r="AD86" s="24"/>
      <c r="AE86" s="24"/>
    </row>
    <row r="87" spans="1:48" ht="12.75" customHeight="1">
      <c r="A87" s="23"/>
      <c r="B87" s="2"/>
      <c r="C87" s="24"/>
      <c r="D87" s="29"/>
      <c r="E87" s="25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1"/>
      <c r="X87" s="24"/>
      <c r="Y87" s="24"/>
      <c r="Z87" s="24"/>
      <c r="AA87" s="24"/>
      <c r="AB87" s="24"/>
      <c r="AC87" s="24"/>
      <c r="AD87" s="24"/>
      <c r="AE87" s="24"/>
      <c r="AV87" s="1"/>
    </row>
    <row r="88" spans="1:31" ht="12.75" customHeight="1">
      <c r="A88" s="23"/>
      <c r="B88" s="2"/>
      <c r="C88" s="2"/>
      <c r="D88" s="19"/>
      <c r="E88" s="2"/>
      <c r="F88" s="120"/>
      <c r="G88" s="121"/>
      <c r="H88" s="4" t="s">
        <v>10</v>
      </c>
      <c r="I88" s="121"/>
      <c r="J88" s="122"/>
      <c r="K88" s="22" t="s">
        <v>32</v>
      </c>
      <c r="L88" s="120"/>
      <c r="M88" s="121"/>
      <c r="N88" s="4" t="s">
        <v>10</v>
      </c>
      <c r="O88" s="121"/>
      <c r="P88" s="122"/>
      <c r="Q88" s="22" t="s">
        <v>32</v>
      </c>
      <c r="R88" s="120"/>
      <c r="S88" s="121"/>
      <c r="T88" s="4" t="s">
        <v>10</v>
      </c>
      <c r="U88" s="85"/>
      <c r="V88" s="86"/>
      <c r="W88" s="2"/>
      <c r="X88" s="2"/>
      <c r="Y88" s="2"/>
      <c r="Z88" s="2"/>
      <c r="AA88" s="2"/>
      <c r="AB88" s="2"/>
      <c r="AC88" s="2"/>
      <c r="AD88" s="2"/>
      <c r="AE88" s="24"/>
    </row>
    <row r="89" spans="1:31" ht="12.75" customHeight="1">
      <c r="A89" s="23"/>
      <c r="B89" s="21"/>
      <c r="C89" s="21"/>
      <c r="D89" s="28"/>
      <c r="E89" s="21"/>
      <c r="F89" s="21"/>
      <c r="G89" s="21"/>
      <c r="H89" s="13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4"/>
    </row>
    <row r="90" spans="1:31" ht="12.75" customHeight="1">
      <c r="A90" s="26"/>
      <c r="B90" s="11"/>
      <c r="C90" s="11"/>
      <c r="D90" s="1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4"/>
    </row>
    <row r="91" spans="1:31" ht="12.75" customHeight="1">
      <c r="A91" s="108"/>
      <c r="B91" s="109"/>
      <c r="C91" s="109"/>
      <c r="D91" s="110"/>
      <c r="E91" s="2"/>
      <c r="F91" s="2"/>
      <c r="G91" s="2"/>
      <c r="H91" s="2"/>
      <c r="I91" s="2"/>
      <c r="J91" s="2"/>
      <c r="K91" s="2"/>
      <c r="L91" s="2"/>
      <c r="M91" s="2"/>
      <c r="N91" s="2"/>
      <c r="O91" s="42" t="s">
        <v>50</v>
      </c>
      <c r="P91" s="2"/>
      <c r="Q91" s="2"/>
      <c r="R91" s="2"/>
      <c r="S91" s="2"/>
      <c r="T91" s="2"/>
      <c r="U91" s="42"/>
      <c r="V91" s="2"/>
      <c r="W91" s="2"/>
      <c r="X91" s="2"/>
      <c r="Y91" s="2"/>
      <c r="Z91" s="2"/>
      <c r="AA91" s="2"/>
      <c r="AB91" s="2"/>
      <c r="AC91" s="2"/>
      <c r="AD91" s="2"/>
      <c r="AE91" s="24"/>
    </row>
    <row r="92" spans="1:31" ht="12.75" customHeight="1">
      <c r="A92" s="32"/>
      <c r="B92" s="32"/>
      <c r="C92" s="32"/>
      <c r="D92" s="32"/>
      <c r="E92" s="2"/>
      <c r="F92" s="2"/>
      <c r="G92" s="2"/>
      <c r="H92" s="2"/>
      <c r="I92" s="2"/>
      <c r="J92" s="2"/>
      <c r="K92" s="2"/>
      <c r="L92" s="2"/>
      <c r="M92" s="2"/>
      <c r="N92" s="2"/>
      <c r="O92" s="42"/>
      <c r="P92" s="2"/>
      <c r="Q92" s="2"/>
      <c r="R92" s="2"/>
      <c r="S92" s="2"/>
      <c r="T92" s="2"/>
      <c r="U92" s="42"/>
      <c r="V92" s="2"/>
      <c r="W92" s="2"/>
      <c r="X92" s="2"/>
      <c r="Y92" s="2"/>
      <c r="Z92" s="2"/>
      <c r="AA92" s="2"/>
      <c r="AB92" s="2"/>
      <c r="AC92" s="2"/>
      <c r="AD92" s="2"/>
      <c r="AE92" s="24"/>
    </row>
    <row r="93" spans="1:39" ht="15" customHeight="1">
      <c r="A93" s="23"/>
      <c r="B93" s="148" t="s">
        <v>37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</row>
    <row r="94" spans="24:31" ht="12.75" customHeight="1">
      <c r="X94" s="24"/>
      <c r="Y94" s="24"/>
      <c r="Z94" s="24"/>
      <c r="AA94" s="24"/>
      <c r="AB94" s="24"/>
      <c r="AC94" s="24"/>
      <c r="AD94" s="24"/>
      <c r="AE94" s="24"/>
    </row>
    <row r="95" spans="1:30" ht="12.75">
      <c r="A95" s="108"/>
      <c r="B95" s="109"/>
      <c r="C95" s="109"/>
      <c r="D95" s="110"/>
      <c r="E95" s="32"/>
      <c r="F95" s="3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Z95" t="s">
        <v>49</v>
      </c>
      <c r="AA95"/>
      <c r="AB95"/>
      <c r="AC95"/>
      <c r="AD95"/>
    </row>
    <row r="96" spans="1:29" ht="12.75">
      <c r="A96" s="23"/>
      <c r="B96" s="21"/>
      <c r="C96" s="21"/>
      <c r="D96" s="28"/>
      <c r="E96" s="21"/>
      <c r="F96" s="21"/>
      <c r="G96" s="21"/>
      <c r="H96" s="13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"/>
      <c r="T96" s="2"/>
      <c r="U96" s="2"/>
      <c r="V96" s="2"/>
      <c r="W96" s="2"/>
      <c r="AC96" s="1" t="s">
        <v>36</v>
      </c>
    </row>
    <row r="97" spans="1:23" ht="12.75">
      <c r="A97" s="23"/>
      <c r="B97" s="2"/>
      <c r="C97" s="2" t="s">
        <v>38</v>
      </c>
      <c r="D97" s="19"/>
      <c r="E97" s="11"/>
      <c r="F97" s="49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1"/>
    </row>
    <row r="98" spans="1:23" ht="12.75">
      <c r="A98" s="23"/>
      <c r="B98" s="21"/>
      <c r="C98" s="21"/>
      <c r="D98" s="28"/>
      <c r="E98" s="21"/>
      <c r="F98"/>
      <c r="G98"/>
      <c r="H98"/>
      <c r="I98"/>
      <c r="J98"/>
      <c r="K98"/>
      <c r="L98" s="123"/>
      <c r="M98" s="124"/>
      <c r="N98" s="4" t="s">
        <v>10</v>
      </c>
      <c r="O98" s="94"/>
      <c r="P98" s="125"/>
      <c r="Q98"/>
      <c r="R98"/>
      <c r="S98"/>
      <c r="T98"/>
      <c r="U98"/>
      <c r="V98"/>
      <c r="W98" s="39"/>
    </row>
    <row r="99" spans="1:23" ht="12.75">
      <c r="A99" s="26"/>
      <c r="B99" s="11"/>
      <c r="C99" s="25"/>
      <c r="D99" s="30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/>
    </row>
    <row r="100" spans="1:23" ht="12.75">
      <c r="A100" s="108"/>
      <c r="B100" s="109"/>
      <c r="C100" s="109"/>
      <c r="D100" s="11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/>
    </row>
    <row r="101" spans="1:23" ht="12.75">
      <c r="A101" s="23"/>
      <c r="B101" s="21"/>
      <c r="C101" s="21"/>
      <c r="D101" s="21"/>
      <c r="E101" s="21"/>
      <c r="F101" s="21"/>
      <c r="G101" s="21"/>
      <c r="H101" s="13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"/>
      <c r="T101" s="2"/>
      <c r="U101" s="2"/>
      <c r="V101" s="2"/>
      <c r="W101"/>
    </row>
    <row r="102" spans="1:23" ht="12.75">
      <c r="A102" s="2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/>
    </row>
    <row r="103" spans="1:23" ht="12.75">
      <c r="A103" s="108"/>
      <c r="B103" s="109"/>
      <c r="C103" s="109"/>
      <c r="D103" s="11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/>
    </row>
    <row r="104" spans="1:23" ht="12.75">
      <c r="A104" s="23"/>
      <c r="B104" s="21"/>
      <c r="C104" s="21"/>
      <c r="D104" s="27"/>
      <c r="E104" s="21"/>
      <c r="F104" s="21"/>
      <c r="G104" s="21"/>
      <c r="H104" s="13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"/>
      <c r="T104" s="2"/>
      <c r="U104" s="2"/>
      <c r="V104" s="2"/>
      <c r="W104"/>
    </row>
    <row r="105" spans="1:23" ht="12.75">
      <c r="A105" s="23"/>
      <c r="B105" s="2"/>
      <c r="C105" s="24" t="s">
        <v>39</v>
      </c>
      <c r="D105" s="29"/>
      <c r="E105" s="25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1"/>
    </row>
    <row r="106" spans="1:23" ht="12.75">
      <c r="A106" s="23"/>
      <c r="B106" s="2"/>
      <c r="C106" s="2"/>
      <c r="D106" s="19"/>
      <c r="E106" s="2"/>
      <c r="F106"/>
      <c r="G106"/>
      <c r="H106"/>
      <c r="I106"/>
      <c r="J106"/>
      <c r="K106"/>
      <c r="L106" s="120"/>
      <c r="M106" s="121"/>
      <c r="N106" s="4" t="s">
        <v>10</v>
      </c>
      <c r="O106" s="121"/>
      <c r="P106" s="122"/>
      <c r="Q106"/>
      <c r="R106"/>
      <c r="S106"/>
      <c r="T106"/>
      <c r="U106"/>
      <c r="V106"/>
      <c r="W106" s="2"/>
    </row>
    <row r="107" spans="1:23" ht="12.75">
      <c r="A107" s="26"/>
      <c r="B107" s="11"/>
      <c r="C107" s="11"/>
      <c r="D107" s="1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108"/>
      <c r="B108" s="109"/>
      <c r="C108" s="109"/>
      <c r="D108" s="110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3"/>
      <c r="B109" s="21"/>
      <c r="C109" s="21"/>
      <c r="D109" s="21"/>
      <c r="E109" s="21"/>
      <c r="F109" s="21"/>
      <c r="G109" s="21"/>
      <c r="H109" s="13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"/>
      <c r="T109" s="2"/>
      <c r="U109" s="2"/>
      <c r="V109" s="2"/>
      <c r="W109" s="2"/>
    </row>
    <row r="110" spans="1:23" ht="12.75">
      <c r="A110" s="108"/>
      <c r="B110" s="109"/>
      <c r="C110" s="109"/>
      <c r="D110" s="11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/>
    </row>
    <row r="111" spans="1:23" ht="12.75">
      <c r="A111" s="23"/>
      <c r="B111" s="21"/>
      <c r="C111" s="21"/>
      <c r="D111" s="27"/>
      <c r="E111" s="21"/>
      <c r="F111" s="21"/>
      <c r="G111" s="21"/>
      <c r="H111" s="13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"/>
      <c r="T111" s="2"/>
      <c r="U111" s="2"/>
      <c r="V111" s="2"/>
      <c r="W111"/>
    </row>
    <row r="112" spans="1:23" ht="12.75">
      <c r="A112" s="23"/>
      <c r="B112" s="2"/>
      <c r="C112" s="24" t="s">
        <v>40</v>
      </c>
      <c r="D112" s="29"/>
      <c r="E112" s="25"/>
      <c r="F112" s="4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1"/>
    </row>
    <row r="113" spans="1:23" ht="12.75">
      <c r="A113" s="23"/>
      <c r="B113" s="2"/>
      <c r="C113" s="2"/>
      <c r="D113" s="19"/>
      <c r="E113" s="2"/>
      <c r="F113"/>
      <c r="G113"/>
      <c r="H113"/>
      <c r="I113"/>
      <c r="J113"/>
      <c r="K113"/>
      <c r="L113" s="120"/>
      <c r="M113" s="121"/>
      <c r="N113" s="4" t="s">
        <v>10</v>
      </c>
      <c r="O113" s="121"/>
      <c r="P113" s="122"/>
      <c r="Q113"/>
      <c r="R113"/>
      <c r="S113"/>
      <c r="T113"/>
      <c r="U113"/>
      <c r="V113"/>
      <c r="W113" s="2"/>
    </row>
    <row r="114" spans="1:23" ht="12.75">
      <c r="A114" s="26"/>
      <c r="B114" s="11"/>
      <c r="C114" s="11"/>
      <c r="D114" s="1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108"/>
      <c r="B115" s="109"/>
      <c r="C115" s="109"/>
      <c r="D115" s="110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</sheetData>
  <sheetProtection password="EF6D" sheet="1" objects="1" scenarios="1" selectLockedCells="1" selectUnlockedCells="1"/>
  <mergeCells count="452">
    <mergeCell ref="AR68:AT68"/>
    <mergeCell ref="AK68:AM68"/>
    <mergeCell ref="AN68:AP68"/>
    <mergeCell ref="AG69:AI69"/>
    <mergeCell ref="AK69:AM69"/>
    <mergeCell ref="AN69:AP69"/>
    <mergeCell ref="AR69:AT69"/>
    <mergeCell ref="Z69:AB69"/>
    <mergeCell ref="AD69:AF69"/>
    <mergeCell ref="S69:U69"/>
    <mergeCell ref="Z68:AB68"/>
    <mergeCell ref="C69:D69"/>
    <mergeCell ref="E69:G69"/>
    <mergeCell ref="I69:K69"/>
    <mergeCell ref="L69:N69"/>
    <mergeCell ref="AN66:AT66"/>
    <mergeCell ref="Z66:AF66"/>
    <mergeCell ref="AG66:AM66"/>
    <mergeCell ref="C68:D68"/>
    <mergeCell ref="E68:G68"/>
    <mergeCell ref="I68:K68"/>
    <mergeCell ref="L68:N68"/>
    <mergeCell ref="S68:U68"/>
    <mergeCell ref="AD68:AF68"/>
    <mergeCell ref="AG68:AI68"/>
    <mergeCell ref="AN67:AP67"/>
    <mergeCell ref="AR67:AT67"/>
    <mergeCell ref="Z67:AB67"/>
    <mergeCell ref="AD67:AF67"/>
    <mergeCell ref="AG67:AI67"/>
    <mergeCell ref="AK67:AM67"/>
    <mergeCell ref="C66:D66"/>
    <mergeCell ref="E66:K66"/>
    <mergeCell ref="C67:D67"/>
    <mergeCell ref="E67:G67"/>
    <mergeCell ref="I67:K67"/>
    <mergeCell ref="S65:Y65"/>
    <mergeCell ref="Z65:AF65"/>
    <mergeCell ref="S67:U67"/>
    <mergeCell ref="W67:Y67"/>
    <mergeCell ref="Z64:AF64"/>
    <mergeCell ref="AG64:AM64"/>
    <mergeCell ref="AN64:AT64"/>
    <mergeCell ref="I62:R62"/>
    <mergeCell ref="AC62:AE62"/>
    <mergeCell ref="AF62:AH62"/>
    <mergeCell ref="AG63:AM63"/>
    <mergeCell ref="AN63:AT63"/>
    <mergeCell ref="AQ62:AT62"/>
    <mergeCell ref="Z63:AF63"/>
    <mergeCell ref="C63:D63"/>
    <mergeCell ref="E63:K63"/>
    <mergeCell ref="L63:R63"/>
    <mergeCell ref="S63:Y63"/>
    <mergeCell ref="AQ61:AT61"/>
    <mergeCell ref="I60:R60"/>
    <mergeCell ref="AC60:AE60"/>
    <mergeCell ref="AF60:AH60"/>
    <mergeCell ref="AI60:AL60"/>
    <mergeCell ref="AM60:AP60"/>
    <mergeCell ref="AQ60:AT60"/>
    <mergeCell ref="I61:R61"/>
    <mergeCell ref="AI61:AL61"/>
    <mergeCell ref="AM61:AP61"/>
    <mergeCell ref="AQ57:AT59"/>
    <mergeCell ref="C58:R58"/>
    <mergeCell ref="C59:R59"/>
    <mergeCell ref="AC59:AE59"/>
    <mergeCell ref="AF59:AH59"/>
    <mergeCell ref="AI59:AL59"/>
    <mergeCell ref="AC57:AL58"/>
    <mergeCell ref="AM57:AP59"/>
    <mergeCell ref="A115:D115"/>
    <mergeCell ref="A108:D108"/>
    <mergeCell ref="A110:D110"/>
    <mergeCell ref="F112:W112"/>
    <mergeCell ref="L113:M113"/>
    <mergeCell ref="O113:P113"/>
    <mergeCell ref="F97:W97"/>
    <mergeCell ref="L98:M98"/>
    <mergeCell ref="O98:P98"/>
    <mergeCell ref="A100:D100"/>
    <mergeCell ref="A103:D103"/>
    <mergeCell ref="F105:W105"/>
    <mergeCell ref="L106:M106"/>
    <mergeCell ref="O106:P106"/>
    <mergeCell ref="A95:D95"/>
    <mergeCell ref="F87:W87"/>
    <mergeCell ref="F88:G88"/>
    <mergeCell ref="I88:J88"/>
    <mergeCell ref="L88:M88"/>
    <mergeCell ref="O88:P88"/>
    <mergeCell ref="R88:S88"/>
    <mergeCell ref="U88:V88"/>
    <mergeCell ref="A91:D91"/>
    <mergeCell ref="B93:AM93"/>
    <mergeCell ref="AC61:AE61"/>
    <mergeCell ref="AF61:AH61"/>
    <mergeCell ref="C62:H62"/>
    <mergeCell ref="AI62:AL62"/>
    <mergeCell ref="S57:AB62"/>
    <mergeCell ref="AM62:AP62"/>
    <mergeCell ref="C65:D65"/>
    <mergeCell ref="E65:K65"/>
    <mergeCell ref="L65:R65"/>
    <mergeCell ref="C64:D64"/>
    <mergeCell ref="E64:K64"/>
    <mergeCell ref="L64:R64"/>
    <mergeCell ref="S64:Y64"/>
    <mergeCell ref="AG65:AM65"/>
    <mergeCell ref="AN65:AT65"/>
    <mergeCell ref="E51:K51"/>
    <mergeCell ref="L51:R51"/>
    <mergeCell ref="C51:D51"/>
    <mergeCell ref="C61:H61"/>
    <mergeCell ref="L52:N52"/>
    <mergeCell ref="P52:R52"/>
    <mergeCell ref="C50:D50"/>
    <mergeCell ref="E50:K50"/>
    <mergeCell ref="L50:R50"/>
    <mergeCell ref="S50:Y50"/>
    <mergeCell ref="C49:D49"/>
    <mergeCell ref="E49:K49"/>
    <mergeCell ref="L49:R49"/>
    <mergeCell ref="C48:D48"/>
    <mergeCell ref="E48:K48"/>
    <mergeCell ref="L48:R48"/>
    <mergeCell ref="C46:H46"/>
    <mergeCell ref="I46:R46"/>
    <mergeCell ref="C47:H47"/>
    <mergeCell ref="I47:R47"/>
    <mergeCell ref="C45:H45"/>
    <mergeCell ref="I45:R45"/>
    <mergeCell ref="AQ42:AT44"/>
    <mergeCell ref="C43:R43"/>
    <mergeCell ref="C44:R44"/>
    <mergeCell ref="AI44:AL44"/>
    <mergeCell ref="AC44:AE44"/>
    <mergeCell ref="AF44:AH44"/>
    <mergeCell ref="C42:R42"/>
    <mergeCell ref="AF45:AH45"/>
    <mergeCell ref="AK54:AM54"/>
    <mergeCell ref="AN54:AP54"/>
    <mergeCell ref="AD54:AF54"/>
    <mergeCell ref="AD53:AF53"/>
    <mergeCell ref="AG53:AI53"/>
    <mergeCell ref="AK53:AM53"/>
    <mergeCell ref="AG54:AI54"/>
    <mergeCell ref="S49:Y49"/>
    <mergeCell ref="Z49:AF49"/>
    <mergeCell ref="AG49:AM49"/>
    <mergeCell ref="AM46:AP46"/>
    <mergeCell ref="S42:AB47"/>
    <mergeCell ref="Z48:AF48"/>
    <mergeCell ref="U78:V78"/>
    <mergeCell ref="S66:Y66"/>
    <mergeCell ref="W69:Y69"/>
    <mergeCell ref="W68:Y68"/>
    <mergeCell ref="L78:M78"/>
    <mergeCell ref="O78:P78"/>
    <mergeCell ref="L66:R66"/>
    <mergeCell ref="P67:R67"/>
    <mergeCell ref="P68:R68"/>
    <mergeCell ref="L67:N67"/>
    <mergeCell ref="AQ45:AT45"/>
    <mergeCell ref="AN51:AT51"/>
    <mergeCell ref="AR52:AT52"/>
    <mergeCell ref="AR54:AT54"/>
    <mergeCell ref="AR53:AT53"/>
    <mergeCell ref="AN49:AT49"/>
    <mergeCell ref="AQ46:AT46"/>
    <mergeCell ref="AN50:AT50"/>
    <mergeCell ref="AN35:AT35"/>
    <mergeCell ref="C54:D54"/>
    <mergeCell ref="E54:G54"/>
    <mergeCell ref="L54:N54"/>
    <mergeCell ref="AN37:AP37"/>
    <mergeCell ref="AR37:AT37"/>
    <mergeCell ref="AN38:AP38"/>
    <mergeCell ref="AR38:AT38"/>
    <mergeCell ref="AN48:AT48"/>
    <mergeCell ref="AM42:AP44"/>
    <mergeCell ref="AQ16:AT16"/>
    <mergeCell ref="AQ47:AT47"/>
    <mergeCell ref="AN20:AT20"/>
    <mergeCell ref="AD39:AF39"/>
    <mergeCell ref="AG39:AI39"/>
    <mergeCell ref="AK39:AM39"/>
    <mergeCell ref="AN39:AP39"/>
    <mergeCell ref="AR39:AT39"/>
    <mergeCell ref="AK38:AM38"/>
    <mergeCell ref="AN34:AT34"/>
    <mergeCell ref="AN17:AT17"/>
    <mergeCell ref="AN18:AT18"/>
    <mergeCell ref="Z18:AF18"/>
    <mergeCell ref="AG19:AM19"/>
    <mergeCell ref="E18:K18"/>
    <mergeCell ref="L18:R18"/>
    <mergeCell ref="AG18:AM18"/>
    <mergeCell ref="B5:C5"/>
    <mergeCell ref="C10:R10"/>
    <mergeCell ref="C11:R11"/>
    <mergeCell ref="C17:D17"/>
    <mergeCell ref="C16:H16"/>
    <mergeCell ref="S17:Y17"/>
    <mergeCell ref="S18:Y18"/>
    <mergeCell ref="E19:K19"/>
    <mergeCell ref="E21:G21"/>
    <mergeCell ref="E22:G22"/>
    <mergeCell ref="E20:K20"/>
    <mergeCell ref="I22:K22"/>
    <mergeCell ref="L23:N23"/>
    <mergeCell ref="S23:U23"/>
    <mergeCell ref="S38:U38"/>
    <mergeCell ref="C23:D23"/>
    <mergeCell ref="E23:G23"/>
    <mergeCell ref="I23:K23"/>
    <mergeCell ref="P23:R23"/>
    <mergeCell ref="C32:H32"/>
    <mergeCell ref="I32:R32"/>
    <mergeCell ref="C31:H31"/>
    <mergeCell ref="AK21:AM21"/>
    <mergeCell ref="C39:D39"/>
    <mergeCell ref="E39:G39"/>
    <mergeCell ref="I39:K39"/>
    <mergeCell ref="L39:N39"/>
    <mergeCell ref="P39:R39"/>
    <mergeCell ref="L22:N22"/>
    <mergeCell ref="C29:H29"/>
    <mergeCell ref="I29:R29"/>
    <mergeCell ref="I31:R31"/>
    <mergeCell ref="AN23:AP23"/>
    <mergeCell ref="AN36:AT36"/>
    <mergeCell ref="P22:R22"/>
    <mergeCell ref="S22:U22"/>
    <mergeCell ref="AG23:AI23"/>
    <mergeCell ref="W23:Y23"/>
    <mergeCell ref="AR23:AT23"/>
    <mergeCell ref="AN22:AP22"/>
    <mergeCell ref="AR22:AT22"/>
    <mergeCell ref="AK22:AM22"/>
    <mergeCell ref="AD22:AF22"/>
    <mergeCell ref="S39:U39"/>
    <mergeCell ref="AK23:AM23"/>
    <mergeCell ref="Z23:AB23"/>
    <mergeCell ref="AD23:AF23"/>
    <mergeCell ref="AC32:AE32"/>
    <mergeCell ref="AF32:AH32"/>
    <mergeCell ref="AC31:AE31"/>
    <mergeCell ref="AI32:AL32"/>
    <mergeCell ref="AM32:AP32"/>
    <mergeCell ref="D3:AB3"/>
    <mergeCell ref="D5:F5"/>
    <mergeCell ref="D7:AB7"/>
    <mergeCell ref="L19:R19"/>
    <mergeCell ref="S19:Y19"/>
    <mergeCell ref="Z19:AF19"/>
    <mergeCell ref="L17:R17"/>
    <mergeCell ref="E17:K17"/>
    <mergeCell ref="C12:R12"/>
    <mergeCell ref="AC16:AE16"/>
    <mergeCell ref="C13:H13"/>
    <mergeCell ref="I13:R13"/>
    <mergeCell ref="S10:AB16"/>
    <mergeCell ref="I16:R16"/>
    <mergeCell ref="C14:H14"/>
    <mergeCell ref="C15:H15"/>
    <mergeCell ref="I14:R14"/>
    <mergeCell ref="I15:R15"/>
    <mergeCell ref="AC10:AL11"/>
    <mergeCell ref="AI13:AL13"/>
    <mergeCell ref="AF13:AH13"/>
    <mergeCell ref="AC13:AE13"/>
    <mergeCell ref="AC12:AE12"/>
    <mergeCell ref="AF12:AH12"/>
    <mergeCell ref="AI12:AL12"/>
    <mergeCell ref="AQ13:AT13"/>
    <mergeCell ref="AQ10:AT12"/>
    <mergeCell ref="AM13:AP13"/>
    <mergeCell ref="AM10:AP12"/>
    <mergeCell ref="AC15:AE15"/>
    <mergeCell ref="AC14:AE14"/>
    <mergeCell ref="L21:N21"/>
    <mergeCell ref="AQ14:AT14"/>
    <mergeCell ref="AF15:AH15"/>
    <mergeCell ref="AI15:AL15"/>
    <mergeCell ref="AQ15:AT15"/>
    <mergeCell ref="AF14:AH14"/>
    <mergeCell ref="AN21:AP21"/>
    <mergeCell ref="AR21:AT21"/>
    <mergeCell ref="AM16:AP16"/>
    <mergeCell ref="AM14:AP14"/>
    <mergeCell ref="AM15:AP15"/>
    <mergeCell ref="AG20:AM20"/>
    <mergeCell ref="AI14:AL14"/>
    <mergeCell ref="AI16:AL16"/>
    <mergeCell ref="AF16:AH16"/>
    <mergeCell ref="Z17:AF17"/>
    <mergeCell ref="AG17:AM17"/>
    <mergeCell ref="AN19:AT19"/>
    <mergeCell ref="AD21:AF21"/>
    <mergeCell ref="AG21:AI21"/>
    <mergeCell ref="Z20:AF20"/>
    <mergeCell ref="I21:K21"/>
    <mergeCell ref="P21:R21"/>
    <mergeCell ref="S21:U21"/>
    <mergeCell ref="W21:Y21"/>
    <mergeCell ref="Z21:AB21"/>
    <mergeCell ref="C18:D18"/>
    <mergeCell ref="W22:Y22"/>
    <mergeCell ref="AG22:AI22"/>
    <mergeCell ref="C19:D19"/>
    <mergeCell ref="C20:D20"/>
    <mergeCell ref="C21:D21"/>
    <mergeCell ref="C22:D22"/>
    <mergeCell ref="Z22:AB22"/>
    <mergeCell ref="L20:R20"/>
    <mergeCell ref="S20:Y20"/>
    <mergeCell ref="AQ26:AT28"/>
    <mergeCell ref="C27:R27"/>
    <mergeCell ref="C28:R28"/>
    <mergeCell ref="AC28:AE28"/>
    <mergeCell ref="AF28:AH28"/>
    <mergeCell ref="AI28:AL28"/>
    <mergeCell ref="C26:R26"/>
    <mergeCell ref="AC26:AL27"/>
    <mergeCell ref="AM26:AP28"/>
    <mergeCell ref="S26:AB32"/>
    <mergeCell ref="C30:H30"/>
    <mergeCell ref="I30:R30"/>
    <mergeCell ref="AC30:AE30"/>
    <mergeCell ref="AQ29:AT29"/>
    <mergeCell ref="AC29:AE29"/>
    <mergeCell ref="AF29:AH29"/>
    <mergeCell ref="AI29:AL29"/>
    <mergeCell ref="AM29:AP29"/>
    <mergeCell ref="AQ30:AT30"/>
    <mergeCell ref="AF30:AH30"/>
    <mergeCell ref="AQ32:AT32"/>
    <mergeCell ref="AG33:AM33"/>
    <mergeCell ref="AM31:AP31"/>
    <mergeCell ref="AM30:AP30"/>
    <mergeCell ref="AN33:AT33"/>
    <mergeCell ref="AQ31:AT31"/>
    <mergeCell ref="AI31:AL31"/>
    <mergeCell ref="AI30:AL30"/>
    <mergeCell ref="AF31:AH31"/>
    <mergeCell ref="Z33:AF33"/>
    <mergeCell ref="Z34:AF34"/>
    <mergeCell ref="C34:D34"/>
    <mergeCell ref="C33:D33"/>
    <mergeCell ref="E33:K33"/>
    <mergeCell ref="L33:R33"/>
    <mergeCell ref="S33:Y33"/>
    <mergeCell ref="AG34:AM34"/>
    <mergeCell ref="Z35:AF35"/>
    <mergeCell ref="AG35:AM35"/>
    <mergeCell ref="C35:D35"/>
    <mergeCell ref="E35:K35"/>
    <mergeCell ref="L35:R35"/>
    <mergeCell ref="E34:K34"/>
    <mergeCell ref="L34:R34"/>
    <mergeCell ref="S35:Y35"/>
    <mergeCell ref="S34:Y34"/>
    <mergeCell ref="AG36:AM36"/>
    <mergeCell ref="Z36:AF36"/>
    <mergeCell ref="E36:K36"/>
    <mergeCell ref="L36:R36"/>
    <mergeCell ref="C36:D36"/>
    <mergeCell ref="P38:R38"/>
    <mergeCell ref="P37:R37"/>
    <mergeCell ref="S36:Y36"/>
    <mergeCell ref="C38:D38"/>
    <mergeCell ref="E38:G38"/>
    <mergeCell ref="I38:K38"/>
    <mergeCell ref="L38:N38"/>
    <mergeCell ref="C37:D37"/>
    <mergeCell ref="E37:G37"/>
    <mergeCell ref="L37:N37"/>
    <mergeCell ref="S37:U37"/>
    <mergeCell ref="AG37:AI37"/>
    <mergeCell ref="W38:Y38"/>
    <mergeCell ref="W37:Y37"/>
    <mergeCell ref="Z37:AB37"/>
    <mergeCell ref="AD37:AF37"/>
    <mergeCell ref="Z38:AB38"/>
    <mergeCell ref="AD38:AF38"/>
    <mergeCell ref="AK37:AM37"/>
    <mergeCell ref="AM47:AP47"/>
    <mergeCell ref="AG38:AI38"/>
    <mergeCell ref="AM45:AP45"/>
    <mergeCell ref="AF46:AH46"/>
    <mergeCell ref="AI45:AL45"/>
    <mergeCell ref="AI46:AL46"/>
    <mergeCell ref="W39:Y39"/>
    <mergeCell ref="Z39:AB39"/>
    <mergeCell ref="AC42:AL43"/>
    <mergeCell ref="S48:Y48"/>
    <mergeCell ref="AG48:AM48"/>
    <mergeCell ref="AC45:AE45"/>
    <mergeCell ref="AC46:AE46"/>
    <mergeCell ref="AC47:AE47"/>
    <mergeCell ref="AF47:AH47"/>
    <mergeCell ref="AI47:AL47"/>
    <mergeCell ref="AG51:AM51"/>
    <mergeCell ref="AK52:AM52"/>
    <mergeCell ref="Z50:AF50"/>
    <mergeCell ref="AG50:AM50"/>
    <mergeCell ref="Z51:AF51"/>
    <mergeCell ref="I37:K37"/>
    <mergeCell ref="AN52:AP52"/>
    <mergeCell ref="R78:S78"/>
    <mergeCell ref="AG52:AI52"/>
    <mergeCell ref="P53:R53"/>
    <mergeCell ref="F77:W77"/>
    <mergeCell ref="P54:R54"/>
    <mergeCell ref="I54:K54"/>
    <mergeCell ref="W54:Y54"/>
    <mergeCell ref="C57:R57"/>
    <mergeCell ref="A81:D81"/>
    <mergeCell ref="AN53:AP53"/>
    <mergeCell ref="F78:G78"/>
    <mergeCell ref="W53:Y53"/>
    <mergeCell ref="Z53:AB53"/>
    <mergeCell ref="L53:N53"/>
    <mergeCell ref="I78:J78"/>
    <mergeCell ref="C60:H60"/>
    <mergeCell ref="S53:U53"/>
    <mergeCell ref="S54:U54"/>
    <mergeCell ref="A84:D84"/>
    <mergeCell ref="Y82:AP82"/>
    <mergeCell ref="Y83:Z83"/>
    <mergeCell ref="AB83:AC83"/>
    <mergeCell ref="AE83:AF83"/>
    <mergeCell ref="AH83:AI83"/>
    <mergeCell ref="AK83:AL83"/>
    <mergeCell ref="AN83:AO83"/>
    <mergeCell ref="S52:U52"/>
    <mergeCell ref="S51:Y51"/>
    <mergeCell ref="W52:Y52"/>
    <mergeCell ref="AD52:AF52"/>
    <mergeCell ref="Z52:AB52"/>
    <mergeCell ref="A74:D74"/>
    <mergeCell ref="C52:D52"/>
    <mergeCell ref="C72:AL72"/>
    <mergeCell ref="C53:D53"/>
    <mergeCell ref="E52:G52"/>
    <mergeCell ref="P69:R69"/>
    <mergeCell ref="E53:G53"/>
    <mergeCell ref="I53:K53"/>
    <mergeCell ref="Z54:AB54"/>
    <mergeCell ref="I52:K52"/>
  </mergeCells>
  <printOptions horizontalCentered="1"/>
  <pageMargins left="0" right="0" top="0.5" bottom="0.25" header="0.5" footer="0.5"/>
  <pageSetup fitToHeight="2" horizontalDpi="600" verticalDpi="600" orientation="landscape" scale="140" r:id="rId1"/>
  <rowBreaks count="5" manualBreakCount="5">
    <brk id="23" max="255" man="1"/>
    <brk id="39" max="255" man="1"/>
    <brk id="54" max="255" man="1"/>
    <brk id="69" max="45" man="1"/>
    <brk id="92" max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4"/>
  <sheetViews>
    <sheetView zoomScalePageLayoutView="0" workbookViewId="0" topLeftCell="A1">
      <selection activeCell="AY58" sqref="AY58"/>
    </sheetView>
  </sheetViews>
  <sheetFormatPr defaultColWidth="9.140625" defaultRowHeight="12.75"/>
  <cols>
    <col min="1" max="1" width="0.85546875" style="0" customWidth="1"/>
    <col min="2" max="2" width="2.00390625" style="3" bestFit="1" customWidth="1"/>
    <col min="3" max="3" width="13.140625" style="1" bestFit="1" customWidth="1"/>
    <col min="4" max="4" width="7.8515625" style="1" customWidth="1"/>
    <col min="5" max="46" width="1.7109375" style="1" customWidth="1"/>
  </cols>
  <sheetData>
    <row r="1" ht="12.75">
      <c r="W1" s="1" t="s">
        <v>33</v>
      </c>
    </row>
    <row r="2" ht="12.75">
      <c r="V2" s="1" t="s">
        <v>34</v>
      </c>
    </row>
    <row r="3" spans="3:28" ht="12.75">
      <c r="C3" s="5" t="str">
        <f>'Tournament Results Data'!B1</f>
        <v>Tournament:</v>
      </c>
      <c r="D3" s="136">
        <f>'Tournament Results Data'!C1</f>
        <v>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ht="12.75">
      <c r="C4" s="5"/>
    </row>
    <row r="5" spans="2:6" ht="12.75">
      <c r="B5" s="145">
        <f>'Tournament Results Data'!$A$3</f>
        <v>0</v>
      </c>
      <c r="C5" s="145"/>
      <c r="D5" s="137">
        <f>'Tournament Results Data'!C3</f>
        <v>0</v>
      </c>
      <c r="E5" s="137"/>
      <c r="F5" s="137"/>
    </row>
    <row r="6" ht="12.75">
      <c r="C6" s="5"/>
    </row>
    <row r="7" spans="3:28" ht="12.75">
      <c r="C7" s="5" t="str">
        <f>'Tournament Results Data'!B5</f>
        <v>Site:</v>
      </c>
      <c r="D7" s="136">
        <f>'Tournament Results Data'!C5</f>
        <v>0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9" ht="13.5" thickBot="1"/>
    <row r="10" spans="2:46" ht="12.75">
      <c r="B10" s="6"/>
      <c r="C10" s="66" t="str">
        <f>'Tournament Results Data'!B7</f>
        <v>Pool A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5" t="str">
        <f>'Tournament Results Data'!R7</f>
        <v>Matches</v>
      </c>
      <c r="T10" s="66"/>
      <c r="U10" s="66"/>
      <c r="V10" s="66"/>
      <c r="W10" s="66"/>
      <c r="X10" s="66"/>
      <c r="Y10" s="66"/>
      <c r="Z10" s="66"/>
      <c r="AA10" s="66"/>
      <c r="AB10" s="67"/>
      <c r="AC10" s="65" t="str">
        <f>'Tournament Results Data'!AB7</f>
        <v>Sets</v>
      </c>
      <c r="AD10" s="66"/>
      <c r="AE10" s="66"/>
      <c r="AF10" s="66"/>
      <c r="AG10" s="66"/>
      <c r="AH10" s="66"/>
      <c r="AI10" s="66"/>
      <c r="AJ10" s="66"/>
      <c r="AK10" s="66"/>
      <c r="AL10" s="67"/>
      <c r="AM10" s="57" t="str">
        <f>'Tournament Results Data'!AL7</f>
        <v>Points %</v>
      </c>
      <c r="AN10" s="58"/>
      <c r="AO10" s="58"/>
      <c r="AP10" s="59"/>
      <c r="AQ10" s="57" t="str">
        <f>'Tournament Results Data'!AP7</f>
        <v>Finish Place</v>
      </c>
      <c r="AR10" s="58"/>
      <c r="AS10" s="58"/>
      <c r="AT10" s="54"/>
    </row>
    <row r="11" spans="1:46" ht="6.75" customHeight="1">
      <c r="A11" s="10"/>
      <c r="B11" s="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68"/>
      <c r="T11" s="69"/>
      <c r="U11" s="69"/>
      <c r="V11" s="69"/>
      <c r="W11" s="69"/>
      <c r="X11" s="69"/>
      <c r="Y11" s="69"/>
      <c r="Z11" s="69"/>
      <c r="AA11" s="69"/>
      <c r="AB11" s="70"/>
      <c r="AC11" s="68"/>
      <c r="AD11" s="69"/>
      <c r="AE11" s="69"/>
      <c r="AF11" s="69"/>
      <c r="AG11" s="69"/>
      <c r="AH11" s="69"/>
      <c r="AI11" s="69"/>
      <c r="AJ11" s="69"/>
      <c r="AK11" s="69"/>
      <c r="AL11" s="70"/>
      <c r="AM11" s="60"/>
      <c r="AN11" s="61"/>
      <c r="AO11" s="61"/>
      <c r="AP11" s="62"/>
      <c r="AQ11" s="60"/>
      <c r="AR11" s="61"/>
      <c r="AS11" s="61"/>
      <c r="AT11" s="55"/>
    </row>
    <row r="12" spans="1:46" ht="12.75">
      <c r="A12" s="23"/>
      <c r="B12" s="7"/>
      <c r="C12" s="98" t="str">
        <f>'Tournament Results Data'!B9</f>
        <v>Teams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49" t="str">
        <f>'Tournament Results Data'!R9</f>
        <v>Won</v>
      </c>
      <c r="T12" s="50"/>
      <c r="U12" s="51"/>
      <c r="V12" s="49" t="str">
        <f>'Tournament Results Data'!U9</f>
        <v>Lost</v>
      </c>
      <c r="W12" s="50"/>
      <c r="X12" s="51"/>
      <c r="Y12" s="49" t="str">
        <f>'Tournament Results Data'!X9</f>
        <v>%</v>
      </c>
      <c r="Z12" s="50"/>
      <c r="AA12" s="50"/>
      <c r="AB12" s="51"/>
      <c r="AC12" s="49" t="str">
        <f>'Tournament Results Data'!AB9</f>
        <v>Won</v>
      </c>
      <c r="AD12" s="50"/>
      <c r="AE12" s="51"/>
      <c r="AF12" s="49" t="str">
        <f>'Tournament Results Data'!AE9</f>
        <v>Lost</v>
      </c>
      <c r="AG12" s="50"/>
      <c r="AH12" s="51"/>
      <c r="AI12" s="49" t="str">
        <f>'Tournament Results Data'!AH9</f>
        <v>%</v>
      </c>
      <c r="AJ12" s="50"/>
      <c r="AK12" s="50"/>
      <c r="AL12" s="51"/>
      <c r="AM12" s="63"/>
      <c r="AN12" s="64"/>
      <c r="AO12" s="64"/>
      <c r="AP12" s="53"/>
      <c r="AQ12" s="63"/>
      <c r="AR12" s="64"/>
      <c r="AS12" s="64"/>
      <c r="AT12" s="52"/>
    </row>
    <row r="13" spans="1:46" ht="25.5" customHeight="1">
      <c r="A13" s="20"/>
      <c r="B13" s="8">
        <f>'Tournament Results Data'!A10</f>
        <v>0</v>
      </c>
      <c r="C13" s="94">
        <f>'Tournament Results Data'!B10</f>
        <v>0</v>
      </c>
      <c r="D13" s="94"/>
      <c r="E13" s="94"/>
      <c r="F13" s="94"/>
      <c r="G13" s="94"/>
      <c r="H13" s="94"/>
      <c r="I13" s="94">
        <f>'Tournament Results Data'!H10</f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81"/>
      <c r="T13" s="82"/>
      <c r="U13" s="83"/>
      <c r="V13" s="84"/>
      <c r="W13" s="85"/>
      <c r="X13" s="86"/>
      <c r="Y13" s="95"/>
      <c r="Z13" s="96"/>
      <c r="AA13" s="96"/>
      <c r="AB13" s="97"/>
      <c r="AC13" s="81"/>
      <c r="AD13" s="82"/>
      <c r="AE13" s="83"/>
      <c r="AF13" s="81"/>
      <c r="AG13" s="82"/>
      <c r="AH13" s="83"/>
      <c r="AI13" s="95"/>
      <c r="AJ13" s="96"/>
      <c r="AK13" s="96"/>
      <c r="AL13" s="97"/>
      <c r="AM13" s="95"/>
      <c r="AN13" s="96"/>
      <c r="AO13" s="96"/>
      <c r="AP13" s="97"/>
      <c r="AQ13" s="49"/>
      <c r="AR13" s="50"/>
      <c r="AS13" s="50"/>
      <c r="AT13" s="75"/>
    </row>
    <row r="14" spans="1:46" ht="25.5" customHeight="1">
      <c r="A14" s="20"/>
      <c r="B14" s="8">
        <f>'Tournament Results Data'!A11</f>
        <v>0</v>
      </c>
      <c r="C14" s="94">
        <f>'Tournament Results Data'!B11</f>
        <v>0</v>
      </c>
      <c r="D14" s="94"/>
      <c r="E14" s="94"/>
      <c r="F14" s="94"/>
      <c r="G14" s="94"/>
      <c r="H14" s="94"/>
      <c r="I14" s="94">
        <f>'Tournament Results Data'!H11</f>
        <v>0</v>
      </c>
      <c r="J14" s="94"/>
      <c r="K14" s="94"/>
      <c r="L14" s="94"/>
      <c r="M14" s="94"/>
      <c r="N14" s="94"/>
      <c r="O14" s="94"/>
      <c r="P14" s="94"/>
      <c r="Q14" s="94"/>
      <c r="R14" s="94"/>
      <c r="S14" s="81"/>
      <c r="T14" s="82"/>
      <c r="U14" s="83"/>
      <c r="V14" s="84"/>
      <c r="W14" s="85"/>
      <c r="X14" s="86"/>
      <c r="Y14" s="95"/>
      <c r="Z14" s="96"/>
      <c r="AA14" s="96"/>
      <c r="AB14" s="97"/>
      <c r="AC14" s="81"/>
      <c r="AD14" s="82"/>
      <c r="AE14" s="83"/>
      <c r="AF14" s="81"/>
      <c r="AG14" s="82"/>
      <c r="AH14" s="83"/>
      <c r="AI14" s="95"/>
      <c r="AJ14" s="96"/>
      <c r="AK14" s="96"/>
      <c r="AL14" s="97"/>
      <c r="AM14" s="95"/>
      <c r="AN14" s="96"/>
      <c r="AO14" s="96"/>
      <c r="AP14" s="97"/>
      <c r="AQ14" s="49"/>
      <c r="AR14" s="50"/>
      <c r="AS14" s="50"/>
      <c r="AT14" s="75"/>
    </row>
    <row r="15" spans="1:46" ht="25.5" customHeight="1">
      <c r="A15" s="20"/>
      <c r="B15" s="8">
        <f>'Tournament Results Data'!A12</f>
        <v>0</v>
      </c>
      <c r="C15" s="94">
        <f>'Tournament Results Data'!B12</f>
        <v>0</v>
      </c>
      <c r="D15" s="94"/>
      <c r="E15" s="94"/>
      <c r="F15" s="94"/>
      <c r="G15" s="94"/>
      <c r="H15" s="94"/>
      <c r="I15" s="94">
        <f>'Tournament Results Data'!H12</f>
        <v>0</v>
      </c>
      <c r="J15" s="94"/>
      <c r="K15" s="94"/>
      <c r="L15" s="94"/>
      <c r="M15" s="94"/>
      <c r="N15" s="94"/>
      <c r="O15" s="94"/>
      <c r="P15" s="94"/>
      <c r="Q15" s="94"/>
      <c r="R15" s="94"/>
      <c r="S15" s="81"/>
      <c r="T15" s="82"/>
      <c r="U15" s="83"/>
      <c r="V15" s="84"/>
      <c r="W15" s="85"/>
      <c r="X15" s="86"/>
      <c r="Y15" s="95"/>
      <c r="Z15" s="96"/>
      <c r="AA15" s="96"/>
      <c r="AB15" s="97"/>
      <c r="AC15" s="81"/>
      <c r="AD15" s="82"/>
      <c r="AE15" s="83"/>
      <c r="AF15" s="81"/>
      <c r="AG15" s="82"/>
      <c r="AH15" s="83"/>
      <c r="AI15" s="95"/>
      <c r="AJ15" s="96"/>
      <c r="AK15" s="96"/>
      <c r="AL15" s="97"/>
      <c r="AM15" s="95"/>
      <c r="AN15" s="96"/>
      <c r="AO15" s="96"/>
      <c r="AP15" s="97"/>
      <c r="AQ15" s="49"/>
      <c r="AR15" s="50"/>
      <c r="AS15" s="50"/>
      <c r="AT15" s="75"/>
    </row>
    <row r="16" spans="1:46" ht="25.5" customHeight="1">
      <c r="A16" s="20"/>
      <c r="B16" s="8">
        <f>'Tournament Results Data'!A13</f>
        <v>0</v>
      </c>
      <c r="C16" s="94">
        <f>'Tournament Results Data'!B13</f>
        <v>0</v>
      </c>
      <c r="D16" s="94"/>
      <c r="E16" s="94"/>
      <c r="F16" s="94"/>
      <c r="G16" s="94"/>
      <c r="H16" s="94"/>
      <c r="I16" s="94">
        <f>'Tournament Results Data'!H13</f>
        <v>0</v>
      </c>
      <c r="J16" s="94"/>
      <c r="K16" s="94"/>
      <c r="L16" s="94"/>
      <c r="M16" s="94"/>
      <c r="N16" s="94"/>
      <c r="O16" s="94"/>
      <c r="P16" s="94"/>
      <c r="Q16" s="94"/>
      <c r="R16" s="94"/>
      <c r="S16" s="81"/>
      <c r="T16" s="82"/>
      <c r="U16" s="83"/>
      <c r="V16" s="84"/>
      <c r="W16" s="85"/>
      <c r="X16" s="86"/>
      <c r="Y16" s="95"/>
      <c r="Z16" s="96"/>
      <c r="AA16" s="96"/>
      <c r="AB16" s="97"/>
      <c r="AC16" s="81"/>
      <c r="AD16" s="82"/>
      <c r="AE16" s="83"/>
      <c r="AF16" s="81"/>
      <c r="AG16" s="82"/>
      <c r="AH16" s="83"/>
      <c r="AI16" s="95"/>
      <c r="AJ16" s="96"/>
      <c r="AK16" s="96"/>
      <c r="AL16" s="97"/>
      <c r="AM16" s="95"/>
      <c r="AN16" s="96"/>
      <c r="AO16" s="96"/>
      <c r="AP16" s="97"/>
      <c r="AQ16" s="49"/>
      <c r="AR16" s="50"/>
      <c r="AS16" s="50"/>
      <c r="AT16" s="75"/>
    </row>
    <row r="17" spans="2:48" ht="12.75">
      <c r="B17" s="7"/>
      <c r="C17" s="68"/>
      <c r="D17" s="70"/>
      <c r="E17" s="68"/>
      <c r="F17" s="69"/>
      <c r="G17" s="69"/>
      <c r="H17" s="69"/>
      <c r="I17" s="69"/>
      <c r="J17" s="69"/>
      <c r="K17" s="70"/>
      <c r="L17" s="68"/>
      <c r="M17" s="69"/>
      <c r="N17" s="69"/>
      <c r="O17" s="69"/>
      <c r="P17" s="69"/>
      <c r="Q17" s="69"/>
      <c r="R17" s="70"/>
      <c r="S17" s="68"/>
      <c r="T17" s="69"/>
      <c r="U17" s="69"/>
      <c r="V17" s="69"/>
      <c r="W17" s="69"/>
      <c r="X17" s="69"/>
      <c r="Y17" s="70"/>
      <c r="Z17" s="68"/>
      <c r="AA17" s="69"/>
      <c r="AB17" s="69"/>
      <c r="AC17" s="69"/>
      <c r="AD17" s="69"/>
      <c r="AE17" s="69"/>
      <c r="AF17" s="70"/>
      <c r="AG17" s="68"/>
      <c r="AH17" s="69"/>
      <c r="AI17" s="69"/>
      <c r="AJ17" s="69"/>
      <c r="AK17" s="69"/>
      <c r="AL17" s="69"/>
      <c r="AM17" s="70"/>
      <c r="AN17" s="68"/>
      <c r="AO17" s="69"/>
      <c r="AP17" s="69"/>
      <c r="AQ17" s="69"/>
      <c r="AR17" s="69"/>
      <c r="AS17" s="69"/>
      <c r="AT17" s="126"/>
      <c r="AV17" s="16"/>
    </row>
    <row r="18" spans="2:48" ht="13.5" customHeight="1">
      <c r="B18" s="7"/>
      <c r="C18" s="49" t="str">
        <f>'Tournament Results Data'!B15</f>
        <v>Time</v>
      </c>
      <c r="D18" s="51"/>
      <c r="E18" s="49" t="str">
        <f>'Tournament Results Data'!D15</f>
        <v>8:30 AM</v>
      </c>
      <c r="F18" s="50"/>
      <c r="G18" s="50"/>
      <c r="H18" s="50"/>
      <c r="I18" s="50"/>
      <c r="J18" s="50"/>
      <c r="K18" s="51"/>
      <c r="L18" s="49" t="str">
        <f>'Tournament Results Data'!K15</f>
        <v>9:30 AM</v>
      </c>
      <c r="M18" s="50"/>
      <c r="N18" s="50"/>
      <c r="O18" s="50"/>
      <c r="P18" s="50"/>
      <c r="Q18" s="50"/>
      <c r="R18" s="51"/>
      <c r="S18" s="49" t="str">
        <f>'Tournament Results Data'!R15</f>
        <v>ASAP</v>
      </c>
      <c r="T18" s="50"/>
      <c r="U18" s="50"/>
      <c r="V18" s="50"/>
      <c r="W18" s="50"/>
      <c r="X18" s="50"/>
      <c r="Y18" s="51"/>
      <c r="Z18" s="49" t="str">
        <f>'Tournament Results Data'!Y15</f>
        <v>ASAP</v>
      </c>
      <c r="AA18" s="50"/>
      <c r="AB18" s="50"/>
      <c r="AC18" s="50"/>
      <c r="AD18" s="50"/>
      <c r="AE18" s="50"/>
      <c r="AF18" s="51"/>
      <c r="AG18" s="49" t="str">
        <f>'Tournament Results Data'!AF15</f>
        <v>ASAP</v>
      </c>
      <c r="AH18" s="50"/>
      <c r="AI18" s="50"/>
      <c r="AJ18" s="50"/>
      <c r="AK18" s="50"/>
      <c r="AL18" s="50"/>
      <c r="AM18" s="51"/>
      <c r="AN18" s="49" t="str">
        <f>'Tournament Results Data'!AM15</f>
        <v>ASAP</v>
      </c>
      <c r="AO18" s="50"/>
      <c r="AP18" s="50"/>
      <c r="AQ18" s="50"/>
      <c r="AR18" s="50"/>
      <c r="AS18" s="50"/>
      <c r="AT18" s="75"/>
      <c r="AV18" s="16"/>
    </row>
    <row r="19" spans="2:46" ht="13.5" customHeight="1">
      <c r="B19" s="7"/>
      <c r="C19" s="49" t="str">
        <f>'Tournament Results Data'!B16</f>
        <v>Match #</v>
      </c>
      <c r="D19" s="51"/>
      <c r="E19" s="49" t="str">
        <f>'Tournament Results Data'!D16</f>
        <v>1</v>
      </c>
      <c r="F19" s="50"/>
      <c r="G19" s="50"/>
      <c r="H19" s="50"/>
      <c r="I19" s="50"/>
      <c r="J19" s="50"/>
      <c r="K19" s="51"/>
      <c r="L19" s="49" t="str">
        <f>'Tournament Results Data'!K16</f>
        <v>2</v>
      </c>
      <c r="M19" s="50"/>
      <c r="N19" s="50"/>
      <c r="O19" s="50"/>
      <c r="P19" s="50"/>
      <c r="Q19" s="50"/>
      <c r="R19" s="51"/>
      <c r="S19" s="49" t="str">
        <f>'Tournament Results Data'!R16</f>
        <v>3</v>
      </c>
      <c r="T19" s="50"/>
      <c r="U19" s="50"/>
      <c r="V19" s="50"/>
      <c r="W19" s="50"/>
      <c r="X19" s="50"/>
      <c r="Y19" s="51"/>
      <c r="Z19" s="49" t="str">
        <f>'Tournament Results Data'!Y16</f>
        <v>4</v>
      </c>
      <c r="AA19" s="50"/>
      <c r="AB19" s="50"/>
      <c r="AC19" s="50"/>
      <c r="AD19" s="50"/>
      <c r="AE19" s="50"/>
      <c r="AF19" s="51"/>
      <c r="AG19" s="49" t="str">
        <f>'Tournament Results Data'!AF16</f>
        <v>5</v>
      </c>
      <c r="AH19" s="50"/>
      <c r="AI19" s="50"/>
      <c r="AJ19" s="50"/>
      <c r="AK19" s="50"/>
      <c r="AL19" s="50"/>
      <c r="AM19" s="51"/>
      <c r="AN19" s="49" t="str">
        <f>'Tournament Results Data'!AM16</f>
        <v>6</v>
      </c>
      <c r="AO19" s="50"/>
      <c r="AP19" s="50"/>
      <c r="AQ19" s="50"/>
      <c r="AR19" s="50"/>
      <c r="AS19" s="50"/>
      <c r="AT19" s="75"/>
    </row>
    <row r="20" spans="2:46" ht="13.5" customHeight="1">
      <c r="B20" s="7"/>
      <c r="C20" s="49" t="str">
        <f>'Tournament Results Data'!B17</f>
        <v>Match(Work)</v>
      </c>
      <c r="D20" s="51"/>
      <c r="E20" s="49" t="str">
        <f>'Tournament Results Data'!D17</f>
        <v>1 vs 2 (3)</v>
      </c>
      <c r="F20" s="50"/>
      <c r="G20" s="50"/>
      <c r="H20" s="50"/>
      <c r="I20" s="50"/>
      <c r="J20" s="50"/>
      <c r="K20" s="51"/>
      <c r="L20" s="49" t="str">
        <f>'Tournament Results Data'!K17</f>
        <v>3 vs 4 (2)</v>
      </c>
      <c r="M20" s="50"/>
      <c r="N20" s="50"/>
      <c r="O20" s="50"/>
      <c r="P20" s="50"/>
      <c r="Q20" s="50"/>
      <c r="R20" s="51"/>
      <c r="S20" s="49" t="str">
        <f>'Tournament Results Data'!R17</f>
        <v>2 vs 4 (1)</v>
      </c>
      <c r="T20" s="50"/>
      <c r="U20" s="50"/>
      <c r="V20" s="50"/>
      <c r="W20" s="50"/>
      <c r="X20" s="50"/>
      <c r="Y20" s="51"/>
      <c r="Z20" s="49" t="str">
        <f>'Tournament Results Data'!Y17</f>
        <v>1 vs 3 (4)</v>
      </c>
      <c r="AA20" s="50"/>
      <c r="AB20" s="50"/>
      <c r="AC20" s="50"/>
      <c r="AD20" s="50"/>
      <c r="AE20" s="50"/>
      <c r="AF20" s="51"/>
      <c r="AG20" s="49" t="str">
        <f>'Tournament Results Data'!AF17</f>
        <v>2 vs 3 (1)</v>
      </c>
      <c r="AH20" s="50"/>
      <c r="AI20" s="50"/>
      <c r="AJ20" s="50"/>
      <c r="AK20" s="50"/>
      <c r="AL20" s="50"/>
      <c r="AM20" s="51"/>
      <c r="AN20" s="49" t="str">
        <f>'Tournament Results Data'!AM17</f>
        <v>1 vs 4 (2)</v>
      </c>
      <c r="AO20" s="50"/>
      <c r="AP20" s="50"/>
      <c r="AQ20" s="50"/>
      <c r="AR20" s="50"/>
      <c r="AS20" s="50"/>
      <c r="AT20" s="75"/>
    </row>
    <row r="21" spans="2:46" ht="20.25" customHeight="1">
      <c r="B21" s="7"/>
      <c r="C21" s="49" t="str">
        <f>'Tournament Results Data'!B18</f>
        <v>Score Set 1</v>
      </c>
      <c r="D21" s="51"/>
      <c r="E21" s="133"/>
      <c r="F21" s="134"/>
      <c r="G21" s="134"/>
      <c r="H21" s="4" t="str">
        <f>'Tournament Results Data'!G18</f>
        <v>-</v>
      </c>
      <c r="I21" s="129"/>
      <c r="J21" s="129"/>
      <c r="K21" s="130"/>
      <c r="L21" s="133"/>
      <c r="M21" s="134"/>
      <c r="N21" s="134"/>
      <c r="O21" s="4" t="str">
        <f>'Tournament Results Data'!N18</f>
        <v>-</v>
      </c>
      <c r="P21" s="129"/>
      <c r="Q21" s="129"/>
      <c r="R21" s="130"/>
      <c r="S21" s="133"/>
      <c r="T21" s="134"/>
      <c r="U21" s="134"/>
      <c r="V21" s="4" t="str">
        <f>'Tournament Results Data'!U18</f>
        <v>-</v>
      </c>
      <c r="W21" s="129"/>
      <c r="X21" s="129"/>
      <c r="Y21" s="130"/>
      <c r="Z21" s="133"/>
      <c r="AA21" s="134"/>
      <c r="AB21" s="134"/>
      <c r="AC21" s="4" t="str">
        <f>'Tournament Results Data'!AB18</f>
        <v>-</v>
      </c>
      <c r="AD21" s="129"/>
      <c r="AE21" s="129"/>
      <c r="AF21" s="130"/>
      <c r="AG21" s="131"/>
      <c r="AH21" s="132"/>
      <c r="AI21" s="132"/>
      <c r="AJ21" s="4" t="str">
        <f>'Tournament Results Data'!AI18</f>
        <v>-</v>
      </c>
      <c r="AK21" s="129"/>
      <c r="AL21" s="129"/>
      <c r="AM21" s="130"/>
      <c r="AN21" s="133"/>
      <c r="AO21" s="134"/>
      <c r="AP21" s="134"/>
      <c r="AQ21" s="4" t="str">
        <f>'Tournament Results Data'!AP18</f>
        <v>-</v>
      </c>
      <c r="AR21" s="129"/>
      <c r="AS21" s="129"/>
      <c r="AT21" s="135"/>
    </row>
    <row r="22" spans="2:46" ht="20.25" customHeight="1">
      <c r="B22" s="7"/>
      <c r="C22" s="49" t="str">
        <f>'Tournament Results Data'!B19</f>
        <v>Score Set 2</v>
      </c>
      <c r="D22" s="51"/>
      <c r="E22" s="133"/>
      <c r="F22" s="134"/>
      <c r="G22" s="134"/>
      <c r="H22" s="4" t="str">
        <f>'Tournament Results Data'!G19</f>
        <v>-</v>
      </c>
      <c r="I22" s="129"/>
      <c r="J22" s="129"/>
      <c r="K22" s="130"/>
      <c r="L22" s="133"/>
      <c r="M22" s="134"/>
      <c r="N22" s="134"/>
      <c r="O22" s="4" t="str">
        <f>'Tournament Results Data'!N19</f>
        <v>-</v>
      </c>
      <c r="P22" s="129"/>
      <c r="Q22" s="129"/>
      <c r="R22" s="130"/>
      <c r="S22" s="133"/>
      <c r="T22" s="134"/>
      <c r="U22" s="134"/>
      <c r="V22" s="4" t="str">
        <f>'Tournament Results Data'!U19</f>
        <v>-</v>
      </c>
      <c r="W22" s="129"/>
      <c r="X22" s="129"/>
      <c r="Y22" s="130"/>
      <c r="Z22" s="133"/>
      <c r="AA22" s="134"/>
      <c r="AB22" s="134"/>
      <c r="AC22" s="4" t="str">
        <f>'Tournament Results Data'!AB19</f>
        <v>-</v>
      </c>
      <c r="AD22" s="129"/>
      <c r="AE22" s="129"/>
      <c r="AF22" s="130"/>
      <c r="AG22" s="131"/>
      <c r="AH22" s="132"/>
      <c r="AI22" s="132"/>
      <c r="AJ22" s="4" t="str">
        <f>'Tournament Results Data'!AI19</f>
        <v>-</v>
      </c>
      <c r="AK22" s="129"/>
      <c r="AL22" s="129"/>
      <c r="AM22" s="130"/>
      <c r="AN22" s="133"/>
      <c r="AO22" s="134"/>
      <c r="AP22" s="134"/>
      <c r="AQ22" s="4" t="str">
        <f>'Tournament Results Data'!AP19</f>
        <v>-</v>
      </c>
      <c r="AR22" s="129"/>
      <c r="AS22" s="129"/>
      <c r="AT22" s="135"/>
    </row>
    <row r="23" spans="2:46" ht="20.25" customHeight="1" thickBot="1">
      <c r="B23" s="9"/>
      <c r="C23" s="106" t="str">
        <f>'Tournament Results Data'!B20</f>
        <v>Score Set 3</v>
      </c>
      <c r="D23" s="107"/>
      <c r="E23" s="140"/>
      <c r="F23" s="141"/>
      <c r="G23" s="141"/>
      <c r="H23" s="12" t="str">
        <f>'Tournament Results Data'!G20</f>
        <v>-</v>
      </c>
      <c r="I23" s="138"/>
      <c r="J23" s="138"/>
      <c r="K23" s="139"/>
      <c r="L23" s="140"/>
      <c r="M23" s="141"/>
      <c r="N23" s="141"/>
      <c r="O23" s="12" t="str">
        <f>'Tournament Results Data'!N20</f>
        <v>-</v>
      </c>
      <c r="P23" s="138"/>
      <c r="Q23" s="138"/>
      <c r="R23" s="139"/>
      <c r="S23" s="140"/>
      <c r="T23" s="141"/>
      <c r="U23" s="141"/>
      <c r="V23" s="12" t="str">
        <f>'Tournament Results Data'!U20</f>
        <v>-</v>
      </c>
      <c r="W23" s="138"/>
      <c r="X23" s="138"/>
      <c r="Y23" s="139"/>
      <c r="Z23" s="140"/>
      <c r="AA23" s="141"/>
      <c r="AB23" s="141"/>
      <c r="AC23" s="12" t="str">
        <f>'Tournament Results Data'!AB20</f>
        <v>-</v>
      </c>
      <c r="AD23" s="138"/>
      <c r="AE23" s="138"/>
      <c r="AF23" s="139"/>
      <c r="AG23" s="142"/>
      <c r="AH23" s="143"/>
      <c r="AI23" s="143"/>
      <c r="AJ23" s="12" t="str">
        <f>'Tournament Results Data'!AI20</f>
        <v>-</v>
      </c>
      <c r="AK23" s="138"/>
      <c r="AL23" s="138"/>
      <c r="AM23" s="139"/>
      <c r="AN23" s="140"/>
      <c r="AO23" s="141"/>
      <c r="AP23" s="141"/>
      <c r="AQ23" s="12" t="str">
        <f>'Tournament Results Data'!AP20</f>
        <v>-</v>
      </c>
      <c r="AR23" s="138"/>
      <c r="AS23" s="138"/>
      <c r="AT23" s="144"/>
    </row>
    <row r="25" ht="13.5" thickBot="1"/>
    <row r="26" spans="2:46" ht="12.75">
      <c r="B26" s="6"/>
      <c r="C26" s="66" t="str">
        <f>'Tournament Results Data'!B23</f>
        <v>Pool B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5" t="str">
        <f>'Tournament Results Data'!R23</f>
        <v>Matches</v>
      </c>
      <c r="T26" s="66"/>
      <c r="U26" s="66"/>
      <c r="V26" s="66"/>
      <c r="W26" s="66"/>
      <c r="X26" s="66"/>
      <c r="Y26" s="66"/>
      <c r="Z26" s="66"/>
      <c r="AA26" s="66"/>
      <c r="AB26" s="67"/>
      <c r="AC26" s="65" t="str">
        <f>'Tournament Results Data'!AB23</f>
        <v>Sets</v>
      </c>
      <c r="AD26" s="66"/>
      <c r="AE26" s="66"/>
      <c r="AF26" s="66"/>
      <c r="AG26" s="66"/>
      <c r="AH26" s="66"/>
      <c r="AI26" s="66"/>
      <c r="AJ26" s="66"/>
      <c r="AK26" s="66"/>
      <c r="AL26" s="67"/>
      <c r="AM26" s="57" t="str">
        <f>'Tournament Results Data'!AL23</f>
        <v>Points %</v>
      </c>
      <c r="AN26" s="58"/>
      <c r="AO26" s="58"/>
      <c r="AP26" s="59"/>
      <c r="AQ26" s="57" t="str">
        <f>'Tournament Results Data'!AP23</f>
        <v>Finish Place</v>
      </c>
      <c r="AR26" s="58"/>
      <c r="AS26" s="58"/>
      <c r="AT26" s="54"/>
    </row>
    <row r="27" spans="1:46" ht="6.75" customHeight="1">
      <c r="A27" s="10"/>
      <c r="B27" s="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68"/>
      <c r="T27" s="69"/>
      <c r="U27" s="69"/>
      <c r="V27" s="69"/>
      <c r="W27" s="69"/>
      <c r="X27" s="69"/>
      <c r="Y27" s="69"/>
      <c r="Z27" s="69"/>
      <c r="AA27" s="69"/>
      <c r="AB27" s="70"/>
      <c r="AC27" s="68"/>
      <c r="AD27" s="69"/>
      <c r="AE27" s="69"/>
      <c r="AF27" s="69"/>
      <c r="AG27" s="69"/>
      <c r="AH27" s="69"/>
      <c r="AI27" s="69"/>
      <c r="AJ27" s="69"/>
      <c r="AK27" s="69"/>
      <c r="AL27" s="70"/>
      <c r="AM27" s="60"/>
      <c r="AN27" s="61"/>
      <c r="AO27" s="61"/>
      <c r="AP27" s="62"/>
      <c r="AQ27" s="60"/>
      <c r="AR27" s="61"/>
      <c r="AS27" s="61"/>
      <c r="AT27" s="55"/>
    </row>
    <row r="28" spans="1:46" ht="12.75">
      <c r="A28" s="23"/>
      <c r="B28" s="7"/>
      <c r="C28" s="98" t="str">
        <f>'Tournament Results Data'!B25</f>
        <v>Teams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49" t="str">
        <f>'Tournament Results Data'!R25</f>
        <v>Won</v>
      </c>
      <c r="T28" s="50"/>
      <c r="U28" s="51"/>
      <c r="V28" s="49" t="str">
        <f>'Tournament Results Data'!U25</f>
        <v>Lost</v>
      </c>
      <c r="W28" s="50"/>
      <c r="X28" s="51"/>
      <c r="Y28" s="49" t="str">
        <f>'Tournament Results Data'!X25</f>
        <v>%</v>
      </c>
      <c r="Z28" s="50"/>
      <c r="AA28" s="50"/>
      <c r="AB28" s="51"/>
      <c r="AC28" s="49" t="str">
        <f>'Tournament Results Data'!AB25</f>
        <v>Won</v>
      </c>
      <c r="AD28" s="50"/>
      <c r="AE28" s="51"/>
      <c r="AF28" s="49" t="str">
        <f>'Tournament Results Data'!AE25</f>
        <v>Lost</v>
      </c>
      <c r="AG28" s="50"/>
      <c r="AH28" s="51"/>
      <c r="AI28" s="49" t="str">
        <f>'Tournament Results Data'!AH25</f>
        <v>%</v>
      </c>
      <c r="AJ28" s="50"/>
      <c r="AK28" s="50"/>
      <c r="AL28" s="51"/>
      <c r="AM28" s="63"/>
      <c r="AN28" s="64"/>
      <c r="AO28" s="64"/>
      <c r="AP28" s="53"/>
      <c r="AQ28" s="63"/>
      <c r="AR28" s="64"/>
      <c r="AS28" s="64"/>
      <c r="AT28" s="52"/>
    </row>
    <row r="29" spans="1:46" ht="25.5" customHeight="1">
      <c r="A29" s="20"/>
      <c r="B29" s="8">
        <f>'Tournament Results Data'!A26</f>
        <v>0</v>
      </c>
      <c r="C29" s="94">
        <f>'Tournament Results Data'!B26</f>
        <v>0</v>
      </c>
      <c r="D29" s="94"/>
      <c r="E29" s="94"/>
      <c r="F29" s="94"/>
      <c r="G29" s="94"/>
      <c r="H29" s="94"/>
      <c r="I29" s="94">
        <f>'Tournament Results Data'!H26</f>
        <v>0</v>
      </c>
      <c r="J29" s="94"/>
      <c r="K29" s="94"/>
      <c r="L29" s="94"/>
      <c r="M29" s="94"/>
      <c r="N29" s="94"/>
      <c r="O29" s="94"/>
      <c r="P29" s="94"/>
      <c r="Q29" s="94"/>
      <c r="R29" s="94"/>
      <c r="S29" s="81"/>
      <c r="T29" s="82"/>
      <c r="U29" s="83"/>
      <c r="V29" s="84"/>
      <c r="W29" s="85"/>
      <c r="X29" s="86"/>
      <c r="Y29" s="95"/>
      <c r="Z29" s="96"/>
      <c r="AA29" s="96"/>
      <c r="AB29" s="97"/>
      <c r="AC29" s="81"/>
      <c r="AD29" s="82"/>
      <c r="AE29" s="83"/>
      <c r="AF29" s="81"/>
      <c r="AG29" s="82"/>
      <c r="AH29" s="83"/>
      <c r="AI29" s="95"/>
      <c r="AJ29" s="96"/>
      <c r="AK29" s="96"/>
      <c r="AL29" s="97"/>
      <c r="AM29" s="95"/>
      <c r="AN29" s="96"/>
      <c r="AO29" s="96"/>
      <c r="AP29" s="97"/>
      <c r="AQ29" s="49"/>
      <c r="AR29" s="50"/>
      <c r="AS29" s="50"/>
      <c r="AT29" s="75"/>
    </row>
    <row r="30" spans="1:46" ht="25.5" customHeight="1">
      <c r="A30" s="20"/>
      <c r="B30" s="8">
        <f>'Tournament Results Data'!A27</f>
        <v>0</v>
      </c>
      <c r="C30" s="94">
        <f>'Tournament Results Data'!B27</f>
        <v>0</v>
      </c>
      <c r="D30" s="94"/>
      <c r="E30" s="94"/>
      <c r="F30" s="94"/>
      <c r="G30" s="94"/>
      <c r="H30" s="94"/>
      <c r="I30" s="94">
        <f>'Tournament Results Data'!H27</f>
        <v>0</v>
      </c>
      <c r="J30" s="94"/>
      <c r="K30" s="94"/>
      <c r="L30" s="94"/>
      <c r="M30" s="94"/>
      <c r="N30" s="94"/>
      <c r="O30" s="94"/>
      <c r="P30" s="94"/>
      <c r="Q30" s="94"/>
      <c r="R30" s="94"/>
      <c r="S30" s="81"/>
      <c r="T30" s="82"/>
      <c r="U30" s="83"/>
      <c r="V30" s="84"/>
      <c r="W30" s="85"/>
      <c r="X30" s="86"/>
      <c r="Y30" s="95"/>
      <c r="Z30" s="96"/>
      <c r="AA30" s="96"/>
      <c r="AB30" s="97"/>
      <c r="AC30" s="81"/>
      <c r="AD30" s="82"/>
      <c r="AE30" s="83"/>
      <c r="AF30" s="81"/>
      <c r="AG30" s="82"/>
      <c r="AH30" s="83"/>
      <c r="AI30" s="95"/>
      <c r="AJ30" s="96"/>
      <c r="AK30" s="96"/>
      <c r="AL30" s="97"/>
      <c r="AM30" s="95"/>
      <c r="AN30" s="96"/>
      <c r="AO30" s="96"/>
      <c r="AP30" s="97"/>
      <c r="AQ30" s="49"/>
      <c r="AR30" s="50"/>
      <c r="AS30" s="50"/>
      <c r="AT30" s="75"/>
    </row>
    <row r="31" spans="1:46" ht="25.5" customHeight="1">
      <c r="A31" s="20"/>
      <c r="B31" s="8">
        <f>'Tournament Results Data'!A28</f>
        <v>0</v>
      </c>
      <c r="C31" s="94">
        <f>'Tournament Results Data'!B28</f>
        <v>0</v>
      </c>
      <c r="D31" s="94"/>
      <c r="E31" s="94"/>
      <c r="F31" s="94"/>
      <c r="G31" s="94"/>
      <c r="H31" s="94"/>
      <c r="I31" s="94">
        <f>'Tournament Results Data'!H28</f>
        <v>0</v>
      </c>
      <c r="J31" s="94"/>
      <c r="K31" s="94"/>
      <c r="L31" s="94"/>
      <c r="M31" s="94"/>
      <c r="N31" s="94"/>
      <c r="O31" s="94"/>
      <c r="P31" s="94"/>
      <c r="Q31" s="94"/>
      <c r="R31" s="94"/>
      <c r="S31" s="81"/>
      <c r="T31" s="82"/>
      <c r="U31" s="83"/>
      <c r="V31" s="84"/>
      <c r="W31" s="85"/>
      <c r="X31" s="86"/>
      <c r="Y31" s="95"/>
      <c r="Z31" s="96"/>
      <c r="AA31" s="96"/>
      <c r="AB31" s="97"/>
      <c r="AC31" s="81"/>
      <c r="AD31" s="82"/>
      <c r="AE31" s="83"/>
      <c r="AF31" s="81"/>
      <c r="AG31" s="82"/>
      <c r="AH31" s="83"/>
      <c r="AI31" s="95"/>
      <c r="AJ31" s="96"/>
      <c r="AK31" s="96"/>
      <c r="AL31" s="97"/>
      <c r="AM31" s="95"/>
      <c r="AN31" s="96"/>
      <c r="AO31" s="96"/>
      <c r="AP31" s="97"/>
      <c r="AQ31" s="49"/>
      <c r="AR31" s="50"/>
      <c r="AS31" s="50"/>
      <c r="AT31" s="75"/>
    </row>
    <row r="32" spans="1:46" ht="25.5" customHeight="1">
      <c r="A32" s="20"/>
      <c r="B32" s="8">
        <f>'Tournament Results Data'!A29</f>
        <v>0</v>
      </c>
      <c r="C32" s="94">
        <f>'Tournament Results Data'!B29</f>
        <v>0</v>
      </c>
      <c r="D32" s="94"/>
      <c r="E32" s="94"/>
      <c r="F32" s="94"/>
      <c r="G32" s="94"/>
      <c r="H32" s="94"/>
      <c r="I32" s="94">
        <f>'Tournament Results Data'!H29</f>
        <v>0</v>
      </c>
      <c r="J32" s="94"/>
      <c r="K32" s="94"/>
      <c r="L32" s="94"/>
      <c r="M32" s="94"/>
      <c r="N32" s="94"/>
      <c r="O32" s="94"/>
      <c r="P32" s="94"/>
      <c r="Q32" s="94"/>
      <c r="R32" s="94"/>
      <c r="S32" s="81"/>
      <c r="T32" s="82"/>
      <c r="U32" s="83"/>
      <c r="V32" s="84"/>
      <c r="W32" s="85"/>
      <c r="X32" s="86"/>
      <c r="Y32" s="95"/>
      <c r="Z32" s="96"/>
      <c r="AA32" s="96"/>
      <c r="AB32" s="97"/>
      <c r="AC32" s="81"/>
      <c r="AD32" s="82"/>
      <c r="AE32" s="83"/>
      <c r="AF32" s="81"/>
      <c r="AG32" s="82"/>
      <c r="AH32" s="83"/>
      <c r="AI32" s="95"/>
      <c r="AJ32" s="96"/>
      <c r="AK32" s="96"/>
      <c r="AL32" s="97"/>
      <c r="AM32" s="95"/>
      <c r="AN32" s="96"/>
      <c r="AO32" s="96"/>
      <c r="AP32" s="97"/>
      <c r="AQ32" s="49"/>
      <c r="AR32" s="50"/>
      <c r="AS32" s="50"/>
      <c r="AT32" s="75"/>
    </row>
    <row r="33" spans="2:46" ht="12.75">
      <c r="B33" s="7"/>
      <c r="C33" s="68"/>
      <c r="D33" s="70"/>
      <c r="E33" s="68"/>
      <c r="F33" s="69"/>
      <c r="G33" s="69"/>
      <c r="H33" s="69"/>
      <c r="I33" s="69"/>
      <c r="J33" s="69"/>
      <c r="K33" s="70"/>
      <c r="L33" s="68"/>
      <c r="M33" s="69"/>
      <c r="N33" s="69"/>
      <c r="O33" s="69"/>
      <c r="P33" s="69"/>
      <c r="Q33" s="69"/>
      <c r="R33" s="70"/>
      <c r="S33" s="68"/>
      <c r="T33" s="69"/>
      <c r="U33" s="69"/>
      <c r="V33" s="69"/>
      <c r="W33" s="69"/>
      <c r="X33" s="69"/>
      <c r="Y33" s="70"/>
      <c r="Z33" s="68"/>
      <c r="AA33" s="69"/>
      <c r="AB33" s="69"/>
      <c r="AC33" s="69"/>
      <c r="AD33" s="69"/>
      <c r="AE33" s="69"/>
      <c r="AF33" s="70"/>
      <c r="AG33" s="68"/>
      <c r="AH33" s="69"/>
      <c r="AI33" s="69"/>
      <c r="AJ33" s="69"/>
      <c r="AK33" s="69"/>
      <c r="AL33" s="69"/>
      <c r="AM33" s="70"/>
      <c r="AN33" s="68"/>
      <c r="AO33" s="69"/>
      <c r="AP33" s="69"/>
      <c r="AQ33" s="69"/>
      <c r="AR33" s="69"/>
      <c r="AS33" s="69"/>
      <c r="AT33" s="126"/>
    </row>
    <row r="34" spans="2:46" ht="12.75">
      <c r="B34" s="7"/>
      <c r="C34" s="49" t="str">
        <f>'Tournament Results Data'!B31</f>
        <v>Time</v>
      </c>
      <c r="D34" s="51"/>
      <c r="E34" s="49" t="str">
        <f>'Tournament Results Data'!D31</f>
        <v>8:30 AM</v>
      </c>
      <c r="F34" s="50"/>
      <c r="G34" s="50"/>
      <c r="H34" s="50"/>
      <c r="I34" s="50"/>
      <c r="J34" s="50"/>
      <c r="K34" s="51"/>
      <c r="L34" s="49" t="str">
        <f>'Tournament Results Data'!K31</f>
        <v>9:30 AM</v>
      </c>
      <c r="M34" s="50"/>
      <c r="N34" s="50"/>
      <c r="O34" s="50"/>
      <c r="P34" s="50"/>
      <c r="Q34" s="50"/>
      <c r="R34" s="51"/>
      <c r="S34" s="49" t="str">
        <f>'Tournament Results Data'!R31</f>
        <v>ASAP</v>
      </c>
      <c r="T34" s="50"/>
      <c r="U34" s="50"/>
      <c r="V34" s="50"/>
      <c r="W34" s="50"/>
      <c r="X34" s="50"/>
      <c r="Y34" s="51"/>
      <c r="Z34" s="49" t="str">
        <f>'Tournament Results Data'!Y31</f>
        <v>ASAP</v>
      </c>
      <c r="AA34" s="50"/>
      <c r="AB34" s="50"/>
      <c r="AC34" s="50"/>
      <c r="AD34" s="50"/>
      <c r="AE34" s="50"/>
      <c r="AF34" s="51"/>
      <c r="AG34" s="49" t="str">
        <f>'Tournament Results Data'!AF31</f>
        <v>ASAP</v>
      </c>
      <c r="AH34" s="50"/>
      <c r="AI34" s="50"/>
      <c r="AJ34" s="50"/>
      <c r="AK34" s="50"/>
      <c r="AL34" s="50"/>
      <c r="AM34" s="51"/>
      <c r="AN34" s="49" t="str">
        <f>'Tournament Results Data'!AM31</f>
        <v>ASAP</v>
      </c>
      <c r="AO34" s="50"/>
      <c r="AP34" s="50"/>
      <c r="AQ34" s="50"/>
      <c r="AR34" s="50"/>
      <c r="AS34" s="50"/>
      <c r="AT34" s="75"/>
    </row>
    <row r="35" spans="2:46" ht="12.75">
      <c r="B35" s="7"/>
      <c r="C35" s="49" t="str">
        <f>'Tournament Results Data'!B32</f>
        <v>Match #</v>
      </c>
      <c r="D35" s="51"/>
      <c r="E35" s="49" t="str">
        <f>'Tournament Results Data'!D32</f>
        <v>1</v>
      </c>
      <c r="F35" s="50"/>
      <c r="G35" s="50"/>
      <c r="H35" s="50"/>
      <c r="I35" s="50"/>
      <c r="J35" s="50"/>
      <c r="K35" s="51"/>
      <c r="L35" s="49" t="str">
        <f>'Tournament Results Data'!K32</f>
        <v>2</v>
      </c>
      <c r="M35" s="50"/>
      <c r="N35" s="50"/>
      <c r="O35" s="50"/>
      <c r="P35" s="50"/>
      <c r="Q35" s="50"/>
      <c r="R35" s="51"/>
      <c r="S35" s="49" t="str">
        <f>'Tournament Results Data'!R32</f>
        <v>3</v>
      </c>
      <c r="T35" s="50"/>
      <c r="U35" s="50"/>
      <c r="V35" s="50"/>
      <c r="W35" s="50"/>
      <c r="X35" s="50"/>
      <c r="Y35" s="51"/>
      <c r="Z35" s="49" t="str">
        <f>'Tournament Results Data'!Y32</f>
        <v>4</v>
      </c>
      <c r="AA35" s="50"/>
      <c r="AB35" s="50"/>
      <c r="AC35" s="50"/>
      <c r="AD35" s="50"/>
      <c r="AE35" s="50"/>
      <c r="AF35" s="51"/>
      <c r="AG35" s="49" t="str">
        <f>'Tournament Results Data'!AF32</f>
        <v>5</v>
      </c>
      <c r="AH35" s="50"/>
      <c r="AI35" s="50"/>
      <c r="AJ35" s="50"/>
      <c r="AK35" s="50"/>
      <c r="AL35" s="50"/>
      <c r="AM35" s="51"/>
      <c r="AN35" s="49" t="str">
        <f>'Tournament Results Data'!AM32</f>
        <v>6</v>
      </c>
      <c r="AO35" s="50"/>
      <c r="AP35" s="50"/>
      <c r="AQ35" s="50"/>
      <c r="AR35" s="50"/>
      <c r="AS35" s="50"/>
      <c r="AT35" s="75"/>
    </row>
    <row r="36" spans="2:46" ht="12.75">
      <c r="B36" s="7"/>
      <c r="C36" s="49" t="str">
        <f>'Tournament Results Data'!B33</f>
        <v>Match(Work)</v>
      </c>
      <c r="D36" s="51"/>
      <c r="E36" s="49" t="str">
        <f>'Tournament Results Data'!D33</f>
        <v>1 vs 2 (3)</v>
      </c>
      <c r="F36" s="50"/>
      <c r="G36" s="50"/>
      <c r="H36" s="50"/>
      <c r="I36" s="50"/>
      <c r="J36" s="50"/>
      <c r="K36" s="51"/>
      <c r="L36" s="49" t="str">
        <f>'Tournament Results Data'!K33</f>
        <v>3 vs 4 (2)</v>
      </c>
      <c r="M36" s="50"/>
      <c r="N36" s="50"/>
      <c r="O36" s="50"/>
      <c r="P36" s="50"/>
      <c r="Q36" s="50"/>
      <c r="R36" s="51"/>
      <c r="S36" s="49" t="str">
        <f>'Tournament Results Data'!R33</f>
        <v>2 vs 4 (1)</v>
      </c>
      <c r="T36" s="50"/>
      <c r="U36" s="50"/>
      <c r="V36" s="50"/>
      <c r="W36" s="50"/>
      <c r="X36" s="50"/>
      <c r="Y36" s="51"/>
      <c r="Z36" s="49" t="str">
        <f>'Tournament Results Data'!Y33</f>
        <v>1 vs 3 (4)</v>
      </c>
      <c r="AA36" s="50"/>
      <c r="AB36" s="50"/>
      <c r="AC36" s="50"/>
      <c r="AD36" s="50"/>
      <c r="AE36" s="50"/>
      <c r="AF36" s="51"/>
      <c r="AG36" s="49" t="str">
        <f>'Tournament Results Data'!AF33</f>
        <v>2 vs 3 (1)</v>
      </c>
      <c r="AH36" s="50"/>
      <c r="AI36" s="50"/>
      <c r="AJ36" s="50"/>
      <c r="AK36" s="50"/>
      <c r="AL36" s="50"/>
      <c r="AM36" s="51"/>
      <c r="AN36" s="49" t="str">
        <f>'Tournament Results Data'!AM33</f>
        <v>1 vs 4 (2)</v>
      </c>
      <c r="AO36" s="50"/>
      <c r="AP36" s="50"/>
      <c r="AQ36" s="50"/>
      <c r="AR36" s="50"/>
      <c r="AS36" s="50"/>
      <c r="AT36" s="75"/>
    </row>
    <row r="37" spans="2:46" ht="20.25" customHeight="1">
      <c r="B37" s="7"/>
      <c r="C37" s="49" t="str">
        <f>'Tournament Results Data'!B34</f>
        <v>Score Set 1</v>
      </c>
      <c r="D37" s="51"/>
      <c r="E37" s="112"/>
      <c r="F37" s="113"/>
      <c r="G37" s="113"/>
      <c r="H37" s="4" t="str">
        <f>'Tournament Results Data'!G34</f>
        <v>-</v>
      </c>
      <c r="I37" s="116"/>
      <c r="J37" s="116"/>
      <c r="K37" s="117"/>
      <c r="L37" s="112"/>
      <c r="M37" s="113"/>
      <c r="N37" s="113"/>
      <c r="O37" s="4" t="str">
        <f>'Tournament Results Data'!N34</f>
        <v>-</v>
      </c>
      <c r="P37" s="116"/>
      <c r="Q37" s="116"/>
      <c r="R37" s="117"/>
      <c r="S37" s="112"/>
      <c r="T37" s="113"/>
      <c r="U37" s="113"/>
      <c r="V37" s="4" t="str">
        <f>'Tournament Results Data'!U34</f>
        <v>-</v>
      </c>
      <c r="W37" s="116"/>
      <c r="X37" s="116"/>
      <c r="Y37" s="117"/>
      <c r="Z37" s="112"/>
      <c r="AA37" s="113"/>
      <c r="AB37" s="113"/>
      <c r="AC37" s="4" t="str">
        <f>'Tournament Results Data'!AB34</f>
        <v>-</v>
      </c>
      <c r="AD37" s="116"/>
      <c r="AE37" s="116"/>
      <c r="AF37" s="117"/>
      <c r="AG37" s="112"/>
      <c r="AH37" s="113"/>
      <c r="AI37" s="113"/>
      <c r="AJ37" s="4" t="str">
        <f>'Tournament Results Data'!AI34</f>
        <v>-</v>
      </c>
      <c r="AK37" s="116"/>
      <c r="AL37" s="116"/>
      <c r="AM37" s="117"/>
      <c r="AN37" s="112"/>
      <c r="AO37" s="113"/>
      <c r="AP37" s="113"/>
      <c r="AQ37" s="4" t="str">
        <f>'Tournament Results Data'!AP34</f>
        <v>-</v>
      </c>
      <c r="AR37" s="116"/>
      <c r="AS37" s="116"/>
      <c r="AT37" s="147"/>
    </row>
    <row r="38" spans="2:46" ht="20.25" customHeight="1">
      <c r="B38" s="7"/>
      <c r="C38" s="49" t="str">
        <f>'Tournament Results Data'!B35</f>
        <v>Score Set 2</v>
      </c>
      <c r="D38" s="51"/>
      <c r="E38" s="112"/>
      <c r="F38" s="113"/>
      <c r="G38" s="113"/>
      <c r="H38" s="4" t="str">
        <f>'Tournament Results Data'!G35</f>
        <v>-</v>
      </c>
      <c r="I38" s="116"/>
      <c r="J38" s="116"/>
      <c r="K38" s="117"/>
      <c r="L38" s="112"/>
      <c r="M38" s="113"/>
      <c r="N38" s="113"/>
      <c r="O38" s="4" t="str">
        <f>'Tournament Results Data'!N35</f>
        <v>-</v>
      </c>
      <c r="P38" s="116"/>
      <c r="Q38" s="116"/>
      <c r="R38" s="117"/>
      <c r="S38" s="112"/>
      <c r="T38" s="113"/>
      <c r="U38" s="113"/>
      <c r="V38" s="4" t="str">
        <f>'Tournament Results Data'!U35</f>
        <v>-</v>
      </c>
      <c r="W38" s="116"/>
      <c r="X38" s="116"/>
      <c r="Y38" s="117"/>
      <c r="Z38" s="112"/>
      <c r="AA38" s="113"/>
      <c r="AB38" s="113"/>
      <c r="AC38" s="4" t="str">
        <f>'Tournament Results Data'!AB35</f>
        <v>-</v>
      </c>
      <c r="AD38" s="116"/>
      <c r="AE38" s="116"/>
      <c r="AF38" s="117"/>
      <c r="AG38" s="112"/>
      <c r="AH38" s="113"/>
      <c r="AI38" s="113"/>
      <c r="AJ38" s="4" t="str">
        <f>'Tournament Results Data'!AI35</f>
        <v>-</v>
      </c>
      <c r="AK38" s="116"/>
      <c r="AL38" s="116"/>
      <c r="AM38" s="117"/>
      <c r="AN38" s="112"/>
      <c r="AO38" s="113"/>
      <c r="AP38" s="113"/>
      <c r="AQ38" s="4" t="str">
        <f>'Tournament Results Data'!AP35</f>
        <v>-</v>
      </c>
      <c r="AR38" s="116"/>
      <c r="AS38" s="116"/>
      <c r="AT38" s="147"/>
    </row>
    <row r="39" spans="2:46" ht="20.25" customHeight="1" thickBot="1">
      <c r="B39" s="9"/>
      <c r="C39" s="106" t="str">
        <f>'Tournament Results Data'!B36</f>
        <v>Score Set 3</v>
      </c>
      <c r="D39" s="107"/>
      <c r="E39" s="118"/>
      <c r="F39" s="119"/>
      <c r="G39" s="119"/>
      <c r="H39" s="12" t="str">
        <f>'Tournament Results Data'!G36</f>
        <v>-</v>
      </c>
      <c r="I39" s="114"/>
      <c r="J39" s="114"/>
      <c r="K39" s="115"/>
      <c r="L39" s="118"/>
      <c r="M39" s="119"/>
      <c r="N39" s="119"/>
      <c r="O39" s="12" t="str">
        <f>'Tournament Results Data'!N36</f>
        <v>-</v>
      </c>
      <c r="P39" s="114"/>
      <c r="Q39" s="114"/>
      <c r="R39" s="115"/>
      <c r="S39" s="118"/>
      <c r="T39" s="119"/>
      <c r="U39" s="119"/>
      <c r="V39" s="12" t="str">
        <f>'Tournament Results Data'!U36</f>
        <v>-</v>
      </c>
      <c r="W39" s="114"/>
      <c r="X39" s="114"/>
      <c r="Y39" s="115"/>
      <c r="Z39" s="118"/>
      <c r="AA39" s="119"/>
      <c r="AB39" s="119"/>
      <c r="AC39" s="12" t="str">
        <f>'Tournament Results Data'!AB36</f>
        <v>-</v>
      </c>
      <c r="AD39" s="114"/>
      <c r="AE39" s="114"/>
      <c r="AF39" s="115"/>
      <c r="AG39" s="118"/>
      <c r="AH39" s="119"/>
      <c r="AI39" s="119"/>
      <c r="AJ39" s="12" t="str">
        <f>'Tournament Results Data'!AI36</f>
        <v>-</v>
      </c>
      <c r="AK39" s="114"/>
      <c r="AL39" s="114"/>
      <c r="AM39" s="115"/>
      <c r="AN39" s="118"/>
      <c r="AO39" s="119"/>
      <c r="AP39" s="119"/>
      <c r="AQ39" s="12" t="str">
        <f>'Tournament Results Data'!AP36</f>
        <v>-</v>
      </c>
      <c r="AR39" s="114"/>
      <c r="AS39" s="114"/>
      <c r="AT39" s="146"/>
    </row>
    <row r="40" spans="2:46" ht="12.75">
      <c r="B40" s="2"/>
      <c r="C40" s="2"/>
      <c r="D40" s="2"/>
      <c r="E40" s="14"/>
      <c r="F40" s="14"/>
      <c r="G40" s="14"/>
      <c r="H40" s="2"/>
      <c r="I40" s="15"/>
      <c r="J40" s="15"/>
      <c r="K40" s="15"/>
      <c r="L40" s="14"/>
      <c r="M40" s="14"/>
      <c r="N40" s="14"/>
      <c r="O40" s="2"/>
      <c r="P40" s="15"/>
      <c r="Q40" s="15"/>
      <c r="R40" s="15"/>
      <c r="S40" s="14"/>
      <c r="T40" s="14"/>
      <c r="U40" s="14"/>
      <c r="V40" s="2"/>
      <c r="W40" s="15"/>
      <c r="X40" s="15"/>
      <c r="Y40" s="15"/>
      <c r="Z40" s="14"/>
      <c r="AA40" s="14"/>
      <c r="AB40" s="14"/>
      <c r="AC40" s="2"/>
      <c r="AD40" s="15"/>
      <c r="AE40" s="15"/>
      <c r="AF40" s="15"/>
      <c r="AG40" s="14"/>
      <c r="AH40" s="14"/>
      <c r="AI40" s="14"/>
      <c r="AJ40" s="2"/>
      <c r="AK40" s="15"/>
      <c r="AL40" s="15"/>
      <c r="AM40" s="15"/>
      <c r="AN40" s="14"/>
      <c r="AO40" s="14"/>
      <c r="AP40" s="14"/>
      <c r="AQ40" s="2"/>
      <c r="AR40" s="15"/>
      <c r="AS40" s="15"/>
      <c r="AT40" s="15"/>
    </row>
    <row r="41" spans="2:46" ht="13.5" thickBot="1">
      <c r="B41" s="2"/>
      <c r="C41" s="2"/>
      <c r="D41" s="2"/>
      <c r="E41" s="14"/>
      <c r="F41" s="14"/>
      <c r="G41" s="14"/>
      <c r="H41" s="2"/>
      <c r="I41" s="15"/>
      <c r="J41" s="15"/>
      <c r="K41" s="15"/>
      <c r="L41" s="14"/>
      <c r="M41" s="14"/>
      <c r="N41" s="14"/>
      <c r="O41" s="2"/>
      <c r="P41" s="15"/>
      <c r="Q41" s="15"/>
      <c r="R41" s="15"/>
      <c r="S41" s="14"/>
      <c r="T41" s="14"/>
      <c r="U41" s="14"/>
      <c r="V41" s="2"/>
      <c r="W41" s="15"/>
      <c r="X41" s="15"/>
      <c r="Y41" s="15"/>
      <c r="Z41" s="14"/>
      <c r="AA41" s="14"/>
      <c r="AB41" s="14"/>
      <c r="AC41" s="2"/>
      <c r="AD41" s="15"/>
      <c r="AE41" s="15"/>
      <c r="AF41" s="15"/>
      <c r="AG41" s="14"/>
      <c r="AH41" s="14"/>
      <c r="AI41" s="14"/>
      <c r="AJ41" s="2"/>
      <c r="AK41" s="15"/>
      <c r="AL41" s="15"/>
      <c r="AM41" s="15"/>
      <c r="AN41" s="14"/>
      <c r="AO41" s="14"/>
      <c r="AP41" s="14"/>
      <c r="AQ41" s="2"/>
      <c r="AR41" s="15"/>
      <c r="AS41" s="15"/>
      <c r="AT41" s="15"/>
    </row>
    <row r="42" spans="2:46" ht="12.75">
      <c r="B42" s="6"/>
      <c r="C42" s="66" t="str">
        <f>'Tournament Results Data'!B39</f>
        <v>Pool ?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5" t="str">
        <f>'Tournament Results Data'!R39</f>
        <v>Matches</v>
      </c>
      <c r="T42" s="66"/>
      <c r="U42" s="66"/>
      <c r="V42" s="66"/>
      <c r="W42" s="66"/>
      <c r="X42" s="66"/>
      <c r="Y42" s="66"/>
      <c r="Z42" s="66"/>
      <c r="AA42" s="66"/>
      <c r="AB42" s="67"/>
      <c r="AC42" s="65" t="s">
        <v>45</v>
      </c>
      <c r="AD42" s="66"/>
      <c r="AE42" s="66"/>
      <c r="AF42" s="66"/>
      <c r="AG42" s="66"/>
      <c r="AH42" s="66"/>
      <c r="AI42" s="66"/>
      <c r="AJ42" s="66"/>
      <c r="AK42" s="66"/>
      <c r="AL42" s="67"/>
      <c r="AM42" s="57" t="str">
        <f>'Tournament Results Data'!AL39</f>
        <v>Points %</v>
      </c>
      <c r="AN42" s="58"/>
      <c r="AO42" s="58"/>
      <c r="AP42" s="59"/>
      <c r="AQ42" s="57" t="str">
        <f>'Tournament Results Data'!AP39</f>
        <v>Finish Place</v>
      </c>
      <c r="AR42" s="58"/>
      <c r="AS42" s="58"/>
      <c r="AT42" s="54"/>
    </row>
    <row r="43" spans="1:46" ht="6.75" customHeight="1">
      <c r="A43" s="10"/>
      <c r="B43" s="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68"/>
      <c r="T43" s="69"/>
      <c r="U43" s="69"/>
      <c r="V43" s="69"/>
      <c r="W43" s="69"/>
      <c r="X43" s="69"/>
      <c r="Y43" s="69"/>
      <c r="Z43" s="69"/>
      <c r="AA43" s="69"/>
      <c r="AB43" s="70"/>
      <c r="AC43" s="68"/>
      <c r="AD43" s="69"/>
      <c r="AE43" s="69"/>
      <c r="AF43" s="69"/>
      <c r="AG43" s="69"/>
      <c r="AH43" s="69"/>
      <c r="AI43" s="69"/>
      <c r="AJ43" s="69"/>
      <c r="AK43" s="69"/>
      <c r="AL43" s="70"/>
      <c r="AM43" s="60"/>
      <c r="AN43" s="61"/>
      <c r="AO43" s="61"/>
      <c r="AP43" s="62"/>
      <c r="AQ43" s="60"/>
      <c r="AR43" s="61"/>
      <c r="AS43" s="61"/>
      <c r="AT43" s="55"/>
    </row>
    <row r="44" spans="1:46" ht="12.75">
      <c r="A44" s="23"/>
      <c r="B44" s="7"/>
      <c r="C44" s="98" t="str">
        <f>'Tournament Results Data'!B41</f>
        <v>Teams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49" t="str">
        <f>'Tournament Results Data'!R41</f>
        <v>Won</v>
      </c>
      <c r="T44" s="50"/>
      <c r="U44" s="51"/>
      <c r="V44" s="49" t="str">
        <f>'Tournament Results Data'!U41</f>
        <v>Lost</v>
      </c>
      <c r="W44" s="50"/>
      <c r="X44" s="51"/>
      <c r="Y44" s="49" t="str">
        <f>'Tournament Results Data'!X41</f>
        <v>%</v>
      </c>
      <c r="Z44" s="50"/>
      <c r="AA44" s="50"/>
      <c r="AB44" s="51"/>
      <c r="AC44" s="49" t="str">
        <f>'Tournament Results Data'!AB41</f>
        <v>Won</v>
      </c>
      <c r="AD44" s="50"/>
      <c r="AE44" s="51"/>
      <c r="AF44" s="49" t="str">
        <f>'Tournament Results Data'!AE41</f>
        <v>Lost</v>
      </c>
      <c r="AG44" s="50"/>
      <c r="AH44" s="51"/>
      <c r="AI44" s="49" t="str">
        <f>'Tournament Results Data'!AH41</f>
        <v>%</v>
      </c>
      <c r="AJ44" s="50"/>
      <c r="AK44" s="50"/>
      <c r="AL44" s="51"/>
      <c r="AM44" s="63"/>
      <c r="AN44" s="64"/>
      <c r="AO44" s="64"/>
      <c r="AP44" s="53"/>
      <c r="AQ44" s="63"/>
      <c r="AR44" s="64"/>
      <c r="AS44" s="64"/>
      <c r="AT44" s="52"/>
    </row>
    <row r="45" spans="1:46" ht="25.5" customHeight="1">
      <c r="A45" s="20"/>
      <c r="B45" s="8">
        <f>'Tournament Results Data'!A42</f>
        <v>0</v>
      </c>
      <c r="C45" s="94">
        <f>'Tournament Results Data'!B42</f>
        <v>0</v>
      </c>
      <c r="D45" s="94"/>
      <c r="E45" s="94"/>
      <c r="F45" s="94"/>
      <c r="G45" s="94"/>
      <c r="H45" s="94"/>
      <c r="I45" s="94">
        <f>'Tournament Results Data'!H42</f>
        <v>0</v>
      </c>
      <c r="J45" s="94"/>
      <c r="K45" s="94"/>
      <c r="L45" s="94"/>
      <c r="M45" s="94"/>
      <c r="N45" s="94"/>
      <c r="O45" s="94"/>
      <c r="P45" s="94"/>
      <c r="Q45" s="94"/>
      <c r="R45" s="94"/>
      <c r="S45" s="81"/>
      <c r="T45" s="82"/>
      <c r="U45" s="83"/>
      <c r="V45" s="84"/>
      <c r="W45" s="85"/>
      <c r="X45" s="86"/>
      <c r="Y45" s="95"/>
      <c r="Z45" s="96"/>
      <c r="AA45" s="96"/>
      <c r="AB45" s="97"/>
      <c r="AC45" s="81"/>
      <c r="AD45" s="82"/>
      <c r="AE45" s="83"/>
      <c r="AF45" s="81"/>
      <c r="AG45" s="82"/>
      <c r="AH45" s="83"/>
      <c r="AI45" s="95"/>
      <c r="AJ45" s="96"/>
      <c r="AK45" s="96"/>
      <c r="AL45" s="97"/>
      <c r="AM45" s="95"/>
      <c r="AN45" s="96"/>
      <c r="AO45" s="96"/>
      <c r="AP45" s="97"/>
      <c r="AQ45" s="49"/>
      <c r="AR45" s="50"/>
      <c r="AS45" s="50"/>
      <c r="AT45" s="75"/>
    </row>
    <row r="46" spans="1:46" ht="26.25" customHeight="1">
      <c r="A46" s="20"/>
      <c r="B46" s="8">
        <f>'Tournament Results Data'!A43</f>
        <v>0</v>
      </c>
      <c r="C46" s="94">
        <f>'Tournament Results Data'!B43</f>
        <v>0</v>
      </c>
      <c r="D46" s="94"/>
      <c r="E46" s="94"/>
      <c r="F46" s="94"/>
      <c r="G46" s="94"/>
      <c r="H46" s="94"/>
      <c r="I46" s="94">
        <f>'Tournament Results Data'!H43</f>
        <v>0</v>
      </c>
      <c r="J46" s="94"/>
      <c r="K46" s="94"/>
      <c r="L46" s="94"/>
      <c r="M46" s="94"/>
      <c r="N46" s="94"/>
      <c r="O46" s="94"/>
      <c r="P46" s="94"/>
      <c r="Q46" s="94"/>
      <c r="R46" s="94"/>
      <c r="S46" s="81"/>
      <c r="T46" s="82"/>
      <c r="U46" s="83"/>
      <c r="V46" s="84"/>
      <c r="W46" s="85"/>
      <c r="X46" s="86"/>
      <c r="Y46" s="95"/>
      <c r="Z46" s="96"/>
      <c r="AA46" s="96"/>
      <c r="AB46" s="97"/>
      <c r="AC46" s="81"/>
      <c r="AD46" s="82"/>
      <c r="AE46" s="83"/>
      <c r="AF46" s="81"/>
      <c r="AG46" s="82"/>
      <c r="AH46" s="83"/>
      <c r="AI46" s="95"/>
      <c r="AJ46" s="96"/>
      <c r="AK46" s="96"/>
      <c r="AL46" s="97"/>
      <c r="AM46" s="95"/>
      <c r="AN46" s="96"/>
      <c r="AO46" s="96"/>
      <c r="AP46" s="97"/>
      <c r="AQ46" s="49"/>
      <c r="AR46" s="50"/>
      <c r="AS46" s="50"/>
      <c r="AT46" s="75"/>
    </row>
    <row r="47" spans="1:46" ht="25.5" customHeight="1">
      <c r="A47" s="20"/>
      <c r="B47" s="8">
        <f>'Tournament Results Data'!A44</f>
        <v>0</v>
      </c>
      <c r="C47" s="94">
        <f>'Tournament Results Data'!B44</f>
        <v>0</v>
      </c>
      <c r="D47" s="94"/>
      <c r="E47" s="94"/>
      <c r="F47" s="94"/>
      <c r="G47" s="94"/>
      <c r="H47" s="94"/>
      <c r="I47" s="94">
        <f>'Tournament Results Data'!H44</f>
        <v>0</v>
      </c>
      <c r="J47" s="94"/>
      <c r="K47" s="94"/>
      <c r="L47" s="94"/>
      <c r="M47" s="94"/>
      <c r="N47" s="94"/>
      <c r="O47" s="94"/>
      <c r="P47" s="94"/>
      <c r="Q47" s="94"/>
      <c r="R47" s="94"/>
      <c r="S47" s="81"/>
      <c r="T47" s="82"/>
      <c r="U47" s="83"/>
      <c r="V47" s="84"/>
      <c r="W47" s="85"/>
      <c r="X47" s="86"/>
      <c r="Y47" s="95"/>
      <c r="Z47" s="96"/>
      <c r="AA47" s="96"/>
      <c r="AB47" s="97"/>
      <c r="AC47" s="81"/>
      <c r="AD47" s="82"/>
      <c r="AE47" s="83"/>
      <c r="AF47" s="81"/>
      <c r="AG47" s="82"/>
      <c r="AH47" s="83"/>
      <c r="AI47" s="95"/>
      <c r="AJ47" s="96"/>
      <c r="AK47" s="96"/>
      <c r="AL47" s="97"/>
      <c r="AM47" s="95"/>
      <c r="AN47" s="96"/>
      <c r="AO47" s="96"/>
      <c r="AP47" s="97"/>
      <c r="AQ47" s="49"/>
      <c r="AR47" s="50"/>
      <c r="AS47" s="50"/>
      <c r="AT47" s="75"/>
    </row>
    <row r="48" spans="2:46" ht="12.75">
      <c r="B48" s="7"/>
      <c r="C48" s="68"/>
      <c r="D48" s="70"/>
      <c r="E48" s="68"/>
      <c r="F48" s="69"/>
      <c r="G48" s="69"/>
      <c r="H48" s="69"/>
      <c r="I48" s="69"/>
      <c r="J48" s="69"/>
      <c r="K48" s="70"/>
      <c r="L48" s="68"/>
      <c r="M48" s="69"/>
      <c r="N48" s="69"/>
      <c r="O48" s="69"/>
      <c r="P48" s="69"/>
      <c r="Q48" s="69"/>
      <c r="R48" s="70"/>
      <c r="S48" s="68"/>
      <c r="T48" s="69"/>
      <c r="U48" s="69"/>
      <c r="V48" s="69"/>
      <c r="W48" s="69"/>
      <c r="X48" s="69"/>
      <c r="Y48" s="70"/>
      <c r="Z48" s="68"/>
      <c r="AA48" s="69"/>
      <c r="AB48" s="69"/>
      <c r="AC48" s="69"/>
      <c r="AD48" s="69"/>
      <c r="AE48" s="69"/>
      <c r="AF48" s="70"/>
      <c r="AG48" s="68"/>
      <c r="AH48" s="69"/>
      <c r="AI48" s="69"/>
      <c r="AJ48" s="69"/>
      <c r="AK48" s="69"/>
      <c r="AL48" s="69"/>
      <c r="AM48" s="70"/>
      <c r="AN48" s="68"/>
      <c r="AO48" s="69"/>
      <c r="AP48" s="69"/>
      <c r="AQ48" s="69"/>
      <c r="AR48" s="69"/>
      <c r="AS48" s="69"/>
      <c r="AT48" s="126"/>
    </row>
    <row r="49" spans="2:46" ht="12.75">
      <c r="B49" s="7"/>
      <c r="C49" s="49" t="str">
        <f>'Tournament Results Data'!B46</f>
        <v>Time</v>
      </c>
      <c r="D49" s="51"/>
      <c r="E49" s="49" t="str">
        <f>'Tournament Results Data'!D46</f>
        <v>8:30 AM</v>
      </c>
      <c r="F49" s="50"/>
      <c r="G49" s="50"/>
      <c r="H49" s="50"/>
      <c r="I49" s="50"/>
      <c r="J49" s="50"/>
      <c r="K49" s="51"/>
      <c r="L49" s="49" t="str">
        <f>'Tournament Results Data'!K46</f>
        <v>9:30 AM</v>
      </c>
      <c r="M49" s="50"/>
      <c r="N49" s="50"/>
      <c r="O49" s="50"/>
      <c r="P49" s="50"/>
      <c r="Q49" s="50"/>
      <c r="R49" s="51"/>
      <c r="S49" s="49" t="str">
        <f>'Tournament Results Data'!R46</f>
        <v>ASAP</v>
      </c>
      <c r="T49" s="50"/>
      <c r="U49" s="50"/>
      <c r="V49" s="50"/>
      <c r="W49" s="50"/>
      <c r="X49" s="50"/>
      <c r="Y49" s="51"/>
      <c r="Z49" s="49" t="str">
        <f>'Tournament Results Data'!Y46</f>
        <v>ASAP</v>
      </c>
      <c r="AA49" s="50"/>
      <c r="AB49" s="50"/>
      <c r="AC49" s="50"/>
      <c r="AD49" s="50"/>
      <c r="AE49" s="50"/>
      <c r="AF49" s="51"/>
      <c r="AG49" s="49" t="str">
        <f>'Tournament Results Data'!AF46</f>
        <v>ASAP</v>
      </c>
      <c r="AH49" s="50"/>
      <c r="AI49" s="50"/>
      <c r="AJ49" s="50"/>
      <c r="AK49" s="50"/>
      <c r="AL49" s="50"/>
      <c r="AM49" s="51"/>
      <c r="AN49" s="49" t="str">
        <f>'Tournament Results Data'!AM46</f>
        <v>ASAP</v>
      </c>
      <c r="AO49" s="50"/>
      <c r="AP49" s="50"/>
      <c r="AQ49" s="50"/>
      <c r="AR49" s="50"/>
      <c r="AS49" s="50"/>
      <c r="AT49" s="75"/>
    </row>
    <row r="50" spans="2:46" ht="12.75">
      <c r="B50" s="7"/>
      <c r="C50" s="49" t="str">
        <f>'Tournament Results Data'!B47</f>
        <v>Match #</v>
      </c>
      <c r="D50" s="51"/>
      <c r="E50" s="49" t="str">
        <f>'Tournament Results Data'!D47</f>
        <v>1</v>
      </c>
      <c r="F50" s="50"/>
      <c r="G50" s="50"/>
      <c r="H50" s="50"/>
      <c r="I50" s="50"/>
      <c r="J50" s="50"/>
      <c r="K50" s="51"/>
      <c r="L50" s="49" t="str">
        <f>'Tournament Results Data'!K47</f>
        <v>2</v>
      </c>
      <c r="M50" s="50"/>
      <c r="N50" s="50"/>
      <c r="O50" s="50"/>
      <c r="P50" s="50"/>
      <c r="Q50" s="50"/>
      <c r="R50" s="51"/>
      <c r="S50" s="49" t="str">
        <f>'Tournament Results Data'!R47</f>
        <v>3</v>
      </c>
      <c r="T50" s="50"/>
      <c r="U50" s="50"/>
      <c r="V50" s="50"/>
      <c r="W50" s="50"/>
      <c r="X50" s="50"/>
      <c r="Y50" s="51"/>
      <c r="Z50" s="49" t="str">
        <f>'Tournament Results Data'!Y47</f>
        <v>4</v>
      </c>
      <c r="AA50" s="50"/>
      <c r="AB50" s="50"/>
      <c r="AC50" s="50"/>
      <c r="AD50" s="50"/>
      <c r="AE50" s="50"/>
      <c r="AF50" s="51"/>
      <c r="AG50" s="49" t="str">
        <f>'Tournament Results Data'!AF47</f>
        <v>5</v>
      </c>
      <c r="AH50" s="50"/>
      <c r="AI50" s="50"/>
      <c r="AJ50" s="50"/>
      <c r="AK50" s="50"/>
      <c r="AL50" s="50"/>
      <c r="AM50" s="51"/>
      <c r="AN50" s="49" t="str">
        <f>'Tournament Results Data'!AM47</f>
        <v>6</v>
      </c>
      <c r="AO50" s="50"/>
      <c r="AP50" s="50"/>
      <c r="AQ50" s="50"/>
      <c r="AR50" s="50"/>
      <c r="AS50" s="50"/>
      <c r="AT50" s="75"/>
    </row>
    <row r="51" spans="2:46" ht="12.75">
      <c r="B51" s="7"/>
      <c r="C51" s="49" t="str">
        <f>'Tournament Results Data'!B48</f>
        <v>Match(Work)</v>
      </c>
      <c r="D51" s="51"/>
      <c r="E51" s="49" t="str">
        <f>'Tournament Results Data'!D48</f>
        <v>1 vs 2 (3)</v>
      </c>
      <c r="F51" s="50"/>
      <c r="G51" s="50"/>
      <c r="H51" s="50"/>
      <c r="I51" s="50"/>
      <c r="J51" s="50"/>
      <c r="K51" s="51"/>
      <c r="L51" s="49" t="str">
        <f>'Tournament Results Data'!K48</f>
        <v>2 vs 3 (1)</v>
      </c>
      <c r="M51" s="50"/>
      <c r="N51" s="50"/>
      <c r="O51" s="50"/>
      <c r="P51" s="50"/>
      <c r="Q51" s="50"/>
      <c r="R51" s="51"/>
      <c r="S51" s="49" t="str">
        <f>'Tournament Results Data'!R48</f>
        <v>1 vs 3 (2)</v>
      </c>
      <c r="T51" s="50"/>
      <c r="U51" s="50"/>
      <c r="V51" s="50"/>
      <c r="W51" s="50"/>
      <c r="X51" s="50"/>
      <c r="Y51" s="51"/>
      <c r="Z51" s="49" t="str">
        <f>'Tournament Results Data'!Y48</f>
        <v>1 vs 2 (3)</v>
      </c>
      <c r="AA51" s="50"/>
      <c r="AB51" s="50"/>
      <c r="AC51" s="50"/>
      <c r="AD51" s="50"/>
      <c r="AE51" s="50"/>
      <c r="AF51" s="51"/>
      <c r="AG51" s="49" t="str">
        <f>'Tournament Results Data'!AF48</f>
        <v>2 vs 3 (1)</v>
      </c>
      <c r="AH51" s="50"/>
      <c r="AI51" s="50"/>
      <c r="AJ51" s="50"/>
      <c r="AK51" s="50"/>
      <c r="AL51" s="50"/>
      <c r="AM51" s="51"/>
      <c r="AN51" s="49" t="str">
        <f>'Tournament Results Data'!AM48</f>
        <v>1 vs 3 (2)</v>
      </c>
      <c r="AO51" s="50"/>
      <c r="AP51" s="50"/>
      <c r="AQ51" s="50"/>
      <c r="AR51" s="50"/>
      <c r="AS51" s="50"/>
      <c r="AT51" s="75"/>
    </row>
    <row r="52" spans="2:46" ht="20.25" customHeight="1">
      <c r="B52" s="7"/>
      <c r="C52" s="49" t="str">
        <f>'Tournament Results Data'!B49</f>
        <v>Score Set 1</v>
      </c>
      <c r="D52" s="51"/>
      <c r="E52" s="112"/>
      <c r="F52" s="113"/>
      <c r="G52" s="113"/>
      <c r="H52" s="4" t="str">
        <f>'Tournament Results Data'!G49</f>
        <v>-</v>
      </c>
      <c r="I52" s="116"/>
      <c r="J52" s="116"/>
      <c r="K52" s="117"/>
      <c r="L52" s="112"/>
      <c r="M52" s="113"/>
      <c r="N52" s="113"/>
      <c r="O52" s="4" t="str">
        <f>'Tournament Results Data'!N49</f>
        <v>-</v>
      </c>
      <c r="P52" s="116"/>
      <c r="Q52" s="116"/>
      <c r="R52" s="117"/>
      <c r="S52" s="112"/>
      <c r="T52" s="113"/>
      <c r="U52" s="113"/>
      <c r="V52" s="4" t="str">
        <f>'Tournament Results Data'!U49</f>
        <v>-</v>
      </c>
      <c r="W52" s="116"/>
      <c r="X52" s="116"/>
      <c r="Y52" s="117"/>
      <c r="Z52" s="112"/>
      <c r="AA52" s="113"/>
      <c r="AB52" s="113"/>
      <c r="AC52" s="4" t="str">
        <f>'Tournament Results Data'!AB49</f>
        <v>-</v>
      </c>
      <c r="AD52" s="116"/>
      <c r="AE52" s="116"/>
      <c r="AF52" s="117"/>
      <c r="AG52" s="112"/>
      <c r="AH52" s="113"/>
      <c r="AI52" s="113"/>
      <c r="AJ52" s="4" t="str">
        <f>'Tournament Results Data'!AI49</f>
        <v>-</v>
      </c>
      <c r="AK52" s="116"/>
      <c r="AL52" s="116"/>
      <c r="AM52" s="117"/>
      <c r="AN52" s="112"/>
      <c r="AO52" s="113"/>
      <c r="AP52" s="113"/>
      <c r="AQ52" s="4" t="str">
        <f>'Tournament Results Data'!AP49</f>
        <v>-</v>
      </c>
      <c r="AR52" s="116"/>
      <c r="AS52" s="116"/>
      <c r="AT52" s="147"/>
    </row>
    <row r="53" spans="2:46" ht="20.25" customHeight="1">
      <c r="B53" s="7"/>
      <c r="C53" s="49" t="str">
        <f>'Tournament Results Data'!B50</f>
        <v>Score Set 2</v>
      </c>
      <c r="D53" s="51"/>
      <c r="E53" s="112"/>
      <c r="F53" s="113"/>
      <c r="G53" s="113"/>
      <c r="H53" s="4" t="str">
        <f>'Tournament Results Data'!G50</f>
        <v>-</v>
      </c>
      <c r="I53" s="116"/>
      <c r="J53" s="116"/>
      <c r="K53" s="117"/>
      <c r="L53" s="112"/>
      <c r="M53" s="113"/>
      <c r="N53" s="113"/>
      <c r="O53" s="4" t="str">
        <f>'Tournament Results Data'!N50</f>
        <v>-</v>
      </c>
      <c r="P53" s="116"/>
      <c r="Q53" s="116"/>
      <c r="R53" s="117"/>
      <c r="S53" s="112"/>
      <c r="T53" s="113"/>
      <c r="U53" s="113"/>
      <c r="V53" s="4" t="str">
        <f>'Tournament Results Data'!U50</f>
        <v>-</v>
      </c>
      <c r="W53" s="116"/>
      <c r="X53" s="116"/>
      <c r="Y53" s="117"/>
      <c r="Z53" s="112"/>
      <c r="AA53" s="113"/>
      <c r="AB53" s="113"/>
      <c r="AC53" s="4" t="str">
        <f>'Tournament Results Data'!AB50</f>
        <v>-</v>
      </c>
      <c r="AD53" s="116"/>
      <c r="AE53" s="116"/>
      <c r="AF53" s="117"/>
      <c r="AG53" s="112"/>
      <c r="AH53" s="113"/>
      <c r="AI53" s="113"/>
      <c r="AJ53" s="4" t="str">
        <f>'Tournament Results Data'!AI50</f>
        <v>-</v>
      </c>
      <c r="AK53" s="116"/>
      <c r="AL53" s="116"/>
      <c r="AM53" s="117"/>
      <c r="AN53" s="112"/>
      <c r="AO53" s="113"/>
      <c r="AP53" s="113"/>
      <c r="AQ53" s="4" t="str">
        <f>'Tournament Results Data'!AP50</f>
        <v>-</v>
      </c>
      <c r="AR53" s="116"/>
      <c r="AS53" s="116"/>
      <c r="AT53" s="147"/>
    </row>
    <row r="54" spans="2:46" ht="20.25" customHeight="1" thickBot="1">
      <c r="B54" s="9"/>
      <c r="C54" s="106" t="str">
        <f>'Tournament Results Data'!B51</f>
        <v>Score Set 3</v>
      </c>
      <c r="D54" s="107"/>
      <c r="E54" s="118"/>
      <c r="F54" s="119"/>
      <c r="G54" s="119"/>
      <c r="H54" s="12" t="str">
        <f>'Tournament Results Data'!G51</f>
        <v>-</v>
      </c>
      <c r="I54" s="114"/>
      <c r="J54" s="114"/>
      <c r="K54" s="115"/>
      <c r="L54" s="118"/>
      <c r="M54" s="119"/>
      <c r="N54" s="119"/>
      <c r="O54" s="12" t="str">
        <f>'Tournament Results Data'!N51</f>
        <v>-</v>
      </c>
      <c r="P54" s="114"/>
      <c r="Q54" s="114"/>
      <c r="R54" s="115"/>
      <c r="S54" s="118"/>
      <c r="T54" s="119"/>
      <c r="U54" s="119"/>
      <c r="V54" s="12" t="str">
        <f>'Tournament Results Data'!U51</f>
        <v>-</v>
      </c>
      <c r="W54" s="114"/>
      <c r="X54" s="114"/>
      <c r="Y54" s="115"/>
      <c r="Z54" s="118"/>
      <c r="AA54" s="119"/>
      <c r="AB54" s="119"/>
      <c r="AC54" s="12" t="str">
        <f>'Tournament Results Data'!AB51</f>
        <v>-</v>
      </c>
      <c r="AD54" s="114"/>
      <c r="AE54" s="114"/>
      <c r="AF54" s="115"/>
      <c r="AG54" s="118"/>
      <c r="AH54" s="119"/>
      <c r="AI54" s="119"/>
      <c r="AJ54" s="12" t="str">
        <f>'Tournament Results Data'!AI51</f>
        <v>-</v>
      </c>
      <c r="AK54" s="114"/>
      <c r="AL54" s="114"/>
      <c r="AM54" s="115"/>
      <c r="AN54" s="118"/>
      <c r="AO54" s="119"/>
      <c r="AP54" s="119"/>
      <c r="AQ54" s="12" t="str">
        <f>'Tournament Results Data'!AP51</f>
        <v>-</v>
      </c>
      <c r="AR54" s="114"/>
      <c r="AS54" s="114"/>
      <c r="AT54" s="146"/>
    </row>
    <row r="55" spans="2:46" ht="12.75">
      <c r="B55" s="2"/>
      <c r="C55" s="2"/>
      <c r="D55" s="2"/>
      <c r="E55" s="14"/>
      <c r="F55" s="14"/>
      <c r="G55" s="14"/>
      <c r="H55" s="2"/>
      <c r="I55" s="15"/>
      <c r="J55" s="15"/>
      <c r="K55" s="15"/>
      <c r="L55" s="14"/>
      <c r="M55" s="14"/>
      <c r="N55" s="14"/>
      <c r="O55" s="2"/>
      <c r="P55" s="15"/>
      <c r="Q55" s="15"/>
      <c r="R55" s="15"/>
      <c r="S55" s="14"/>
      <c r="T55" s="14"/>
      <c r="U55" s="14"/>
      <c r="V55" s="2"/>
      <c r="W55" s="15"/>
      <c r="X55" s="15"/>
      <c r="Y55" s="15"/>
      <c r="Z55" s="14"/>
      <c r="AA55" s="14"/>
      <c r="AB55" s="14"/>
      <c r="AC55" s="2"/>
      <c r="AD55" s="15"/>
      <c r="AE55" s="15"/>
      <c r="AF55" s="15"/>
      <c r="AG55" s="14"/>
      <c r="AH55" s="14"/>
      <c r="AI55" s="14"/>
      <c r="AJ55" s="2"/>
      <c r="AK55" s="15"/>
      <c r="AL55" s="15"/>
      <c r="AM55" s="15"/>
      <c r="AN55" s="14"/>
      <c r="AO55" s="14"/>
      <c r="AP55" s="14"/>
      <c r="AQ55" s="2"/>
      <c r="AR55" s="15"/>
      <c r="AS55" s="15"/>
      <c r="AT55" s="15"/>
    </row>
    <row r="57" spans="3:38" ht="15.75">
      <c r="C57" s="111" t="s">
        <v>51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</row>
    <row r="59" spans="1:31" ht="12.75" customHeight="1">
      <c r="A59" s="108"/>
      <c r="B59" s="109"/>
      <c r="C59" s="109"/>
      <c r="D59" s="110"/>
      <c r="E59" s="32"/>
      <c r="F59" s="3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4"/>
    </row>
    <row r="60" spans="1:31" ht="12.75" customHeight="1">
      <c r="A60" s="23"/>
      <c r="B60" s="21"/>
      <c r="C60" s="153" t="s">
        <v>56</v>
      </c>
      <c r="D60" s="154"/>
      <c r="E60" s="21"/>
      <c r="F60" s="21"/>
      <c r="G60" s="21"/>
      <c r="H60" s="1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4"/>
    </row>
    <row r="61" spans="1:31" ht="12.75" customHeight="1">
      <c r="A61" s="23"/>
      <c r="B61" s="2"/>
      <c r="C61" s="2"/>
      <c r="D61" s="1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4"/>
    </row>
    <row r="62" spans="1:31" ht="12.75" customHeight="1">
      <c r="A62" s="23"/>
      <c r="B62" s="2"/>
      <c r="C62" s="44" t="s">
        <v>57</v>
      </c>
      <c r="D62" s="19"/>
      <c r="E62" s="11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/>
      <c r="X62" s="2"/>
      <c r="Y62" s="2"/>
      <c r="Z62" s="2"/>
      <c r="AA62" s="2"/>
      <c r="AB62" s="2"/>
      <c r="AC62" s="2"/>
      <c r="AD62" s="2"/>
      <c r="AE62" s="24"/>
    </row>
    <row r="63" spans="1:48" ht="12.75" customHeight="1">
      <c r="A63" s="23"/>
      <c r="B63" s="21"/>
      <c r="C63" s="21"/>
      <c r="D63" s="28"/>
      <c r="E63" s="21"/>
      <c r="F63" s="123"/>
      <c r="G63" s="124"/>
      <c r="H63" s="4" t="s">
        <v>10</v>
      </c>
      <c r="I63" s="94"/>
      <c r="J63" s="125"/>
      <c r="K63" s="22" t="s">
        <v>32</v>
      </c>
      <c r="L63" s="123"/>
      <c r="M63" s="124"/>
      <c r="N63" s="4" t="s">
        <v>10</v>
      </c>
      <c r="O63" s="94"/>
      <c r="P63" s="125"/>
      <c r="Q63" s="22" t="s">
        <v>32</v>
      </c>
      <c r="R63" s="123"/>
      <c r="S63" s="124"/>
      <c r="T63" s="4" t="s">
        <v>10</v>
      </c>
      <c r="U63" s="129"/>
      <c r="V63" s="130"/>
      <c r="W63" s="18"/>
      <c r="X63" s="2"/>
      <c r="Y63" s="2"/>
      <c r="Z63" s="2"/>
      <c r="AA63" s="2"/>
      <c r="AB63" s="2"/>
      <c r="AC63" s="2"/>
      <c r="AD63" s="2"/>
      <c r="AE63" s="24"/>
      <c r="AV63" s="2"/>
    </row>
    <row r="64" spans="1:48" ht="12.75" customHeight="1">
      <c r="A64" s="23"/>
      <c r="B64" s="2"/>
      <c r="C64" s="24"/>
      <c r="D64" s="2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9"/>
      <c r="X64" s="24"/>
      <c r="Y64" s="24"/>
      <c r="Z64" s="24"/>
      <c r="AA64" s="24"/>
      <c r="AB64" s="24"/>
      <c r="AC64" s="24"/>
      <c r="AD64" s="24"/>
      <c r="AE64" s="24"/>
      <c r="AV64" s="20"/>
    </row>
    <row r="65" spans="1:48" ht="12.75" customHeight="1">
      <c r="A65" s="26"/>
      <c r="B65" s="11"/>
      <c r="C65" s="43" t="s">
        <v>65</v>
      </c>
      <c r="D65" s="30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9"/>
      <c r="X65" s="24"/>
      <c r="Y65" s="24"/>
      <c r="Z65" s="24"/>
      <c r="AA65" s="24"/>
      <c r="AB65" s="24"/>
      <c r="AC65" s="24"/>
      <c r="AD65" s="24"/>
      <c r="AE65" s="24"/>
      <c r="AV65" s="31"/>
    </row>
    <row r="66" spans="1:31" ht="12.75" customHeight="1">
      <c r="A66" s="108"/>
      <c r="B66" s="109"/>
      <c r="C66" s="109"/>
      <c r="D66" s="11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9"/>
      <c r="X66" s="2"/>
      <c r="Y66" s="2"/>
      <c r="Z66" s="2"/>
      <c r="AA66" s="2"/>
      <c r="AB66" s="2"/>
      <c r="AC66" s="2"/>
      <c r="AD66" s="2"/>
      <c r="AE66" s="24"/>
    </row>
    <row r="67" spans="1:42" ht="12.75" customHeight="1">
      <c r="A67" s="23"/>
      <c r="B67" s="21"/>
      <c r="C67" s="21"/>
      <c r="D67" s="21"/>
      <c r="E67" s="21"/>
      <c r="F67" s="21"/>
      <c r="G67" s="21"/>
      <c r="H67" s="13"/>
      <c r="I67" s="22"/>
      <c r="J67" s="22"/>
      <c r="K67" s="22"/>
      <c r="L67" s="46" t="s">
        <v>60</v>
      </c>
      <c r="M67" s="22"/>
      <c r="N67" s="22"/>
      <c r="O67" s="22"/>
      <c r="P67" s="22"/>
      <c r="Q67" s="22"/>
      <c r="R67" s="22"/>
      <c r="S67" s="2"/>
      <c r="T67" s="2"/>
      <c r="U67" s="2"/>
      <c r="V67" s="2"/>
      <c r="W67" s="19"/>
      <c r="X67" s="11"/>
      <c r="Y67" s="49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1"/>
    </row>
    <row r="68" spans="1:41" ht="12.75" customHeight="1">
      <c r="A68" s="2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9"/>
      <c r="X68" s="2"/>
      <c r="Y68" s="120"/>
      <c r="Z68" s="121"/>
      <c r="AA68" s="4" t="s">
        <v>10</v>
      </c>
      <c r="AB68" s="121"/>
      <c r="AC68" s="122"/>
      <c r="AD68" s="22" t="s">
        <v>32</v>
      </c>
      <c r="AE68" s="120"/>
      <c r="AF68" s="121"/>
      <c r="AG68" s="4" t="s">
        <v>10</v>
      </c>
      <c r="AH68" s="121"/>
      <c r="AI68" s="122"/>
      <c r="AJ68" s="22" t="s">
        <v>32</v>
      </c>
      <c r="AK68" s="120"/>
      <c r="AL68" s="121"/>
      <c r="AM68" s="4" t="s">
        <v>10</v>
      </c>
      <c r="AN68" s="85"/>
      <c r="AO68" s="86"/>
    </row>
    <row r="69" spans="1:31" ht="12.75" customHeight="1">
      <c r="A69" s="108"/>
      <c r="B69" s="109"/>
      <c r="C69" s="109"/>
      <c r="D69" s="11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9"/>
      <c r="X69" s="2"/>
      <c r="Y69" s="2"/>
      <c r="Z69" s="2"/>
      <c r="AA69" s="2"/>
      <c r="AB69" s="2"/>
      <c r="AC69" s="2"/>
      <c r="AD69" s="2"/>
      <c r="AE69" s="24"/>
    </row>
    <row r="70" spans="1:31" ht="12.75" customHeight="1">
      <c r="A70" s="23"/>
      <c r="B70" s="21"/>
      <c r="C70" s="153" t="s">
        <v>58</v>
      </c>
      <c r="D70" s="154"/>
      <c r="E70" s="21"/>
      <c r="F70" s="21"/>
      <c r="G70" s="21"/>
      <c r="H70" s="13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"/>
      <c r="T70" s="2"/>
      <c r="U70" s="2"/>
      <c r="V70" s="2"/>
      <c r="W70" s="19"/>
      <c r="X70" s="2"/>
      <c r="Y70" s="2"/>
      <c r="Z70" s="2"/>
      <c r="AA70" s="2"/>
      <c r="AB70" s="2"/>
      <c r="AC70" s="2"/>
      <c r="AD70" s="2"/>
      <c r="AE70" s="24"/>
    </row>
    <row r="71" spans="1:31" ht="12.75" customHeight="1">
      <c r="A71" s="23"/>
      <c r="B71" s="2"/>
      <c r="C71" s="24"/>
      <c r="D71" s="2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9"/>
      <c r="X71" s="24"/>
      <c r="Y71" s="24"/>
      <c r="Z71" s="24"/>
      <c r="AA71" s="24"/>
      <c r="AB71" s="24"/>
      <c r="AC71" s="24"/>
      <c r="AD71" s="24"/>
      <c r="AE71" s="24"/>
    </row>
    <row r="72" spans="1:48" ht="12.75" customHeight="1">
      <c r="A72" s="23"/>
      <c r="B72" s="2"/>
      <c r="C72" s="45" t="s">
        <v>59</v>
      </c>
      <c r="D72" s="29"/>
      <c r="E72" s="25"/>
      <c r="F72" s="49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24"/>
      <c r="Y72" s="24"/>
      <c r="Z72" s="24"/>
      <c r="AA72" s="24"/>
      <c r="AB72" s="24"/>
      <c r="AC72" s="24"/>
      <c r="AD72" s="24"/>
      <c r="AE72" s="24"/>
      <c r="AV72" s="1"/>
    </row>
    <row r="73" spans="1:31" ht="12.75" customHeight="1">
      <c r="A73" s="23"/>
      <c r="B73" s="2"/>
      <c r="C73" s="2"/>
      <c r="D73" s="19"/>
      <c r="E73" s="2"/>
      <c r="F73" s="120"/>
      <c r="G73" s="121"/>
      <c r="H73" s="4" t="s">
        <v>10</v>
      </c>
      <c r="I73" s="121"/>
      <c r="J73" s="122"/>
      <c r="K73" s="22" t="s">
        <v>32</v>
      </c>
      <c r="L73" s="120"/>
      <c r="M73" s="121"/>
      <c r="N73" s="4" t="s">
        <v>10</v>
      </c>
      <c r="O73" s="121"/>
      <c r="P73" s="122"/>
      <c r="Q73" s="22" t="s">
        <v>32</v>
      </c>
      <c r="R73" s="120"/>
      <c r="S73" s="121"/>
      <c r="T73" s="4" t="s">
        <v>10</v>
      </c>
      <c r="U73" s="85"/>
      <c r="V73" s="86"/>
      <c r="W73" s="2"/>
      <c r="X73" s="2"/>
      <c r="Y73" s="2"/>
      <c r="Z73" s="2"/>
      <c r="AA73" s="2"/>
      <c r="AB73" s="2"/>
      <c r="AC73" s="2"/>
      <c r="AD73" s="2"/>
      <c r="AE73" s="24"/>
    </row>
    <row r="74" spans="1:31" ht="12.75" customHeight="1">
      <c r="A74" s="23"/>
      <c r="B74" s="21"/>
      <c r="C74" s="21"/>
      <c r="D74" s="28"/>
      <c r="E74" s="21"/>
      <c r="F74" s="21"/>
      <c r="G74" s="21"/>
      <c r="H74" s="13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4"/>
    </row>
    <row r="75" spans="1:31" ht="12.75" customHeight="1">
      <c r="A75" s="26"/>
      <c r="B75" s="11"/>
      <c r="C75" s="161" t="s">
        <v>65</v>
      </c>
      <c r="D75" s="16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4"/>
    </row>
    <row r="76" spans="1:31" ht="12.75" customHeight="1">
      <c r="A76" s="108"/>
      <c r="B76" s="109"/>
      <c r="C76" s="109"/>
      <c r="D76" s="110"/>
      <c r="E76" s="2"/>
      <c r="F76" s="2"/>
      <c r="G76" s="2"/>
      <c r="H76" s="2"/>
      <c r="I76" s="2"/>
      <c r="J76" s="2"/>
      <c r="K76" s="2"/>
      <c r="L76" s="2"/>
      <c r="M76" s="2"/>
      <c r="N76" s="2"/>
      <c r="O76" s="42"/>
      <c r="P76" s="2"/>
      <c r="Q76" s="2"/>
      <c r="R76" s="2"/>
      <c r="S76" s="2"/>
      <c r="T76" s="2"/>
      <c r="U76" s="42"/>
      <c r="V76" s="2"/>
      <c r="W76" s="2"/>
      <c r="X76" s="2"/>
      <c r="Y76" s="2"/>
      <c r="Z76" s="2"/>
      <c r="AA76" s="2"/>
      <c r="AB76" s="2"/>
      <c r="AC76" s="2"/>
      <c r="AD76" s="2"/>
      <c r="AE76" s="24"/>
    </row>
    <row r="77" spans="1:31" ht="12.75" customHeight="1">
      <c r="A77" s="32"/>
      <c r="B77" s="32"/>
      <c r="C77" s="32"/>
      <c r="D77" s="32"/>
      <c r="E77" s="2"/>
      <c r="F77" s="2"/>
      <c r="G77" s="2"/>
      <c r="H77" s="2"/>
      <c r="I77" s="15" t="s">
        <v>68</v>
      </c>
      <c r="J77" s="2"/>
      <c r="K77" s="2"/>
      <c r="L77" s="2"/>
      <c r="M77" s="2"/>
      <c r="N77" s="2"/>
      <c r="O77" s="42"/>
      <c r="P77" s="2"/>
      <c r="Q77" s="2"/>
      <c r="R77" s="2"/>
      <c r="S77" s="2"/>
      <c r="T77" s="2"/>
      <c r="U77" s="42"/>
      <c r="V77" s="2"/>
      <c r="W77" s="2"/>
      <c r="X77" s="2"/>
      <c r="Y77" s="2"/>
      <c r="Z77" s="2"/>
      <c r="AA77" s="2"/>
      <c r="AB77" s="2"/>
      <c r="AC77" s="2"/>
      <c r="AD77" s="2"/>
      <c r="AE77" s="24"/>
    </row>
    <row r="78" spans="1:31" ht="12.75" customHeight="1">
      <c r="A78" s="32"/>
      <c r="B78" s="32"/>
      <c r="C78" s="32"/>
      <c r="D78" s="32"/>
      <c r="E78" s="2"/>
      <c r="F78" s="2"/>
      <c r="G78" s="2"/>
      <c r="H78" s="2"/>
      <c r="I78" s="15" t="s">
        <v>63</v>
      </c>
      <c r="J78" s="2"/>
      <c r="K78" s="2"/>
      <c r="L78" s="2"/>
      <c r="M78" s="2"/>
      <c r="N78" s="2"/>
      <c r="O78" s="42"/>
      <c r="P78" s="2"/>
      <c r="Q78" s="2"/>
      <c r="R78" s="2"/>
      <c r="S78" s="2"/>
      <c r="T78" s="2"/>
      <c r="U78" s="42"/>
      <c r="V78" s="2"/>
      <c r="W78" s="2"/>
      <c r="X78" s="2"/>
      <c r="Y78" s="2"/>
      <c r="Z78" s="2"/>
      <c r="AA78" s="2"/>
      <c r="AB78" s="2"/>
      <c r="AC78" s="2"/>
      <c r="AD78" s="2"/>
      <c r="AE78" s="24"/>
    </row>
    <row r="79" spans="1:31" ht="12.75" customHeight="1">
      <c r="A79" s="32"/>
      <c r="B79" s="32"/>
      <c r="C79" s="32"/>
      <c r="D79" s="32"/>
      <c r="E79" s="2"/>
      <c r="F79" s="2"/>
      <c r="G79" s="2"/>
      <c r="H79" s="2"/>
      <c r="I79" s="15" t="s">
        <v>64</v>
      </c>
      <c r="J79" s="2"/>
      <c r="K79" s="2"/>
      <c r="L79" s="2"/>
      <c r="M79" s="2"/>
      <c r="N79" s="2"/>
      <c r="O79" s="42"/>
      <c r="P79" s="2"/>
      <c r="Q79" s="2"/>
      <c r="R79" s="2"/>
      <c r="S79" s="2"/>
      <c r="T79" s="2"/>
      <c r="U79" s="42"/>
      <c r="V79" s="2"/>
      <c r="W79" s="2"/>
      <c r="X79" s="2"/>
      <c r="Y79" s="2"/>
      <c r="Z79" s="2"/>
      <c r="AA79" s="2"/>
      <c r="AB79" s="2"/>
      <c r="AC79" s="2"/>
      <c r="AD79" s="2"/>
      <c r="AE79" s="24"/>
    </row>
    <row r="80" spans="1:31" ht="12.75" customHeight="1">
      <c r="A80" s="32"/>
      <c r="B80" s="32"/>
      <c r="C80" s="32"/>
      <c r="D80" s="32"/>
      <c r="E80" s="2"/>
      <c r="F80" s="2"/>
      <c r="G80" s="2"/>
      <c r="H80" s="2"/>
      <c r="I80" s="2"/>
      <c r="J80" s="2"/>
      <c r="K80" s="2"/>
      <c r="L80" s="2"/>
      <c r="M80" s="2"/>
      <c r="N80" s="2"/>
      <c r="O80" s="42"/>
      <c r="P80" s="2"/>
      <c r="Q80" s="2"/>
      <c r="R80" s="2"/>
      <c r="S80" s="2"/>
      <c r="T80" s="2"/>
      <c r="U80" s="42"/>
      <c r="V80" s="2"/>
      <c r="W80" s="2"/>
      <c r="X80" s="2"/>
      <c r="Y80" s="2"/>
      <c r="Z80" s="2"/>
      <c r="AA80" s="2"/>
      <c r="AB80" s="2"/>
      <c r="AC80" s="2"/>
      <c r="AD80" s="2"/>
      <c r="AE80" s="24"/>
    </row>
    <row r="81" spans="3:38" ht="15.75">
      <c r="C81" s="111" t="s">
        <v>52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</row>
    <row r="83" spans="1:31" ht="12.75">
      <c r="A83" s="108"/>
      <c r="B83" s="109"/>
      <c r="C83" s="109"/>
      <c r="D83" s="110"/>
      <c r="E83" s="32"/>
      <c r="F83" s="3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4"/>
    </row>
    <row r="84" spans="1:31" ht="12.75">
      <c r="A84" s="23"/>
      <c r="B84" s="21"/>
      <c r="C84" s="153" t="s">
        <v>61</v>
      </c>
      <c r="D84" s="154"/>
      <c r="E84" s="21"/>
      <c r="F84" s="21"/>
      <c r="G84" s="21"/>
      <c r="H84" s="13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4"/>
    </row>
    <row r="85" spans="1:31" ht="12.75">
      <c r="A85" s="23"/>
      <c r="B85" s="2"/>
      <c r="C85" s="2"/>
      <c r="D85" s="1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4"/>
    </row>
    <row r="86" spans="1:31" ht="12.75">
      <c r="A86" s="23"/>
      <c r="B86" s="2"/>
      <c r="C86" s="44" t="s">
        <v>57</v>
      </c>
      <c r="D86" s="19"/>
      <c r="E86" s="11"/>
      <c r="F86" s="49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1"/>
      <c r="X86" s="2"/>
      <c r="Y86" s="2"/>
      <c r="Z86" s="2"/>
      <c r="AA86" s="2"/>
      <c r="AB86" s="2"/>
      <c r="AC86" s="2"/>
      <c r="AD86" s="2"/>
      <c r="AE86" s="24"/>
    </row>
    <row r="87" spans="1:31" ht="12.75">
      <c r="A87" s="23"/>
      <c r="B87" s="21"/>
      <c r="C87" s="21"/>
      <c r="D87" s="28"/>
      <c r="E87" s="21"/>
      <c r="F87" s="123"/>
      <c r="G87" s="124"/>
      <c r="H87" s="4" t="s">
        <v>10</v>
      </c>
      <c r="I87" s="94"/>
      <c r="J87" s="125"/>
      <c r="K87" s="22" t="s">
        <v>32</v>
      </c>
      <c r="L87" s="123"/>
      <c r="M87" s="124"/>
      <c r="N87" s="4" t="s">
        <v>10</v>
      </c>
      <c r="O87" s="94"/>
      <c r="P87" s="125"/>
      <c r="Q87" s="22" t="s">
        <v>32</v>
      </c>
      <c r="R87" s="123"/>
      <c r="S87" s="124"/>
      <c r="T87" s="4" t="s">
        <v>10</v>
      </c>
      <c r="U87" s="129"/>
      <c r="V87" s="130"/>
      <c r="W87" s="18"/>
      <c r="X87" s="2"/>
      <c r="Y87" s="2"/>
      <c r="Z87" s="2"/>
      <c r="AA87" s="2"/>
      <c r="AB87" s="2"/>
      <c r="AC87" s="2"/>
      <c r="AD87" s="2"/>
      <c r="AE87" s="24"/>
    </row>
    <row r="88" spans="1:31" ht="12.75">
      <c r="A88" s="23"/>
      <c r="B88" s="2"/>
      <c r="C88" s="24"/>
      <c r="D88" s="29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9"/>
      <c r="X88" s="24"/>
      <c r="Y88" s="24"/>
      <c r="Z88" s="24"/>
      <c r="AA88" s="24"/>
      <c r="AB88" s="24"/>
      <c r="AC88" s="24"/>
      <c r="AD88" s="24"/>
      <c r="AE88" s="24"/>
    </row>
    <row r="89" spans="1:31" ht="12.75">
      <c r="A89" s="26"/>
      <c r="B89" s="11"/>
      <c r="C89" s="43" t="s">
        <v>66</v>
      </c>
      <c r="D89" s="30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9"/>
      <c r="X89" s="24"/>
      <c r="Y89" s="24"/>
      <c r="Z89" s="24"/>
      <c r="AA89" s="24"/>
      <c r="AB89" s="24"/>
      <c r="AC89" s="24"/>
      <c r="AD89" s="24"/>
      <c r="AE89" s="24"/>
    </row>
    <row r="90" spans="1:31" ht="12.75">
      <c r="A90" s="108"/>
      <c r="B90" s="109"/>
      <c r="C90" s="109"/>
      <c r="D90" s="11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9"/>
      <c r="X90" s="2"/>
      <c r="Y90" s="2"/>
      <c r="Z90" s="2"/>
      <c r="AA90" s="2"/>
      <c r="AB90" s="2"/>
      <c r="AC90" s="2"/>
      <c r="AD90" s="2"/>
      <c r="AE90" s="24"/>
    </row>
    <row r="91" spans="1:42" ht="12.75">
      <c r="A91" s="23"/>
      <c r="B91" s="21"/>
      <c r="C91" s="21"/>
      <c r="D91" s="21"/>
      <c r="E91" s="21"/>
      <c r="F91" s="21"/>
      <c r="G91" s="21"/>
      <c r="H91" s="13"/>
      <c r="I91" s="22"/>
      <c r="J91" s="22"/>
      <c r="K91" s="46" t="s">
        <v>60</v>
      </c>
      <c r="L91" s="22"/>
      <c r="M91" s="22"/>
      <c r="N91" s="22"/>
      <c r="O91" s="22"/>
      <c r="P91" s="22"/>
      <c r="Q91" s="22"/>
      <c r="R91" s="22"/>
      <c r="S91" s="2"/>
      <c r="T91" s="2"/>
      <c r="U91" s="2"/>
      <c r="V91" s="2"/>
      <c r="W91" s="19"/>
      <c r="X91" s="11"/>
      <c r="Y91" s="49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1"/>
    </row>
    <row r="92" spans="1:41" ht="12.75">
      <c r="A92" s="2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9"/>
      <c r="X92" s="2"/>
      <c r="Y92" s="120"/>
      <c r="Z92" s="121"/>
      <c r="AA92" s="4" t="s">
        <v>10</v>
      </c>
      <c r="AB92" s="121"/>
      <c r="AC92" s="122"/>
      <c r="AD92" s="22" t="s">
        <v>32</v>
      </c>
      <c r="AE92" s="120"/>
      <c r="AF92" s="121"/>
      <c r="AG92" s="4" t="s">
        <v>10</v>
      </c>
      <c r="AH92" s="121"/>
      <c r="AI92" s="122"/>
      <c r="AJ92" s="22" t="s">
        <v>32</v>
      </c>
      <c r="AK92" s="120"/>
      <c r="AL92" s="121"/>
      <c r="AM92" s="4" t="s">
        <v>10</v>
      </c>
      <c r="AN92" s="85"/>
      <c r="AO92" s="86"/>
    </row>
    <row r="93" spans="1:31" ht="12.75">
      <c r="A93" s="108"/>
      <c r="B93" s="109"/>
      <c r="C93" s="109"/>
      <c r="D93" s="11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9"/>
      <c r="X93" s="2"/>
      <c r="Y93" s="2"/>
      <c r="Z93" s="2"/>
      <c r="AA93" s="2"/>
      <c r="AB93" s="2"/>
      <c r="AC93" s="2"/>
      <c r="AD93" s="2"/>
      <c r="AE93" s="24"/>
    </row>
    <row r="94" spans="1:31" ht="12.75">
      <c r="A94" s="23"/>
      <c r="B94" s="21"/>
      <c r="C94" s="153" t="s">
        <v>62</v>
      </c>
      <c r="D94" s="154"/>
      <c r="E94" s="21"/>
      <c r="F94" s="21"/>
      <c r="G94" s="21"/>
      <c r="H94" s="13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"/>
      <c r="T94" s="2"/>
      <c r="U94" s="2"/>
      <c r="V94" s="2"/>
      <c r="W94" s="19"/>
      <c r="X94" s="2"/>
      <c r="Y94" s="2"/>
      <c r="Z94" s="2"/>
      <c r="AA94" s="2"/>
      <c r="AB94" s="2"/>
      <c r="AC94" s="2"/>
      <c r="AD94" s="2"/>
      <c r="AE94" s="24"/>
    </row>
    <row r="95" spans="1:31" ht="12.75">
      <c r="A95" s="23"/>
      <c r="B95" s="2"/>
      <c r="C95" s="24"/>
      <c r="D95" s="29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9"/>
      <c r="X95" s="24"/>
      <c r="Y95" s="24"/>
      <c r="Z95" s="24"/>
      <c r="AA95" s="24"/>
      <c r="AB95" s="24"/>
      <c r="AC95" s="24"/>
      <c r="AD95" s="24"/>
      <c r="AE95" s="24"/>
    </row>
    <row r="96" spans="1:31" ht="12.75">
      <c r="A96" s="23"/>
      <c r="B96" s="2"/>
      <c r="C96" s="45" t="s">
        <v>59</v>
      </c>
      <c r="D96" s="29"/>
      <c r="E96" s="25"/>
      <c r="F96" s="4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1"/>
      <c r="X96" s="24"/>
      <c r="Y96" s="24"/>
      <c r="Z96" s="24"/>
      <c r="AA96" s="24"/>
      <c r="AB96" s="24"/>
      <c r="AC96" s="24"/>
      <c r="AD96" s="24"/>
      <c r="AE96" s="24"/>
    </row>
    <row r="97" spans="1:31" ht="12.75">
      <c r="A97" s="23"/>
      <c r="B97" s="2"/>
      <c r="C97" s="2"/>
      <c r="D97" s="19"/>
      <c r="E97" s="2"/>
      <c r="F97" s="120"/>
      <c r="G97" s="121"/>
      <c r="H97" s="4" t="s">
        <v>10</v>
      </c>
      <c r="I97" s="121"/>
      <c r="J97" s="122"/>
      <c r="K97" s="22" t="s">
        <v>32</v>
      </c>
      <c r="L97" s="120"/>
      <c r="M97" s="121"/>
      <c r="N97" s="4" t="s">
        <v>10</v>
      </c>
      <c r="O97" s="121"/>
      <c r="P97" s="122"/>
      <c r="Q97" s="22" t="s">
        <v>32</v>
      </c>
      <c r="R97" s="120"/>
      <c r="S97" s="121"/>
      <c r="T97" s="4" t="s">
        <v>10</v>
      </c>
      <c r="U97" s="85"/>
      <c r="V97" s="86"/>
      <c r="W97" s="2"/>
      <c r="X97" s="2"/>
      <c r="Y97" s="2"/>
      <c r="Z97" s="2"/>
      <c r="AA97" s="2"/>
      <c r="AB97" s="2"/>
      <c r="AC97" s="2"/>
      <c r="AD97" s="2"/>
      <c r="AE97" s="24"/>
    </row>
    <row r="98" spans="1:31" ht="12.75">
      <c r="A98" s="23"/>
      <c r="B98" s="21"/>
      <c r="C98" s="21"/>
      <c r="D98" s="28"/>
      <c r="E98" s="21"/>
      <c r="F98" s="21"/>
      <c r="G98" s="21"/>
      <c r="H98" s="13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4"/>
    </row>
    <row r="99" spans="1:31" ht="12.75">
      <c r="A99" s="26"/>
      <c r="B99" s="11"/>
      <c r="C99" s="161" t="s">
        <v>66</v>
      </c>
      <c r="D99" s="16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4"/>
    </row>
    <row r="100" spans="1:31" ht="12.75">
      <c r="A100" s="108"/>
      <c r="B100" s="109"/>
      <c r="C100" s="109"/>
      <c r="D100" s="11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42"/>
      <c r="P100" s="2"/>
      <c r="Q100" s="2"/>
      <c r="R100" s="2"/>
      <c r="S100" s="2"/>
      <c r="T100" s="2"/>
      <c r="U100" s="42"/>
      <c r="V100" s="2"/>
      <c r="W100" s="2"/>
      <c r="X100" s="2"/>
      <c r="Y100" s="2"/>
      <c r="Z100" s="2"/>
      <c r="AA100" s="2"/>
      <c r="AB100" s="2"/>
      <c r="AC100" s="2"/>
      <c r="AD100" s="2"/>
      <c r="AE100" s="24"/>
    </row>
    <row r="101" spans="2:46" ht="12.75">
      <c r="B101"/>
      <c r="C101"/>
      <c r="D101"/>
      <c r="E101"/>
      <c r="F101"/>
      <c r="G101"/>
      <c r="H101"/>
      <c r="I101" s="15" t="s">
        <v>67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2:46" ht="12.75">
      <c r="B102"/>
      <c r="C102"/>
      <c r="D102"/>
      <c r="E102"/>
      <c r="F102"/>
      <c r="G102"/>
      <c r="H102"/>
      <c r="I102" s="15" t="s">
        <v>63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ht="12.75">
      <c r="I103" s="15" t="s">
        <v>64</v>
      </c>
    </row>
    <row r="104" ht="13.5" thickBot="1"/>
    <row r="105" spans="2:46" ht="12.75">
      <c r="B105" s="6"/>
      <c r="C105" s="152" t="s">
        <v>44</v>
      </c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49" t="s">
        <v>26</v>
      </c>
      <c r="T105" s="150"/>
      <c r="U105" s="150"/>
      <c r="V105" s="150"/>
      <c r="W105" s="150"/>
      <c r="X105" s="150"/>
      <c r="Y105" s="150"/>
      <c r="Z105" s="150"/>
      <c r="AA105" s="150"/>
      <c r="AB105" s="151"/>
      <c r="AC105" s="149" t="s">
        <v>45</v>
      </c>
      <c r="AD105" s="150"/>
      <c r="AE105" s="150"/>
      <c r="AF105" s="150"/>
      <c r="AG105" s="150"/>
      <c r="AH105" s="150"/>
      <c r="AI105" s="150"/>
      <c r="AJ105" s="150"/>
      <c r="AK105" s="150"/>
      <c r="AL105" s="151"/>
      <c r="AM105" s="57" t="s">
        <v>27</v>
      </c>
      <c r="AN105" s="58"/>
      <c r="AO105" s="58"/>
      <c r="AP105" s="59"/>
      <c r="AQ105" s="57" t="s">
        <v>2</v>
      </c>
      <c r="AR105" s="58"/>
      <c r="AS105" s="58"/>
      <c r="AT105" s="54"/>
    </row>
    <row r="106" spans="2:46" ht="12.75">
      <c r="B106" s="7"/>
      <c r="C106" s="98" t="s">
        <v>20</v>
      </c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49" t="s">
        <v>0</v>
      </c>
      <c r="T106" s="50"/>
      <c r="U106" s="51"/>
      <c r="V106" s="49" t="s">
        <v>1</v>
      </c>
      <c r="W106" s="50"/>
      <c r="X106" s="51"/>
      <c r="Y106" s="49" t="s">
        <v>9</v>
      </c>
      <c r="Z106" s="50"/>
      <c r="AA106" s="50"/>
      <c r="AB106" s="51"/>
      <c r="AC106" s="49" t="s">
        <v>0</v>
      </c>
      <c r="AD106" s="50"/>
      <c r="AE106" s="51"/>
      <c r="AF106" s="49" t="s">
        <v>1</v>
      </c>
      <c r="AG106" s="50"/>
      <c r="AH106" s="51"/>
      <c r="AI106" s="49" t="s">
        <v>9</v>
      </c>
      <c r="AJ106" s="50"/>
      <c r="AK106" s="50"/>
      <c r="AL106" s="51"/>
      <c r="AM106" s="63"/>
      <c r="AN106" s="64"/>
      <c r="AO106" s="64"/>
      <c r="AP106" s="53"/>
      <c r="AQ106" s="63"/>
      <c r="AR106" s="64"/>
      <c r="AS106" s="64"/>
      <c r="AT106" s="52"/>
    </row>
    <row r="107" spans="2:46" ht="26.25" customHeight="1">
      <c r="B107" s="8" t="s">
        <v>21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81"/>
      <c r="T107" s="82"/>
      <c r="U107" s="83"/>
      <c r="V107" s="84"/>
      <c r="W107" s="85"/>
      <c r="X107" s="86"/>
      <c r="Y107" s="95"/>
      <c r="Z107" s="96"/>
      <c r="AA107" s="96"/>
      <c r="AB107" s="97"/>
      <c r="AC107" s="81"/>
      <c r="AD107" s="82"/>
      <c r="AE107" s="83"/>
      <c r="AF107" s="81"/>
      <c r="AG107" s="82"/>
      <c r="AH107" s="83"/>
      <c r="AI107" s="95"/>
      <c r="AJ107" s="96"/>
      <c r="AK107" s="96"/>
      <c r="AL107" s="97"/>
      <c r="AM107" s="95"/>
      <c r="AN107" s="96"/>
      <c r="AO107" s="96"/>
      <c r="AP107" s="97"/>
      <c r="AQ107" s="49"/>
      <c r="AR107" s="50"/>
      <c r="AS107" s="50"/>
      <c r="AT107" s="75"/>
    </row>
    <row r="108" spans="2:46" ht="25.5" customHeight="1">
      <c r="B108" s="8" t="s">
        <v>22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81"/>
      <c r="T108" s="82"/>
      <c r="U108" s="83"/>
      <c r="V108" s="84"/>
      <c r="W108" s="85"/>
      <c r="X108" s="86"/>
      <c r="Y108" s="95"/>
      <c r="Z108" s="96"/>
      <c r="AA108" s="96"/>
      <c r="AB108" s="97"/>
      <c r="AC108" s="81"/>
      <c r="AD108" s="82"/>
      <c r="AE108" s="83"/>
      <c r="AF108" s="81"/>
      <c r="AG108" s="82"/>
      <c r="AH108" s="83"/>
      <c r="AI108" s="95"/>
      <c r="AJ108" s="96"/>
      <c r="AK108" s="96"/>
      <c r="AL108" s="97"/>
      <c r="AM108" s="95"/>
      <c r="AN108" s="96"/>
      <c r="AO108" s="96"/>
      <c r="AP108" s="97"/>
      <c r="AQ108" s="49"/>
      <c r="AR108" s="50"/>
      <c r="AS108" s="50"/>
      <c r="AT108" s="75"/>
    </row>
    <row r="109" spans="2:46" ht="25.5" customHeight="1">
      <c r="B109" s="8" t="s">
        <v>23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81"/>
      <c r="T109" s="82"/>
      <c r="U109" s="83"/>
      <c r="V109" s="84"/>
      <c r="W109" s="85"/>
      <c r="X109" s="86"/>
      <c r="Y109" s="95"/>
      <c r="Z109" s="96"/>
      <c r="AA109" s="96"/>
      <c r="AB109" s="97"/>
      <c r="AC109" s="81"/>
      <c r="AD109" s="82"/>
      <c r="AE109" s="83"/>
      <c r="AF109" s="81"/>
      <c r="AG109" s="82"/>
      <c r="AH109" s="83"/>
      <c r="AI109" s="95"/>
      <c r="AJ109" s="96"/>
      <c r="AK109" s="96"/>
      <c r="AL109" s="97"/>
      <c r="AM109" s="95"/>
      <c r="AN109" s="96"/>
      <c r="AO109" s="96"/>
      <c r="AP109" s="97"/>
      <c r="AQ109" s="49"/>
      <c r="AR109" s="50"/>
      <c r="AS109" s="50"/>
      <c r="AT109" s="75"/>
    </row>
    <row r="110" spans="2:46" ht="12.75">
      <c r="B110" s="7"/>
      <c r="C110" s="49" t="s">
        <v>8</v>
      </c>
      <c r="D110" s="51"/>
      <c r="E110" s="49" t="s">
        <v>12</v>
      </c>
      <c r="F110" s="50"/>
      <c r="G110" s="50"/>
      <c r="H110" s="50"/>
      <c r="I110" s="50"/>
      <c r="J110" s="50"/>
      <c r="K110" s="51"/>
      <c r="L110" s="49" t="s">
        <v>13</v>
      </c>
      <c r="M110" s="50"/>
      <c r="N110" s="50"/>
      <c r="O110" s="50"/>
      <c r="P110" s="50"/>
      <c r="Q110" s="50"/>
      <c r="R110" s="51"/>
      <c r="S110" s="49" t="s">
        <v>14</v>
      </c>
      <c r="T110" s="50"/>
      <c r="U110" s="50"/>
      <c r="V110" s="50"/>
      <c r="W110" s="50"/>
      <c r="X110" s="50"/>
      <c r="Y110" s="51"/>
      <c r="Z110" s="155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7"/>
    </row>
    <row r="111" spans="2:46" ht="12.75">
      <c r="B111" s="7"/>
      <c r="C111" s="49" t="s">
        <v>11</v>
      </c>
      <c r="D111" s="51"/>
      <c r="E111" s="49" t="s">
        <v>4</v>
      </c>
      <c r="F111" s="50"/>
      <c r="G111" s="50"/>
      <c r="H111" s="50"/>
      <c r="I111" s="50"/>
      <c r="J111" s="50"/>
      <c r="K111" s="51"/>
      <c r="L111" s="49" t="s">
        <v>6</v>
      </c>
      <c r="M111" s="50"/>
      <c r="N111" s="50"/>
      <c r="O111" s="50"/>
      <c r="P111" s="50"/>
      <c r="Q111" s="50"/>
      <c r="R111" s="51"/>
      <c r="S111" s="49" t="s">
        <v>31</v>
      </c>
      <c r="T111" s="50"/>
      <c r="U111" s="50"/>
      <c r="V111" s="50"/>
      <c r="W111" s="50"/>
      <c r="X111" s="50"/>
      <c r="Y111" s="51"/>
      <c r="Z111" s="127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158"/>
    </row>
    <row r="112" spans="2:46" ht="20.25" customHeight="1">
      <c r="B112" s="7"/>
      <c r="C112" s="49" t="s">
        <v>46</v>
      </c>
      <c r="D112" s="51"/>
      <c r="E112" s="112"/>
      <c r="F112" s="113"/>
      <c r="G112" s="113"/>
      <c r="H112" s="4" t="s">
        <v>10</v>
      </c>
      <c r="I112" s="116"/>
      <c r="J112" s="116"/>
      <c r="K112" s="117"/>
      <c r="L112" s="112"/>
      <c r="M112" s="113"/>
      <c r="N112" s="113"/>
      <c r="O112" s="4" t="s">
        <v>10</v>
      </c>
      <c r="P112" s="116"/>
      <c r="Q112" s="116"/>
      <c r="R112" s="117"/>
      <c r="S112" s="112"/>
      <c r="T112" s="113"/>
      <c r="U112" s="113"/>
      <c r="V112" s="4" t="s">
        <v>10</v>
      </c>
      <c r="W112" s="116"/>
      <c r="X112" s="116"/>
      <c r="Y112" s="117"/>
      <c r="Z112" s="127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158"/>
    </row>
    <row r="113" spans="2:46" ht="20.25" customHeight="1">
      <c r="B113" s="7"/>
      <c r="C113" s="49" t="s">
        <v>47</v>
      </c>
      <c r="D113" s="51"/>
      <c r="E113" s="112"/>
      <c r="F113" s="113"/>
      <c r="G113" s="113"/>
      <c r="H113" s="4" t="s">
        <v>10</v>
      </c>
      <c r="I113" s="116"/>
      <c r="J113" s="116"/>
      <c r="K113" s="117"/>
      <c r="L113" s="112"/>
      <c r="M113" s="113"/>
      <c r="N113" s="113"/>
      <c r="O113" s="4" t="s">
        <v>10</v>
      </c>
      <c r="P113" s="116"/>
      <c r="Q113" s="116"/>
      <c r="R113" s="117"/>
      <c r="S113" s="112"/>
      <c r="T113" s="113"/>
      <c r="U113" s="113"/>
      <c r="V113" s="4" t="s">
        <v>10</v>
      </c>
      <c r="W113" s="116"/>
      <c r="X113" s="116"/>
      <c r="Y113" s="117"/>
      <c r="Z113" s="127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158"/>
    </row>
    <row r="114" spans="2:46" ht="20.25" customHeight="1" thickBot="1">
      <c r="B114" s="9"/>
      <c r="C114" s="106" t="s">
        <v>48</v>
      </c>
      <c r="D114" s="107"/>
      <c r="E114" s="118"/>
      <c r="F114" s="119"/>
      <c r="G114" s="119"/>
      <c r="H114" s="12" t="s">
        <v>10</v>
      </c>
      <c r="I114" s="114"/>
      <c r="J114" s="114"/>
      <c r="K114" s="115"/>
      <c r="L114" s="118"/>
      <c r="M114" s="119"/>
      <c r="N114" s="119"/>
      <c r="O114" s="12" t="s">
        <v>10</v>
      </c>
      <c r="P114" s="114"/>
      <c r="Q114" s="114"/>
      <c r="R114" s="115"/>
      <c r="S114" s="118"/>
      <c r="T114" s="119"/>
      <c r="U114" s="119"/>
      <c r="V114" s="12" t="s">
        <v>10</v>
      </c>
      <c r="W114" s="114"/>
      <c r="X114" s="114"/>
      <c r="Y114" s="115"/>
      <c r="Z114" s="106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60"/>
    </row>
  </sheetData>
  <sheetProtection password="EF6D" sheet="1" objects="1" scenarios="1" selectLockedCells="1" selectUnlockedCells="1"/>
  <mergeCells count="484">
    <mergeCell ref="W114:Y114"/>
    <mergeCell ref="C60:D60"/>
    <mergeCell ref="C70:D70"/>
    <mergeCell ref="C75:D75"/>
    <mergeCell ref="C84:D84"/>
    <mergeCell ref="C81:AL81"/>
    <mergeCell ref="A83:D83"/>
    <mergeCell ref="I73:J73"/>
    <mergeCell ref="L73:M73"/>
    <mergeCell ref="W113:Y113"/>
    <mergeCell ref="P114:R114"/>
    <mergeCell ref="I112:K112"/>
    <mergeCell ref="L112:N112"/>
    <mergeCell ref="P113:R113"/>
    <mergeCell ref="C114:D114"/>
    <mergeCell ref="E114:G114"/>
    <mergeCell ref="I114:K114"/>
    <mergeCell ref="L114:N114"/>
    <mergeCell ref="C112:D112"/>
    <mergeCell ref="E112:G112"/>
    <mergeCell ref="P112:R112"/>
    <mergeCell ref="O73:P73"/>
    <mergeCell ref="L111:R111"/>
    <mergeCell ref="C110:D110"/>
    <mergeCell ref="E110:K110"/>
    <mergeCell ref="L110:R110"/>
    <mergeCell ref="C99:D99"/>
    <mergeCell ref="A90:D90"/>
    <mergeCell ref="Z110:AT114"/>
    <mergeCell ref="C111:D111"/>
    <mergeCell ref="E111:K111"/>
    <mergeCell ref="C109:H109"/>
    <mergeCell ref="S114:U114"/>
    <mergeCell ref="C113:D113"/>
    <mergeCell ref="E113:G113"/>
    <mergeCell ref="I113:K113"/>
    <mergeCell ref="L113:N113"/>
    <mergeCell ref="S113:U113"/>
    <mergeCell ref="S110:Y110"/>
    <mergeCell ref="I109:R109"/>
    <mergeCell ref="S109:U109"/>
    <mergeCell ref="V109:X109"/>
    <mergeCell ref="S112:U112"/>
    <mergeCell ref="W112:Y112"/>
    <mergeCell ref="S111:Y111"/>
    <mergeCell ref="AQ108:AT108"/>
    <mergeCell ref="Y109:AB109"/>
    <mergeCell ref="AC109:AE109"/>
    <mergeCell ref="AF109:AH109"/>
    <mergeCell ref="AI109:AL109"/>
    <mergeCell ref="AM109:AP109"/>
    <mergeCell ref="AQ109:AT109"/>
    <mergeCell ref="AQ107:AT107"/>
    <mergeCell ref="C108:H108"/>
    <mergeCell ref="I108:R108"/>
    <mergeCell ref="S108:U108"/>
    <mergeCell ref="V108:X108"/>
    <mergeCell ref="Y108:AB108"/>
    <mergeCell ref="AC108:AE108"/>
    <mergeCell ref="AF107:AH107"/>
    <mergeCell ref="AM107:AP107"/>
    <mergeCell ref="AM108:AP108"/>
    <mergeCell ref="AH92:AI92"/>
    <mergeCell ref="AF108:AH108"/>
    <mergeCell ref="AI108:AL108"/>
    <mergeCell ref="C107:H107"/>
    <mergeCell ref="I107:R107"/>
    <mergeCell ref="S107:U107"/>
    <mergeCell ref="AI107:AL107"/>
    <mergeCell ref="V107:X107"/>
    <mergeCell ref="Y107:AB107"/>
    <mergeCell ref="AC107:AE107"/>
    <mergeCell ref="F87:G87"/>
    <mergeCell ref="AN92:AO92"/>
    <mergeCell ref="O97:P97"/>
    <mergeCell ref="R97:S97"/>
    <mergeCell ref="U97:V97"/>
    <mergeCell ref="Y92:Z92"/>
    <mergeCell ref="AB92:AC92"/>
    <mergeCell ref="AE92:AF92"/>
    <mergeCell ref="Y91:AP91"/>
    <mergeCell ref="I87:J87"/>
    <mergeCell ref="AC105:AL105"/>
    <mergeCell ref="A93:D93"/>
    <mergeCell ref="C105:R105"/>
    <mergeCell ref="S105:AB105"/>
    <mergeCell ref="F96:W96"/>
    <mergeCell ref="F97:G97"/>
    <mergeCell ref="I97:J97"/>
    <mergeCell ref="L97:M97"/>
    <mergeCell ref="A100:D100"/>
    <mergeCell ref="C94:D94"/>
    <mergeCell ref="AM105:AP106"/>
    <mergeCell ref="AK92:AL92"/>
    <mergeCell ref="AQ105:AT106"/>
    <mergeCell ref="C106:R106"/>
    <mergeCell ref="S106:U106"/>
    <mergeCell ref="V106:X106"/>
    <mergeCell ref="Y106:AB106"/>
    <mergeCell ref="AC106:AE106"/>
    <mergeCell ref="AF106:AH106"/>
    <mergeCell ref="AI106:AL106"/>
    <mergeCell ref="F86:W86"/>
    <mergeCell ref="U73:V73"/>
    <mergeCell ref="R73:S73"/>
    <mergeCell ref="F72:W72"/>
    <mergeCell ref="F73:G73"/>
    <mergeCell ref="E54:G54"/>
    <mergeCell ref="I54:K54"/>
    <mergeCell ref="L54:N54"/>
    <mergeCell ref="R63:S63"/>
    <mergeCell ref="O63:P63"/>
    <mergeCell ref="S54:U54"/>
    <mergeCell ref="P54:R54"/>
    <mergeCell ref="F62:W62"/>
    <mergeCell ref="L63:M63"/>
    <mergeCell ref="L87:M87"/>
    <mergeCell ref="O87:P87"/>
    <mergeCell ref="R87:S87"/>
    <mergeCell ref="U87:V87"/>
    <mergeCell ref="C49:D49"/>
    <mergeCell ref="E49:K49"/>
    <mergeCell ref="L49:R49"/>
    <mergeCell ref="S49:Y49"/>
    <mergeCell ref="AD52:AF52"/>
    <mergeCell ref="Z49:AF49"/>
    <mergeCell ref="Z54:AB54"/>
    <mergeCell ref="S47:U47"/>
    <mergeCell ref="W52:Y52"/>
    <mergeCell ref="Z52:AB52"/>
    <mergeCell ref="W54:Y54"/>
    <mergeCell ref="AD54:AF54"/>
    <mergeCell ref="AD53:AF53"/>
    <mergeCell ref="Z50:AF50"/>
    <mergeCell ref="Y45:AB45"/>
    <mergeCell ref="AC45:AE45"/>
    <mergeCell ref="AF45:AH45"/>
    <mergeCell ref="Y46:AB46"/>
    <mergeCell ref="AF46:AH46"/>
    <mergeCell ref="AC46:AE46"/>
    <mergeCell ref="AG50:AM50"/>
    <mergeCell ref="C46:H46"/>
    <mergeCell ref="I46:R46"/>
    <mergeCell ref="V46:X46"/>
    <mergeCell ref="S46:U46"/>
    <mergeCell ref="AG48:AM48"/>
    <mergeCell ref="C48:D48"/>
    <mergeCell ref="E48:K48"/>
    <mergeCell ref="L48:R48"/>
    <mergeCell ref="S48:Y48"/>
    <mergeCell ref="C45:H45"/>
    <mergeCell ref="I45:R45"/>
    <mergeCell ref="S45:U45"/>
    <mergeCell ref="V45:X45"/>
    <mergeCell ref="Y44:AB44"/>
    <mergeCell ref="AC44:AE44"/>
    <mergeCell ref="AF44:AH44"/>
    <mergeCell ref="AC42:AL43"/>
    <mergeCell ref="S42:AB43"/>
    <mergeCell ref="S44:U44"/>
    <mergeCell ref="V44:X44"/>
    <mergeCell ref="AK53:AM53"/>
    <mergeCell ref="AM42:AP44"/>
    <mergeCell ref="AG54:AI54"/>
    <mergeCell ref="AK54:AM54"/>
    <mergeCell ref="AN54:AP54"/>
    <mergeCell ref="AI46:AL46"/>
    <mergeCell ref="AI45:AL45"/>
    <mergeCell ref="AM45:AP45"/>
    <mergeCell ref="AN51:AT51"/>
    <mergeCell ref="AK52:AM52"/>
    <mergeCell ref="AR54:AT54"/>
    <mergeCell ref="AR53:AT53"/>
    <mergeCell ref="AG49:AM49"/>
    <mergeCell ref="AN52:AP52"/>
    <mergeCell ref="AN49:AT49"/>
    <mergeCell ref="AG52:AI52"/>
    <mergeCell ref="AG53:AI53"/>
    <mergeCell ref="AR52:AT52"/>
    <mergeCell ref="AN50:AT50"/>
    <mergeCell ref="AG51:AM51"/>
    <mergeCell ref="AM46:AP46"/>
    <mergeCell ref="AQ46:AT46"/>
    <mergeCell ref="AK38:AM38"/>
    <mergeCell ref="AK39:AM39"/>
    <mergeCell ref="AI44:AL44"/>
    <mergeCell ref="AN38:AP38"/>
    <mergeCell ref="AR38:AT38"/>
    <mergeCell ref="AR39:AT39"/>
    <mergeCell ref="AQ45:AT45"/>
    <mergeCell ref="AG39:AI39"/>
    <mergeCell ref="AF28:AH28"/>
    <mergeCell ref="AG22:AI22"/>
    <mergeCell ref="AD22:AF22"/>
    <mergeCell ref="AD21:AF21"/>
    <mergeCell ref="AI28:AL28"/>
    <mergeCell ref="AQ42:AT44"/>
    <mergeCell ref="AN33:AT33"/>
    <mergeCell ref="AG37:AI37"/>
    <mergeCell ref="AN37:AP37"/>
    <mergeCell ref="AR37:AT37"/>
    <mergeCell ref="AN34:AT34"/>
    <mergeCell ref="AN35:AT35"/>
    <mergeCell ref="AN36:AT36"/>
    <mergeCell ref="AN39:AP39"/>
    <mergeCell ref="AG34:AM34"/>
    <mergeCell ref="AR23:AT23"/>
    <mergeCell ref="AQ29:AT29"/>
    <mergeCell ref="AQ26:AT28"/>
    <mergeCell ref="AG18:AM18"/>
    <mergeCell ref="AN21:AP21"/>
    <mergeCell ref="AM29:AP29"/>
    <mergeCell ref="AC26:AL27"/>
    <mergeCell ref="AM26:AP28"/>
    <mergeCell ref="AD23:AF23"/>
    <mergeCell ref="AC28:AE28"/>
    <mergeCell ref="AN19:AT19"/>
    <mergeCell ref="AN20:AT20"/>
    <mergeCell ref="AG23:AI23"/>
    <mergeCell ref="AK23:AM23"/>
    <mergeCell ref="AR21:AT21"/>
    <mergeCell ref="AN22:AP22"/>
    <mergeCell ref="AR22:AT22"/>
    <mergeCell ref="AN23:AP23"/>
    <mergeCell ref="AK21:AM21"/>
    <mergeCell ref="AK22:AM22"/>
    <mergeCell ref="E19:K19"/>
    <mergeCell ref="C17:D17"/>
    <mergeCell ref="S23:U23"/>
    <mergeCell ref="C16:H16"/>
    <mergeCell ref="E17:K17"/>
    <mergeCell ref="E18:K18"/>
    <mergeCell ref="I16:R16"/>
    <mergeCell ref="C18:D18"/>
    <mergeCell ref="C19:D19"/>
    <mergeCell ref="L19:R19"/>
    <mergeCell ref="W23:Y23"/>
    <mergeCell ref="Z23:AB23"/>
    <mergeCell ref="C23:D23"/>
    <mergeCell ref="E23:G23"/>
    <mergeCell ref="I23:K23"/>
    <mergeCell ref="C26:R26"/>
    <mergeCell ref="S26:AB27"/>
    <mergeCell ref="S28:U28"/>
    <mergeCell ref="V28:X28"/>
    <mergeCell ref="Y28:AB28"/>
    <mergeCell ref="C27:R27"/>
    <mergeCell ref="C28:R28"/>
    <mergeCell ref="Y12:AB12"/>
    <mergeCell ref="S14:U14"/>
    <mergeCell ref="C39:D39"/>
    <mergeCell ref="E39:G39"/>
    <mergeCell ref="I39:K39"/>
    <mergeCell ref="L39:N39"/>
    <mergeCell ref="P39:R39"/>
    <mergeCell ref="S39:U39"/>
    <mergeCell ref="L23:N23"/>
    <mergeCell ref="P23:R23"/>
    <mergeCell ref="B5:C5"/>
    <mergeCell ref="S19:Y19"/>
    <mergeCell ref="Z19:AF19"/>
    <mergeCell ref="L17:R17"/>
    <mergeCell ref="Z18:AF18"/>
    <mergeCell ref="L18:R18"/>
    <mergeCell ref="V14:X14"/>
    <mergeCell ref="Y14:AB14"/>
    <mergeCell ref="S10:AB11"/>
    <mergeCell ref="S12:U12"/>
    <mergeCell ref="V15:X15"/>
    <mergeCell ref="Y15:AB15"/>
    <mergeCell ref="D3:AB3"/>
    <mergeCell ref="D5:F5"/>
    <mergeCell ref="D7:AB7"/>
    <mergeCell ref="S13:U13"/>
    <mergeCell ref="V13:X13"/>
    <mergeCell ref="Y13:AB13"/>
    <mergeCell ref="C10:R10"/>
    <mergeCell ref="C11:R11"/>
    <mergeCell ref="S17:Y17"/>
    <mergeCell ref="S18:Y18"/>
    <mergeCell ref="S16:U16"/>
    <mergeCell ref="V16:X16"/>
    <mergeCell ref="Y16:AB16"/>
    <mergeCell ref="AC16:AE16"/>
    <mergeCell ref="AF16:AH16"/>
    <mergeCell ref="AC15:AE15"/>
    <mergeCell ref="AC14:AE14"/>
    <mergeCell ref="AF15:AH15"/>
    <mergeCell ref="C13:H13"/>
    <mergeCell ref="I13:R13"/>
    <mergeCell ref="AC10:AL11"/>
    <mergeCell ref="AI13:AL13"/>
    <mergeCell ref="AF13:AH13"/>
    <mergeCell ref="AC13:AE13"/>
    <mergeCell ref="AC12:AE12"/>
    <mergeCell ref="AF12:AH12"/>
    <mergeCell ref="C12:R12"/>
    <mergeCell ref="V12:X12"/>
    <mergeCell ref="AQ10:AT12"/>
    <mergeCell ref="AI14:AL14"/>
    <mergeCell ref="AQ14:AT14"/>
    <mergeCell ref="AM13:AP13"/>
    <mergeCell ref="AM10:AP12"/>
    <mergeCell ref="AM14:AP14"/>
    <mergeCell ref="AQ15:AT15"/>
    <mergeCell ref="AG19:AM19"/>
    <mergeCell ref="AQ16:AT16"/>
    <mergeCell ref="AQ13:AT13"/>
    <mergeCell ref="AF14:AH14"/>
    <mergeCell ref="Z17:AF17"/>
    <mergeCell ref="AG17:AM17"/>
    <mergeCell ref="AM16:AP16"/>
    <mergeCell ref="AN17:AT17"/>
    <mergeCell ref="AN18:AT18"/>
    <mergeCell ref="AM15:AP15"/>
    <mergeCell ref="AI12:AL12"/>
    <mergeCell ref="AI15:AL15"/>
    <mergeCell ref="AI16:AL16"/>
    <mergeCell ref="AG20:AM20"/>
    <mergeCell ref="E21:G21"/>
    <mergeCell ref="E20:K20"/>
    <mergeCell ref="L20:R20"/>
    <mergeCell ref="S20:Y20"/>
    <mergeCell ref="Z20:AF20"/>
    <mergeCell ref="I21:K21"/>
    <mergeCell ref="AG21:AI21"/>
    <mergeCell ref="S15:U15"/>
    <mergeCell ref="Z22:AB22"/>
    <mergeCell ref="L22:N22"/>
    <mergeCell ref="I22:K22"/>
    <mergeCell ref="L21:N21"/>
    <mergeCell ref="P21:R21"/>
    <mergeCell ref="S21:U21"/>
    <mergeCell ref="W21:Y21"/>
    <mergeCell ref="Z21:AB21"/>
    <mergeCell ref="W22:Y22"/>
    <mergeCell ref="S22:U22"/>
    <mergeCell ref="C20:D20"/>
    <mergeCell ref="C21:D21"/>
    <mergeCell ref="C22:D22"/>
    <mergeCell ref="E22:G22"/>
    <mergeCell ref="P22:R22"/>
    <mergeCell ref="C14:H14"/>
    <mergeCell ref="C15:H15"/>
    <mergeCell ref="I14:R14"/>
    <mergeCell ref="I15:R15"/>
    <mergeCell ref="C30:H30"/>
    <mergeCell ref="I30:R30"/>
    <mergeCell ref="AF29:AH29"/>
    <mergeCell ref="AI29:AL29"/>
    <mergeCell ref="AC30:AE30"/>
    <mergeCell ref="C29:H29"/>
    <mergeCell ref="I29:R29"/>
    <mergeCell ref="S30:U30"/>
    <mergeCell ref="V30:X30"/>
    <mergeCell ref="Y30:AB30"/>
    <mergeCell ref="Y29:AB29"/>
    <mergeCell ref="AC29:AE29"/>
    <mergeCell ref="S29:U29"/>
    <mergeCell ref="V29:X29"/>
    <mergeCell ref="AC31:AE31"/>
    <mergeCell ref="S31:U31"/>
    <mergeCell ref="V31:X31"/>
    <mergeCell ref="Y31:AB31"/>
    <mergeCell ref="AQ30:AT30"/>
    <mergeCell ref="AI31:AL31"/>
    <mergeCell ref="AF30:AH30"/>
    <mergeCell ref="AI30:AL30"/>
    <mergeCell ref="AM31:AP31"/>
    <mergeCell ref="AM30:AP30"/>
    <mergeCell ref="AF31:AH31"/>
    <mergeCell ref="Z33:AF33"/>
    <mergeCell ref="AG33:AM33"/>
    <mergeCell ref="AC32:AE32"/>
    <mergeCell ref="AF32:AH32"/>
    <mergeCell ref="Y32:AB32"/>
    <mergeCell ref="C33:D33"/>
    <mergeCell ref="E33:K33"/>
    <mergeCell ref="L33:R33"/>
    <mergeCell ref="S33:Y33"/>
    <mergeCell ref="C32:H32"/>
    <mergeCell ref="I32:R32"/>
    <mergeCell ref="S32:U32"/>
    <mergeCell ref="AQ31:AT31"/>
    <mergeCell ref="AI32:AL32"/>
    <mergeCell ref="AM32:AP32"/>
    <mergeCell ref="AQ32:AT32"/>
    <mergeCell ref="V32:X32"/>
    <mergeCell ref="C31:H31"/>
    <mergeCell ref="I31:R31"/>
    <mergeCell ref="C34:D34"/>
    <mergeCell ref="C35:D35"/>
    <mergeCell ref="E35:K35"/>
    <mergeCell ref="L35:R35"/>
    <mergeCell ref="E34:K34"/>
    <mergeCell ref="L34:R34"/>
    <mergeCell ref="I37:K37"/>
    <mergeCell ref="S35:Y35"/>
    <mergeCell ref="S34:Y34"/>
    <mergeCell ref="S36:Y36"/>
    <mergeCell ref="S37:U37"/>
    <mergeCell ref="Z37:AB37"/>
    <mergeCell ref="Z34:AF34"/>
    <mergeCell ref="C36:D36"/>
    <mergeCell ref="P38:R38"/>
    <mergeCell ref="P37:R37"/>
    <mergeCell ref="E36:K36"/>
    <mergeCell ref="L36:R36"/>
    <mergeCell ref="C38:D38"/>
    <mergeCell ref="C37:D37"/>
    <mergeCell ref="E37:G37"/>
    <mergeCell ref="AD39:AF39"/>
    <mergeCell ref="L37:N37"/>
    <mergeCell ref="AG38:AI38"/>
    <mergeCell ref="Z35:AF35"/>
    <mergeCell ref="AG35:AM35"/>
    <mergeCell ref="AG36:AM36"/>
    <mergeCell ref="Z36:AF36"/>
    <mergeCell ref="AK37:AM37"/>
    <mergeCell ref="AD37:AF37"/>
    <mergeCell ref="W37:Y37"/>
    <mergeCell ref="AD38:AF38"/>
    <mergeCell ref="W38:Y38"/>
    <mergeCell ref="E38:G38"/>
    <mergeCell ref="I38:K38"/>
    <mergeCell ref="L38:N38"/>
    <mergeCell ref="C42:R42"/>
    <mergeCell ref="S38:U38"/>
    <mergeCell ref="Z38:AB38"/>
    <mergeCell ref="Z39:AB39"/>
    <mergeCell ref="W39:Y39"/>
    <mergeCell ref="C43:R43"/>
    <mergeCell ref="AN48:AT48"/>
    <mergeCell ref="Y47:AB47"/>
    <mergeCell ref="AI47:AL47"/>
    <mergeCell ref="AM47:AP47"/>
    <mergeCell ref="AC47:AE47"/>
    <mergeCell ref="AF47:AH47"/>
    <mergeCell ref="Z48:AF48"/>
    <mergeCell ref="AQ47:AT47"/>
    <mergeCell ref="C44:R44"/>
    <mergeCell ref="E51:K51"/>
    <mergeCell ref="L51:R51"/>
    <mergeCell ref="S51:Y51"/>
    <mergeCell ref="V47:X47"/>
    <mergeCell ref="C47:H47"/>
    <mergeCell ref="I47:R47"/>
    <mergeCell ref="C50:D50"/>
    <mergeCell ref="E50:K50"/>
    <mergeCell ref="L50:R50"/>
    <mergeCell ref="S50:Y50"/>
    <mergeCell ref="E53:G53"/>
    <mergeCell ref="S53:U53"/>
    <mergeCell ref="E52:G52"/>
    <mergeCell ref="I52:K52"/>
    <mergeCell ref="P53:R53"/>
    <mergeCell ref="A66:D66"/>
    <mergeCell ref="AN53:AP53"/>
    <mergeCell ref="F63:G63"/>
    <mergeCell ref="W53:Y53"/>
    <mergeCell ref="Z53:AB53"/>
    <mergeCell ref="I53:K53"/>
    <mergeCell ref="L53:N53"/>
    <mergeCell ref="C54:D54"/>
    <mergeCell ref="I63:J63"/>
    <mergeCell ref="U63:V63"/>
    <mergeCell ref="A69:D69"/>
    <mergeCell ref="Y67:AP67"/>
    <mergeCell ref="Y68:Z68"/>
    <mergeCell ref="AB68:AC68"/>
    <mergeCell ref="AE68:AF68"/>
    <mergeCell ref="AH68:AI68"/>
    <mergeCell ref="AK68:AL68"/>
    <mergeCell ref="AN68:AO68"/>
    <mergeCell ref="A76:D76"/>
    <mergeCell ref="C51:D51"/>
    <mergeCell ref="A59:D59"/>
    <mergeCell ref="C52:D52"/>
    <mergeCell ref="C57:AL57"/>
    <mergeCell ref="C53:D53"/>
    <mergeCell ref="Z51:AF51"/>
    <mergeCell ref="L52:N52"/>
    <mergeCell ref="P52:R52"/>
    <mergeCell ref="S52:U52"/>
  </mergeCells>
  <printOptions horizontalCentered="1"/>
  <pageMargins left="0" right="0" top="0.5" bottom="0.25" header="0.5" footer="0.5"/>
  <pageSetup fitToHeight="2" horizontalDpi="600" verticalDpi="600" orientation="landscape" scale="140" r:id="rId1"/>
  <rowBreaks count="5" manualBreakCount="5">
    <brk id="23" max="255" man="1"/>
    <brk id="39" max="255" man="1"/>
    <brk id="56" max="45" man="1"/>
    <brk id="80" max="45" man="1"/>
    <brk id="104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28"/>
  <sheetViews>
    <sheetView zoomScalePageLayoutView="0" workbookViewId="0" topLeftCell="B36">
      <selection activeCell="AW59" sqref="AW59"/>
    </sheetView>
  </sheetViews>
  <sheetFormatPr defaultColWidth="9.140625" defaultRowHeight="12.75"/>
  <cols>
    <col min="1" max="1" width="0.85546875" style="0" customWidth="1"/>
    <col min="2" max="2" width="2.00390625" style="3" bestFit="1" customWidth="1"/>
    <col min="3" max="3" width="13.140625" style="1" bestFit="1" customWidth="1"/>
    <col min="4" max="4" width="7.8515625" style="1" customWidth="1"/>
    <col min="5" max="46" width="1.7109375" style="1" customWidth="1"/>
  </cols>
  <sheetData>
    <row r="1" spans="3:28" ht="12.75">
      <c r="C1" s="5" t="str">
        <f>'Tournament Results Data'!B1</f>
        <v>Tournament:</v>
      </c>
      <c r="D1" s="169">
        <f>'Tournament Results Data'!C1</f>
        <v>0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ht="12.75">
      <c r="C2" s="5"/>
    </row>
    <row r="3" spans="2:6" ht="12.75">
      <c r="B3" s="145">
        <f>'Tournament Results Data'!$A$3</f>
        <v>0</v>
      </c>
      <c r="C3" s="145"/>
      <c r="D3" s="168">
        <f>'Tournament Results Data'!C3</f>
        <v>0</v>
      </c>
      <c r="E3" s="168"/>
      <c r="F3" s="168"/>
    </row>
    <row r="4" ht="12.75">
      <c r="C4" s="5"/>
    </row>
    <row r="5" spans="3:28" ht="12.75">
      <c r="C5" s="5" t="str">
        <f>'Tournament Results Data'!B5</f>
        <v>Site:</v>
      </c>
      <c r="D5" s="169">
        <f>'Tournament Results Data'!C5</f>
        <v>0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7" ht="13.5" thickBot="1"/>
    <row r="8" spans="2:46" ht="12.75" customHeight="1">
      <c r="B8" s="6"/>
      <c r="C8" s="66" t="str">
        <f>'Tournament Results Data'!B7</f>
        <v>Pool A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5"/>
      <c r="T8" s="66"/>
      <c r="U8" s="66"/>
      <c r="V8" s="66"/>
      <c r="W8" s="66"/>
      <c r="X8" s="66"/>
      <c r="Y8" s="66"/>
      <c r="Z8" s="66"/>
      <c r="AA8" s="66"/>
      <c r="AB8" s="67"/>
      <c r="AC8" s="65" t="str">
        <f>'Tournament Results Data'!AB7</f>
        <v>Sets</v>
      </c>
      <c r="AD8" s="66"/>
      <c r="AE8" s="66"/>
      <c r="AF8" s="66"/>
      <c r="AG8" s="66"/>
      <c r="AH8" s="66"/>
      <c r="AI8" s="66"/>
      <c r="AJ8" s="66"/>
      <c r="AK8" s="66"/>
      <c r="AL8" s="67"/>
      <c r="AM8" s="57"/>
      <c r="AN8" s="58"/>
      <c r="AO8" s="58"/>
      <c r="AP8" s="59"/>
      <c r="AQ8" s="57" t="str">
        <f>'Tournament Results Data'!AP7</f>
        <v>Finish Place</v>
      </c>
      <c r="AR8" s="58"/>
      <c r="AS8" s="58"/>
      <c r="AT8" s="54"/>
    </row>
    <row r="9" spans="1:46" ht="12.75">
      <c r="A9" s="10"/>
      <c r="B9" s="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127"/>
      <c r="T9" s="98"/>
      <c r="U9" s="98"/>
      <c r="V9" s="98"/>
      <c r="W9" s="98"/>
      <c r="X9" s="98"/>
      <c r="Y9" s="98"/>
      <c r="Z9" s="98"/>
      <c r="AA9" s="98"/>
      <c r="AB9" s="128"/>
      <c r="AC9" s="68"/>
      <c r="AD9" s="69"/>
      <c r="AE9" s="69"/>
      <c r="AF9" s="69"/>
      <c r="AG9" s="69"/>
      <c r="AH9" s="69"/>
      <c r="AI9" s="69"/>
      <c r="AJ9" s="69"/>
      <c r="AK9" s="69"/>
      <c r="AL9" s="70"/>
      <c r="AM9" s="60"/>
      <c r="AN9" s="61"/>
      <c r="AO9" s="61"/>
      <c r="AP9" s="62"/>
      <c r="AQ9" s="60"/>
      <c r="AR9" s="61"/>
      <c r="AS9" s="61"/>
      <c r="AT9" s="55"/>
    </row>
    <row r="10" spans="1:46" ht="12.75">
      <c r="A10" s="23"/>
      <c r="B10" s="7"/>
      <c r="C10" s="98" t="str">
        <f>'Tournament Results Data'!B9</f>
        <v>Teams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127"/>
      <c r="T10" s="98"/>
      <c r="U10" s="98"/>
      <c r="V10" s="98"/>
      <c r="W10" s="98"/>
      <c r="X10" s="98"/>
      <c r="Y10" s="98"/>
      <c r="Z10" s="98"/>
      <c r="AA10" s="98"/>
      <c r="AB10" s="128"/>
      <c r="AC10" s="49" t="str">
        <f>'Tournament Results Data'!AB9</f>
        <v>Won</v>
      </c>
      <c r="AD10" s="50"/>
      <c r="AE10" s="51"/>
      <c r="AF10" s="49" t="str">
        <f>'Tournament Results Data'!AE9</f>
        <v>Lost</v>
      </c>
      <c r="AG10" s="50"/>
      <c r="AH10" s="51"/>
      <c r="AI10" s="49" t="str">
        <f>'Tournament Results Data'!AH9</f>
        <v>%</v>
      </c>
      <c r="AJ10" s="50"/>
      <c r="AK10" s="50"/>
      <c r="AL10" s="51"/>
      <c r="AM10" s="60"/>
      <c r="AN10" s="61"/>
      <c r="AO10" s="61"/>
      <c r="AP10" s="62"/>
      <c r="AQ10" s="63"/>
      <c r="AR10" s="64"/>
      <c r="AS10" s="64"/>
      <c r="AT10" s="52"/>
    </row>
    <row r="11" spans="1:46" ht="12.75">
      <c r="A11" s="20"/>
      <c r="B11" s="8">
        <f>'Tournament Results Data'!A10</f>
        <v>0</v>
      </c>
      <c r="C11" s="94">
        <f>'Tournament Results Data'!B10</f>
        <v>0</v>
      </c>
      <c r="D11" s="94"/>
      <c r="E11" s="94"/>
      <c r="F11" s="94"/>
      <c r="G11" s="94"/>
      <c r="H11" s="94"/>
      <c r="I11" s="94">
        <f>'Tournament Results Data'!H10</f>
        <v>0</v>
      </c>
      <c r="J11" s="94"/>
      <c r="K11" s="94"/>
      <c r="L11" s="94"/>
      <c r="M11" s="94"/>
      <c r="N11" s="94"/>
      <c r="O11" s="94"/>
      <c r="P11" s="94"/>
      <c r="Q11" s="94"/>
      <c r="R11" s="94"/>
      <c r="S11" s="127"/>
      <c r="T11" s="98"/>
      <c r="U11" s="98"/>
      <c r="V11" s="98"/>
      <c r="W11" s="98"/>
      <c r="X11" s="98"/>
      <c r="Y11" s="98"/>
      <c r="Z11" s="98"/>
      <c r="AA11" s="98"/>
      <c r="AB11" s="128"/>
      <c r="AC11" s="81">
        <f>'Tournament Results Data'!AB10</f>
        <v>0</v>
      </c>
      <c r="AD11" s="82"/>
      <c r="AE11" s="83"/>
      <c r="AF11" s="81">
        <f>'Tournament Results Data'!AE10</f>
        <v>0</v>
      </c>
      <c r="AG11" s="82"/>
      <c r="AH11" s="83"/>
      <c r="AI11" s="95" t="e">
        <f>'Tournament Results Data'!AH10</f>
        <v>#DIV/0!</v>
      </c>
      <c r="AJ11" s="96"/>
      <c r="AK11" s="96"/>
      <c r="AL11" s="97"/>
      <c r="AM11" s="60"/>
      <c r="AN11" s="61"/>
      <c r="AO11" s="61"/>
      <c r="AP11" s="62"/>
      <c r="AQ11" s="49">
        <f>'Tournament Results Data'!AP10</f>
        <v>0</v>
      </c>
      <c r="AR11" s="50"/>
      <c r="AS11" s="50"/>
      <c r="AT11" s="75"/>
    </row>
    <row r="12" spans="1:46" ht="12.75">
      <c r="A12" s="20"/>
      <c r="B12" s="8">
        <f>'Tournament Results Data'!A11</f>
        <v>0</v>
      </c>
      <c r="C12" s="94">
        <f>'Tournament Results Data'!B11</f>
        <v>0</v>
      </c>
      <c r="D12" s="94"/>
      <c r="E12" s="94"/>
      <c r="F12" s="94"/>
      <c r="G12" s="94"/>
      <c r="H12" s="94"/>
      <c r="I12" s="94">
        <f>'Tournament Results Data'!H11</f>
        <v>0</v>
      </c>
      <c r="J12" s="94"/>
      <c r="K12" s="94"/>
      <c r="L12" s="94"/>
      <c r="M12" s="94"/>
      <c r="N12" s="94"/>
      <c r="O12" s="94"/>
      <c r="P12" s="94"/>
      <c r="Q12" s="94"/>
      <c r="R12" s="94"/>
      <c r="S12" s="127"/>
      <c r="T12" s="98"/>
      <c r="U12" s="98"/>
      <c r="V12" s="98"/>
      <c r="W12" s="98"/>
      <c r="X12" s="98"/>
      <c r="Y12" s="98"/>
      <c r="Z12" s="98"/>
      <c r="AA12" s="98"/>
      <c r="AB12" s="128"/>
      <c r="AC12" s="81">
        <f>'Tournament Results Data'!AB11</f>
        <v>0</v>
      </c>
      <c r="AD12" s="82"/>
      <c r="AE12" s="83"/>
      <c r="AF12" s="81">
        <f>'Tournament Results Data'!AE11</f>
        <v>0</v>
      </c>
      <c r="AG12" s="82"/>
      <c r="AH12" s="83"/>
      <c r="AI12" s="95" t="e">
        <f>'Tournament Results Data'!AH11</f>
        <v>#DIV/0!</v>
      </c>
      <c r="AJ12" s="96"/>
      <c r="AK12" s="96"/>
      <c r="AL12" s="97"/>
      <c r="AM12" s="60"/>
      <c r="AN12" s="61"/>
      <c r="AO12" s="61"/>
      <c r="AP12" s="62"/>
      <c r="AQ12" s="49">
        <f>'Tournament Results Data'!AP11</f>
        <v>0</v>
      </c>
      <c r="AR12" s="50"/>
      <c r="AS12" s="50"/>
      <c r="AT12" s="75"/>
    </row>
    <row r="13" spans="1:46" ht="12.75">
      <c r="A13" s="20"/>
      <c r="B13" s="8">
        <f>'Tournament Results Data'!A12</f>
        <v>0</v>
      </c>
      <c r="C13" s="94">
        <f>'Tournament Results Data'!B12</f>
        <v>0</v>
      </c>
      <c r="D13" s="94"/>
      <c r="E13" s="94"/>
      <c r="F13" s="94"/>
      <c r="G13" s="94"/>
      <c r="H13" s="94"/>
      <c r="I13" s="94">
        <f>'Tournament Results Data'!H12</f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127"/>
      <c r="T13" s="98"/>
      <c r="U13" s="98"/>
      <c r="V13" s="98"/>
      <c r="W13" s="98"/>
      <c r="X13" s="98"/>
      <c r="Y13" s="98"/>
      <c r="Z13" s="98"/>
      <c r="AA13" s="98"/>
      <c r="AB13" s="128"/>
      <c r="AC13" s="81">
        <f>'Tournament Results Data'!AB12</f>
        <v>0</v>
      </c>
      <c r="AD13" s="82"/>
      <c r="AE13" s="83"/>
      <c r="AF13" s="81">
        <f>'Tournament Results Data'!AE12</f>
        <v>0</v>
      </c>
      <c r="AG13" s="82"/>
      <c r="AH13" s="83"/>
      <c r="AI13" s="95" t="e">
        <f>'Tournament Results Data'!AH12</f>
        <v>#DIV/0!</v>
      </c>
      <c r="AJ13" s="96"/>
      <c r="AK13" s="96"/>
      <c r="AL13" s="97"/>
      <c r="AM13" s="60"/>
      <c r="AN13" s="61"/>
      <c r="AO13" s="61"/>
      <c r="AP13" s="62"/>
      <c r="AQ13" s="49">
        <f>'Tournament Results Data'!AP12</f>
        <v>0</v>
      </c>
      <c r="AR13" s="50"/>
      <c r="AS13" s="50"/>
      <c r="AT13" s="75"/>
    </row>
    <row r="14" spans="1:46" ht="12.75">
      <c r="A14" s="20"/>
      <c r="B14" s="8">
        <f>'Tournament Results Data'!A13</f>
        <v>0</v>
      </c>
      <c r="C14" s="94">
        <f>'Tournament Results Data'!B13</f>
        <v>0</v>
      </c>
      <c r="D14" s="94"/>
      <c r="E14" s="94"/>
      <c r="F14" s="94"/>
      <c r="G14" s="94"/>
      <c r="H14" s="94"/>
      <c r="I14" s="94">
        <f>'Tournament Results Data'!H13</f>
        <v>0</v>
      </c>
      <c r="J14" s="94"/>
      <c r="K14" s="94"/>
      <c r="L14" s="94"/>
      <c r="M14" s="94"/>
      <c r="N14" s="94"/>
      <c r="O14" s="94"/>
      <c r="P14" s="94"/>
      <c r="Q14" s="94"/>
      <c r="R14" s="94"/>
      <c r="S14" s="68"/>
      <c r="T14" s="69"/>
      <c r="U14" s="69"/>
      <c r="V14" s="69"/>
      <c r="W14" s="69"/>
      <c r="X14" s="69"/>
      <c r="Y14" s="69"/>
      <c r="Z14" s="69"/>
      <c r="AA14" s="69"/>
      <c r="AB14" s="70"/>
      <c r="AC14" s="81">
        <f>'Tournament Results Data'!AB13</f>
        <v>0</v>
      </c>
      <c r="AD14" s="82"/>
      <c r="AE14" s="83"/>
      <c r="AF14" s="81">
        <f>'Tournament Results Data'!AE13</f>
        <v>0</v>
      </c>
      <c r="AG14" s="82"/>
      <c r="AH14" s="83"/>
      <c r="AI14" s="95" t="e">
        <f>'Tournament Results Data'!AH13</f>
        <v>#DIV/0!</v>
      </c>
      <c r="AJ14" s="96"/>
      <c r="AK14" s="96"/>
      <c r="AL14" s="97"/>
      <c r="AM14" s="63"/>
      <c r="AN14" s="64"/>
      <c r="AO14" s="64"/>
      <c r="AP14" s="53"/>
      <c r="AQ14" s="49">
        <f>'Tournament Results Data'!AP13</f>
        <v>0</v>
      </c>
      <c r="AR14" s="50"/>
      <c r="AS14" s="50"/>
      <c r="AT14" s="75"/>
    </row>
    <row r="15" spans="2:48" ht="12.75">
      <c r="B15" s="7"/>
      <c r="C15" s="49"/>
      <c r="D15" s="163"/>
      <c r="E15" s="49"/>
      <c r="F15" s="164"/>
      <c r="G15" s="164"/>
      <c r="H15" s="164"/>
      <c r="I15" s="164"/>
      <c r="J15" s="164"/>
      <c r="K15" s="163"/>
      <c r="L15" s="49"/>
      <c r="M15" s="164"/>
      <c r="N15" s="164"/>
      <c r="O15" s="164"/>
      <c r="P15" s="164"/>
      <c r="Q15" s="164"/>
      <c r="R15" s="163"/>
      <c r="S15" s="49"/>
      <c r="T15" s="164"/>
      <c r="U15" s="164"/>
      <c r="V15" s="164"/>
      <c r="W15" s="164"/>
      <c r="X15" s="164"/>
      <c r="Y15" s="163"/>
      <c r="Z15" s="49"/>
      <c r="AA15" s="164"/>
      <c r="AB15" s="164"/>
      <c r="AC15" s="164"/>
      <c r="AD15" s="164"/>
      <c r="AE15" s="164"/>
      <c r="AF15" s="163"/>
      <c r="AG15" s="49"/>
      <c r="AH15" s="164"/>
      <c r="AI15" s="164"/>
      <c r="AJ15" s="164"/>
      <c r="AK15" s="164"/>
      <c r="AL15" s="164"/>
      <c r="AM15" s="163"/>
      <c r="AN15" s="49"/>
      <c r="AO15" s="164"/>
      <c r="AP15" s="164"/>
      <c r="AQ15" s="164"/>
      <c r="AR15" s="164"/>
      <c r="AS15" s="164"/>
      <c r="AT15" s="172"/>
      <c r="AV15" s="16"/>
    </row>
    <row r="16" spans="2:48" ht="13.5" customHeight="1">
      <c r="B16" s="7"/>
      <c r="C16" s="49" t="str">
        <f>'Tournament Results Data'!B15</f>
        <v>Time</v>
      </c>
      <c r="D16" s="51"/>
      <c r="E16" s="49" t="str">
        <f>'Tournament Results Data'!D15</f>
        <v>8:30 AM</v>
      </c>
      <c r="F16" s="50"/>
      <c r="G16" s="50"/>
      <c r="H16" s="50"/>
      <c r="I16" s="50"/>
      <c r="J16" s="50"/>
      <c r="K16" s="51"/>
      <c r="L16" s="49" t="str">
        <f>'Tournament Results Data'!K15</f>
        <v>9:30 AM</v>
      </c>
      <c r="M16" s="50"/>
      <c r="N16" s="50"/>
      <c r="O16" s="50"/>
      <c r="P16" s="50"/>
      <c r="Q16" s="50"/>
      <c r="R16" s="51"/>
      <c r="S16" s="49" t="str">
        <f>'Tournament Results Data'!R15</f>
        <v>ASAP</v>
      </c>
      <c r="T16" s="50"/>
      <c r="U16" s="50"/>
      <c r="V16" s="50"/>
      <c r="W16" s="50"/>
      <c r="X16" s="50"/>
      <c r="Y16" s="51"/>
      <c r="Z16" s="49" t="str">
        <f>'Tournament Results Data'!Y15</f>
        <v>ASAP</v>
      </c>
      <c r="AA16" s="50"/>
      <c r="AB16" s="50"/>
      <c r="AC16" s="50"/>
      <c r="AD16" s="50"/>
      <c r="AE16" s="50"/>
      <c r="AF16" s="51"/>
      <c r="AG16" s="49" t="str">
        <f>'Tournament Results Data'!AF15</f>
        <v>ASAP</v>
      </c>
      <c r="AH16" s="50"/>
      <c r="AI16" s="50"/>
      <c r="AJ16" s="50"/>
      <c r="AK16" s="50"/>
      <c r="AL16" s="50"/>
      <c r="AM16" s="51"/>
      <c r="AN16" s="49" t="str">
        <f>'Tournament Results Data'!AM15</f>
        <v>ASAP</v>
      </c>
      <c r="AO16" s="50"/>
      <c r="AP16" s="50"/>
      <c r="AQ16" s="50"/>
      <c r="AR16" s="50"/>
      <c r="AS16" s="50"/>
      <c r="AT16" s="75"/>
      <c r="AV16" s="16"/>
    </row>
    <row r="17" spans="2:46" ht="13.5" customHeight="1">
      <c r="B17" s="7"/>
      <c r="C17" s="49" t="str">
        <f>'Tournament Results Data'!B16</f>
        <v>Match #</v>
      </c>
      <c r="D17" s="51"/>
      <c r="E17" s="49" t="str">
        <f>'Tournament Results Data'!D16</f>
        <v>1</v>
      </c>
      <c r="F17" s="50"/>
      <c r="G17" s="50"/>
      <c r="H17" s="50"/>
      <c r="I17" s="50"/>
      <c r="J17" s="50"/>
      <c r="K17" s="51"/>
      <c r="L17" s="49" t="str">
        <f>'Tournament Results Data'!K16</f>
        <v>2</v>
      </c>
      <c r="M17" s="50"/>
      <c r="N17" s="50"/>
      <c r="O17" s="50"/>
      <c r="P17" s="50"/>
      <c r="Q17" s="50"/>
      <c r="R17" s="51"/>
      <c r="S17" s="49" t="str">
        <f>'Tournament Results Data'!R16</f>
        <v>3</v>
      </c>
      <c r="T17" s="50"/>
      <c r="U17" s="50"/>
      <c r="V17" s="50"/>
      <c r="W17" s="50"/>
      <c r="X17" s="50"/>
      <c r="Y17" s="51"/>
      <c r="Z17" s="49" t="str">
        <f>'Tournament Results Data'!Y16</f>
        <v>4</v>
      </c>
      <c r="AA17" s="50"/>
      <c r="AB17" s="50"/>
      <c r="AC17" s="50"/>
      <c r="AD17" s="50"/>
      <c r="AE17" s="50"/>
      <c r="AF17" s="51"/>
      <c r="AG17" s="49" t="str">
        <f>'Tournament Results Data'!AF16</f>
        <v>5</v>
      </c>
      <c r="AH17" s="50"/>
      <c r="AI17" s="50"/>
      <c r="AJ17" s="50"/>
      <c r="AK17" s="50"/>
      <c r="AL17" s="50"/>
      <c r="AM17" s="51"/>
      <c r="AN17" s="49" t="str">
        <f>'Tournament Results Data'!AM16</f>
        <v>6</v>
      </c>
      <c r="AO17" s="50"/>
      <c r="AP17" s="50"/>
      <c r="AQ17" s="50"/>
      <c r="AR17" s="50"/>
      <c r="AS17" s="50"/>
      <c r="AT17" s="75"/>
    </row>
    <row r="18" spans="2:46" ht="13.5" customHeight="1">
      <c r="B18" s="7"/>
      <c r="C18" s="49" t="str">
        <f>'Tournament Results Data'!B17</f>
        <v>Match(Work)</v>
      </c>
      <c r="D18" s="51"/>
      <c r="E18" s="49" t="str">
        <f>'Tournament Results Data'!D17</f>
        <v>1 vs 2 (3)</v>
      </c>
      <c r="F18" s="50"/>
      <c r="G18" s="50"/>
      <c r="H18" s="50"/>
      <c r="I18" s="50"/>
      <c r="J18" s="50"/>
      <c r="K18" s="51"/>
      <c r="L18" s="49" t="str">
        <f>'Tournament Results Data'!K17</f>
        <v>3 vs 4 (2)</v>
      </c>
      <c r="M18" s="50"/>
      <c r="N18" s="50"/>
      <c r="O18" s="50"/>
      <c r="P18" s="50"/>
      <c r="Q18" s="50"/>
      <c r="R18" s="51"/>
      <c r="S18" s="49" t="str">
        <f>'Tournament Results Data'!R17</f>
        <v>2 vs 4 (1)</v>
      </c>
      <c r="T18" s="50"/>
      <c r="U18" s="50"/>
      <c r="V18" s="50"/>
      <c r="W18" s="50"/>
      <c r="X18" s="50"/>
      <c r="Y18" s="51"/>
      <c r="Z18" s="49" t="str">
        <f>'Tournament Results Data'!Y17</f>
        <v>1 vs 3 (4)</v>
      </c>
      <c r="AA18" s="50"/>
      <c r="AB18" s="50"/>
      <c r="AC18" s="50"/>
      <c r="AD18" s="50"/>
      <c r="AE18" s="50"/>
      <c r="AF18" s="51"/>
      <c r="AG18" s="49" t="str">
        <f>'Tournament Results Data'!AF17</f>
        <v>2 vs 3 (1)</v>
      </c>
      <c r="AH18" s="50"/>
      <c r="AI18" s="50"/>
      <c r="AJ18" s="50"/>
      <c r="AK18" s="50"/>
      <c r="AL18" s="50"/>
      <c r="AM18" s="51"/>
      <c r="AN18" s="49" t="str">
        <f>'Tournament Results Data'!AM17</f>
        <v>1 vs 4 (2)</v>
      </c>
      <c r="AO18" s="50"/>
      <c r="AP18" s="50"/>
      <c r="AQ18" s="50"/>
      <c r="AR18" s="50"/>
      <c r="AS18" s="50"/>
      <c r="AT18" s="75"/>
    </row>
    <row r="19" spans="2:46" ht="13.5" customHeight="1">
      <c r="B19" s="7"/>
      <c r="C19" s="49" t="str">
        <f>'Tournament Results Data'!B18</f>
        <v>Score Set 1</v>
      </c>
      <c r="D19" s="51"/>
      <c r="E19" s="133">
        <f>'Tournament Results Data'!D18</f>
        <v>0</v>
      </c>
      <c r="F19" s="134"/>
      <c r="G19" s="134"/>
      <c r="H19" s="4" t="str">
        <f>'Tournament Results Data'!G18</f>
        <v>-</v>
      </c>
      <c r="I19" s="129">
        <f>'Tournament Results Data'!H18</f>
        <v>0</v>
      </c>
      <c r="J19" s="129"/>
      <c r="K19" s="130"/>
      <c r="L19" s="133">
        <f>'Tournament Results Data'!K18</f>
        <v>0</v>
      </c>
      <c r="M19" s="134"/>
      <c r="N19" s="134"/>
      <c r="O19" s="4" t="str">
        <f>'Tournament Results Data'!N18</f>
        <v>-</v>
      </c>
      <c r="P19" s="129">
        <f>'Tournament Results Data'!O18</f>
        <v>0</v>
      </c>
      <c r="Q19" s="129"/>
      <c r="R19" s="130"/>
      <c r="S19" s="133">
        <f>'Tournament Results Data'!R18</f>
        <v>0</v>
      </c>
      <c r="T19" s="134"/>
      <c r="U19" s="134"/>
      <c r="V19" s="4" t="str">
        <f>'Tournament Results Data'!U18</f>
        <v>-</v>
      </c>
      <c r="W19" s="129">
        <f>'Tournament Results Data'!V18</f>
        <v>0</v>
      </c>
      <c r="X19" s="129"/>
      <c r="Y19" s="130"/>
      <c r="Z19" s="133">
        <f>'Tournament Results Data'!Y18</f>
        <v>0</v>
      </c>
      <c r="AA19" s="134"/>
      <c r="AB19" s="134"/>
      <c r="AC19" s="4" t="str">
        <f>'Tournament Results Data'!AB18</f>
        <v>-</v>
      </c>
      <c r="AD19" s="129">
        <f>'Tournament Results Data'!AC18</f>
        <v>0</v>
      </c>
      <c r="AE19" s="129"/>
      <c r="AF19" s="130"/>
      <c r="AG19" s="133">
        <f>'Tournament Results Data'!AF18</f>
        <v>0</v>
      </c>
      <c r="AH19" s="134"/>
      <c r="AI19" s="134"/>
      <c r="AJ19" s="4" t="str">
        <f>'Tournament Results Data'!AI18</f>
        <v>-</v>
      </c>
      <c r="AK19" s="129">
        <f>'Tournament Results Data'!AJ18</f>
        <v>0</v>
      </c>
      <c r="AL19" s="129"/>
      <c r="AM19" s="130"/>
      <c r="AN19" s="133">
        <f>'Tournament Results Data'!AM18</f>
        <v>0</v>
      </c>
      <c r="AO19" s="134"/>
      <c r="AP19" s="134"/>
      <c r="AQ19" s="4" t="str">
        <f>'Tournament Results Data'!AP18</f>
        <v>-</v>
      </c>
      <c r="AR19" s="129">
        <f>'Tournament Results Data'!AQ18</f>
        <v>0</v>
      </c>
      <c r="AS19" s="129"/>
      <c r="AT19" s="135"/>
    </row>
    <row r="20" spans="2:46" ht="13.5" customHeight="1">
      <c r="B20" s="7"/>
      <c r="C20" s="49" t="str">
        <f>'Tournament Results Data'!B19</f>
        <v>Score Set 2</v>
      </c>
      <c r="D20" s="51"/>
      <c r="E20" s="133">
        <f>'Tournament Results Data'!D19</f>
        <v>0</v>
      </c>
      <c r="F20" s="134"/>
      <c r="G20" s="134"/>
      <c r="H20" s="4" t="str">
        <f>'Tournament Results Data'!G19</f>
        <v>-</v>
      </c>
      <c r="I20" s="129">
        <f>'Tournament Results Data'!H19</f>
        <v>0</v>
      </c>
      <c r="J20" s="129"/>
      <c r="K20" s="130"/>
      <c r="L20" s="133">
        <f>'Tournament Results Data'!K19</f>
        <v>0</v>
      </c>
      <c r="M20" s="134"/>
      <c r="N20" s="134"/>
      <c r="O20" s="4" t="str">
        <f>'Tournament Results Data'!N19</f>
        <v>-</v>
      </c>
      <c r="P20" s="129">
        <f>'Tournament Results Data'!O19</f>
        <v>0</v>
      </c>
      <c r="Q20" s="129"/>
      <c r="R20" s="130"/>
      <c r="S20" s="133">
        <f>'Tournament Results Data'!R19</f>
        <v>0</v>
      </c>
      <c r="T20" s="134"/>
      <c r="U20" s="134"/>
      <c r="V20" s="4" t="str">
        <f>'Tournament Results Data'!U19</f>
        <v>-</v>
      </c>
      <c r="W20" s="129">
        <f>'Tournament Results Data'!V19</f>
        <v>0</v>
      </c>
      <c r="X20" s="129"/>
      <c r="Y20" s="130"/>
      <c r="Z20" s="133">
        <f>'Tournament Results Data'!Y19</f>
        <v>0</v>
      </c>
      <c r="AA20" s="134"/>
      <c r="AB20" s="134"/>
      <c r="AC20" s="4" t="str">
        <f>'Tournament Results Data'!AB19</f>
        <v>-</v>
      </c>
      <c r="AD20" s="129">
        <f>'Tournament Results Data'!AC19</f>
        <v>0</v>
      </c>
      <c r="AE20" s="129"/>
      <c r="AF20" s="130"/>
      <c r="AG20" s="133">
        <f>'Tournament Results Data'!AF19</f>
        <v>0</v>
      </c>
      <c r="AH20" s="134"/>
      <c r="AI20" s="134"/>
      <c r="AJ20" s="4" t="str">
        <f>'Tournament Results Data'!AI19</f>
        <v>-</v>
      </c>
      <c r="AK20" s="129">
        <f>'Tournament Results Data'!AJ19</f>
        <v>0</v>
      </c>
      <c r="AL20" s="129"/>
      <c r="AM20" s="130"/>
      <c r="AN20" s="133">
        <f>'Tournament Results Data'!AM19</f>
        <v>0</v>
      </c>
      <c r="AO20" s="134"/>
      <c r="AP20" s="134"/>
      <c r="AQ20" s="4" t="str">
        <f>'Tournament Results Data'!AP19</f>
        <v>-</v>
      </c>
      <c r="AR20" s="129">
        <f>'Tournament Results Data'!AQ19</f>
        <v>0</v>
      </c>
      <c r="AS20" s="129"/>
      <c r="AT20" s="135"/>
    </row>
    <row r="21" spans="2:46" ht="13.5" thickBot="1">
      <c r="B21" s="9"/>
      <c r="C21" s="106" t="str">
        <f>'Tournament Results Data'!B20</f>
        <v>Score Set 3</v>
      </c>
      <c r="D21" s="107"/>
      <c r="E21" s="140">
        <f>'Tournament Results Data'!D20</f>
        <v>0</v>
      </c>
      <c r="F21" s="141"/>
      <c r="G21" s="141"/>
      <c r="H21" s="12" t="str">
        <f>'Tournament Results Data'!G20</f>
        <v>-</v>
      </c>
      <c r="I21" s="138">
        <f>'Tournament Results Data'!H20</f>
        <v>0</v>
      </c>
      <c r="J21" s="138"/>
      <c r="K21" s="139"/>
      <c r="L21" s="140">
        <f>'Tournament Results Data'!K20</f>
        <v>0</v>
      </c>
      <c r="M21" s="141"/>
      <c r="N21" s="141"/>
      <c r="O21" s="12" t="str">
        <f>'Tournament Results Data'!N20</f>
        <v>-</v>
      </c>
      <c r="P21" s="138">
        <f>'Tournament Results Data'!O20</f>
        <v>0</v>
      </c>
      <c r="Q21" s="138"/>
      <c r="R21" s="139"/>
      <c r="S21" s="140">
        <f>'Tournament Results Data'!R20</f>
        <v>0</v>
      </c>
      <c r="T21" s="141"/>
      <c r="U21" s="141"/>
      <c r="V21" s="12" t="str">
        <f>'Tournament Results Data'!U20</f>
        <v>-</v>
      </c>
      <c r="W21" s="138">
        <f>'Tournament Results Data'!V20</f>
        <v>0</v>
      </c>
      <c r="X21" s="138"/>
      <c r="Y21" s="139"/>
      <c r="Z21" s="140">
        <f>'Tournament Results Data'!Y20</f>
        <v>0</v>
      </c>
      <c r="AA21" s="141"/>
      <c r="AB21" s="141"/>
      <c r="AC21" s="12" t="str">
        <f>'Tournament Results Data'!AB20</f>
        <v>-</v>
      </c>
      <c r="AD21" s="138">
        <f>'Tournament Results Data'!AC20</f>
        <v>0</v>
      </c>
      <c r="AE21" s="138"/>
      <c r="AF21" s="139"/>
      <c r="AG21" s="140">
        <f>'Tournament Results Data'!AF20</f>
        <v>0</v>
      </c>
      <c r="AH21" s="141"/>
      <c r="AI21" s="141"/>
      <c r="AJ21" s="12" t="str">
        <f>'Tournament Results Data'!AI20</f>
        <v>-</v>
      </c>
      <c r="AK21" s="138">
        <f>'Tournament Results Data'!AJ20</f>
        <v>0</v>
      </c>
      <c r="AL21" s="138"/>
      <c r="AM21" s="139"/>
      <c r="AN21" s="140">
        <f>'Tournament Results Data'!AM20</f>
        <v>0</v>
      </c>
      <c r="AO21" s="141"/>
      <c r="AP21" s="141"/>
      <c r="AQ21" s="12" t="str">
        <f>'Tournament Results Data'!AP20</f>
        <v>-</v>
      </c>
      <c r="AR21" s="138">
        <f>'Tournament Results Data'!AQ20</f>
        <v>0</v>
      </c>
      <c r="AS21" s="138"/>
      <c r="AT21" s="144"/>
    </row>
    <row r="23" ht="13.5" thickBot="1"/>
    <row r="24" spans="2:46" ht="12.75" customHeight="1">
      <c r="B24" s="6"/>
      <c r="C24" s="66" t="str">
        <f>'Tournament Results Data'!B23</f>
        <v>Pool B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5"/>
      <c r="T24" s="66"/>
      <c r="U24" s="66"/>
      <c r="V24" s="66"/>
      <c r="W24" s="66"/>
      <c r="X24" s="66"/>
      <c r="Y24" s="66"/>
      <c r="Z24" s="66"/>
      <c r="AA24" s="66"/>
      <c r="AB24" s="67"/>
      <c r="AC24" s="65" t="str">
        <f>'Tournament Results Data'!AB23</f>
        <v>Sets</v>
      </c>
      <c r="AD24" s="66"/>
      <c r="AE24" s="66"/>
      <c r="AF24" s="66"/>
      <c r="AG24" s="66"/>
      <c r="AH24" s="66"/>
      <c r="AI24" s="66"/>
      <c r="AJ24" s="66"/>
      <c r="AK24" s="66"/>
      <c r="AL24" s="67"/>
      <c r="AM24" s="57"/>
      <c r="AN24" s="58"/>
      <c r="AO24" s="58"/>
      <c r="AP24" s="59"/>
      <c r="AQ24" s="57" t="str">
        <f>'Tournament Results Data'!AP23</f>
        <v>Finish Place</v>
      </c>
      <c r="AR24" s="58"/>
      <c r="AS24" s="58"/>
      <c r="AT24" s="54"/>
    </row>
    <row r="25" spans="1:46" ht="12.75">
      <c r="A25" s="10"/>
      <c r="B25" s="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127"/>
      <c r="T25" s="98"/>
      <c r="U25" s="98"/>
      <c r="V25" s="98"/>
      <c r="W25" s="98"/>
      <c r="X25" s="98"/>
      <c r="Y25" s="98"/>
      <c r="Z25" s="98"/>
      <c r="AA25" s="98"/>
      <c r="AB25" s="128"/>
      <c r="AC25" s="68"/>
      <c r="AD25" s="69"/>
      <c r="AE25" s="69"/>
      <c r="AF25" s="69"/>
      <c r="AG25" s="69"/>
      <c r="AH25" s="69"/>
      <c r="AI25" s="69"/>
      <c r="AJ25" s="69"/>
      <c r="AK25" s="69"/>
      <c r="AL25" s="70"/>
      <c r="AM25" s="60"/>
      <c r="AN25" s="61"/>
      <c r="AO25" s="61"/>
      <c r="AP25" s="62"/>
      <c r="AQ25" s="60"/>
      <c r="AR25" s="61"/>
      <c r="AS25" s="61"/>
      <c r="AT25" s="55"/>
    </row>
    <row r="26" spans="1:46" ht="12.75">
      <c r="A26" s="23"/>
      <c r="B26" s="7"/>
      <c r="C26" s="98" t="str">
        <f>'Tournament Results Data'!B25</f>
        <v>Teams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127"/>
      <c r="T26" s="98"/>
      <c r="U26" s="98"/>
      <c r="V26" s="98"/>
      <c r="W26" s="98"/>
      <c r="X26" s="98"/>
      <c r="Y26" s="98"/>
      <c r="Z26" s="98"/>
      <c r="AA26" s="98"/>
      <c r="AB26" s="128"/>
      <c r="AC26" s="49" t="str">
        <f>'Tournament Results Data'!AB25</f>
        <v>Won</v>
      </c>
      <c r="AD26" s="50"/>
      <c r="AE26" s="51"/>
      <c r="AF26" s="49" t="str">
        <f>'Tournament Results Data'!AE25</f>
        <v>Lost</v>
      </c>
      <c r="AG26" s="50"/>
      <c r="AH26" s="51"/>
      <c r="AI26" s="49" t="str">
        <f>'Tournament Results Data'!AH25</f>
        <v>%</v>
      </c>
      <c r="AJ26" s="50"/>
      <c r="AK26" s="50"/>
      <c r="AL26" s="51"/>
      <c r="AM26" s="60"/>
      <c r="AN26" s="61"/>
      <c r="AO26" s="61"/>
      <c r="AP26" s="62"/>
      <c r="AQ26" s="63"/>
      <c r="AR26" s="64"/>
      <c r="AS26" s="64"/>
      <c r="AT26" s="52"/>
    </row>
    <row r="27" spans="1:46" ht="12.75">
      <c r="A27" s="20"/>
      <c r="B27" s="8">
        <f>'Tournament Results Data'!A26</f>
        <v>0</v>
      </c>
      <c r="C27" s="94">
        <f>'Tournament Results Data'!B26</f>
        <v>0</v>
      </c>
      <c r="D27" s="94"/>
      <c r="E27" s="94"/>
      <c r="F27" s="94"/>
      <c r="G27" s="94"/>
      <c r="H27" s="94"/>
      <c r="I27" s="94">
        <f>'Tournament Results Data'!H26</f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127"/>
      <c r="T27" s="98"/>
      <c r="U27" s="98"/>
      <c r="V27" s="98"/>
      <c r="W27" s="98"/>
      <c r="X27" s="98"/>
      <c r="Y27" s="98"/>
      <c r="Z27" s="98"/>
      <c r="AA27" s="98"/>
      <c r="AB27" s="128"/>
      <c r="AC27" s="81">
        <f>'Tournament Results Data'!AB26</f>
        <v>0</v>
      </c>
      <c r="AD27" s="82"/>
      <c r="AE27" s="83"/>
      <c r="AF27" s="81">
        <f>'Tournament Results Data'!AE26</f>
        <v>0</v>
      </c>
      <c r="AG27" s="82"/>
      <c r="AH27" s="83"/>
      <c r="AI27" s="95" t="e">
        <f>'Tournament Results Data'!AH26</f>
        <v>#DIV/0!</v>
      </c>
      <c r="AJ27" s="96"/>
      <c r="AK27" s="96"/>
      <c r="AL27" s="97"/>
      <c r="AM27" s="60"/>
      <c r="AN27" s="61"/>
      <c r="AO27" s="61"/>
      <c r="AP27" s="62"/>
      <c r="AQ27" s="49">
        <f>'Tournament Results Data'!AP26</f>
        <v>0</v>
      </c>
      <c r="AR27" s="50"/>
      <c r="AS27" s="50"/>
      <c r="AT27" s="75"/>
    </row>
    <row r="28" spans="1:46" ht="12.75">
      <c r="A28" s="20"/>
      <c r="B28" s="8">
        <f>'Tournament Results Data'!A27</f>
        <v>0</v>
      </c>
      <c r="C28" s="94">
        <f>'Tournament Results Data'!B27</f>
        <v>0</v>
      </c>
      <c r="D28" s="94"/>
      <c r="E28" s="94"/>
      <c r="F28" s="94"/>
      <c r="G28" s="94"/>
      <c r="H28" s="94"/>
      <c r="I28" s="94">
        <f>'Tournament Results Data'!H27</f>
        <v>0</v>
      </c>
      <c r="J28" s="94"/>
      <c r="K28" s="94"/>
      <c r="L28" s="94"/>
      <c r="M28" s="94"/>
      <c r="N28" s="94"/>
      <c r="O28" s="94"/>
      <c r="P28" s="94"/>
      <c r="Q28" s="94"/>
      <c r="R28" s="94"/>
      <c r="S28" s="127"/>
      <c r="T28" s="98"/>
      <c r="U28" s="98"/>
      <c r="V28" s="98"/>
      <c r="W28" s="98"/>
      <c r="X28" s="98"/>
      <c r="Y28" s="98"/>
      <c r="Z28" s="98"/>
      <c r="AA28" s="98"/>
      <c r="AB28" s="128"/>
      <c r="AC28" s="81">
        <f>'Tournament Results Data'!AB27</f>
        <v>0</v>
      </c>
      <c r="AD28" s="82"/>
      <c r="AE28" s="83"/>
      <c r="AF28" s="81">
        <f>'Tournament Results Data'!AE27</f>
        <v>0</v>
      </c>
      <c r="AG28" s="82"/>
      <c r="AH28" s="83"/>
      <c r="AI28" s="95" t="e">
        <f>'Tournament Results Data'!AH27</f>
        <v>#DIV/0!</v>
      </c>
      <c r="AJ28" s="96"/>
      <c r="AK28" s="96"/>
      <c r="AL28" s="97"/>
      <c r="AM28" s="60"/>
      <c r="AN28" s="61"/>
      <c r="AO28" s="61"/>
      <c r="AP28" s="62"/>
      <c r="AQ28" s="49">
        <f>'Tournament Results Data'!AP27</f>
        <v>0</v>
      </c>
      <c r="AR28" s="50"/>
      <c r="AS28" s="50"/>
      <c r="AT28" s="75"/>
    </row>
    <row r="29" spans="1:46" ht="12.75">
      <c r="A29" s="20"/>
      <c r="B29" s="8">
        <f>'Tournament Results Data'!A28</f>
        <v>0</v>
      </c>
      <c r="C29" s="94">
        <f>'Tournament Results Data'!B28</f>
        <v>0</v>
      </c>
      <c r="D29" s="94"/>
      <c r="E29" s="94"/>
      <c r="F29" s="94"/>
      <c r="G29" s="94"/>
      <c r="H29" s="94"/>
      <c r="I29" s="94">
        <f>'Tournament Results Data'!H28</f>
        <v>0</v>
      </c>
      <c r="J29" s="94"/>
      <c r="K29" s="94"/>
      <c r="L29" s="94"/>
      <c r="M29" s="94"/>
      <c r="N29" s="94"/>
      <c r="O29" s="94"/>
      <c r="P29" s="94"/>
      <c r="Q29" s="94"/>
      <c r="R29" s="94"/>
      <c r="S29" s="127"/>
      <c r="T29" s="98"/>
      <c r="U29" s="98"/>
      <c r="V29" s="98"/>
      <c r="W29" s="98"/>
      <c r="X29" s="98"/>
      <c r="Y29" s="98"/>
      <c r="Z29" s="98"/>
      <c r="AA29" s="98"/>
      <c r="AB29" s="128"/>
      <c r="AC29" s="81">
        <f>'Tournament Results Data'!AB28</f>
        <v>0</v>
      </c>
      <c r="AD29" s="82"/>
      <c r="AE29" s="83"/>
      <c r="AF29" s="81">
        <f>'Tournament Results Data'!AE28</f>
        <v>0</v>
      </c>
      <c r="AG29" s="82"/>
      <c r="AH29" s="83"/>
      <c r="AI29" s="95" t="e">
        <f>'Tournament Results Data'!AH28</f>
        <v>#DIV/0!</v>
      </c>
      <c r="AJ29" s="96"/>
      <c r="AK29" s="96"/>
      <c r="AL29" s="97"/>
      <c r="AM29" s="60"/>
      <c r="AN29" s="61"/>
      <c r="AO29" s="61"/>
      <c r="AP29" s="62"/>
      <c r="AQ29" s="49">
        <f>'Tournament Results Data'!AP28</f>
        <v>0</v>
      </c>
      <c r="AR29" s="50"/>
      <c r="AS29" s="50"/>
      <c r="AT29" s="75"/>
    </row>
    <row r="30" spans="1:46" ht="12.75">
      <c r="A30" s="20"/>
      <c r="B30" s="8">
        <f>'Tournament Results Data'!A29</f>
        <v>0</v>
      </c>
      <c r="C30" s="94">
        <f>'Tournament Results Data'!B29</f>
        <v>0</v>
      </c>
      <c r="D30" s="94"/>
      <c r="E30" s="94"/>
      <c r="F30" s="94"/>
      <c r="G30" s="94"/>
      <c r="H30" s="94"/>
      <c r="I30" s="94">
        <f>'Tournament Results Data'!H29</f>
        <v>0</v>
      </c>
      <c r="J30" s="94"/>
      <c r="K30" s="94"/>
      <c r="L30" s="94"/>
      <c r="M30" s="94"/>
      <c r="N30" s="94"/>
      <c r="O30" s="94"/>
      <c r="P30" s="94"/>
      <c r="Q30" s="94"/>
      <c r="R30" s="94"/>
      <c r="S30" s="68"/>
      <c r="T30" s="69"/>
      <c r="U30" s="69"/>
      <c r="V30" s="69"/>
      <c r="W30" s="69"/>
      <c r="X30" s="69"/>
      <c r="Y30" s="69"/>
      <c r="Z30" s="69"/>
      <c r="AA30" s="69"/>
      <c r="AB30" s="70"/>
      <c r="AC30" s="81">
        <f>'Tournament Results Data'!AB29</f>
        <v>0</v>
      </c>
      <c r="AD30" s="82"/>
      <c r="AE30" s="83"/>
      <c r="AF30" s="81">
        <f>'Tournament Results Data'!AE29</f>
        <v>0</v>
      </c>
      <c r="AG30" s="82"/>
      <c r="AH30" s="83"/>
      <c r="AI30" s="95" t="e">
        <f>'Tournament Results Data'!AH29</f>
        <v>#DIV/0!</v>
      </c>
      <c r="AJ30" s="96"/>
      <c r="AK30" s="96"/>
      <c r="AL30" s="97"/>
      <c r="AM30" s="63"/>
      <c r="AN30" s="64"/>
      <c r="AO30" s="64"/>
      <c r="AP30" s="53"/>
      <c r="AQ30" s="49">
        <f>'Tournament Results Data'!AP29</f>
        <v>0</v>
      </c>
      <c r="AR30" s="50"/>
      <c r="AS30" s="50"/>
      <c r="AT30" s="75"/>
    </row>
    <row r="31" spans="2:46" ht="12.75">
      <c r="B31" s="7"/>
      <c r="C31" s="49"/>
      <c r="D31" s="163"/>
      <c r="E31" s="49"/>
      <c r="F31" s="164"/>
      <c r="G31" s="164"/>
      <c r="H31" s="164"/>
      <c r="I31" s="164"/>
      <c r="J31" s="164"/>
      <c r="K31" s="163"/>
      <c r="L31" s="49"/>
      <c r="M31" s="164"/>
      <c r="N31" s="164"/>
      <c r="O31" s="164"/>
      <c r="P31" s="164"/>
      <c r="Q31" s="164"/>
      <c r="R31" s="163"/>
      <c r="S31" s="49"/>
      <c r="T31" s="164"/>
      <c r="U31" s="164"/>
      <c r="V31" s="164"/>
      <c r="W31" s="164"/>
      <c r="X31" s="164"/>
      <c r="Y31" s="163"/>
      <c r="Z31" s="49"/>
      <c r="AA31" s="164"/>
      <c r="AB31" s="164"/>
      <c r="AC31" s="164"/>
      <c r="AD31" s="164"/>
      <c r="AE31" s="164"/>
      <c r="AF31" s="163"/>
      <c r="AG31" s="49"/>
      <c r="AH31" s="164"/>
      <c r="AI31" s="164"/>
      <c r="AJ31" s="164"/>
      <c r="AK31" s="164"/>
      <c r="AL31" s="164"/>
      <c r="AM31" s="163"/>
      <c r="AN31" s="49"/>
      <c r="AO31" s="164"/>
      <c r="AP31" s="164"/>
      <c r="AQ31" s="164"/>
      <c r="AR31" s="164"/>
      <c r="AS31" s="164"/>
      <c r="AT31" s="172"/>
    </row>
    <row r="32" spans="2:46" ht="12.75">
      <c r="B32" s="7"/>
      <c r="C32" s="49" t="str">
        <f>'Tournament Results Data'!B31</f>
        <v>Time</v>
      </c>
      <c r="D32" s="51"/>
      <c r="E32" s="49" t="str">
        <f>'Tournament Results Data'!D31</f>
        <v>8:30 AM</v>
      </c>
      <c r="F32" s="50"/>
      <c r="G32" s="50"/>
      <c r="H32" s="50"/>
      <c r="I32" s="50"/>
      <c r="J32" s="50"/>
      <c r="K32" s="51"/>
      <c r="L32" s="49" t="str">
        <f>'Tournament Results Data'!K31</f>
        <v>9:30 AM</v>
      </c>
      <c r="M32" s="50"/>
      <c r="N32" s="50"/>
      <c r="O32" s="50"/>
      <c r="P32" s="50"/>
      <c r="Q32" s="50"/>
      <c r="R32" s="51"/>
      <c r="S32" s="49" t="str">
        <f>'Tournament Results Data'!R31</f>
        <v>ASAP</v>
      </c>
      <c r="T32" s="50"/>
      <c r="U32" s="50"/>
      <c r="V32" s="50"/>
      <c r="W32" s="50"/>
      <c r="X32" s="50"/>
      <c r="Y32" s="51"/>
      <c r="Z32" s="49" t="str">
        <f>'Tournament Results Data'!Y31</f>
        <v>ASAP</v>
      </c>
      <c r="AA32" s="50"/>
      <c r="AB32" s="50"/>
      <c r="AC32" s="50"/>
      <c r="AD32" s="50"/>
      <c r="AE32" s="50"/>
      <c r="AF32" s="51"/>
      <c r="AG32" s="49" t="str">
        <f>'Tournament Results Data'!AF31</f>
        <v>ASAP</v>
      </c>
      <c r="AH32" s="50"/>
      <c r="AI32" s="50"/>
      <c r="AJ32" s="50"/>
      <c r="AK32" s="50"/>
      <c r="AL32" s="50"/>
      <c r="AM32" s="51"/>
      <c r="AN32" s="49" t="str">
        <f>'Tournament Results Data'!AM31</f>
        <v>ASAP</v>
      </c>
      <c r="AO32" s="50"/>
      <c r="AP32" s="50"/>
      <c r="AQ32" s="50"/>
      <c r="AR32" s="50"/>
      <c r="AS32" s="50"/>
      <c r="AT32" s="75"/>
    </row>
    <row r="33" spans="2:46" ht="12.75">
      <c r="B33" s="7"/>
      <c r="C33" s="49" t="str">
        <f>'Tournament Results Data'!B32</f>
        <v>Match #</v>
      </c>
      <c r="D33" s="51"/>
      <c r="E33" s="49" t="str">
        <f>'Tournament Results Data'!D32</f>
        <v>1</v>
      </c>
      <c r="F33" s="50"/>
      <c r="G33" s="50"/>
      <c r="H33" s="50"/>
      <c r="I33" s="50"/>
      <c r="J33" s="50"/>
      <c r="K33" s="51"/>
      <c r="L33" s="49" t="str">
        <f>'Tournament Results Data'!K32</f>
        <v>2</v>
      </c>
      <c r="M33" s="50"/>
      <c r="N33" s="50"/>
      <c r="O33" s="50"/>
      <c r="P33" s="50"/>
      <c r="Q33" s="50"/>
      <c r="R33" s="51"/>
      <c r="S33" s="49" t="str">
        <f>'Tournament Results Data'!R32</f>
        <v>3</v>
      </c>
      <c r="T33" s="50"/>
      <c r="U33" s="50"/>
      <c r="V33" s="50"/>
      <c r="W33" s="50"/>
      <c r="X33" s="50"/>
      <c r="Y33" s="51"/>
      <c r="Z33" s="49" t="str">
        <f>'Tournament Results Data'!Y32</f>
        <v>4</v>
      </c>
      <c r="AA33" s="50"/>
      <c r="AB33" s="50"/>
      <c r="AC33" s="50"/>
      <c r="AD33" s="50"/>
      <c r="AE33" s="50"/>
      <c r="AF33" s="51"/>
      <c r="AG33" s="49" t="str">
        <f>'Tournament Results Data'!AF32</f>
        <v>5</v>
      </c>
      <c r="AH33" s="50"/>
      <c r="AI33" s="50"/>
      <c r="AJ33" s="50"/>
      <c r="AK33" s="50"/>
      <c r="AL33" s="50"/>
      <c r="AM33" s="51"/>
      <c r="AN33" s="49" t="str">
        <f>'Tournament Results Data'!AM32</f>
        <v>6</v>
      </c>
      <c r="AO33" s="50"/>
      <c r="AP33" s="50"/>
      <c r="AQ33" s="50"/>
      <c r="AR33" s="50"/>
      <c r="AS33" s="50"/>
      <c r="AT33" s="75"/>
    </row>
    <row r="34" spans="2:46" ht="12.75">
      <c r="B34" s="7"/>
      <c r="C34" s="49" t="str">
        <f>'Tournament Results Data'!B33</f>
        <v>Match(Work)</v>
      </c>
      <c r="D34" s="51"/>
      <c r="E34" s="49" t="str">
        <f>'Tournament Results Data'!D33</f>
        <v>1 vs 2 (3)</v>
      </c>
      <c r="F34" s="50"/>
      <c r="G34" s="50"/>
      <c r="H34" s="50"/>
      <c r="I34" s="50"/>
      <c r="J34" s="50"/>
      <c r="K34" s="51"/>
      <c r="L34" s="49" t="str">
        <f>'Tournament Results Data'!K33</f>
        <v>3 vs 4 (2)</v>
      </c>
      <c r="M34" s="50"/>
      <c r="N34" s="50"/>
      <c r="O34" s="50"/>
      <c r="P34" s="50"/>
      <c r="Q34" s="50"/>
      <c r="R34" s="51"/>
      <c r="S34" s="49" t="str">
        <f>'Tournament Results Data'!R33</f>
        <v>2 vs 4 (1)</v>
      </c>
      <c r="T34" s="50"/>
      <c r="U34" s="50"/>
      <c r="V34" s="50"/>
      <c r="W34" s="50"/>
      <c r="X34" s="50"/>
      <c r="Y34" s="51"/>
      <c r="Z34" s="49" t="str">
        <f>'Tournament Results Data'!Y33</f>
        <v>1 vs 3 (4)</v>
      </c>
      <c r="AA34" s="50"/>
      <c r="AB34" s="50"/>
      <c r="AC34" s="50"/>
      <c r="AD34" s="50"/>
      <c r="AE34" s="50"/>
      <c r="AF34" s="51"/>
      <c r="AG34" s="49" t="str">
        <f>'Tournament Results Data'!AF33</f>
        <v>2 vs 3 (1)</v>
      </c>
      <c r="AH34" s="50"/>
      <c r="AI34" s="50"/>
      <c r="AJ34" s="50"/>
      <c r="AK34" s="50"/>
      <c r="AL34" s="50"/>
      <c r="AM34" s="51"/>
      <c r="AN34" s="49" t="str">
        <f>'Tournament Results Data'!AM33</f>
        <v>1 vs 4 (2)</v>
      </c>
      <c r="AO34" s="50"/>
      <c r="AP34" s="50"/>
      <c r="AQ34" s="50"/>
      <c r="AR34" s="50"/>
      <c r="AS34" s="50"/>
      <c r="AT34" s="75"/>
    </row>
    <row r="35" spans="2:46" ht="12.75">
      <c r="B35" s="7"/>
      <c r="C35" s="49" t="str">
        <f>'Tournament Results Data'!B34</f>
        <v>Score Set 1</v>
      </c>
      <c r="D35" s="51"/>
      <c r="E35" s="112">
        <f>'Tournament Results Data'!D34</f>
        <v>0</v>
      </c>
      <c r="F35" s="113"/>
      <c r="G35" s="113"/>
      <c r="H35" s="4" t="str">
        <f>'Tournament Results Data'!G34</f>
        <v>-</v>
      </c>
      <c r="I35" s="116">
        <f>'Tournament Results Data'!H34</f>
        <v>0</v>
      </c>
      <c r="J35" s="116"/>
      <c r="K35" s="117"/>
      <c r="L35" s="112">
        <f>'Tournament Results Data'!K34</f>
        <v>0</v>
      </c>
      <c r="M35" s="113"/>
      <c r="N35" s="113"/>
      <c r="O35" s="4" t="str">
        <f>'Tournament Results Data'!N34</f>
        <v>-</v>
      </c>
      <c r="P35" s="116">
        <f>'Tournament Results Data'!O34</f>
        <v>0</v>
      </c>
      <c r="Q35" s="116"/>
      <c r="R35" s="117"/>
      <c r="S35" s="112">
        <f>'Tournament Results Data'!R34</f>
        <v>0</v>
      </c>
      <c r="T35" s="113"/>
      <c r="U35" s="113"/>
      <c r="V35" s="4" t="str">
        <f>'Tournament Results Data'!U34</f>
        <v>-</v>
      </c>
      <c r="W35" s="116">
        <f>'Tournament Results Data'!V34</f>
        <v>0</v>
      </c>
      <c r="X35" s="116"/>
      <c r="Y35" s="117"/>
      <c r="Z35" s="112">
        <f>'Tournament Results Data'!Y34</f>
        <v>0</v>
      </c>
      <c r="AA35" s="113"/>
      <c r="AB35" s="113"/>
      <c r="AC35" s="4" t="str">
        <f>'Tournament Results Data'!AB34</f>
        <v>-</v>
      </c>
      <c r="AD35" s="116">
        <f>'Tournament Results Data'!AC34</f>
        <v>0</v>
      </c>
      <c r="AE35" s="116"/>
      <c r="AF35" s="117"/>
      <c r="AG35" s="112">
        <f>'Tournament Results Data'!AF34</f>
        <v>0</v>
      </c>
      <c r="AH35" s="113"/>
      <c r="AI35" s="113"/>
      <c r="AJ35" s="4" t="str">
        <f>'Tournament Results Data'!AI34</f>
        <v>-</v>
      </c>
      <c r="AK35" s="116">
        <f>'Tournament Results Data'!AJ34</f>
        <v>0</v>
      </c>
      <c r="AL35" s="116"/>
      <c r="AM35" s="117"/>
      <c r="AN35" s="112">
        <f>'Tournament Results Data'!AM34</f>
        <v>0</v>
      </c>
      <c r="AO35" s="113"/>
      <c r="AP35" s="113"/>
      <c r="AQ35" s="4" t="str">
        <f>'Tournament Results Data'!AP34</f>
        <v>-</v>
      </c>
      <c r="AR35" s="116">
        <f>'Tournament Results Data'!AQ34</f>
        <v>0</v>
      </c>
      <c r="AS35" s="116"/>
      <c r="AT35" s="147"/>
    </row>
    <row r="36" spans="2:46" ht="12.75">
      <c r="B36" s="7"/>
      <c r="C36" s="49" t="str">
        <f>'Tournament Results Data'!B35</f>
        <v>Score Set 2</v>
      </c>
      <c r="D36" s="51"/>
      <c r="E36" s="112">
        <f>'Tournament Results Data'!D35</f>
        <v>0</v>
      </c>
      <c r="F36" s="113"/>
      <c r="G36" s="113"/>
      <c r="H36" s="4" t="str">
        <f>'Tournament Results Data'!G35</f>
        <v>-</v>
      </c>
      <c r="I36" s="116">
        <f>'Tournament Results Data'!H35</f>
        <v>0</v>
      </c>
      <c r="J36" s="116"/>
      <c r="K36" s="117"/>
      <c r="L36" s="112">
        <f>'Tournament Results Data'!K35</f>
        <v>0</v>
      </c>
      <c r="M36" s="113"/>
      <c r="N36" s="113"/>
      <c r="O36" s="4" t="str">
        <f>'Tournament Results Data'!N35</f>
        <v>-</v>
      </c>
      <c r="P36" s="116">
        <f>'Tournament Results Data'!O35</f>
        <v>0</v>
      </c>
      <c r="Q36" s="116"/>
      <c r="R36" s="117"/>
      <c r="S36" s="112">
        <f>'Tournament Results Data'!R35</f>
        <v>0</v>
      </c>
      <c r="T36" s="113"/>
      <c r="U36" s="113"/>
      <c r="V36" s="4" t="str">
        <f>'Tournament Results Data'!U35</f>
        <v>-</v>
      </c>
      <c r="W36" s="116">
        <f>'Tournament Results Data'!V35</f>
        <v>0</v>
      </c>
      <c r="X36" s="116"/>
      <c r="Y36" s="117"/>
      <c r="Z36" s="112">
        <f>'Tournament Results Data'!Y35</f>
        <v>0</v>
      </c>
      <c r="AA36" s="113"/>
      <c r="AB36" s="113"/>
      <c r="AC36" s="4" t="str">
        <f>'Tournament Results Data'!AB35</f>
        <v>-</v>
      </c>
      <c r="AD36" s="116">
        <f>'Tournament Results Data'!AC35</f>
        <v>0</v>
      </c>
      <c r="AE36" s="116"/>
      <c r="AF36" s="117"/>
      <c r="AG36" s="112">
        <f>'Tournament Results Data'!AF35</f>
        <v>0</v>
      </c>
      <c r="AH36" s="113"/>
      <c r="AI36" s="113"/>
      <c r="AJ36" s="4" t="str">
        <f>'Tournament Results Data'!AI35</f>
        <v>-</v>
      </c>
      <c r="AK36" s="116">
        <f>'Tournament Results Data'!AJ35</f>
        <v>0</v>
      </c>
      <c r="AL36" s="116"/>
      <c r="AM36" s="117"/>
      <c r="AN36" s="112">
        <f>'Tournament Results Data'!AM35</f>
        <v>0</v>
      </c>
      <c r="AO36" s="113"/>
      <c r="AP36" s="113"/>
      <c r="AQ36" s="4" t="str">
        <f>'Tournament Results Data'!AP35</f>
        <v>-</v>
      </c>
      <c r="AR36" s="116">
        <f>'Tournament Results Data'!AQ35</f>
        <v>0</v>
      </c>
      <c r="AS36" s="116"/>
      <c r="AT36" s="147"/>
    </row>
    <row r="37" spans="2:46" ht="13.5" thickBot="1">
      <c r="B37" s="9"/>
      <c r="C37" s="106" t="str">
        <f>'Tournament Results Data'!B36</f>
        <v>Score Set 3</v>
      </c>
      <c r="D37" s="107"/>
      <c r="E37" s="118">
        <f>'Tournament Results Data'!D36</f>
        <v>0</v>
      </c>
      <c r="F37" s="119"/>
      <c r="G37" s="119"/>
      <c r="H37" s="12" t="str">
        <f>'Tournament Results Data'!G36</f>
        <v>-</v>
      </c>
      <c r="I37" s="114">
        <f>'Tournament Results Data'!H36</f>
        <v>0</v>
      </c>
      <c r="J37" s="114"/>
      <c r="K37" s="115"/>
      <c r="L37" s="118">
        <f>'Tournament Results Data'!K36</f>
        <v>0</v>
      </c>
      <c r="M37" s="119"/>
      <c r="N37" s="119"/>
      <c r="O37" s="12" t="str">
        <f>'Tournament Results Data'!N36</f>
        <v>-</v>
      </c>
      <c r="P37" s="114">
        <f>'Tournament Results Data'!O36</f>
        <v>0</v>
      </c>
      <c r="Q37" s="114"/>
      <c r="R37" s="115"/>
      <c r="S37" s="118">
        <f>'Tournament Results Data'!R36</f>
        <v>0</v>
      </c>
      <c r="T37" s="119"/>
      <c r="U37" s="119"/>
      <c r="V37" s="12" t="str">
        <f>'Tournament Results Data'!U36</f>
        <v>-</v>
      </c>
      <c r="W37" s="114">
        <f>'Tournament Results Data'!V36</f>
        <v>0</v>
      </c>
      <c r="X37" s="114"/>
      <c r="Y37" s="115"/>
      <c r="Z37" s="118">
        <f>'Tournament Results Data'!Y36</f>
        <v>0</v>
      </c>
      <c r="AA37" s="119"/>
      <c r="AB37" s="119"/>
      <c r="AC37" s="12" t="str">
        <f>'Tournament Results Data'!AB36</f>
        <v>-</v>
      </c>
      <c r="AD37" s="114">
        <f>'Tournament Results Data'!AC36</f>
        <v>0</v>
      </c>
      <c r="AE37" s="114"/>
      <c r="AF37" s="115"/>
      <c r="AG37" s="118">
        <f>'Tournament Results Data'!AF36</f>
        <v>0</v>
      </c>
      <c r="AH37" s="119"/>
      <c r="AI37" s="119"/>
      <c r="AJ37" s="12" t="str">
        <f>'Tournament Results Data'!AI36</f>
        <v>-</v>
      </c>
      <c r="AK37" s="114">
        <f>'Tournament Results Data'!AJ36</f>
        <v>0</v>
      </c>
      <c r="AL37" s="114"/>
      <c r="AM37" s="115"/>
      <c r="AN37" s="118">
        <f>'Tournament Results Data'!AM36</f>
        <v>0</v>
      </c>
      <c r="AO37" s="119"/>
      <c r="AP37" s="119"/>
      <c r="AQ37" s="12" t="str">
        <f>'Tournament Results Data'!AP36</f>
        <v>-</v>
      </c>
      <c r="AR37" s="114">
        <f>'Tournament Results Data'!AQ36</f>
        <v>0</v>
      </c>
      <c r="AS37" s="114"/>
      <c r="AT37" s="146"/>
    </row>
    <row r="38" spans="2:46" ht="12.75">
      <c r="B38" s="2"/>
      <c r="C38" s="2"/>
      <c r="D38" s="2"/>
      <c r="E38" s="14"/>
      <c r="F38" s="14"/>
      <c r="G38" s="14"/>
      <c r="H38" s="2"/>
      <c r="I38" s="15"/>
      <c r="J38" s="15"/>
      <c r="K38" s="15"/>
      <c r="L38" s="14"/>
      <c r="M38" s="14"/>
      <c r="N38" s="14"/>
      <c r="O38" s="2"/>
      <c r="P38" s="15"/>
      <c r="Q38" s="15"/>
      <c r="R38" s="15"/>
      <c r="S38" s="14"/>
      <c r="T38" s="14"/>
      <c r="U38" s="14"/>
      <c r="V38" s="2"/>
      <c r="W38" s="15"/>
      <c r="X38" s="15"/>
      <c r="Y38" s="15"/>
      <c r="Z38" s="14"/>
      <c r="AA38" s="14"/>
      <c r="AB38" s="14"/>
      <c r="AC38" s="2"/>
      <c r="AD38" s="15"/>
      <c r="AE38" s="15"/>
      <c r="AF38" s="15"/>
      <c r="AG38" s="14"/>
      <c r="AH38" s="14"/>
      <c r="AI38" s="14"/>
      <c r="AJ38" s="2"/>
      <c r="AK38" s="15"/>
      <c r="AL38" s="15"/>
      <c r="AM38" s="15"/>
      <c r="AN38" s="14"/>
      <c r="AO38" s="14"/>
      <c r="AP38" s="14"/>
      <c r="AQ38" s="2"/>
      <c r="AR38" s="15"/>
      <c r="AS38" s="15"/>
      <c r="AT38" s="15"/>
    </row>
    <row r="39" spans="2:46" ht="13.5" thickBot="1">
      <c r="B39" s="2"/>
      <c r="C39" s="2"/>
      <c r="D39" s="2"/>
      <c r="E39" s="14"/>
      <c r="F39" s="14"/>
      <c r="G39" s="14"/>
      <c r="H39" s="2"/>
      <c r="I39" s="15"/>
      <c r="J39" s="15"/>
      <c r="K39" s="15"/>
      <c r="L39" s="14"/>
      <c r="M39" s="14"/>
      <c r="N39" s="14"/>
      <c r="O39" s="2"/>
      <c r="P39" s="15"/>
      <c r="Q39" s="15"/>
      <c r="R39" s="15"/>
      <c r="S39" s="14"/>
      <c r="T39" s="14"/>
      <c r="U39" s="14"/>
      <c r="V39" s="2"/>
      <c r="W39" s="15"/>
      <c r="X39" s="15"/>
      <c r="Y39" s="15"/>
      <c r="Z39" s="14"/>
      <c r="AA39" s="14"/>
      <c r="AB39" s="14"/>
      <c r="AC39" s="2"/>
      <c r="AD39" s="15"/>
      <c r="AE39" s="15"/>
      <c r="AF39" s="15"/>
      <c r="AG39" s="14"/>
      <c r="AH39" s="14"/>
      <c r="AI39" s="14"/>
      <c r="AJ39" s="2"/>
      <c r="AK39" s="15"/>
      <c r="AL39" s="15"/>
      <c r="AM39" s="15"/>
      <c r="AN39" s="14"/>
      <c r="AO39" s="14"/>
      <c r="AP39" s="14"/>
      <c r="AQ39" s="2"/>
      <c r="AR39" s="15"/>
      <c r="AS39" s="15"/>
      <c r="AT39" s="15"/>
    </row>
    <row r="40" spans="2:46" ht="12.75" customHeight="1">
      <c r="B40" s="6"/>
      <c r="C40" s="66" t="str">
        <f>'Tournament Results Data'!B39</f>
        <v>Pool ?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6"/>
      <c r="U40" s="66"/>
      <c r="V40" s="66"/>
      <c r="W40" s="66"/>
      <c r="X40" s="66"/>
      <c r="Y40" s="66"/>
      <c r="Z40" s="66"/>
      <c r="AA40" s="66"/>
      <c r="AB40" s="67"/>
      <c r="AC40" s="65" t="s">
        <v>45</v>
      </c>
      <c r="AD40" s="66"/>
      <c r="AE40" s="66"/>
      <c r="AF40" s="66"/>
      <c r="AG40" s="66"/>
      <c r="AH40" s="66"/>
      <c r="AI40" s="66"/>
      <c r="AJ40" s="66"/>
      <c r="AK40" s="66"/>
      <c r="AL40" s="67"/>
      <c r="AM40" s="57"/>
      <c r="AN40" s="58"/>
      <c r="AO40" s="58"/>
      <c r="AP40" s="59"/>
      <c r="AQ40" s="57" t="str">
        <f>'Tournament Results Data'!AP39</f>
        <v>Finish Place</v>
      </c>
      <c r="AR40" s="58"/>
      <c r="AS40" s="58"/>
      <c r="AT40" s="54"/>
    </row>
    <row r="41" spans="1:46" ht="12.75">
      <c r="A41" s="10"/>
      <c r="B41" s="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127"/>
      <c r="T41" s="98"/>
      <c r="U41" s="98"/>
      <c r="V41" s="98"/>
      <c r="W41" s="98"/>
      <c r="X41" s="98"/>
      <c r="Y41" s="98"/>
      <c r="Z41" s="98"/>
      <c r="AA41" s="98"/>
      <c r="AB41" s="128"/>
      <c r="AC41" s="68"/>
      <c r="AD41" s="69"/>
      <c r="AE41" s="69"/>
      <c r="AF41" s="69"/>
      <c r="AG41" s="69"/>
      <c r="AH41" s="69"/>
      <c r="AI41" s="69"/>
      <c r="AJ41" s="69"/>
      <c r="AK41" s="69"/>
      <c r="AL41" s="70"/>
      <c r="AM41" s="60"/>
      <c r="AN41" s="61"/>
      <c r="AO41" s="61"/>
      <c r="AP41" s="62"/>
      <c r="AQ41" s="60"/>
      <c r="AR41" s="61"/>
      <c r="AS41" s="61"/>
      <c r="AT41" s="55"/>
    </row>
    <row r="42" spans="1:46" ht="12.75">
      <c r="A42" s="23"/>
      <c r="B42" s="7"/>
      <c r="C42" s="98" t="str">
        <f>'Tournament Results Data'!B41</f>
        <v>Teams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127"/>
      <c r="T42" s="98"/>
      <c r="U42" s="98"/>
      <c r="V42" s="98"/>
      <c r="W42" s="98"/>
      <c r="X42" s="98"/>
      <c r="Y42" s="98"/>
      <c r="Z42" s="98"/>
      <c r="AA42" s="98"/>
      <c r="AB42" s="128"/>
      <c r="AC42" s="49" t="str">
        <f>'Tournament Results Data'!AB41</f>
        <v>Won</v>
      </c>
      <c r="AD42" s="50"/>
      <c r="AE42" s="51"/>
      <c r="AF42" s="49" t="str">
        <f>'Tournament Results Data'!AE41</f>
        <v>Lost</v>
      </c>
      <c r="AG42" s="50"/>
      <c r="AH42" s="51"/>
      <c r="AI42" s="49" t="str">
        <f>'Tournament Results Data'!AH41</f>
        <v>%</v>
      </c>
      <c r="AJ42" s="50"/>
      <c r="AK42" s="50"/>
      <c r="AL42" s="51"/>
      <c r="AM42" s="60"/>
      <c r="AN42" s="61"/>
      <c r="AO42" s="61"/>
      <c r="AP42" s="62"/>
      <c r="AQ42" s="63"/>
      <c r="AR42" s="64"/>
      <c r="AS42" s="64"/>
      <c r="AT42" s="52"/>
    </row>
    <row r="43" spans="1:46" ht="12.75">
      <c r="A43" s="20"/>
      <c r="B43" s="8">
        <f>'Tournament Results Data'!A42</f>
        <v>0</v>
      </c>
      <c r="C43" s="94">
        <f>'Tournament Results Data'!B42</f>
        <v>0</v>
      </c>
      <c r="D43" s="94"/>
      <c r="E43" s="94"/>
      <c r="F43" s="94"/>
      <c r="G43" s="94"/>
      <c r="H43" s="94"/>
      <c r="I43" s="94">
        <f>'Tournament Results Data'!H42</f>
        <v>0</v>
      </c>
      <c r="J43" s="94"/>
      <c r="K43" s="94"/>
      <c r="L43" s="94"/>
      <c r="M43" s="94"/>
      <c r="N43" s="94"/>
      <c r="O43" s="94"/>
      <c r="P43" s="94"/>
      <c r="Q43" s="94"/>
      <c r="R43" s="94"/>
      <c r="S43" s="127"/>
      <c r="T43" s="98"/>
      <c r="U43" s="98"/>
      <c r="V43" s="98"/>
      <c r="W43" s="98"/>
      <c r="X43" s="98"/>
      <c r="Y43" s="98"/>
      <c r="Z43" s="98"/>
      <c r="AA43" s="98"/>
      <c r="AB43" s="128"/>
      <c r="AC43" s="81">
        <f>'Tournament Results Data'!AB42</f>
        <v>0</v>
      </c>
      <c r="AD43" s="82"/>
      <c r="AE43" s="83"/>
      <c r="AF43" s="81">
        <f>'Tournament Results Data'!AE42</f>
        <v>0</v>
      </c>
      <c r="AG43" s="82"/>
      <c r="AH43" s="83"/>
      <c r="AI43" s="95" t="e">
        <f>'Tournament Results Data'!AH42</f>
        <v>#DIV/0!</v>
      </c>
      <c r="AJ43" s="96"/>
      <c r="AK43" s="96"/>
      <c r="AL43" s="97"/>
      <c r="AM43" s="60"/>
      <c r="AN43" s="61"/>
      <c r="AO43" s="61"/>
      <c r="AP43" s="62"/>
      <c r="AQ43" s="49">
        <f>'Tournament Results Data'!AP42</f>
        <v>0</v>
      </c>
      <c r="AR43" s="50"/>
      <c r="AS43" s="50"/>
      <c r="AT43" s="75"/>
    </row>
    <row r="44" spans="1:46" ht="12.75">
      <c r="A44" s="20"/>
      <c r="B44" s="8">
        <f>'Tournament Results Data'!A43</f>
        <v>0</v>
      </c>
      <c r="C44" s="94">
        <f>'Tournament Results Data'!B43</f>
        <v>0</v>
      </c>
      <c r="D44" s="94"/>
      <c r="E44" s="94"/>
      <c r="F44" s="94"/>
      <c r="G44" s="94"/>
      <c r="H44" s="94"/>
      <c r="I44" s="94">
        <f>'Tournament Results Data'!H43</f>
        <v>0</v>
      </c>
      <c r="J44" s="94"/>
      <c r="K44" s="94"/>
      <c r="L44" s="94"/>
      <c r="M44" s="94"/>
      <c r="N44" s="94"/>
      <c r="O44" s="94"/>
      <c r="P44" s="94"/>
      <c r="Q44" s="94"/>
      <c r="R44" s="94"/>
      <c r="S44" s="127"/>
      <c r="T44" s="98"/>
      <c r="U44" s="98"/>
      <c r="V44" s="98"/>
      <c r="W44" s="98"/>
      <c r="X44" s="98"/>
      <c r="Y44" s="98"/>
      <c r="Z44" s="98"/>
      <c r="AA44" s="98"/>
      <c r="AB44" s="128"/>
      <c r="AC44" s="81">
        <f>'Tournament Results Data'!AB43</f>
        <v>0</v>
      </c>
      <c r="AD44" s="82"/>
      <c r="AE44" s="83"/>
      <c r="AF44" s="81">
        <f>'Tournament Results Data'!AE43</f>
        <v>0</v>
      </c>
      <c r="AG44" s="82"/>
      <c r="AH44" s="83"/>
      <c r="AI44" s="95" t="e">
        <f>'Tournament Results Data'!AH43</f>
        <v>#DIV/0!</v>
      </c>
      <c r="AJ44" s="96"/>
      <c r="AK44" s="96"/>
      <c r="AL44" s="97"/>
      <c r="AM44" s="60"/>
      <c r="AN44" s="61"/>
      <c r="AO44" s="61"/>
      <c r="AP44" s="62"/>
      <c r="AQ44" s="49">
        <f>'Tournament Results Data'!AP43</f>
        <v>0</v>
      </c>
      <c r="AR44" s="50"/>
      <c r="AS44" s="50"/>
      <c r="AT44" s="75"/>
    </row>
    <row r="45" spans="1:46" ht="12.75">
      <c r="A45" s="20"/>
      <c r="B45" s="8">
        <f>'Tournament Results Data'!A44</f>
        <v>0</v>
      </c>
      <c r="C45" s="94">
        <f>'Tournament Results Data'!B44</f>
        <v>0</v>
      </c>
      <c r="D45" s="94"/>
      <c r="E45" s="94"/>
      <c r="F45" s="94"/>
      <c r="G45" s="94"/>
      <c r="H45" s="94"/>
      <c r="I45" s="94">
        <f>'Tournament Results Data'!H44</f>
        <v>0</v>
      </c>
      <c r="J45" s="94"/>
      <c r="K45" s="94"/>
      <c r="L45" s="94"/>
      <c r="M45" s="94"/>
      <c r="N45" s="94"/>
      <c r="O45" s="94"/>
      <c r="P45" s="94"/>
      <c r="Q45" s="94"/>
      <c r="R45" s="94"/>
      <c r="S45" s="68"/>
      <c r="T45" s="69"/>
      <c r="U45" s="69"/>
      <c r="V45" s="69"/>
      <c r="W45" s="69"/>
      <c r="X45" s="69"/>
      <c r="Y45" s="69"/>
      <c r="Z45" s="69"/>
      <c r="AA45" s="69"/>
      <c r="AB45" s="70"/>
      <c r="AC45" s="81">
        <f>'Tournament Results Data'!AB44</f>
        <v>0</v>
      </c>
      <c r="AD45" s="82"/>
      <c r="AE45" s="83"/>
      <c r="AF45" s="81">
        <f>'Tournament Results Data'!AE44</f>
        <v>0</v>
      </c>
      <c r="AG45" s="82"/>
      <c r="AH45" s="83"/>
      <c r="AI45" s="95" t="e">
        <f>'Tournament Results Data'!AH44</f>
        <v>#DIV/0!</v>
      </c>
      <c r="AJ45" s="96"/>
      <c r="AK45" s="96"/>
      <c r="AL45" s="97"/>
      <c r="AM45" s="63"/>
      <c r="AN45" s="64"/>
      <c r="AO45" s="64"/>
      <c r="AP45" s="53"/>
      <c r="AQ45" s="49">
        <f>'Tournament Results Data'!AP44</f>
        <v>0</v>
      </c>
      <c r="AR45" s="50"/>
      <c r="AS45" s="50"/>
      <c r="AT45" s="75"/>
    </row>
    <row r="46" spans="2:46" ht="12.75">
      <c r="B46" s="7"/>
      <c r="C46" s="49"/>
      <c r="D46" s="163"/>
      <c r="E46" s="49"/>
      <c r="F46" s="164"/>
      <c r="G46" s="164"/>
      <c r="H46" s="164"/>
      <c r="I46" s="164"/>
      <c r="J46" s="164"/>
      <c r="K46" s="163"/>
      <c r="L46" s="49"/>
      <c r="M46" s="164"/>
      <c r="N46" s="164"/>
      <c r="O46" s="164"/>
      <c r="P46" s="164"/>
      <c r="Q46" s="164"/>
      <c r="R46" s="163"/>
      <c r="S46" s="49"/>
      <c r="T46" s="164"/>
      <c r="U46" s="164"/>
      <c r="V46" s="164"/>
      <c r="W46" s="164"/>
      <c r="X46" s="164"/>
      <c r="Y46" s="163"/>
      <c r="Z46" s="49"/>
      <c r="AA46" s="164"/>
      <c r="AB46" s="164"/>
      <c r="AC46" s="164"/>
      <c r="AD46" s="164"/>
      <c r="AE46" s="164"/>
      <c r="AF46" s="163"/>
      <c r="AG46" s="49"/>
      <c r="AH46" s="164"/>
      <c r="AI46" s="164"/>
      <c r="AJ46" s="164"/>
      <c r="AK46" s="164"/>
      <c r="AL46" s="164"/>
      <c r="AM46" s="163"/>
      <c r="AN46" s="49"/>
      <c r="AO46" s="164"/>
      <c r="AP46" s="164"/>
      <c r="AQ46" s="164"/>
      <c r="AR46" s="164"/>
      <c r="AS46" s="164"/>
      <c r="AT46" s="172"/>
    </row>
    <row r="47" spans="2:46" ht="12.75">
      <c r="B47" s="7"/>
      <c r="C47" s="49" t="str">
        <f>'Tournament Results Data'!B46</f>
        <v>Time</v>
      </c>
      <c r="D47" s="51"/>
      <c r="E47" s="49" t="str">
        <f>'Tournament Results Data'!D46</f>
        <v>8:30 AM</v>
      </c>
      <c r="F47" s="50"/>
      <c r="G47" s="50"/>
      <c r="H47" s="50"/>
      <c r="I47" s="50"/>
      <c r="J47" s="50"/>
      <c r="K47" s="51"/>
      <c r="L47" s="49" t="str">
        <f>'Tournament Results Data'!K46</f>
        <v>9:30 AM</v>
      </c>
      <c r="M47" s="50"/>
      <c r="N47" s="50"/>
      <c r="O47" s="50"/>
      <c r="P47" s="50"/>
      <c r="Q47" s="50"/>
      <c r="R47" s="51"/>
      <c r="S47" s="49" t="str">
        <f>'Tournament Results Data'!R46</f>
        <v>ASAP</v>
      </c>
      <c r="T47" s="50"/>
      <c r="U47" s="50"/>
      <c r="V47" s="50"/>
      <c r="W47" s="50"/>
      <c r="X47" s="50"/>
      <c r="Y47" s="51"/>
      <c r="Z47" s="49" t="str">
        <f>'Tournament Results Data'!Y46</f>
        <v>ASAP</v>
      </c>
      <c r="AA47" s="50"/>
      <c r="AB47" s="50"/>
      <c r="AC47" s="50"/>
      <c r="AD47" s="50"/>
      <c r="AE47" s="50"/>
      <c r="AF47" s="51"/>
      <c r="AG47" s="49" t="str">
        <f>'Tournament Results Data'!AF46</f>
        <v>ASAP</v>
      </c>
      <c r="AH47" s="50"/>
      <c r="AI47" s="50"/>
      <c r="AJ47" s="50"/>
      <c r="AK47" s="50"/>
      <c r="AL47" s="50"/>
      <c r="AM47" s="51"/>
      <c r="AN47" s="49" t="str">
        <f>'Tournament Results Data'!AM46</f>
        <v>ASAP</v>
      </c>
      <c r="AO47" s="50"/>
      <c r="AP47" s="50"/>
      <c r="AQ47" s="50"/>
      <c r="AR47" s="50"/>
      <c r="AS47" s="50"/>
      <c r="AT47" s="75"/>
    </row>
    <row r="48" spans="2:46" ht="12.75">
      <c r="B48" s="7"/>
      <c r="C48" s="49" t="str">
        <f>'Tournament Results Data'!B47</f>
        <v>Match #</v>
      </c>
      <c r="D48" s="51"/>
      <c r="E48" s="49" t="str">
        <f>'Tournament Results Data'!D47</f>
        <v>1</v>
      </c>
      <c r="F48" s="50"/>
      <c r="G48" s="50"/>
      <c r="H48" s="50"/>
      <c r="I48" s="50"/>
      <c r="J48" s="50"/>
      <c r="K48" s="51"/>
      <c r="L48" s="49" t="str">
        <f>'Tournament Results Data'!K47</f>
        <v>2</v>
      </c>
      <c r="M48" s="50"/>
      <c r="N48" s="50"/>
      <c r="O48" s="50"/>
      <c r="P48" s="50"/>
      <c r="Q48" s="50"/>
      <c r="R48" s="51"/>
      <c r="S48" s="49" t="str">
        <f>'Tournament Results Data'!R47</f>
        <v>3</v>
      </c>
      <c r="T48" s="50"/>
      <c r="U48" s="50"/>
      <c r="V48" s="50"/>
      <c r="W48" s="50"/>
      <c r="X48" s="50"/>
      <c r="Y48" s="51"/>
      <c r="Z48" s="49" t="str">
        <f>'Tournament Results Data'!Y47</f>
        <v>4</v>
      </c>
      <c r="AA48" s="50"/>
      <c r="AB48" s="50"/>
      <c r="AC48" s="50"/>
      <c r="AD48" s="50"/>
      <c r="AE48" s="50"/>
      <c r="AF48" s="51"/>
      <c r="AG48" s="49" t="str">
        <f>'Tournament Results Data'!AF47</f>
        <v>5</v>
      </c>
      <c r="AH48" s="50"/>
      <c r="AI48" s="50"/>
      <c r="AJ48" s="50"/>
      <c r="AK48" s="50"/>
      <c r="AL48" s="50"/>
      <c r="AM48" s="51"/>
      <c r="AN48" s="49" t="str">
        <f>'Tournament Results Data'!AM47</f>
        <v>6</v>
      </c>
      <c r="AO48" s="50"/>
      <c r="AP48" s="50"/>
      <c r="AQ48" s="50"/>
      <c r="AR48" s="50"/>
      <c r="AS48" s="50"/>
      <c r="AT48" s="75"/>
    </row>
    <row r="49" spans="2:46" ht="12.75">
      <c r="B49" s="7"/>
      <c r="C49" s="49" t="str">
        <f>'Tournament Results Data'!B48</f>
        <v>Match(Work)</v>
      </c>
      <c r="D49" s="51"/>
      <c r="E49" s="49" t="str">
        <f>'Tournament Results Data'!D48</f>
        <v>1 vs 2 (3)</v>
      </c>
      <c r="F49" s="50"/>
      <c r="G49" s="50"/>
      <c r="H49" s="50"/>
      <c r="I49" s="50"/>
      <c r="J49" s="50"/>
      <c r="K49" s="51"/>
      <c r="L49" s="49" t="str">
        <f>'Tournament Results Data'!K48</f>
        <v>2 vs 3 (1)</v>
      </c>
      <c r="M49" s="50"/>
      <c r="N49" s="50"/>
      <c r="O49" s="50"/>
      <c r="P49" s="50"/>
      <c r="Q49" s="50"/>
      <c r="R49" s="51"/>
      <c r="S49" s="49" t="str">
        <f>'Tournament Results Data'!R48</f>
        <v>1 vs 3 (2)</v>
      </c>
      <c r="T49" s="50"/>
      <c r="U49" s="50"/>
      <c r="V49" s="50"/>
      <c r="W49" s="50"/>
      <c r="X49" s="50"/>
      <c r="Y49" s="51"/>
      <c r="Z49" s="49" t="str">
        <f>'Tournament Results Data'!Y48</f>
        <v>1 vs 2 (3)</v>
      </c>
      <c r="AA49" s="50"/>
      <c r="AB49" s="50"/>
      <c r="AC49" s="50"/>
      <c r="AD49" s="50"/>
      <c r="AE49" s="50"/>
      <c r="AF49" s="51"/>
      <c r="AG49" s="49" t="str">
        <f>'Tournament Results Data'!AF48</f>
        <v>2 vs 3 (1)</v>
      </c>
      <c r="AH49" s="50"/>
      <c r="AI49" s="50"/>
      <c r="AJ49" s="50"/>
      <c r="AK49" s="50"/>
      <c r="AL49" s="50"/>
      <c r="AM49" s="51"/>
      <c r="AN49" s="49" t="str">
        <f>'Tournament Results Data'!AM48</f>
        <v>1 vs 3 (2)</v>
      </c>
      <c r="AO49" s="50"/>
      <c r="AP49" s="50"/>
      <c r="AQ49" s="50"/>
      <c r="AR49" s="50"/>
      <c r="AS49" s="50"/>
      <c r="AT49" s="75"/>
    </row>
    <row r="50" spans="2:46" ht="12.75">
      <c r="B50" s="7"/>
      <c r="C50" s="49" t="str">
        <f>'Tournament Results Data'!B49</f>
        <v>Score Set 1</v>
      </c>
      <c r="D50" s="51"/>
      <c r="E50" s="112">
        <f>'Tournament Results Data'!D49</f>
        <v>0</v>
      </c>
      <c r="F50" s="113"/>
      <c r="G50" s="113"/>
      <c r="H50" s="4" t="str">
        <f>'Tournament Results Data'!G49</f>
        <v>-</v>
      </c>
      <c r="I50" s="116">
        <f>'Tournament Results Data'!H49</f>
        <v>0</v>
      </c>
      <c r="J50" s="116"/>
      <c r="K50" s="117"/>
      <c r="L50" s="112">
        <f>'Tournament Results Data'!K49</f>
        <v>0</v>
      </c>
      <c r="M50" s="113"/>
      <c r="N50" s="113"/>
      <c r="O50" s="4" t="str">
        <f>'Tournament Results Data'!N49</f>
        <v>-</v>
      </c>
      <c r="P50" s="116">
        <f>'Tournament Results Data'!O49</f>
        <v>0</v>
      </c>
      <c r="Q50" s="116"/>
      <c r="R50" s="117"/>
      <c r="S50" s="112">
        <f>'Tournament Results Data'!R49</f>
        <v>0</v>
      </c>
      <c r="T50" s="113"/>
      <c r="U50" s="113"/>
      <c r="V50" s="4" t="str">
        <f>'Tournament Results Data'!U49</f>
        <v>-</v>
      </c>
      <c r="W50" s="116">
        <f>'Tournament Results Data'!V49</f>
        <v>0</v>
      </c>
      <c r="X50" s="116"/>
      <c r="Y50" s="117"/>
      <c r="Z50" s="112">
        <f>'Tournament Results Data'!Y49</f>
        <v>0</v>
      </c>
      <c r="AA50" s="113"/>
      <c r="AB50" s="113"/>
      <c r="AC50" s="4" t="str">
        <f>'Tournament Results Data'!AB49</f>
        <v>-</v>
      </c>
      <c r="AD50" s="116">
        <f>'Tournament Results Data'!AC49</f>
        <v>0</v>
      </c>
      <c r="AE50" s="116"/>
      <c r="AF50" s="117"/>
      <c r="AG50" s="112">
        <f>'Tournament Results Data'!AF49</f>
        <v>0</v>
      </c>
      <c r="AH50" s="113"/>
      <c r="AI50" s="113"/>
      <c r="AJ50" s="4" t="str">
        <f>'Tournament Results Data'!AI49</f>
        <v>-</v>
      </c>
      <c r="AK50" s="116">
        <f>'Tournament Results Data'!AJ49</f>
        <v>0</v>
      </c>
      <c r="AL50" s="116"/>
      <c r="AM50" s="117"/>
      <c r="AN50" s="112">
        <f>'Tournament Results Data'!AM49</f>
        <v>0</v>
      </c>
      <c r="AO50" s="113"/>
      <c r="AP50" s="113"/>
      <c r="AQ50" s="4" t="str">
        <f>'Tournament Results Data'!AP49</f>
        <v>-</v>
      </c>
      <c r="AR50" s="116">
        <f>'Tournament Results Data'!AQ49</f>
        <v>0</v>
      </c>
      <c r="AS50" s="116"/>
      <c r="AT50" s="147"/>
    </row>
    <row r="51" spans="2:46" ht="12.75">
      <c r="B51" s="7"/>
      <c r="C51" s="49" t="str">
        <f>'Tournament Results Data'!B50</f>
        <v>Score Set 2</v>
      </c>
      <c r="D51" s="51"/>
      <c r="E51" s="112">
        <f>'Tournament Results Data'!D50</f>
        <v>0</v>
      </c>
      <c r="F51" s="113"/>
      <c r="G51" s="113"/>
      <c r="H51" s="4" t="str">
        <f>'Tournament Results Data'!G50</f>
        <v>-</v>
      </c>
      <c r="I51" s="116">
        <f>'Tournament Results Data'!H50</f>
        <v>0</v>
      </c>
      <c r="J51" s="116"/>
      <c r="K51" s="117"/>
      <c r="L51" s="112">
        <f>'Tournament Results Data'!K50</f>
        <v>0</v>
      </c>
      <c r="M51" s="113"/>
      <c r="N51" s="113"/>
      <c r="O51" s="4" t="str">
        <f>'Tournament Results Data'!N50</f>
        <v>-</v>
      </c>
      <c r="P51" s="116">
        <f>'Tournament Results Data'!O50</f>
        <v>0</v>
      </c>
      <c r="Q51" s="116"/>
      <c r="R51" s="117"/>
      <c r="S51" s="112">
        <f>'Tournament Results Data'!R50</f>
        <v>0</v>
      </c>
      <c r="T51" s="113"/>
      <c r="U51" s="113"/>
      <c r="V51" s="4" t="str">
        <f>'Tournament Results Data'!U50</f>
        <v>-</v>
      </c>
      <c r="W51" s="116">
        <f>'Tournament Results Data'!V50</f>
        <v>0</v>
      </c>
      <c r="X51" s="116"/>
      <c r="Y51" s="117"/>
      <c r="Z51" s="112">
        <f>'Tournament Results Data'!Y50</f>
        <v>0</v>
      </c>
      <c r="AA51" s="113"/>
      <c r="AB51" s="113"/>
      <c r="AC51" s="4" t="str">
        <f>'Tournament Results Data'!AB50</f>
        <v>-</v>
      </c>
      <c r="AD51" s="116">
        <f>'Tournament Results Data'!AC50</f>
        <v>0</v>
      </c>
      <c r="AE51" s="116"/>
      <c r="AF51" s="117"/>
      <c r="AG51" s="112">
        <f>'Tournament Results Data'!AF50</f>
        <v>0</v>
      </c>
      <c r="AH51" s="113"/>
      <c r="AI51" s="113"/>
      <c r="AJ51" s="4" t="str">
        <f>'Tournament Results Data'!AI50</f>
        <v>-</v>
      </c>
      <c r="AK51" s="116">
        <f>'Tournament Results Data'!AJ50</f>
        <v>0</v>
      </c>
      <c r="AL51" s="116"/>
      <c r="AM51" s="117"/>
      <c r="AN51" s="112">
        <f>'Tournament Results Data'!AM50</f>
        <v>0</v>
      </c>
      <c r="AO51" s="113"/>
      <c r="AP51" s="113"/>
      <c r="AQ51" s="4" t="str">
        <f>'Tournament Results Data'!AP50</f>
        <v>-</v>
      </c>
      <c r="AR51" s="116">
        <f>'Tournament Results Data'!AQ50</f>
        <v>0</v>
      </c>
      <c r="AS51" s="116"/>
      <c r="AT51" s="147"/>
    </row>
    <row r="52" spans="2:46" ht="13.5" thickBot="1">
      <c r="B52" s="9"/>
      <c r="C52" s="106" t="str">
        <f>'Tournament Results Data'!B51</f>
        <v>Score Set 3</v>
      </c>
      <c r="D52" s="107"/>
      <c r="E52" s="118">
        <f>'Tournament Results Data'!D51</f>
        <v>0</v>
      </c>
      <c r="F52" s="119"/>
      <c r="G52" s="119"/>
      <c r="H52" s="12" t="str">
        <f>'Tournament Results Data'!G51</f>
        <v>-</v>
      </c>
      <c r="I52" s="114">
        <f>'Tournament Results Data'!H51</f>
        <v>0</v>
      </c>
      <c r="J52" s="114"/>
      <c r="K52" s="115"/>
      <c r="L52" s="118">
        <f>'Tournament Results Data'!K51</f>
        <v>0</v>
      </c>
      <c r="M52" s="119"/>
      <c r="N52" s="119"/>
      <c r="O52" s="12" t="str">
        <f>'Tournament Results Data'!N51</f>
        <v>-</v>
      </c>
      <c r="P52" s="114">
        <f>'Tournament Results Data'!O51</f>
        <v>0</v>
      </c>
      <c r="Q52" s="114"/>
      <c r="R52" s="115"/>
      <c r="S52" s="118">
        <f>'Tournament Results Data'!R51</f>
        <v>0</v>
      </c>
      <c r="T52" s="119"/>
      <c r="U52" s="119"/>
      <c r="V52" s="12" t="str">
        <f>'Tournament Results Data'!U51</f>
        <v>-</v>
      </c>
      <c r="W52" s="114">
        <f>'Tournament Results Data'!V51</f>
        <v>0</v>
      </c>
      <c r="X52" s="114"/>
      <c r="Y52" s="115"/>
      <c r="Z52" s="118">
        <f>'Tournament Results Data'!Y51</f>
        <v>0</v>
      </c>
      <c r="AA52" s="119"/>
      <c r="AB52" s="119"/>
      <c r="AC52" s="12" t="str">
        <f>'Tournament Results Data'!AB51</f>
        <v>-</v>
      </c>
      <c r="AD52" s="114">
        <f>'Tournament Results Data'!AC51</f>
        <v>0</v>
      </c>
      <c r="AE52" s="114"/>
      <c r="AF52" s="115"/>
      <c r="AG52" s="118">
        <f>'Tournament Results Data'!AF51</f>
        <v>0</v>
      </c>
      <c r="AH52" s="119"/>
      <c r="AI52" s="119"/>
      <c r="AJ52" s="12" t="str">
        <f>'Tournament Results Data'!AI51</f>
        <v>-</v>
      </c>
      <c r="AK52" s="114">
        <f>'Tournament Results Data'!AJ51</f>
        <v>0</v>
      </c>
      <c r="AL52" s="114"/>
      <c r="AM52" s="115"/>
      <c r="AN52" s="118">
        <f>'Tournament Results Data'!AM51</f>
        <v>0</v>
      </c>
      <c r="AO52" s="119"/>
      <c r="AP52" s="119"/>
      <c r="AQ52" s="12" t="str">
        <f>'Tournament Results Data'!AP51</f>
        <v>-</v>
      </c>
      <c r="AR52" s="114">
        <f>'Tournament Results Data'!AQ51</f>
        <v>0</v>
      </c>
      <c r="AS52" s="114"/>
      <c r="AT52" s="146"/>
    </row>
    <row r="53" spans="2:46" ht="12.75">
      <c r="B53" s="2"/>
      <c r="C53" s="2"/>
      <c r="D53" s="2"/>
      <c r="E53" s="14"/>
      <c r="F53" s="14"/>
      <c r="G53" s="14"/>
      <c r="H53" s="2"/>
      <c r="I53" s="15"/>
      <c r="J53" s="15"/>
      <c r="K53" s="15"/>
      <c r="L53" s="14"/>
      <c r="M53" s="14"/>
      <c r="N53" s="14"/>
      <c r="O53" s="2"/>
      <c r="P53" s="15"/>
      <c r="Q53" s="15"/>
      <c r="R53" s="15"/>
      <c r="S53" s="14"/>
      <c r="T53" s="14"/>
      <c r="U53" s="14"/>
      <c r="V53" s="2"/>
      <c r="W53" s="15"/>
      <c r="X53" s="15"/>
      <c r="Y53" s="15"/>
      <c r="Z53" s="14"/>
      <c r="AA53" s="14"/>
      <c r="AB53" s="14"/>
      <c r="AC53" s="2"/>
      <c r="AD53" s="15"/>
      <c r="AE53" s="15"/>
      <c r="AF53" s="15"/>
      <c r="AG53" s="14"/>
      <c r="AH53" s="14"/>
      <c r="AI53" s="14"/>
      <c r="AJ53" s="2"/>
      <c r="AK53" s="15"/>
      <c r="AL53" s="15"/>
      <c r="AM53" s="15"/>
      <c r="AN53" s="14"/>
      <c r="AO53" s="14"/>
      <c r="AP53" s="14"/>
      <c r="AQ53" s="2"/>
      <c r="AR53" s="15"/>
      <c r="AS53" s="15"/>
      <c r="AT53" s="15"/>
    </row>
    <row r="54" spans="2:46" ht="13.5" thickBot="1">
      <c r="B54" s="2"/>
      <c r="C54" s="2"/>
      <c r="D54" s="2"/>
      <c r="E54" s="14"/>
      <c r="F54" s="14"/>
      <c r="G54" s="14"/>
      <c r="H54" s="2"/>
      <c r="I54" s="15"/>
      <c r="J54" s="15"/>
      <c r="K54" s="15"/>
      <c r="L54" s="14"/>
      <c r="M54" s="14"/>
      <c r="N54" s="14"/>
      <c r="O54" s="2"/>
      <c r="P54" s="15"/>
      <c r="Q54" s="15"/>
      <c r="R54" s="15"/>
      <c r="S54" s="14"/>
      <c r="T54" s="14"/>
      <c r="U54" s="14"/>
      <c r="V54" s="2"/>
      <c r="W54" s="15"/>
      <c r="X54" s="15"/>
      <c r="Y54" s="15"/>
      <c r="Z54" s="14"/>
      <c r="AA54" s="14"/>
      <c r="AB54" s="14"/>
      <c r="AC54" s="2"/>
      <c r="AD54" s="15"/>
      <c r="AE54" s="15"/>
      <c r="AF54" s="15"/>
      <c r="AG54" s="14"/>
      <c r="AH54" s="14"/>
      <c r="AI54" s="14"/>
      <c r="AJ54" s="2"/>
      <c r="AK54" s="15"/>
      <c r="AL54" s="15"/>
      <c r="AM54" s="15"/>
      <c r="AN54" s="14"/>
      <c r="AO54" s="14"/>
      <c r="AP54" s="14"/>
      <c r="AQ54" s="2"/>
      <c r="AR54" s="15"/>
      <c r="AS54" s="15"/>
      <c r="AT54" s="15"/>
    </row>
    <row r="55" spans="2:46" ht="12.75">
      <c r="B55" s="6"/>
      <c r="C55" s="66" t="str">
        <f>'Tournament Results Data'!B54</f>
        <v>Pool ?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5"/>
      <c r="T55" s="66"/>
      <c r="U55" s="66"/>
      <c r="V55" s="66"/>
      <c r="W55" s="66"/>
      <c r="X55" s="66"/>
      <c r="Y55" s="66"/>
      <c r="Z55" s="66"/>
      <c r="AA55" s="66"/>
      <c r="AB55" s="67"/>
      <c r="AC55" s="65" t="str">
        <f>'Tournament Results Data'!AB54</f>
        <v>Sets</v>
      </c>
      <c r="AD55" s="66"/>
      <c r="AE55" s="66"/>
      <c r="AF55" s="66"/>
      <c r="AG55" s="66"/>
      <c r="AH55" s="66"/>
      <c r="AI55" s="66"/>
      <c r="AJ55" s="66"/>
      <c r="AK55" s="66"/>
      <c r="AL55" s="67"/>
      <c r="AM55" s="57"/>
      <c r="AN55" s="58"/>
      <c r="AO55" s="58"/>
      <c r="AP55" s="59"/>
      <c r="AQ55" s="57" t="str">
        <f>'Tournament Results Data'!AP54</f>
        <v>Finish Place</v>
      </c>
      <c r="AR55" s="58"/>
      <c r="AS55" s="58"/>
      <c r="AT55" s="54"/>
    </row>
    <row r="56" spans="2:46" ht="12.75">
      <c r="B56" s="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127"/>
      <c r="T56" s="98"/>
      <c r="U56" s="98"/>
      <c r="V56" s="98"/>
      <c r="W56" s="98"/>
      <c r="X56" s="98"/>
      <c r="Y56" s="98"/>
      <c r="Z56" s="98"/>
      <c r="AA56" s="98"/>
      <c r="AB56" s="128"/>
      <c r="AC56" s="68"/>
      <c r="AD56" s="69"/>
      <c r="AE56" s="69"/>
      <c r="AF56" s="69"/>
      <c r="AG56" s="69"/>
      <c r="AH56" s="69"/>
      <c r="AI56" s="69"/>
      <c r="AJ56" s="69"/>
      <c r="AK56" s="69"/>
      <c r="AL56" s="70"/>
      <c r="AM56" s="60"/>
      <c r="AN56" s="61"/>
      <c r="AO56" s="61"/>
      <c r="AP56" s="62"/>
      <c r="AQ56" s="60"/>
      <c r="AR56" s="61"/>
      <c r="AS56" s="61"/>
      <c r="AT56" s="55"/>
    </row>
    <row r="57" spans="2:46" ht="12.75">
      <c r="B57" s="7"/>
      <c r="C57" s="98" t="str">
        <f>'Tournament Results Data'!B56</f>
        <v>Teams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127"/>
      <c r="T57" s="98"/>
      <c r="U57" s="98"/>
      <c r="V57" s="98"/>
      <c r="W57" s="98"/>
      <c r="X57" s="98"/>
      <c r="Y57" s="98"/>
      <c r="Z57" s="98"/>
      <c r="AA57" s="98"/>
      <c r="AB57" s="128"/>
      <c r="AC57" s="49" t="str">
        <f>'Tournament Results Data'!AB56</f>
        <v>Won</v>
      </c>
      <c r="AD57" s="50"/>
      <c r="AE57" s="51"/>
      <c r="AF57" s="49" t="str">
        <f>'Tournament Results Data'!AE56</f>
        <v>Lost</v>
      </c>
      <c r="AG57" s="50"/>
      <c r="AH57" s="51"/>
      <c r="AI57" s="49" t="str">
        <f>'Tournament Results Data'!AH56</f>
        <v>%</v>
      </c>
      <c r="AJ57" s="50"/>
      <c r="AK57" s="50"/>
      <c r="AL57" s="51"/>
      <c r="AM57" s="60"/>
      <c r="AN57" s="61"/>
      <c r="AO57" s="61"/>
      <c r="AP57" s="62"/>
      <c r="AQ57" s="63"/>
      <c r="AR57" s="64"/>
      <c r="AS57" s="64"/>
      <c r="AT57" s="52"/>
    </row>
    <row r="58" spans="2:46" ht="12.75">
      <c r="B58" s="8">
        <f>'Tournament Results Data'!A57</f>
        <v>0</v>
      </c>
      <c r="C58" s="116">
        <f>'Tournament Results Data'!B57</f>
        <v>0</v>
      </c>
      <c r="D58" s="94"/>
      <c r="E58" s="94"/>
      <c r="F58" s="94"/>
      <c r="G58" s="94"/>
      <c r="H58" s="94"/>
      <c r="I58" s="116">
        <f>'Tournament Results Data'!H57</f>
        <v>0</v>
      </c>
      <c r="J58" s="94"/>
      <c r="K58" s="94"/>
      <c r="L58" s="94"/>
      <c r="M58" s="94"/>
      <c r="N58" s="94"/>
      <c r="O58" s="94"/>
      <c r="P58" s="94"/>
      <c r="Q58" s="94"/>
      <c r="R58" s="94"/>
      <c r="S58" s="127"/>
      <c r="T58" s="98"/>
      <c r="U58" s="98"/>
      <c r="V58" s="98"/>
      <c r="W58" s="98"/>
      <c r="X58" s="98"/>
      <c r="Y58" s="98"/>
      <c r="Z58" s="98"/>
      <c r="AA58" s="98"/>
      <c r="AB58" s="128"/>
      <c r="AC58" s="49">
        <f>'Tournament Results Data'!AB57</f>
        <v>0</v>
      </c>
      <c r="AD58" s="82"/>
      <c r="AE58" s="83"/>
      <c r="AF58" s="49">
        <f>'Tournament Results Data'!AE57</f>
        <v>0</v>
      </c>
      <c r="AG58" s="82"/>
      <c r="AH58" s="83"/>
      <c r="AI58" s="95" t="e">
        <f>'Tournament Results Data'!AH57</f>
        <v>#DIV/0!</v>
      </c>
      <c r="AJ58" s="96"/>
      <c r="AK58" s="96"/>
      <c r="AL58" s="97"/>
      <c r="AM58" s="60"/>
      <c r="AN58" s="61"/>
      <c r="AO58" s="61"/>
      <c r="AP58" s="62"/>
      <c r="AQ58" s="49">
        <f>'Tournament Results Data'!AP57</f>
        <v>0</v>
      </c>
      <c r="AR58" s="50"/>
      <c r="AS58" s="50"/>
      <c r="AT58" s="75"/>
    </row>
    <row r="59" spans="2:46" ht="12.75">
      <c r="B59" s="8">
        <f>'Tournament Results Data'!A58</f>
        <v>0</v>
      </c>
      <c r="C59" s="116">
        <f>'Tournament Results Data'!B58</f>
        <v>0</v>
      </c>
      <c r="D59" s="94"/>
      <c r="E59" s="94"/>
      <c r="F59" s="94"/>
      <c r="G59" s="94"/>
      <c r="H59" s="94"/>
      <c r="I59" s="116">
        <f>'Tournament Results Data'!H58</f>
        <v>0</v>
      </c>
      <c r="J59" s="94"/>
      <c r="K59" s="94"/>
      <c r="L59" s="94"/>
      <c r="M59" s="94"/>
      <c r="N59" s="94"/>
      <c r="O59" s="94"/>
      <c r="P59" s="94"/>
      <c r="Q59" s="94"/>
      <c r="R59" s="94"/>
      <c r="S59" s="127"/>
      <c r="T59" s="98"/>
      <c r="U59" s="98"/>
      <c r="V59" s="98"/>
      <c r="W59" s="98"/>
      <c r="X59" s="98"/>
      <c r="Y59" s="98"/>
      <c r="Z59" s="98"/>
      <c r="AA59" s="98"/>
      <c r="AB59" s="128"/>
      <c r="AC59" s="49">
        <f>'Tournament Results Data'!AB58</f>
        <v>0</v>
      </c>
      <c r="AD59" s="82"/>
      <c r="AE59" s="83"/>
      <c r="AF59" s="49">
        <f>'Tournament Results Data'!AE58</f>
        <v>0</v>
      </c>
      <c r="AG59" s="82"/>
      <c r="AH59" s="83"/>
      <c r="AI59" s="95" t="e">
        <f>'Tournament Results Data'!AH58</f>
        <v>#DIV/0!</v>
      </c>
      <c r="AJ59" s="96"/>
      <c r="AK59" s="96"/>
      <c r="AL59" s="97"/>
      <c r="AM59" s="60"/>
      <c r="AN59" s="61"/>
      <c r="AO59" s="61"/>
      <c r="AP59" s="62"/>
      <c r="AQ59" s="49">
        <f>'Tournament Results Data'!AP58</f>
        <v>0</v>
      </c>
      <c r="AR59" s="50"/>
      <c r="AS59" s="50"/>
      <c r="AT59" s="75"/>
    </row>
    <row r="60" spans="2:46" ht="12.75">
      <c r="B60" s="8">
        <f>'Tournament Results Data'!A59</f>
        <v>0</v>
      </c>
      <c r="C60" s="116">
        <f>'Tournament Results Data'!B59</f>
        <v>0</v>
      </c>
      <c r="D60" s="94"/>
      <c r="E60" s="94"/>
      <c r="F60" s="94"/>
      <c r="G60" s="94"/>
      <c r="H60" s="94"/>
      <c r="I60" s="116">
        <f>'Tournament Results Data'!H59</f>
        <v>0</v>
      </c>
      <c r="J60" s="94"/>
      <c r="K60" s="94"/>
      <c r="L60" s="94"/>
      <c r="M60" s="94"/>
      <c r="N60" s="94"/>
      <c r="O60" s="94"/>
      <c r="P60" s="94"/>
      <c r="Q60" s="94"/>
      <c r="R60" s="94"/>
      <c r="S60" s="68"/>
      <c r="T60" s="69"/>
      <c r="U60" s="69"/>
      <c r="V60" s="69"/>
      <c r="W60" s="69"/>
      <c r="X60" s="69"/>
      <c r="Y60" s="69"/>
      <c r="Z60" s="69"/>
      <c r="AA60" s="69"/>
      <c r="AB60" s="70"/>
      <c r="AC60" s="49">
        <f>'Tournament Results Data'!AB59</f>
        <v>0</v>
      </c>
      <c r="AD60" s="82"/>
      <c r="AE60" s="83"/>
      <c r="AF60" s="49">
        <f>'Tournament Results Data'!AE59</f>
        <v>0</v>
      </c>
      <c r="AG60" s="82"/>
      <c r="AH60" s="83"/>
      <c r="AI60" s="95" t="e">
        <f>'Tournament Results Data'!AH59</f>
        <v>#DIV/0!</v>
      </c>
      <c r="AJ60" s="96"/>
      <c r="AK60" s="96"/>
      <c r="AL60" s="97"/>
      <c r="AM60" s="63"/>
      <c r="AN60" s="64"/>
      <c r="AO60" s="64"/>
      <c r="AP60" s="53"/>
      <c r="AQ60" s="49">
        <f>'Tournament Results Data'!AP59</f>
        <v>0</v>
      </c>
      <c r="AR60" s="50"/>
      <c r="AS60" s="50"/>
      <c r="AT60" s="75"/>
    </row>
    <row r="61" spans="2:46" ht="12.75">
      <c r="B61" s="7"/>
      <c r="C61" s="49"/>
      <c r="D61" s="163"/>
      <c r="E61" s="49"/>
      <c r="F61" s="164"/>
      <c r="G61" s="164"/>
      <c r="H61" s="164"/>
      <c r="I61" s="164"/>
      <c r="J61" s="164"/>
      <c r="K61" s="163"/>
      <c r="L61" s="49"/>
      <c r="M61" s="164"/>
      <c r="N61" s="164"/>
      <c r="O61" s="164"/>
      <c r="P61" s="164"/>
      <c r="Q61" s="164"/>
      <c r="R61" s="163"/>
      <c r="S61" s="49"/>
      <c r="T61" s="164"/>
      <c r="U61" s="164"/>
      <c r="V61" s="164"/>
      <c r="W61" s="164"/>
      <c r="X61" s="164"/>
      <c r="Y61" s="163"/>
      <c r="Z61" s="49"/>
      <c r="AA61" s="164"/>
      <c r="AB61" s="164"/>
      <c r="AC61" s="164"/>
      <c r="AD61" s="164"/>
      <c r="AE61" s="164"/>
      <c r="AF61" s="163"/>
      <c r="AG61" s="49"/>
      <c r="AH61" s="164"/>
      <c r="AI61" s="164"/>
      <c r="AJ61" s="164"/>
      <c r="AK61" s="164"/>
      <c r="AL61" s="164"/>
      <c r="AM61" s="163"/>
      <c r="AN61" s="49"/>
      <c r="AO61" s="164"/>
      <c r="AP61" s="164"/>
      <c r="AQ61" s="164"/>
      <c r="AR61" s="164"/>
      <c r="AS61" s="164"/>
      <c r="AT61" s="172"/>
    </row>
    <row r="62" spans="2:46" ht="12.75">
      <c r="B62" s="7"/>
      <c r="C62" s="49" t="str">
        <f>'Tournament Results Data'!B61</f>
        <v>Time</v>
      </c>
      <c r="D62" s="51"/>
      <c r="E62" s="49" t="str">
        <f>'Tournament Results Data'!D61</f>
        <v>8:30 AM</v>
      </c>
      <c r="F62" s="50"/>
      <c r="G62" s="50"/>
      <c r="H62" s="50"/>
      <c r="I62" s="50"/>
      <c r="J62" s="50"/>
      <c r="K62" s="51"/>
      <c r="L62" s="49" t="str">
        <f>'Tournament Results Data'!K61</f>
        <v>9:30 AM</v>
      </c>
      <c r="M62" s="50"/>
      <c r="N62" s="50"/>
      <c r="O62" s="50"/>
      <c r="P62" s="50"/>
      <c r="Q62" s="50"/>
      <c r="R62" s="51"/>
      <c r="S62" s="49" t="str">
        <f>'Tournament Results Data'!R61</f>
        <v>ASAP</v>
      </c>
      <c r="T62" s="50"/>
      <c r="U62" s="50"/>
      <c r="V62" s="50"/>
      <c r="W62" s="50"/>
      <c r="X62" s="50"/>
      <c r="Y62" s="51"/>
      <c r="Z62" s="49" t="str">
        <f>'Tournament Results Data'!Y61</f>
        <v>ASAP</v>
      </c>
      <c r="AA62" s="50"/>
      <c r="AB62" s="50"/>
      <c r="AC62" s="50"/>
      <c r="AD62" s="50"/>
      <c r="AE62" s="50"/>
      <c r="AF62" s="51"/>
      <c r="AG62" s="49" t="str">
        <f>'Tournament Results Data'!AF61</f>
        <v>ASAP</v>
      </c>
      <c r="AH62" s="50"/>
      <c r="AI62" s="50"/>
      <c r="AJ62" s="50"/>
      <c r="AK62" s="50"/>
      <c r="AL62" s="50"/>
      <c r="AM62" s="51"/>
      <c r="AN62" s="49" t="str">
        <f>'Tournament Results Data'!AM61</f>
        <v>ASAP</v>
      </c>
      <c r="AO62" s="50"/>
      <c r="AP62" s="50"/>
      <c r="AQ62" s="50"/>
      <c r="AR62" s="50"/>
      <c r="AS62" s="50"/>
      <c r="AT62" s="75"/>
    </row>
    <row r="63" spans="2:46" ht="12.75">
      <c r="B63" s="7"/>
      <c r="C63" s="49" t="str">
        <f>'Tournament Results Data'!B62</f>
        <v>Match #</v>
      </c>
      <c r="D63" s="51"/>
      <c r="E63" s="49" t="str">
        <f>'Tournament Results Data'!D62</f>
        <v>1</v>
      </c>
      <c r="F63" s="50"/>
      <c r="G63" s="50"/>
      <c r="H63" s="50"/>
      <c r="I63" s="50"/>
      <c r="J63" s="50"/>
      <c r="K63" s="51"/>
      <c r="L63" s="49" t="str">
        <f>'Tournament Results Data'!K62</f>
        <v>2</v>
      </c>
      <c r="M63" s="50"/>
      <c r="N63" s="50"/>
      <c r="O63" s="50"/>
      <c r="P63" s="50"/>
      <c r="Q63" s="50"/>
      <c r="R63" s="51"/>
      <c r="S63" s="49" t="str">
        <f>'Tournament Results Data'!R62</f>
        <v>3</v>
      </c>
      <c r="T63" s="50"/>
      <c r="U63" s="50"/>
      <c r="V63" s="50"/>
      <c r="W63" s="50"/>
      <c r="X63" s="50"/>
      <c r="Y63" s="51"/>
      <c r="Z63" s="49" t="str">
        <f>'Tournament Results Data'!Y62</f>
        <v>4</v>
      </c>
      <c r="AA63" s="50"/>
      <c r="AB63" s="50"/>
      <c r="AC63" s="50"/>
      <c r="AD63" s="50"/>
      <c r="AE63" s="50"/>
      <c r="AF63" s="51"/>
      <c r="AG63" s="49" t="str">
        <f>'Tournament Results Data'!AF62</f>
        <v>5</v>
      </c>
      <c r="AH63" s="50"/>
      <c r="AI63" s="50"/>
      <c r="AJ63" s="50"/>
      <c r="AK63" s="50"/>
      <c r="AL63" s="50"/>
      <c r="AM63" s="51"/>
      <c r="AN63" s="49" t="str">
        <f>'Tournament Results Data'!AM62</f>
        <v>6</v>
      </c>
      <c r="AO63" s="50"/>
      <c r="AP63" s="50"/>
      <c r="AQ63" s="50"/>
      <c r="AR63" s="50"/>
      <c r="AS63" s="50"/>
      <c r="AT63" s="75"/>
    </row>
    <row r="64" spans="2:46" ht="12.75">
      <c r="B64" s="7"/>
      <c r="C64" s="49" t="str">
        <f>'Tournament Results Data'!B63</f>
        <v>Match(Work)</v>
      </c>
      <c r="D64" s="51"/>
      <c r="E64" s="49" t="str">
        <f>'Tournament Results Data'!D63</f>
        <v>1 vs 2 (3)</v>
      </c>
      <c r="F64" s="50"/>
      <c r="G64" s="50"/>
      <c r="H64" s="50"/>
      <c r="I64" s="50"/>
      <c r="J64" s="50"/>
      <c r="K64" s="51"/>
      <c r="L64" s="49" t="str">
        <f>'Tournament Results Data'!K63</f>
        <v>2 vs 3 (1)</v>
      </c>
      <c r="M64" s="50"/>
      <c r="N64" s="50"/>
      <c r="O64" s="50"/>
      <c r="P64" s="50"/>
      <c r="Q64" s="50"/>
      <c r="R64" s="51"/>
      <c r="S64" s="49" t="str">
        <f>'Tournament Results Data'!R63</f>
        <v>1 vs 3 (2)</v>
      </c>
      <c r="T64" s="50"/>
      <c r="U64" s="50"/>
      <c r="V64" s="50"/>
      <c r="W64" s="50"/>
      <c r="X64" s="50"/>
      <c r="Y64" s="51"/>
      <c r="Z64" s="49" t="str">
        <f>'Tournament Results Data'!Y63</f>
        <v>1 vs 2 (3)</v>
      </c>
      <c r="AA64" s="50"/>
      <c r="AB64" s="50"/>
      <c r="AC64" s="50"/>
      <c r="AD64" s="50"/>
      <c r="AE64" s="50"/>
      <c r="AF64" s="51"/>
      <c r="AG64" s="49" t="str">
        <f>'Tournament Results Data'!AF63</f>
        <v>2 vs 3 (1)</v>
      </c>
      <c r="AH64" s="50"/>
      <c r="AI64" s="50"/>
      <c r="AJ64" s="50"/>
      <c r="AK64" s="50"/>
      <c r="AL64" s="50"/>
      <c r="AM64" s="51"/>
      <c r="AN64" s="49" t="str">
        <f>'Tournament Results Data'!AM63</f>
        <v>1 vs 3 (2)</v>
      </c>
      <c r="AO64" s="50"/>
      <c r="AP64" s="50"/>
      <c r="AQ64" s="50"/>
      <c r="AR64" s="50"/>
      <c r="AS64" s="50"/>
      <c r="AT64" s="75"/>
    </row>
    <row r="65" spans="2:46" ht="12.75">
      <c r="B65" s="7"/>
      <c r="C65" s="49" t="str">
        <f>'Tournament Results Data'!B64</f>
        <v>Score Set 1</v>
      </c>
      <c r="D65" s="51"/>
      <c r="E65" s="112">
        <f>'Tournament Results Data'!D64</f>
        <v>0</v>
      </c>
      <c r="F65" s="113"/>
      <c r="G65" s="113"/>
      <c r="H65" s="4" t="str">
        <f>'Tournament Results Data'!G64</f>
        <v>-</v>
      </c>
      <c r="I65" s="116">
        <f>'Tournament Results Data'!H64</f>
        <v>0</v>
      </c>
      <c r="J65" s="116"/>
      <c r="K65" s="117"/>
      <c r="L65" s="112">
        <f>'Tournament Results Data'!K64</f>
        <v>0</v>
      </c>
      <c r="M65" s="113"/>
      <c r="N65" s="113"/>
      <c r="O65" s="4" t="str">
        <f>'Tournament Results Data'!N64</f>
        <v>-</v>
      </c>
      <c r="P65" s="116">
        <f>'Tournament Results Data'!O64</f>
        <v>0</v>
      </c>
      <c r="Q65" s="116"/>
      <c r="R65" s="117"/>
      <c r="S65" s="112">
        <f>'Tournament Results Data'!R64</f>
        <v>0</v>
      </c>
      <c r="T65" s="113"/>
      <c r="U65" s="113"/>
      <c r="V65" s="4" t="str">
        <f>'Tournament Results Data'!U64</f>
        <v>-</v>
      </c>
      <c r="W65" s="116">
        <f>'Tournament Results Data'!V64</f>
        <v>0</v>
      </c>
      <c r="X65" s="116"/>
      <c r="Y65" s="117"/>
      <c r="Z65" s="112">
        <f>'Tournament Results Data'!Y64</f>
        <v>0</v>
      </c>
      <c r="AA65" s="113"/>
      <c r="AB65" s="113"/>
      <c r="AC65" s="4" t="str">
        <f>'Tournament Results Data'!AB64</f>
        <v>-</v>
      </c>
      <c r="AD65" s="116">
        <f>'Tournament Results Data'!AC64</f>
        <v>0</v>
      </c>
      <c r="AE65" s="116"/>
      <c r="AF65" s="117"/>
      <c r="AG65" s="112">
        <f>'Tournament Results Data'!AF64</f>
        <v>0</v>
      </c>
      <c r="AH65" s="113"/>
      <c r="AI65" s="113"/>
      <c r="AJ65" s="4" t="str">
        <f>'Tournament Results Data'!AI64</f>
        <v>-</v>
      </c>
      <c r="AK65" s="116">
        <f>'Tournament Results Data'!AJ64</f>
        <v>0</v>
      </c>
      <c r="AL65" s="116"/>
      <c r="AM65" s="117"/>
      <c r="AN65" s="112">
        <f>'Tournament Results Data'!AM64</f>
        <v>0</v>
      </c>
      <c r="AO65" s="113"/>
      <c r="AP65" s="113"/>
      <c r="AQ65" s="4" t="str">
        <f>'Tournament Results Data'!AP64</f>
        <v>-</v>
      </c>
      <c r="AR65" s="116">
        <f>'Tournament Results Data'!AQ64</f>
        <v>0</v>
      </c>
      <c r="AS65" s="116"/>
      <c r="AT65" s="147"/>
    </row>
    <row r="66" spans="2:46" ht="12.75">
      <c r="B66" s="7"/>
      <c r="C66" s="49" t="str">
        <f>'Tournament Results Data'!B65</f>
        <v>Score Set 2</v>
      </c>
      <c r="D66" s="51"/>
      <c r="E66" s="112">
        <f>'Tournament Results Data'!D65</f>
        <v>0</v>
      </c>
      <c r="F66" s="113"/>
      <c r="G66" s="113"/>
      <c r="H66" s="4" t="str">
        <f>'Tournament Results Data'!G65</f>
        <v>-</v>
      </c>
      <c r="I66" s="116">
        <f>'Tournament Results Data'!H65</f>
        <v>0</v>
      </c>
      <c r="J66" s="116"/>
      <c r="K66" s="117"/>
      <c r="L66" s="112">
        <f>'Tournament Results Data'!K65</f>
        <v>0</v>
      </c>
      <c r="M66" s="113"/>
      <c r="N66" s="113"/>
      <c r="O66" s="4" t="str">
        <f>'Tournament Results Data'!N65</f>
        <v>-</v>
      </c>
      <c r="P66" s="116">
        <f>'Tournament Results Data'!O65</f>
        <v>0</v>
      </c>
      <c r="Q66" s="116"/>
      <c r="R66" s="117"/>
      <c r="S66" s="112">
        <f>'Tournament Results Data'!R65</f>
        <v>0</v>
      </c>
      <c r="T66" s="113"/>
      <c r="U66" s="113"/>
      <c r="V66" s="4" t="str">
        <f>'Tournament Results Data'!U65</f>
        <v>-</v>
      </c>
      <c r="W66" s="116">
        <f>'Tournament Results Data'!V65</f>
        <v>0</v>
      </c>
      <c r="X66" s="116"/>
      <c r="Y66" s="117"/>
      <c r="Z66" s="112">
        <f>'Tournament Results Data'!Y65</f>
        <v>0</v>
      </c>
      <c r="AA66" s="113"/>
      <c r="AB66" s="113"/>
      <c r="AC66" s="4" t="str">
        <f>'Tournament Results Data'!AB65</f>
        <v>-</v>
      </c>
      <c r="AD66" s="116">
        <f>'Tournament Results Data'!AC65</f>
        <v>0</v>
      </c>
      <c r="AE66" s="116"/>
      <c r="AF66" s="117"/>
      <c r="AG66" s="112">
        <f>'Tournament Results Data'!AF65</f>
        <v>0</v>
      </c>
      <c r="AH66" s="113"/>
      <c r="AI66" s="113"/>
      <c r="AJ66" s="4" t="str">
        <f>'Tournament Results Data'!AI65</f>
        <v>-</v>
      </c>
      <c r="AK66" s="116">
        <f>'Tournament Results Data'!AJ65</f>
        <v>0</v>
      </c>
      <c r="AL66" s="116"/>
      <c r="AM66" s="117"/>
      <c r="AN66" s="112">
        <f>'Tournament Results Data'!AM65</f>
        <v>0</v>
      </c>
      <c r="AO66" s="113"/>
      <c r="AP66" s="113"/>
      <c r="AQ66" s="4" t="str">
        <f>'Tournament Results Data'!AP65</f>
        <v>-</v>
      </c>
      <c r="AR66" s="116">
        <f>'Tournament Results Data'!AQ65</f>
        <v>0</v>
      </c>
      <c r="AS66" s="116"/>
      <c r="AT66" s="147"/>
    </row>
    <row r="67" spans="2:46" ht="13.5" thickBot="1">
      <c r="B67" s="9"/>
      <c r="C67" s="106" t="str">
        <f>'Tournament Results Data'!B66</f>
        <v>Score Set 3</v>
      </c>
      <c r="D67" s="107"/>
      <c r="E67" s="118">
        <f>'Tournament Results Data'!D66</f>
        <v>0</v>
      </c>
      <c r="F67" s="119"/>
      <c r="G67" s="119"/>
      <c r="H67" s="12" t="str">
        <f>'Tournament Results Data'!G66</f>
        <v>-</v>
      </c>
      <c r="I67" s="114">
        <f>'Tournament Results Data'!H66</f>
        <v>0</v>
      </c>
      <c r="J67" s="114"/>
      <c r="K67" s="115"/>
      <c r="L67" s="118">
        <f>'Tournament Results Data'!K66</f>
        <v>0</v>
      </c>
      <c r="M67" s="119"/>
      <c r="N67" s="119"/>
      <c r="O67" s="12" t="str">
        <f>'Tournament Results Data'!N66</f>
        <v>-</v>
      </c>
      <c r="P67" s="114">
        <f>'Tournament Results Data'!O66</f>
        <v>0</v>
      </c>
      <c r="Q67" s="114"/>
      <c r="R67" s="115"/>
      <c r="S67" s="118">
        <f>'Tournament Results Data'!R66</f>
        <v>0</v>
      </c>
      <c r="T67" s="119"/>
      <c r="U67" s="119"/>
      <c r="V67" s="12" t="str">
        <f>'Tournament Results Data'!U66</f>
        <v>-</v>
      </c>
      <c r="W67" s="114">
        <f>'Tournament Results Data'!V66</f>
        <v>0</v>
      </c>
      <c r="X67" s="114"/>
      <c r="Y67" s="115"/>
      <c r="Z67" s="118">
        <f>'Tournament Results Data'!Y66</f>
        <v>0</v>
      </c>
      <c r="AA67" s="119"/>
      <c r="AB67" s="119"/>
      <c r="AC67" s="12" t="str">
        <f>'Tournament Results Data'!AB66</f>
        <v>-</v>
      </c>
      <c r="AD67" s="114">
        <f>'Tournament Results Data'!AC66</f>
        <v>0</v>
      </c>
      <c r="AE67" s="114"/>
      <c r="AF67" s="115"/>
      <c r="AG67" s="118">
        <f>'Tournament Results Data'!AF66</f>
        <v>0</v>
      </c>
      <c r="AH67" s="119"/>
      <c r="AI67" s="119"/>
      <c r="AJ67" s="12" t="str">
        <f>'Tournament Results Data'!AI66</f>
        <v>-</v>
      </c>
      <c r="AK67" s="114">
        <f>'Tournament Results Data'!AJ66</f>
        <v>0</v>
      </c>
      <c r="AL67" s="114"/>
      <c r="AM67" s="115"/>
      <c r="AN67" s="118">
        <f>'Tournament Results Data'!AM66</f>
        <v>0</v>
      </c>
      <c r="AO67" s="119"/>
      <c r="AP67" s="119"/>
      <c r="AQ67" s="12" t="str">
        <f>'Tournament Results Data'!AP66</f>
        <v>-</v>
      </c>
      <c r="AR67" s="114">
        <f>'Tournament Results Data'!AQ66</f>
        <v>0</v>
      </c>
      <c r="AS67" s="114"/>
      <c r="AT67" s="146"/>
    </row>
    <row r="68" spans="2:46" ht="12.75">
      <c r="B68" s="2"/>
      <c r="C68" s="2"/>
      <c r="D68" s="2"/>
      <c r="E68" s="14"/>
      <c r="F68" s="14"/>
      <c r="G68" s="14"/>
      <c r="H68" s="2"/>
      <c r="I68" s="15"/>
      <c r="J68" s="15"/>
      <c r="K68" s="15"/>
      <c r="L68" s="14"/>
      <c r="M68" s="14"/>
      <c r="N68" s="14"/>
      <c r="O68" s="2"/>
      <c r="P68" s="15"/>
      <c r="Q68" s="15"/>
      <c r="R68" s="15"/>
      <c r="S68" s="14"/>
      <c r="T68" s="14"/>
      <c r="U68" s="14"/>
      <c r="V68" s="2"/>
      <c r="W68" s="15"/>
      <c r="X68" s="15"/>
      <c r="Y68" s="15"/>
      <c r="Z68" s="14"/>
      <c r="AA68" s="14"/>
      <c r="AB68" s="14"/>
      <c r="AC68" s="2"/>
      <c r="AD68" s="15"/>
      <c r="AE68" s="15"/>
      <c r="AF68" s="15"/>
      <c r="AG68" s="14"/>
      <c r="AH68" s="14"/>
      <c r="AI68" s="14"/>
      <c r="AJ68" s="2"/>
      <c r="AK68" s="15"/>
      <c r="AL68" s="15"/>
      <c r="AM68" s="15"/>
      <c r="AN68" s="14"/>
      <c r="AO68" s="14"/>
      <c r="AP68" s="14"/>
      <c r="AQ68" s="2"/>
      <c r="AR68" s="15"/>
      <c r="AS68" s="15"/>
      <c r="AT68" s="15"/>
    </row>
    <row r="69" spans="2:46" ht="12.75">
      <c r="B69" s="2"/>
      <c r="C69" s="2"/>
      <c r="D69" s="2"/>
      <c r="E69" s="14"/>
      <c r="F69" s="14"/>
      <c r="G69" s="14"/>
      <c r="H69" s="2"/>
      <c r="I69" s="15"/>
      <c r="J69" s="15"/>
      <c r="K69" s="15"/>
      <c r="L69" s="14"/>
      <c r="M69" s="14"/>
      <c r="N69" s="14"/>
      <c r="O69" s="2"/>
      <c r="P69" s="15"/>
      <c r="Q69" s="15"/>
      <c r="R69" s="15"/>
      <c r="S69" s="14"/>
      <c r="T69" s="14"/>
      <c r="U69" s="14"/>
      <c r="V69" s="2"/>
      <c r="W69" s="15"/>
      <c r="X69" s="15"/>
      <c r="Y69" s="15"/>
      <c r="Z69" s="14"/>
      <c r="AA69" s="14"/>
      <c r="AB69" s="14"/>
      <c r="AC69" s="2"/>
      <c r="AD69" s="15"/>
      <c r="AE69" s="15"/>
      <c r="AF69" s="15"/>
      <c r="AG69" s="14"/>
      <c r="AH69" s="14"/>
      <c r="AI69" s="14"/>
      <c r="AJ69" s="2"/>
      <c r="AK69" s="15"/>
      <c r="AL69" s="15"/>
      <c r="AM69" s="15"/>
      <c r="AN69" s="14"/>
      <c r="AO69" s="14"/>
      <c r="AP69" s="14"/>
      <c r="AQ69" s="2"/>
      <c r="AR69" s="15"/>
      <c r="AS69" s="15"/>
      <c r="AT69" s="15"/>
    </row>
    <row r="70" spans="3:28" ht="12.75">
      <c r="C70" s="5" t="s">
        <v>41</v>
      </c>
      <c r="D70" s="169">
        <f>'Tournament Results Data'!$C$1</f>
        <v>0</v>
      </c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</row>
    <row r="71" ht="12.75">
      <c r="C71" s="5"/>
    </row>
    <row r="72" spans="2:6" ht="12.75">
      <c r="B72" s="145" t="s">
        <v>42</v>
      </c>
      <c r="C72" s="145"/>
      <c r="D72" s="168">
        <f>'Tournament Results Data'!$C$3</f>
        <v>0</v>
      </c>
      <c r="E72" s="168"/>
      <c r="F72" s="168"/>
    </row>
    <row r="73" ht="12.75">
      <c r="C73" s="5"/>
    </row>
    <row r="74" spans="3:28" ht="12.75">
      <c r="C74" s="5" t="s">
        <v>43</v>
      </c>
      <c r="D74" s="169">
        <f>'Tournament Results Data'!$C$5</f>
        <v>0</v>
      </c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</row>
    <row r="76" spans="1:46" ht="15.75" customHeight="1">
      <c r="A76" s="40"/>
      <c r="B76" s="174" t="s">
        <v>37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</row>
    <row r="77" spans="1:38" ht="18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</row>
    <row r="78" spans="2:46" ht="12.75">
      <c r="B78" s="165" t="e">
        <f>'Tournament Results Data'!#REF!</f>
        <v>#REF!</v>
      </c>
      <c r="C78" s="165"/>
      <c r="D78" s="165"/>
      <c r="E78" s="165"/>
      <c r="F78" s="165"/>
      <c r="G78" s="165"/>
      <c r="H78" s="16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2:46" ht="12.75">
      <c r="B79" s="41"/>
      <c r="C79" s="37"/>
      <c r="D79" s="37"/>
      <c r="E79" s="27"/>
      <c r="F79" s="21"/>
      <c r="G79" s="21"/>
      <c r="H79" s="21"/>
      <c r="I79" s="13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"/>
      <c r="U79" s="2"/>
      <c r="V79" s="2"/>
      <c r="W79" s="2"/>
      <c r="X79" s="2"/>
      <c r="Y79" s="2"/>
      <c r="Z79" s="2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2:46" ht="12.75">
      <c r="B80" s="23"/>
      <c r="C80" s="98" t="e">
        <f>'Tournament Results Data'!#REF!</f>
        <v>#REF!</v>
      </c>
      <c r="D80" s="98"/>
      <c r="E80" s="19"/>
      <c r="F80" s="11"/>
      <c r="G80" s="69" t="e">
        <f>'Tournament Results Data'!#REF!</f>
        <v>#REF!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2"/>
      <c r="Z80" s="2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2:46" ht="12.75">
      <c r="B81" s="23"/>
      <c r="C81" s="21"/>
      <c r="D81" s="21"/>
      <c r="E81" s="28"/>
      <c r="F81" s="21"/>
      <c r="G81"/>
      <c r="H81"/>
      <c r="I81"/>
      <c r="J81"/>
      <c r="K81"/>
      <c r="L81"/>
      <c r="M81" s="166" t="e">
        <f>IF('Tournament Results Data'!#REF!='Tournament Results Data'!#REF!,'Tournament Results Data'!#REF!,'Tournament Results Data'!#REF!)</f>
        <v>#REF!</v>
      </c>
      <c r="N81" s="166"/>
      <c r="O81" s="2" t="s">
        <v>10</v>
      </c>
      <c r="P81" s="167" t="e">
        <f>IF('Tournament Results Data'!#REF!='Tournament Results Data'!#REF!,'Tournament Results Data'!#REF!,'Tournament Results Data'!#REF!)</f>
        <v>#REF!</v>
      </c>
      <c r="Q81" s="167"/>
      <c r="R81"/>
      <c r="S81"/>
      <c r="T81"/>
      <c r="U81"/>
      <c r="V81"/>
      <c r="W81"/>
      <c r="X81" s="39"/>
      <c r="Y81" s="20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2:46" ht="12.75">
      <c r="B82" s="26"/>
      <c r="C82" s="11"/>
      <c r="D82" s="25"/>
      <c r="E82" s="30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2:46" ht="12.75">
      <c r="B83" s="165" t="e">
        <f>'Tournament Results Data'!#REF!</f>
        <v>#REF!</v>
      </c>
      <c r="C83" s="165"/>
      <c r="D83" s="165"/>
      <c r="E83" s="165"/>
      <c r="F83" s="165"/>
      <c r="G83" s="165"/>
      <c r="H83" s="16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2:46" ht="12.75">
      <c r="B84" s="23"/>
      <c r="C84" s="21"/>
      <c r="D84" s="21"/>
      <c r="E84" s="21"/>
      <c r="F84" s="21"/>
      <c r="G84" s="21"/>
      <c r="H84" s="21"/>
      <c r="I84" s="13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"/>
      <c r="U84" s="2"/>
      <c r="V84" s="2"/>
      <c r="W84" s="2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2:46" ht="12.75">
      <c r="B85" s="2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2:46" ht="12.75">
      <c r="B86" s="165" t="e">
        <f>'Tournament Results Data'!#REF!</f>
        <v>#REF!</v>
      </c>
      <c r="C86" s="165"/>
      <c r="D86" s="165"/>
      <c r="E86" s="165"/>
      <c r="F86" s="165"/>
      <c r="G86" s="165"/>
      <c r="H86" s="16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2:46" ht="12.75">
      <c r="B87" s="41"/>
      <c r="C87" s="37"/>
      <c r="D87" s="37"/>
      <c r="E87" s="27"/>
      <c r="F87" s="21"/>
      <c r="G87" s="21"/>
      <c r="H87" s="21"/>
      <c r="I87" s="13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"/>
      <c r="U87" s="2"/>
      <c r="V87" s="2"/>
      <c r="W87" s="2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2:46" ht="12.75">
      <c r="B88" s="23"/>
      <c r="C88" s="98" t="e">
        <f>'Tournament Results Data'!#REF!</f>
        <v>#REF!</v>
      </c>
      <c r="D88" s="98"/>
      <c r="E88" s="29"/>
      <c r="F88" s="25"/>
      <c r="G88" s="69" t="e">
        <f>'Tournament Results Data'!#REF!</f>
        <v>#REF!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20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2:46" ht="12.75">
      <c r="B89" s="23"/>
      <c r="C89" s="2"/>
      <c r="D89" s="2"/>
      <c r="E89" s="19"/>
      <c r="F89" s="2"/>
      <c r="G89"/>
      <c r="H89"/>
      <c r="I89"/>
      <c r="J89"/>
      <c r="K89"/>
      <c r="L89"/>
      <c r="M89" s="166" t="e">
        <f>IF('Tournament Results Data'!#REF!='Tournament Results Data'!#REF!,'Tournament Results Data'!#REF!,'Tournament Results Data'!#REF!)</f>
        <v>#REF!</v>
      </c>
      <c r="N89" s="166"/>
      <c r="O89" s="2" t="s">
        <v>10</v>
      </c>
      <c r="P89" s="167" t="e">
        <f>IF('Tournament Results Data'!#REF!='Tournament Results Data'!#REF!,'Tournament Results Data'!#REF!,'Tournament Results Data'!#REF!)</f>
        <v>#REF!</v>
      </c>
      <c r="Q89" s="167"/>
      <c r="R89"/>
      <c r="S89"/>
      <c r="T89"/>
      <c r="U89"/>
      <c r="V89"/>
      <c r="W89"/>
      <c r="X89" s="2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2:46" ht="12.75">
      <c r="B90" s="26"/>
      <c r="C90" s="11"/>
      <c r="D90" s="11"/>
      <c r="E90" s="1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2:46" ht="12.75">
      <c r="B91" s="165" t="e">
        <f>'Tournament Results Data'!#REF!</f>
        <v>#REF!</v>
      </c>
      <c r="C91" s="165"/>
      <c r="D91" s="165"/>
      <c r="E91" s="165"/>
      <c r="F91" s="165"/>
      <c r="G91" s="165"/>
      <c r="H91" s="16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2:46" ht="12.75">
      <c r="B92" s="23"/>
      <c r="C92" s="21"/>
      <c r="D92" s="21"/>
      <c r="E92" s="21"/>
      <c r="F92" s="21"/>
      <c r="G92" s="21"/>
      <c r="H92" s="21"/>
      <c r="I92" s="13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"/>
      <c r="U92" s="2"/>
      <c r="V92" s="2"/>
      <c r="W92" s="2"/>
      <c r="X92" s="2"/>
      <c r="Y92" s="2"/>
      <c r="Z92" s="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2:46" ht="12.75">
      <c r="B93" s="165" t="e">
        <f>'Tournament Results Data'!#REF!</f>
        <v>#REF!</v>
      </c>
      <c r="C93" s="165"/>
      <c r="D93" s="165"/>
      <c r="E93" s="165"/>
      <c r="F93" s="165"/>
      <c r="G93" s="165"/>
      <c r="H93" s="16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/>
      <c r="Y93" s="2"/>
      <c r="Z93" s="2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2:46" ht="12.75">
      <c r="B94" s="41"/>
      <c r="C94" s="37"/>
      <c r="D94" s="37"/>
      <c r="E94" s="27"/>
      <c r="F94" s="21"/>
      <c r="G94" s="21"/>
      <c r="H94" s="21"/>
      <c r="I94" s="13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"/>
      <c r="U94" s="2"/>
      <c r="V94" s="2"/>
      <c r="W94" s="2"/>
      <c r="X94"/>
      <c r="Y94" s="2"/>
      <c r="Z94" s="2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2:46" ht="12.75">
      <c r="B95" s="23"/>
      <c r="C95" s="98" t="e">
        <f>'Tournament Results Data'!#REF!</f>
        <v>#REF!</v>
      </c>
      <c r="D95" s="98"/>
      <c r="E95" s="29"/>
      <c r="F95" s="25"/>
      <c r="G95" s="69" t="e">
        <f>'Tournament Results Data'!#REF!</f>
        <v>#REF!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2"/>
      <c r="Z95" s="2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2:46" ht="12.75">
      <c r="B96" s="23"/>
      <c r="C96" s="2"/>
      <c r="D96" s="2"/>
      <c r="E96" s="19"/>
      <c r="F96" s="2"/>
      <c r="G96"/>
      <c r="H96"/>
      <c r="I96"/>
      <c r="J96"/>
      <c r="K96"/>
      <c r="L96"/>
      <c r="M96" s="166" t="e">
        <f>IF('Tournament Results Data'!#REF!='Tournament Results Data'!#REF!,'Tournament Results Data'!#REF!,'Tournament Results Data'!#REF!)</f>
        <v>#REF!</v>
      </c>
      <c r="N96" s="166"/>
      <c r="O96" s="2" t="s">
        <v>10</v>
      </c>
      <c r="P96" s="167" t="e">
        <f>IF('Tournament Results Data'!#REF!='Tournament Results Data'!#REF!,'Tournament Results Data'!#REF!,'Tournament Results Data'!#REF!)</f>
        <v>#REF!</v>
      </c>
      <c r="Q96" s="167"/>
      <c r="R96"/>
      <c r="S96"/>
      <c r="T96"/>
      <c r="U96"/>
      <c r="V96"/>
      <c r="W96"/>
      <c r="X96" s="2"/>
      <c r="Y96" s="2"/>
      <c r="Z96" s="2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2:46" ht="12.75">
      <c r="B97" s="26"/>
      <c r="C97" s="11"/>
      <c r="D97" s="11"/>
      <c r="E97" s="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2:46" ht="12.75">
      <c r="B98" s="165" t="e">
        <f>'Tournament Results Data'!#REF!</f>
        <v>#REF!</v>
      </c>
      <c r="C98" s="165"/>
      <c r="D98" s="165"/>
      <c r="E98" s="165"/>
      <c r="F98" s="165"/>
      <c r="G98" s="165"/>
      <c r="H98" s="16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4"/>
      <c r="Z98" s="24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2:46" ht="12.75">
      <c r="B99" s="2"/>
      <c r="C99" s="2"/>
      <c r="D99" s="2"/>
      <c r="E99" s="14"/>
      <c r="F99" s="14"/>
      <c r="G99" s="14"/>
      <c r="H99" s="2"/>
      <c r="I99" s="15"/>
      <c r="J99" s="15"/>
      <c r="K99" s="15"/>
      <c r="L99" s="14"/>
      <c r="M99" s="14"/>
      <c r="N99" s="14"/>
      <c r="O99" s="2"/>
      <c r="P99" s="15"/>
      <c r="Q99" s="15"/>
      <c r="R99" s="15"/>
      <c r="S99" s="14"/>
      <c r="T99" s="14"/>
      <c r="U99" s="14"/>
      <c r="V99" s="2"/>
      <c r="W99" s="15"/>
      <c r="X99" s="15"/>
      <c r="Y99" s="15"/>
      <c r="Z99" s="14"/>
      <c r="AA99" s="14"/>
      <c r="AB99" s="14"/>
      <c r="AC99" s="2"/>
      <c r="AD99" s="15"/>
      <c r="AE99" s="15"/>
      <c r="AF99" s="15"/>
      <c r="AG99" s="14"/>
      <c r="AH99" s="14"/>
      <c r="AI99" s="14"/>
      <c r="AJ99" s="2"/>
      <c r="AK99" s="15"/>
      <c r="AL99" s="15"/>
      <c r="AM99" s="15"/>
      <c r="AN99" s="14"/>
      <c r="AO99" s="14"/>
      <c r="AP99" s="14"/>
      <c r="AQ99" s="2"/>
      <c r="AR99" s="15"/>
      <c r="AS99" s="15"/>
      <c r="AT99" s="15"/>
    </row>
    <row r="100" spans="2:46" ht="12.75">
      <c r="B100" s="2"/>
      <c r="C100" s="2"/>
      <c r="D100" s="2"/>
      <c r="E100" s="14"/>
      <c r="F100" s="14"/>
      <c r="G100" s="14"/>
      <c r="H100" s="2"/>
      <c r="I100" s="15"/>
      <c r="J100" s="15"/>
      <c r="K100" s="15"/>
      <c r="L100" s="14"/>
      <c r="M100" s="14"/>
      <c r="N100" s="14"/>
      <c r="O100" s="2"/>
      <c r="P100" s="15"/>
      <c r="Q100" s="15"/>
      <c r="R100" s="15"/>
      <c r="S100" s="14"/>
      <c r="T100" s="14"/>
      <c r="U100" s="14"/>
      <c r="V100" s="2"/>
      <c r="W100" s="15"/>
      <c r="X100" s="15"/>
      <c r="Y100" s="15"/>
      <c r="Z100" s="14"/>
      <c r="AA100" s="14"/>
      <c r="AB100" s="14"/>
      <c r="AC100" s="2"/>
      <c r="AD100" s="15"/>
      <c r="AE100" s="15"/>
      <c r="AF100" s="15"/>
      <c r="AG100" s="14"/>
      <c r="AH100" s="14"/>
      <c r="AI100" s="14"/>
      <c r="AJ100" s="2"/>
      <c r="AK100" s="15"/>
      <c r="AL100" s="15"/>
      <c r="AM100" s="15"/>
      <c r="AN100" s="14"/>
      <c r="AO100" s="14"/>
      <c r="AP100" s="14"/>
      <c r="AQ100" s="2"/>
      <c r="AR100" s="15"/>
      <c r="AS100" s="15"/>
      <c r="AT100" s="15"/>
    </row>
    <row r="101" spans="3:28" ht="12.75">
      <c r="C101" s="5" t="e">
        <f>'Tournament Results Data'!#REF!</f>
        <v>#REF!</v>
      </c>
      <c r="D101" s="169" t="e">
        <f>'Tournament Results Data'!#REF!</f>
        <v>#REF!</v>
      </c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</row>
    <row r="102" ht="12.75">
      <c r="C102" s="5"/>
    </row>
    <row r="103" spans="2:6" ht="12.75">
      <c r="B103" s="145" t="e">
        <f>'Tournament Results Data'!#REF!</f>
        <v>#REF!</v>
      </c>
      <c r="C103" s="145"/>
      <c r="D103" s="168" t="e">
        <f>'Tournament Results Data'!#REF!</f>
        <v>#REF!</v>
      </c>
      <c r="E103" s="168"/>
      <c r="F103" s="168"/>
    </row>
    <row r="104" ht="12.75">
      <c r="C104" s="5"/>
    </row>
    <row r="105" spans="3:28" ht="12.75">
      <c r="C105" s="5" t="e">
        <f>'Tournament Results Data'!#REF!</f>
        <v>#REF!</v>
      </c>
      <c r="D105" s="169" t="e">
        <f>'Tournament Results Data'!#REF!</f>
        <v>#REF!</v>
      </c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</row>
    <row r="107" spans="3:38" ht="15.75">
      <c r="C107" s="111" t="s">
        <v>35</v>
      </c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</row>
    <row r="109" spans="1:31" ht="12.75" customHeight="1">
      <c r="A109" s="170" t="e">
        <f>'Tournament Results Data'!#REF!</f>
        <v>#REF!</v>
      </c>
      <c r="B109" s="170"/>
      <c r="C109" s="170"/>
      <c r="D109" s="170"/>
      <c r="E109" s="32"/>
      <c r="F109" s="3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4"/>
    </row>
    <row r="110" spans="1:31" ht="12.75" customHeight="1">
      <c r="A110" s="23"/>
      <c r="B110" s="21"/>
      <c r="C110" s="21"/>
      <c r="D110" s="28"/>
      <c r="E110" s="21"/>
      <c r="F110" s="21"/>
      <c r="G110" s="21"/>
      <c r="H110" s="13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4"/>
    </row>
    <row r="111" spans="1:31" ht="12.75" customHeight="1">
      <c r="A111" s="23"/>
      <c r="B111" s="2"/>
      <c r="C111" s="2"/>
      <c r="D111" s="19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4"/>
    </row>
    <row r="112" spans="1:31" ht="12.75" customHeight="1">
      <c r="A112" s="23"/>
      <c r="B112" s="2"/>
      <c r="C112" s="2"/>
      <c r="D112" s="19"/>
      <c r="E112" s="11"/>
      <c r="F112" s="69" t="e">
        <f>'Tournament Results Data'!#REF!</f>
        <v>#REF!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2"/>
      <c r="Y112" s="2"/>
      <c r="Z112" s="2"/>
      <c r="AA112" s="2"/>
      <c r="AB112" s="2"/>
      <c r="AC112" s="2"/>
      <c r="AD112" s="2"/>
      <c r="AE112" s="24"/>
    </row>
    <row r="113" spans="1:48" ht="12.75" customHeight="1">
      <c r="A113" s="23"/>
      <c r="B113" s="21"/>
      <c r="C113" s="21"/>
      <c r="D113" s="28"/>
      <c r="E113" s="21"/>
      <c r="F113" s="166" t="e">
        <f>IF('Tournament Results Data'!#REF!='Tournament Results Data'!#REF!,'Tournament Results Data'!#REF!,'Tournament Results Data'!#REF!)</f>
        <v>#REF!</v>
      </c>
      <c r="G113" s="166"/>
      <c r="H113" s="2" t="s">
        <v>10</v>
      </c>
      <c r="I113" s="167" t="e">
        <f>IF('Tournament Results Data'!#REF!='Tournament Results Data'!#REF!,'Tournament Results Data'!#REF!,'Tournament Results Data'!#REF!)</f>
        <v>#REF!</v>
      </c>
      <c r="J113" s="167"/>
      <c r="K113" s="22" t="s">
        <v>32</v>
      </c>
      <c r="L113" s="166" t="e">
        <f>IF('Tournament Results Data'!#REF!='Tournament Results Data'!#REF!,'Tournament Results Data'!#REF!,'Tournament Results Data'!#REF!)</f>
        <v>#REF!</v>
      </c>
      <c r="M113" s="166"/>
      <c r="N113" s="2" t="s">
        <v>10</v>
      </c>
      <c r="O113" s="167" t="e">
        <f>IF('Tournament Results Data'!#REF!='Tournament Results Data'!#REF!,'Tournament Results Data'!#REF!,'Tournament Results Data'!#REF!)</f>
        <v>#REF!</v>
      </c>
      <c r="P113" s="167"/>
      <c r="Q113" s="22" t="e">
        <f>IF(T113="-",","," ")</f>
        <v>#REF!</v>
      </c>
      <c r="R113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S113" s="166"/>
      <c r="T113" s="2" t="e">
        <f>'Tournament Results Data'!#REF!</f>
        <v>#REF!</v>
      </c>
      <c r="U113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V113" s="171"/>
      <c r="W113" s="18"/>
      <c r="X113" s="2"/>
      <c r="Y113" s="2"/>
      <c r="Z113" s="2"/>
      <c r="AA113" s="2"/>
      <c r="AB113" s="2"/>
      <c r="AC113" s="2"/>
      <c r="AD113" s="2"/>
      <c r="AE113" s="24"/>
      <c r="AV113" s="2"/>
    </row>
    <row r="114" spans="1:48" ht="12.75" customHeight="1">
      <c r="A114" s="23"/>
      <c r="B114" s="2"/>
      <c r="C114" s="24"/>
      <c r="D114" s="29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9"/>
      <c r="X114" s="24"/>
      <c r="Y114" s="24"/>
      <c r="Z114" s="24"/>
      <c r="AA114" s="24"/>
      <c r="AB114" s="24"/>
      <c r="AC114" s="24"/>
      <c r="AD114" s="24"/>
      <c r="AE114" s="24"/>
      <c r="AV114" s="20"/>
    </row>
    <row r="115" spans="1:48" ht="12.75" customHeight="1">
      <c r="A115" s="26"/>
      <c r="B115" s="11"/>
      <c r="C115" s="25"/>
      <c r="D115" s="30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9"/>
      <c r="X115" s="24"/>
      <c r="Y115" s="24"/>
      <c r="Z115" s="24"/>
      <c r="AA115" s="24"/>
      <c r="AB115" s="24"/>
      <c r="AC115" s="24"/>
      <c r="AD115" s="24"/>
      <c r="AE115" s="24"/>
      <c r="AV115" s="31"/>
    </row>
    <row r="116" spans="1:31" ht="12.75" customHeight="1">
      <c r="A116" s="173" t="e">
        <f>'Tournament Results Data'!#REF!</f>
        <v>#REF!</v>
      </c>
      <c r="B116" s="173"/>
      <c r="C116" s="173"/>
      <c r="D116" s="17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19"/>
      <c r="X116" s="2"/>
      <c r="Y116" s="2"/>
      <c r="Z116" s="2"/>
      <c r="AA116" s="2"/>
      <c r="AB116" s="2"/>
      <c r="AC116" s="2"/>
      <c r="AD116" s="2"/>
      <c r="AE116" s="24"/>
    </row>
    <row r="117" spans="1:42" ht="12.75" customHeight="1">
      <c r="A117" s="23"/>
      <c r="B117" s="21"/>
      <c r="C117" s="21"/>
      <c r="D117" s="21"/>
      <c r="E117" s="21"/>
      <c r="F117" s="21"/>
      <c r="G117" s="21"/>
      <c r="H117" s="13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"/>
      <c r="T117" s="2"/>
      <c r="U117" s="2"/>
      <c r="V117" s="2"/>
      <c r="W117" s="19"/>
      <c r="X117" s="11"/>
      <c r="Y117" s="69" t="e">
        <f>'Tournament Results Data'!#REF!</f>
        <v>#REF!</v>
      </c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</row>
    <row r="118" spans="1:41" ht="12.75" customHeight="1">
      <c r="A118" s="2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19"/>
      <c r="X118" s="2"/>
      <c r="Y118" s="166" t="e">
        <f>IF('Tournament Results Data'!#REF!='Tournament Results Data'!#REF!,'Tournament Results Data'!#REF!,'Tournament Results Data'!#REF!)</f>
        <v>#REF!</v>
      </c>
      <c r="Z118" s="166"/>
      <c r="AA118" s="2" t="s">
        <v>10</v>
      </c>
      <c r="AB118" s="167" t="e">
        <f>IF('Tournament Results Data'!#REF!='Tournament Results Data'!#REF!,'Tournament Results Data'!#REF!,'Tournament Results Data'!#REF!)</f>
        <v>#REF!</v>
      </c>
      <c r="AC118" s="167"/>
      <c r="AD118" s="22" t="s">
        <v>32</v>
      </c>
      <c r="AE118" s="166" t="e">
        <f>IF('Tournament Results Data'!#REF!='Tournament Results Data'!#REF!,'Tournament Results Data'!#REF!,'Tournament Results Data'!#REF!)</f>
        <v>#REF!</v>
      </c>
      <c r="AF118" s="166"/>
      <c r="AG118" s="2" t="s">
        <v>10</v>
      </c>
      <c r="AH118" s="167" t="e">
        <f>IF('Tournament Results Data'!#REF!='Tournament Results Data'!#REF!,'Tournament Results Data'!#REF!,'Tournament Results Data'!#REF!)</f>
        <v>#REF!</v>
      </c>
      <c r="AI118" s="167"/>
      <c r="AJ118" s="22" t="e">
        <f>IF(AM118="-",","," ")</f>
        <v>#REF!</v>
      </c>
      <c r="AK118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AL118" s="166"/>
      <c r="AM118" s="2" t="e">
        <f>'Tournament Results Data'!#REF!</f>
        <v>#REF!</v>
      </c>
      <c r="AN118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AO118" s="171"/>
    </row>
    <row r="119" spans="1:31" ht="12.75" customHeight="1">
      <c r="A119" s="170" t="e">
        <f>'Tournament Results Data'!#REF!</f>
        <v>#REF!</v>
      </c>
      <c r="B119" s="170"/>
      <c r="C119" s="170"/>
      <c r="D119" s="170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19"/>
      <c r="X119" s="2"/>
      <c r="Y119" s="2"/>
      <c r="Z119" s="2"/>
      <c r="AA119" s="2"/>
      <c r="AB119" s="2"/>
      <c r="AC119" s="2"/>
      <c r="AD119" s="2"/>
      <c r="AE119" s="24"/>
    </row>
    <row r="120" spans="1:31" ht="12.75" customHeight="1">
      <c r="A120" s="23"/>
      <c r="B120" s="21"/>
      <c r="C120" s="21"/>
      <c r="D120" s="27"/>
      <c r="E120" s="21"/>
      <c r="F120" s="21"/>
      <c r="G120" s="21"/>
      <c r="H120" s="13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"/>
      <c r="T120" s="2"/>
      <c r="U120" s="2"/>
      <c r="V120" s="2"/>
      <c r="W120" s="19"/>
      <c r="X120" s="2"/>
      <c r="Y120" s="2"/>
      <c r="Z120" s="2"/>
      <c r="AA120" s="2"/>
      <c r="AB120" s="2"/>
      <c r="AC120" s="2"/>
      <c r="AD120" s="2"/>
      <c r="AE120" s="24"/>
    </row>
    <row r="121" spans="1:31" ht="12.75" customHeight="1">
      <c r="A121" s="23"/>
      <c r="B121" s="2"/>
      <c r="C121" s="24"/>
      <c r="D121" s="29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9"/>
      <c r="X121" s="24"/>
      <c r="Y121" s="24"/>
      <c r="Z121" s="24"/>
      <c r="AA121" s="24"/>
      <c r="AB121" s="24"/>
      <c r="AC121" s="24"/>
      <c r="AD121" s="24"/>
      <c r="AE121" s="24"/>
    </row>
    <row r="122" spans="1:48" ht="12.75" customHeight="1">
      <c r="A122" s="23"/>
      <c r="B122" s="2"/>
      <c r="C122" s="24"/>
      <c r="D122" s="29"/>
      <c r="E122" s="25"/>
      <c r="F122" s="69" t="e">
        <f>'Tournament Results Data'!#REF!</f>
        <v>#REF!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70"/>
      <c r="X122" s="24"/>
      <c r="Y122" s="24"/>
      <c r="Z122" s="24"/>
      <c r="AA122" s="24"/>
      <c r="AB122" s="24"/>
      <c r="AC122" s="24"/>
      <c r="AD122" s="24"/>
      <c r="AE122" s="24"/>
      <c r="AV122" s="1"/>
    </row>
    <row r="123" spans="1:31" ht="12.75" customHeight="1">
      <c r="A123" s="23"/>
      <c r="B123" s="2"/>
      <c r="C123" s="2"/>
      <c r="D123" s="19"/>
      <c r="E123" s="2"/>
      <c r="F123" s="166" t="e">
        <f>IF('Tournament Results Data'!#REF!='Tournament Results Data'!#REF!,'Tournament Results Data'!#REF!,'Tournament Results Data'!#REF!)</f>
        <v>#REF!</v>
      </c>
      <c r="G123" s="166"/>
      <c r="H123" s="2" t="s">
        <v>10</v>
      </c>
      <c r="I123" s="167" t="e">
        <f>IF('Tournament Results Data'!#REF!='Tournament Results Data'!#REF!,'Tournament Results Data'!#REF!,'Tournament Results Data'!#REF!)</f>
        <v>#REF!</v>
      </c>
      <c r="J123" s="167"/>
      <c r="K123" s="22" t="s">
        <v>32</v>
      </c>
      <c r="L123" s="166" t="e">
        <f>IF('Tournament Results Data'!#REF!='Tournament Results Data'!#REF!,'Tournament Results Data'!#REF!,'Tournament Results Data'!#REF!)</f>
        <v>#REF!</v>
      </c>
      <c r="M123" s="166"/>
      <c r="N123" s="2" t="s">
        <v>10</v>
      </c>
      <c r="O123" s="167" t="e">
        <f>IF('Tournament Results Data'!#REF!='Tournament Results Data'!#REF!,'Tournament Results Data'!#REF!,'Tournament Results Data'!#REF!)</f>
        <v>#REF!</v>
      </c>
      <c r="P123" s="167"/>
      <c r="Q123" s="22" t="e">
        <f>IF(T123="-",","," ")</f>
        <v>#REF!</v>
      </c>
      <c r="R123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S123" s="166"/>
      <c r="T123" s="2" t="e">
        <f>'Tournament Results Data'!#REF!</f>
        <v>#REF!</v>
      </c>
      <c r="U123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V123" s="171"/>
      <c r="W123" s="2"/>
      <c r="X123" s="2"/>
      <c r="Y123" s="2"/>
      <c r="Z123" s="2"/>
      <c r="AA123" s="2"/>
      <c r="AB123" s="2"/>
      <c r="AC123" s="2"/>
      <c r="AD123" s="2"/>
      <c r="AE123" s="24"/>
    </row>
    <row r="124" spans="1:31" ht="12.75" customHeight="1">
      <c r="A124" s="23"/>
      <c r="B124" s="21"/>
      <c r="C124" s="21"/>
      <c r="D124" s="28"/>
      <c r="E124" s="21"/>
      <c r="F124" s="21"/>
      <c r="G124" s="21"/>
      <c r="H124" s="13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4"/>
    </row>
    <row r="125" spans="1:31" ht="12.75" customHeight="1">
      <c r="A125" s="26"/>
      <c r="B125" s="11"/>
      <c r="C125" s="11"/>
      <c r="D125" s="1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4"/>
    </row>
    <row r="126" spans="1:31" ht="12.75" customHeight="1">
      <c r="A126" s="173" t="e">
        <f>'Tournament Results Data'!#REF!</f>
        <v>#REF!</v>
      </c>
      <c r="B126" s="173"/>
      <c r="C126" s="173"/>
      <c r="D126" s="17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4"/>
    </row>
    <row r="127" spans="1:31" ht="12.75" customHeight="1">
      <c r="A127" s="23"/>
      <c r="B127" s="21"/>
      <c r="C127" s="21"/>
      <c r="D127" s="21"/>
      <c r="E127" s="21"/>
      <c r="F127" s="21"/>
      <c r="G127" s="21"/>
      <c r="H127" s="13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4"/>
    </row>
    <row r="128" spans="1:31" ht="12.75" customHeight="1">
      <c r="A128" s="23"/>
      <c r="B128" s="2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</sheetData>
  <sheetProtection/>
  <mergeCells count="449">
    <mergeCell ref="C66:D66"/>
    <mergeCell ref="E66:G66"/>
    <mergeCell ref="I66:K66"/>
    <mergeCell ref="L66:N66"/>
    <mergeCell ref="AG67:AI67"/>
    <mergeCell ref="AK67:AM67"/>
    <mergeCell ref="AG66:AI66"/>
    <mergeCell ref="P66:R66"/>
    <mergeCell ref="S66:U66"/>
    <mergeCell ref="W66:Y66"/>
    <mergeCell ref="Z66:AB66"/>
    <mergeCell ref="AD66:AF66"/>
    <mergeCell ref="AN61:AT61"/>
    <mergeCell ref="AG64:AM64"/>
    <mergeCell ref="AG63:AM63"/>
    <mergeCell ref="AN63:AT63"/>
    <mergeCell ref="AN64:AT64"/>
    <mergeCell ref="AK66:AM66"/>
    <mergeCell ref="AN66:AP66"/>
    <mergeCell ref="I60:R60"/>
    <mergeCell ref="AC60:AE60"/>
    <mergeCell ref="C64:D64"/>
    <mergeCell ref="E64:K64"/>
    <mergeCell ref="L64:R64"/>
    <mergeCell ref="S64:Y64"/>
    <mergeCell ref="Z64:AF64"/>
    <mergeCell ref="C61:D61"/>
    <mergeCell ref="S61:Y61"/>
    <mergeCell ref="Z61:AF61"/>
    <mergeCell ref="AF60:AH60"/>
    <mergeCell ref="AG61:AM61"/>
    <mergeCell ref="S55:AB60"/>
    <mergeCell ref="AC55:AL56"/>
    <mergeCell ref="AF57:AH57"/>
    <mergeCell ref="AC57:AE57"/>
    <mergeCell ref="AF58:AH58"/>
    <mergeCell ref="AI60:AL60"/>
    <mergeCell ref="AI59:AL59"/>
    <mergeCell ref="C55:R55"/>
    <mergeCell ref="I59:R59"/>
    <mergeCell ref="C58:H58"/>
    <mergeCell ref="AI58:AL58"/>
    <mergeCell ref="AF59:AH59"/>
    <mergeCell ref="AC58:AE58"/>
    <mergeCell ref="AQ55:AT57"/>
    <mergeCell ref="AI57:AL57"/>
    <mergeCell ref="AC59:AE59"/>
    <mergeCell ref="AQ58:AT58"/>
    <mergeCell ref="AQ59:AT59"/>
    <mergeCell ref="AM55:AP60"/>
    <mergeCell ref="AQ60:AT60"/>
    <mergeCell ref="P67:R67"/>
    <mergeCell ref="S67:U67"/>
    <mergeCell ref="W67:Y67"/>
    <mergeCell ref="Z67:AB67"/>
    <mergeCell ref="AD67:AF67"/>
    <mergeCell ref="AN62:AT62"/>
    <mergeCell ref="AN65:AP65"/>
    <mergeCell ref="AR67:AT67"/>
    <mergeCell ref="AR65:AT65"/>
    <mergeCell ref="AN67:AP67"/>
    <mergeCell ref="AR66:AT66"/>
    <mergeCell ref="C67:D67"/>
    <mergeCell ref="E67:G67"/>
    <mergeCell ref="I67:K67"/>
    <mergeCell ref="L67:N67"/>
    <mergeCell ref="S65:U65"/>
    <mergeCell ref="W65:Y65"/>
    <mergeCell ref="AG62:AM62"/>
    <mergeCell ref="Z65:AB65"/>
    <mergeCell ref="AD65:AF65"/>
    <mergeCell ref="AG65:AI65"/>
    <mergeCell ref="AK65:AM65"/>
    <mergeCell ref="A126:D126"/>
    <mergeCell ref="D70:AB70"/>
    <mergeCell ref="B72:C72"/>
    <mergeCell ref="D72:F72"/>
    <mergeCell ref="D74:AB74"/>
    <mergeCell ref="B76:AT76"/>
    <mergeCell ref="B78:H78"/>
    <mergeCell ref="C80:D80"/>
    <mergeCell ref="G80:X80"/>
    <mergeCell ref="M81:N81"/>
    <mergeCell ref="A119:D119"/>
    <mergeCell ref="A116:D116"/>
    <mergeCell ref="Y117:AP117"/>
    <mergeCell ref="Y118:Z118"/>
    <mergeCell ref="AB118:AC118"/>
    <mergeCell ref="AE118:AF118"/>
    <mergeCell ref="AH118:AI118"/>
    <mergeCell ref="AK118:AL118"/>
    <mergeCell ref="AN118:AO118"/>
    <mergeCell ref="P51:R51"/>
    <mergeCell ref="C63:D63"/>
    <mergeCell ref="E63:K63"/>
    <mergeCell ref="I58:R58"/>
    <mergeCell ref="C56:R56"/>
    <mergeCell ref="C57:R57"/>
    <mergeCell ref="L61:R61"/>
    <mergeCell ref="C60:H60"/>
    <mergeCell ref="E61:K61"/>
    <mergeCell ref="C59:H59"/>
    <mergeCell ref="C50:D50"/>
    <mergeCell ref="E50:G50"/>
    <mergeCell ref="L50:N50"/>
    <mergeCell ref="P50:R50"/>
    <mergeCell ref="F122:W122"/>
    <mergeCell ref="F123:G123"/>
    <mergeCell ref="I123:J123"/>
    <mergeCell ref="L123:M123"/>
    <mergeCell ref="O123:P123"/>
    <mergeCell ref="R123:S123"/>
    <mergeCell ref="U123:V123"/>
    <mergeCell ref="AK37:AM37"/>
    <mergeCell ref="AI45:AL45"/>
    <mergeCell ref="AC45:AE45"/>
    <mergeCell ref="AF45:AH45"/>
    <mergeCell ref="AF44:AH44"/>
    <mergeCell ref="AC40:AL41"/>
    <mergeCell ref="AC43:AE43"/>
    <mergeCell ref="AF43:AH43"/>
    <mergeCell ref="AI43:AL43"/>
    <mergeCell ref="AC44:AE44"/>
    <mergeCell ref="Z36:AB36"/>
    <mergeCell ref="AD36:AF36"/>
    <mergeCell ref="AG36:AI36"/>
    <mergeCell ref="AG37:AI37"/>
    <mergeCell ref="P36:R36"/>
    <mergeCell ref="S36:U36"/>
    <mergeCell ref="W36:Y36"/>
    <mergeCell ref="C36:D36"/>
    <mergeCell ref="E36:G36"/>
    <mergeCell ref="I36:K36"/>
    <mergeCell ref="L36:N36"/>
    <mergeCell ref="S32:Y32"/>
    <mergeCell ref="Z32:AF32"/>
    <mergeCell ref="S35:U35"/>
    <mergeCell ref="C35:D35"/>
    <mergeCell ref="E35:G35"/>
    <mergeCell ref="I35:K35"/>
    <mergeCell ref="L35:N35"/>
    <mergeCell ref="W35:Y35"/>
    <mergeCell ref="Z35:AB35"/>
    <mergeCell ref="C34:D34"/>
    <mergeCell ref="E34:K34"/>
    <mergeCell ref="L34:R34"/>
    <mergeCell ref="S34:Y34"/>
    <mergeCell ref="P35:R35"/>
    <mergeCell ref="S33:Y33"/>
    <mergeCell ref="Z33:AF33"/>
    <mergeCell ref="AG33:AM33"/>
    <mergeCell ref="AD35:AF35"/>
    <mergeCell ref="AG35:AI35"/>
    <mergeCell ref="AG34:AM34"/>
    <mergeCell ref="Z34:AF34"/>
    <mergeCell ref="C32:D32"/>
    <mergeCell ref="C33:D33"/>
    <mergeCell ref="E33:K33"/>
    <mergeCell ref="L33:R33"/>
    <mergeCell ref="E32:K32"/>
    <mergeCell ref="L32:R32"/>
    <mergeCell ref="AG31:AM31"/>
    <mergeCell ref="AF30:AH30"/>
    <mergeCell ref="Z31:AF31"/>
    <mergeCell ref="AC29:AE29"/>
    <mergeCell ref="AM24:AP30"/>
    <mergeCell ref="AN31:AT31"/>
    <mergeCell ref="AQ29:AT29"/>
    <mergeCell ref="AI27:AL27"/>
    <mergeCell ref="S24:AB30"/>
    <mergeCell ref="AF28:AH28"/>
    <mergeCell ref="C30:H30"/>
    <mergeCell ref="I30:R30"/>
    <mergeCell ref="AC30:AE30"/>
    <mergeCell ref="AI29:AL29"/>
    <mergeCell ref="AI30:AL30"/>
    <mergeCell ref="C29:H29"/>
    <mergeCell ref="I29:R29"/>
    <mergeCell ref="AI26:AL26"/>
    <mergeCell ref="C26:R26"/>
    <mergeCell ref="AC26:AE26"/>
    <mergeCell ref="AF26:AH26"/>
    <mergeCell ref="C16:D16"/>
    <mergeCell ref="W20:Y20"/>
    <mergeCell ref="C20:D20"/>
    <mergeCell ref="P19:R19"/>
    <mergeCell ref="W19:Y19"/>
    <mergeCell ref="S18:Y18"/>
    <mergeCell ref="L20:N20"/>
    <mergeCell ref="P20:R20"/>
    <mergeCell ref="S20:U20"/>
    <mergeCell ref="L17:R17"/>
    <mergeCell ref="AK19:AM19"/>
    <mergeCell ref="S19:U19"/>
    <mergeCell ref="AD19:AF19"/>
    <mergeCell ref="AG20:AI20"/>
    <mergeCell ref="Z20:AB20"/>
    <mergeCell ref="AD20:AF20"/>
    <mergeCell ref="AK20:AM20"/>
    <mergeCell ref="Z19:AB19"/>
    <mergeCell ref="Z18:AF18"/>
    <mergeCell ref="I19:K19"/>
    <mergeCell ref="I14:R14"/>
    <mergeCell ref="AG19:AI19"/>
    <mergeCell ref="L18:R18"/>
    <mergeCell ref="AF14:AH14"/>
    <mergeCell ref="L19:N19"/>
    <mergeCell ref="AC14:AE14"/>
    <mergeCell ref="E15:K15"/>
    <mergeCell ref="AG17:AM17"/>
    <mergeCell ref="AQ11:AT11"/>
    <mergeCell ref="AQ8:AT10"/>
    <mergeCell ref="Z15:AF15"/>
    <mergeCell ref="AG15:AM15"/>
    <mergeCell ref="AI12:AL12"/>
    <mergeCell ref="AQ12:AT12"/>
    <mergeCell ref="AF13:AH13"/>
    <mergeCell ref="AI13:AL13"/>
    <mergeCell ref="AQ13:AT13"/>
    <mergeCell ref="AQ14:AT14"/>
    <mergeCell ref="AG18:AM18"/>
    <mergeCell ref="AG16:AM16"/>
    <mergeCell ref="AM8:AP14"/>
    <mergeCell ref="AC8:AL9"/>
    <mergeCell ref="AI11:AL11"/>
    <mergeCell ref="AC11:AE11"/>
    <mergeCell ref="AC10:AE10"/>
    <mergeCell ref="AN17:AT17"/>
    <mergeCell ref="AF12:AH12"/>
    <mergeCell ref="AN18:AT18"/>
    <mergeCell ref="D1:AB1"/>
    <mergeCell ref="D3:F3"/>
    <mergeCell ref="D5:AB5"/>
    <mergeCell ref="C11:H11"/>
    <mergeCell ref="I11:R11"/>
    <mergeCell ref="B3:C3"/>
    <mergeCell ref="C8:R8"/>
    <mergeCell ref="C9:R9"/>
    <mergeCell ref="C10:R10"/>
    <mergeCell ref="I12:R12"/>
    <mergeCell ref="AI10:AL10"/>
    <mergeCell ref="AC13:AE13"/>
    <mergeCell ref="I13:R13"/>
    <mergeCell ref="AC12:AE12"/>
    <mergeCell ref="AF11:AH11"/>
    <mergeCell ref="S17:Y17"/>
    <mergeCell ref="Z17:AF17"/>
    <mergeCell ref="L15:R15"/>
    <mergeCell ref="L16:R16"/>
    <mergeCell ref="S16:Y16"/>
    <mergeCell ref="Z16:AF16"/>
    <mergeCell ref="S15:Y15"/>
    <mergeCell ref="AI28:AL28"/>
    <mergeCell ref="AF29:AH29"/>
    <mergeCell ref="C37:D37"/>
    <mergeCell ref="E37:G37"/>
    <mergeCell ref="C28:H28"/>
    <mergeCell ref="I28:R28"/>
    <mergeCell ref="AC28:AE28"/>
    <mergeCell ref="C31:D31"/>
    <mergeCell ref="E31:K31"/>
    <mergeCell ref="L31:R31"/>
    <mergeCell ref="C21:D21"/>
    <mergeCell ref="E21:G21"/>
    <mergeCell ref="I21:K21"/>
    <mergeCell ref="AD37:AF37"/>
    <mergeCell ref="P37:R37"/>
    <mergeCell ref="S37:U37"/>
    <mergeCell ref="W37:Y37"/>
    <mergeCell ref="Z37:AB37"/>
    <mergeCell ref="C24:R24"/>
    <mergeCell ref="AC24:AL25"/>
    <mergeCell ref="I37:K37"/>
    <mergeCell ref="L37:N37"/>
    <mergeCell ref="Z21:AB21"/>
    <mergeCell ref="AD21:AF21"/>
    <mergeCell ref="C25:R25"/>
    <mergeCell ref="C27:H27"/>
    <mergeCell ref="I27:R27"/>
    <mergeCell ref="AC27:AE27"/>
    <mergeCell ref="AF27:AH27"/>
    <mergeCell ref="S31:Y31"/>
    <mergeCell ref="AG21:AI21"/>
    <mergeCell ref="AK21:AM21"/>
    <mergeCell ref="L21:N21"/>
    <mergeCell ref="P21:R21"/>
    <mergeCell ref="S21:U21"/>
    <mergeCell ref="W21:Y21"/>
    <mergeCell ref="C17:D17"/>
    <mergeCell ref="C18:D18"/>
    <mergeCell ref="C19:D19"/>
    <mergeCell ref="I20:K20"/>
    <mergeCell ref="E17:K17"/>
    <mergeCell ref="E19:G19"/>
    <mergeCell ref="E20:G20"/>
    <mergeCell ref="E18:K18"/>
    <mergeCell ref="C15:D15"/>
    <mergeCell ref="C14:H14"/>
    <mergeCell ref="AN15:AT15"/>
    <mergeCell ref="AN16:AT16"/>
    <mergeCell ref="E16:K16"/>
    <mergeCell ref="S8:AB14"/>
    <mergeCell ref="AF10:AH10"/>
    <mergeCell ref="AI14:AL14"/>
    <mergeCell ref="C12:H12"/>
    <mergeCell ref="C13:H13"/>
    <mergeCell ref="AR36:AT36"/>
    <mergeCell ref="AN21:AP21"/>
    <mergeCell ref="AR21:AT21"/>
    <mergeCell ref="AQ27:AT27"/>
    <mergeCell ref="AQ28:AT28"/>
    <mergeCell ref="AQ30:AT30"/>
    <mergeCell ref="AQ24:AT26"/>
    <mergeCell ref="AN36:AP36"/>
    <mergeCell ref="AN19:AP19"/>
    <mergeCell ref="AR19:AT19"/>
    <mergeCell ref="AN20:AP20"/>
    <mergeCell ref="AR20:AT20"/>
    <mergeCell ref="AG32:AM32"/>
    <mergeCell ref="AN37:AP37"/>
    <mergeCell ref="AR37:AT37"/>
    <mergeCell ref="AK36:AM36"/>
    <mergeCell ref="AN32:AT32"/>
    <mergeCell ref="AN33:AT33"/>
    <mergeCell ref="AN34:AT34"/>
    <mergeCell ref="AN35:AP35"/>
    <mergeCell ref="AR35:AT35"/>
    <mergeCell ref="AK35:AM35"/>
    <mergeCell ref="AQ43:AT43"/>
    <mergeCell ref="AQ44:AT44"/>
    <mergeCell ref="AQ45:AT45"/>
    <mergeCell ref="AN48:AT48"/>
    <mergeCell ref="AN46:AT46"/>
    <mergeCell ref="AM40:AP45"/>
    <mergeCell ref="AQ40:AT42"/>
    <mergeCell ref="AN47:AT47"/>
    <mergeCell ref="D105:AB105"/>
    <mergeCell ref="A109:D109"/>
    <mergeCell ref="I113:J113"/>
    <mergeCell ref="L113:M113"/>
    <mergeCell ref="O113:P113"/>
    <mergeCell ref="U113:V113"/>
    <mergeCell ref="F113:G113"/>
    <mergeCell ref="F112:W112"/>
    <mergeCell ref="C107:AL107"/>
    <mergeCell ref="R113:S113"/>
    <mergeCell ref="C49:D49"/>
    <mergeCell ref="I50:K50"/>
    <mergeCell ref="L63:R63"/>
    <mergeCell ref="S63:Y63"/>
    <mergeCell ref="C62:D62"/>
    <mergeCell ref="E62:K62"/>
    <mergeCell ref="W52:Y52"/>
    <mergeCell ref="E52:G52"/>
    <mergeCell ref="I52:K52"/>
    <mergeCell ref="L52:N52"/>
    <mergeCell ref="AR50:AT50"/>
    <mergeCell ref="AN49:AT49"/>
    <mergeCell ref="AN50:AP50"/>
    <mergeCell ref="P89:Q89"/>
    <mergeCell ref="AK52:AM52"/>
    <mergeCell ref="AN52:AP52"/>
    <mergeCell ref="P52:R52"/>
    <mergeCell ref="AD51:AF51"/>
    <mergeCell ref="AK51:AM51"/>
    <mergeCell ref="S52:U52"/>
    <mergeCell ref="D101:AB101"/>
    <mergeCell ref="AR52:AT52"/>
    <mergeCell ref="Z51:AB51"/>
    <mergeCell ref="C51:D51"/>
    <mergeCell ref="I51:K51"/>
    <mergeCell ref="L51:N51"/>
    <mergeCell ref="S51:U51"/>
    <mergeCell ref="AN51:AP51"/>
    <mergeCell ref="AG52:AI52"/>
    <mergeCell ref="W51:Y51"/>
    <mergeCell ref="Z52:AB52"/>
    <mergeCell ref="C88:D88"/>
    <mergeCell ref="G88:X88"/>
    <mergeCell ref="B86:H86"/>
    <mergeCell ref="Z63:AF63"/>
    <mergeCell ref="Z62:AF62"/>
    <mergeCell ref="C52:D52"/>
    <mergeCell ref="P81:Q81"/>
    <mergeCell ref="B83:H83"/>
    <mergeCell ref="C65:D65"/>
    <mergeCell ref="M96:N96"/>
    <mergeCell ref="P96:Q96"/>
    <mergeCell ref="AD52:AF52"/>
    <mergeCell ref="B103:C103"/>
    <mergeCell ref="G95:X95"/>
    <mergeCell ref="M89:N89"/>
    <mergeCell ref="D103:F103"/>
    <mergeCell ref="S62:Y62"/>
    <mergeCell ref="L65:N65"/>
    <mergeCell ref="P65:R65"/>
    <mergeCell ref="B98:H98"/>
    <mergeCell ref="B91:H91"/>
    <mergeCell ref="B93:H93"/>
    <mergeCell ref="C95:D95"/>
    <mergeCell ref="E65:G65"/>
    <mergeCell ref="I65:K65"/>
    <mergeCell ref="L62:R62"/>
    <mergeCell ref="S47:Y47"/>
    <mergeCell ref="E49:K49"/>
    <mergeCell ref="L49:R49"/>
    <mergeCell ref="S49:Y49"/>
    <mergeCell ref="S50:U50"/>
    <mergeCell ref="W50:Y50"/>
    <mergeCell ref="E51:G51"/>
    <mergeCell ref="Z47:AF47"/>
    <mergeCell ref="AG47:AM47"/>
    <mergeCell ref="AD50:AF50"/>
    <mergeCell ref="AK50:AM50"/>
    <mergeCell ref="Z50:AB50"/>
    <mergeCell ref="AR51:AT51"/>
    <mergeCell ref="S46:Y46"/>
    <mergeCell ref="Z46:AF46"/>
    <mergeCell ref="AG46:AM46"/>
    <mergeCell ref="AG51:AI51"/>
    <mergeCell ref="AG48:AM48"/>
    <mergeCell ref="S48:Y48"/>
    <mergeCell ref="AG50:AI50"/>
    <mergeCell ref="AG49:AM49"/>
    <mergeCell ref="Z49:AF49"/>
    <mergeCell ref="C40:R40"/>
    <mergeCell ref="C43:H43"/>
    <mergeCell ref="I43:R43"/>
    <mergeCell ref="C41:R41"/>
    <mergeCell ref="C46:D46"/>
    <mergeCell ref="E46:K46"/>
    <mergeCell ref="C42:R42"/>
    <mergeCell ref="AI42:AL42"/>
    <mergeCell ref="AC42:AE42"/>
    <mergeCell ref="AF42:AH42"/>
    <mergeCell ref="L46:R46"/>
    <mergeCell ref="S40:AB45"/>
    <mergeCell ref="AI44:AL44"/>
    <mergeCell ref="C44:H44"/>
    <mergeCell ref="I44:R44"/>
    <mergeCell ref="C45:H45"/>
    <mergeCell ref="I45:R45"/>
    <mergeCell ref="Z48:AF48"/>
    <mergeCell ref="C47:D47"/>
    <mergeCell ref="E47:K47"/>
    <mergeCell ref="L47:R47"/>
    <mergeCell ref="C48:D48"/>
    <mergeCell ref="E48:K48"/>
    <mergeCell ref="L48:R48"/>
  </mergeCells>
  <printOptions gridLines="1" horizontalCentered="1"/>
  <pageMargins left="0.25" right="0.25" top="0.5" bottom="0.25" header="0.5" footer="0.5"/>
  <pageSetup fitToHeight="2" horizontalDpi="600" verticalDpi="600" orientation="portrait" r:id="rId1"/>
  <rowBreaks count="1" manualBreakCount="1">
    <brk id="10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134"/>
  <sheetViews>
    <sheetView zoomScalePageLayoutView="0" workbookViewId="0" topLeftCell="B36">
      <selection activeCell="AW60" sqref="AW60"/>
    </sheetView>
  </sheetViews>
  <sheetFormatPr defaultColWidth="9.140625" defaultRowHeight="12.75"/>
  <cols>
    <col min="1" max="1" width="0.85546875" style="0" customWidth="1"/>
    <col min="2" max="2" width="2.00390625" style="3" bestFit="1" customWidth="1"/>
    <col min="3" max="3" width="13.140625" style="1" bestFit="1" customWidth="1"/>
    <col min="4" max="4" width="7.8515625" style="1" customWidth="1"/>
    <col min="5" max="46" width="1.7109375" style="1" customWidth="1"/>
  </cols>
  <sheetData>
    <row r="1" spans="3:28" ht="12.75">
      <c r="C1" s="5" t="str">
        <f>'Tournament Results Data'!B1</f>
        <v>Tournament:</v>
      </c>
      <c r="D1" s="169">
        <f>'Tournament Results Data'!C1</f>
        <v>0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ht="12.75">
      <c r="C2" s="5"/>
    </row>
    <row r="3" spans="2:6" ht="12.75">
      <c r="B3" s="145">
        <f>'Tournament Results Data'!$A$3</f>
        <v>0</v>
      </c>
      <c r="C3" s="145"/>
      <c r="D3" s="168">
        <f>'Tournament Results Data'!C3</f>
        <v>0</v>
      </c>
      <c r="E3" s="168"/>
      <c r="F3" s="168"/>
    </row>
    <row r="4" ht="12.75">
      <c r="C4" s="5"/>
    </row>
    <row r="5" spans="3:28" ht="12.75">
      <c r="C5" s="5" t="str">
        <f>'Tournament Results Data'!B5</f>
        <v>Site:</v>
      </c>
      <c r="D5" s="169">
        <f>'Tournament Results Data'!C5</f>
        <v>0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7" ht="13.5" thickBot="1"/>
    <row r="8" spans="2:46" ht="12.75" customHeight="1">
      <c r="B8" s="6"/>
      <c r="C8" s="66" t="str">
        <f>'Tournament Results Data'!B7</f>
        <v>Pool A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5" t="str">
        <f>'Tournament Results Data'!R7</f>
        <v>Matches</v>
      </c>
      <c r="T8" s="66"/>
      <c r="U8" s="66"/>
      <c r="V8" s="66"/>
      <c r="W8" s="66"/>
      <c r="X8" s="66"/>
      <c r="Y8" s="66"/>
      <c r="Z8" s="66"/>
      <c r="AA8" s="66"/>
      <c r="AB8" s="67"/>
      <c r="AC8" s="65" t="str">
        <f>'Tournament Results Data'!AB7</f>
        <v>Sets</v>
      </c>
      <c r="AD8" s="66"/>
      <c r="AE8" s="66"/>
      <c r="AF8" s="66"/>
      <c r="AG8" s="66"/>
      <c r="AH8" s="66"/>
      <c r="AI8" s="66"/>
      <c r="AJ8" s="66"/>
      <c r="AK8" s="66"/>
      <c r="AL8" s="67"/>
      <c r="AM8" s="57"/>
      <c r="AN8" s="58"/>
      <c r="AO8" s="58"/>
      <c r="AP8" s="59"/>
      <c r="AQ8" s="57" t="str">
        <f>'Tournament Results Data'!AP7</f>
        <v>Finish Place</v>
      </c>
      <c r="AR8" s="58"/>
      <c r="AS8" s="58"/>
      <c r="AT8" s="54"/>
    </row>
    <row r="9" spans="1:46" ht="12.75">
      <c r="A9" s="10"/>
      <c r="B9" s="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68"/>
      <c r="T9" s="69"/>
      <c r="U9" s="69"/>
      <c r="V9" s="69"/>
      <c r="W9" s="69"/>
      <c r="X9" s="69"/>
      <c r="Y9" s="69"/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70"/>
      <c r="AM9" s="60"/>
      <c r="AN9" s="61"/>
      <c r="AO9" s="61"/>
      <c r="AP9" s="62"/>
      <c r="AQ9" s="60"/>
      <c r="AR9" s="61"/>
      <c r="AS9" s="61"/>
      <c r="AT9" s="55"/>
    </row>
    <row r="10" spans="1:46" ht="12.75">
      <c r="A10" s="23"/>
      <c r="B10" s="7"/>
      <c r="C10" s="98" t="str">
        <f>'Tournament Results Data'!B9</f>
        <v>Teams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49" t="str">
        <f>'Tournament Results Data'!R9</f>
        <v>Won</v>
      </c>
      <c r="T10" s="50"/>
      <c r="U10" s="51"/>
      <c r="V10" s="49" t="str">
        <f>'Tournament Results Data'!U9</f>
        <v>Lost</v>
      </c>
      <c r="W10" s="50"/>
      <c r="X10" s="51"/>
      <c r="Y10" s="49" t="str">
        <f>'Tournament Results Data'!X9</f>
        <v>%</v>
      </c>
      <c r="Z10" s="50"/>
      <c r="AA10" s="50"/>
      <c r="AB10" s="51"/>
      <c r="AC10" s="49" t="str">
        <f>'Tournament Results Data'!AB9</f>
        <v>Won</v>
      </c>
      <c r="AD10" s="50"/>
      <c r="AE10" s="51"/>
      <c r="AF10" s="49" t="str">
        <f>'Tournament Results Data'!AE9</f>
        <v>Lost</v>
      </c>
      <c r="AG10" s="50"/>
      <c r="AH10" s="51"/>
      <c r="AI10" s="49" t="str">
        <f>'Tournament Results Data'!AH9</f>
        <v>%</v>
      </c>
      <c r="AJ10" s="50"/>
      <c r="AK10" s="50"/>
      <c r="AL10" s="51"/>
      <c r="AM10" s="60"/>
      <c r="AN10" s="61"/>
      <c r="AO10" s="61"/>
      <c r="AP10" s="62"/>
      <c r="AQ10" s="63"/>
      <c r="AR10" s="64"/>
      <c r="AS10" s="64"/>
      <c r="AT10" s="52"/>
    </row>
    <row r="11" spans="1:46" ht="12.75">
      <c r="A11" s="20"/>
      <c r="B11" s="8">
        <f>'Tournament Results Data'!A10</f>
        <v>0</v>
      </c>
      <c r="C11" s="94">
        <f>'Tournament Results Data'!B10</f>
        <v>0</v>
      </c>
      <c r="D11" s="94"/>
      <c r="E11" s="94"/>
      <c r="F11" s="94"/>
      <c r="G11" s="94"/>
      <c r="H11" s="94"/>
      <c r="I11" s="94">
        <f>'Tournament Results Data'!H10</f>
        <v>0</v>
      </c>
      <c r="J11" s="94"/>
      <c r="K11" s="94"/>
      <c r="L11" s="94"/>
      <c r="M11" s="94"/>
      <c r="N11" s="94"/>
      <c r="O11" s="94"/>
      <c r="P11" s="94"/>
      <c r="Q11" s="94"/>
      <c r="R11" s="94"/>
      <c r="S11" s="81">
        <f>'Tournament Results Data'!R10</f>
        <v>0</v>
      </c>
      <c r="T11" s="82"/>
      <c r="U11" s="83"/>
      <c r="V11" s="84">
        <f>'Tournament Results Data'!U10</f>
        <v>0</v>
      </c>
      <c r="W11" s="85"/>
      <c r="X11" s="86"/>
      <c r="Y11" s="95" t="e">
        <f>'Tournament Results Data'!X10</f>
        <v>#DIV/0!</v>
      </c>
      <c r="Z11" s="96"/>
      <c r="AA11" s="96"/>
      <c r="AB11" s="97"/>
      <c r="AC11" s="81">
        <f>'Tournament Results Data'!AB10</f>
        <v>0</v>
      </c>
      <c r="AD11" s="82"/>
      <c r="AE11" s="83"/>
      <c r="AF11" s="81">
        <f>'Tournament Results Data'!AE10</f>
        <v>0</v>
      </c>
      <c r="AG11" s="82"/>
      <c r="AH11" s="83"/>
      <c r="AI11" s="95" t="e">
        <f>'Tournament Results Data'!AH10</f>
        <v>#DIV/0!</v>
      </c>
      <c r="AJ11" s="96"/>
      <c r="AK11" s="96"/>
      <c r="AL11" s="97"/>
      <c r="AM11" s="60"/>
      <c r="AN11" s="61"/>
      <c r="AO11" s="61"/>
      <c r="AP11" s="62"/>
      <c r="AQ11" s="49">
        <f>'Tournament Results Data'!AP10</f>
        <v>0</v>
      </c>
      <c r="AR11" s="50"/>
      <c r="AS11" s="50"/>
      <c r="AT11" s="75"/>
    </row>
    <row r="12" spans="1:46" ht="12.75">
      <c r="A12" s="20"/>
      <c r="B12" s="8">
        <f>'Tournament Results Data'!A11</f>
        <v>0</v>
      </c>
      <c r="C12" s="94">
        <f>'Tournament Results Data'!B11</f>
        <v>0</v>
      </c>
      <c r="D12" s="94"/>
      <c r="E12" s="94"/>
      <c r="F12" s="94"/>
      <c r="G12" s="94"/>
      <c r="H12" s="94"/>
      <c r="I12" s="94">
        <f>'Tournament Results Data'!H11</f>
        <v>0</v>
      </c>
      <c r="J12" s="94"/>
      <c r="K12" s="94"/>
      <c r="L12" s="94"/>
      <c r="M12" s="94"/>
      <c r="N12" s="94"/>
      <c r="O12" s="94"/>
      <c r="P12" s="94"/>
      <c r="Q12" s="94"/>
      <c r="R12" s="94"/>
      <c r="S12" s="81">
        <f>'Tournament Results Data'!R11</f>
        <v>0</v>
      </c>
      <c r="T12" s="82"/>
      <c r="U12" s="83"/>
      <c r="V12" s="84">
        <f>'Tournament Results Data'!U11</f>
        <v>0</v>
      </c>
      <c r="W12" s="85"/>
      <c r="X12" s="86"/>
      <c r="Y12" s="95" t="e">
        <f>'Tournament Results Data'!X11</f>
        <v>#DIV/0!</v>
      </c>
      <c r="Z12" s="96"/>
      <c r="AA12" s="96"/>
      <c r="AB12" s="97"/>
      <c r="AC12" s="81">
        <f>'Tournament Results Data'!AB11</f>
        <v>0</v>
      </c>
      <c r="AD12" s="82"/>
      <c r="AE12" s="83"/>
      <c r="AF12" s="81">
        <f>'Tournament Results Data'!AE11</f>
        <v>0</v>
      </c>
      <c r="AG12" s="82"/>
      <c r="AH12" s="83"/>
      <c r="AI12" s="95" t="e">
        <f>'Tournament Results Data'!AH11</f>
        <v>#DIV/0!</v>
      </c>
      <c r="AJ12" s="96"/>
      <c r="AK12" s="96"/>
      <c r="AL12" s="97"/>
      <c r="AM12" s="60"/>
      <c r="AN12" s="61"/>
      <c r="AO12" s="61"/>
      <c r="AP12" s="62"/>
      <c r="AQ12" s="49">
        <f>'Tournament Results Data'!AP11</f>
        <v>0</v>
      </c>
      <c r="AR12" s="50"/>
      <c r="AS12" s="50"/>
      <c r="AT12" s="75"/>
    </row>
    <row r="13" spans="1:46" ht="12.75">
      <c r="A13" s="20"/>
      <c r="B13" s="8">
        <f>'Tournament Results Data'!A12</f>
        <v>0</v>
      </c>
      <c r="C13" s="94">
        <f>'Tournament Results Data'!B12</f>
        <v>0</v>
      </c>
      <c r="D13" s="94"/>
      <c r="E13" s="94"/>
      <c r="F13" s="94"/>
      <c r="G13" s="94"/>
      <c r="H13" s="94"/>
      <c r="I13" s="94">
        <f>'Tournament Results Data'!H12</f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81">
        <f>'Tournament Results Data'!R12</f>
        <v>0</v>
      </c>
      <c r="T13" s="82"/>
      <c r="U13" s="83"/>
      <c r="V13" s="84">
        <f>'Tournament Results Data'!U12</f>
        <v>0</v>
      </c>
      <c r="W13" s="85"/>
      <c r="X13" s="86"/>
      <c r="Y13" s="95" t="e">
        <f>'Tournament Results Data'!X12</f>
        <v>#DIV/0!</v>
      </c>
      <c r="Z13" s="96"/>
      <c r="AA13" s="96"/>
      <c r="AB13" s="97"/>
      <c r="AC13" s="81">
        <f>'Tournament Results Data'!AB12</f>
        <v>0</v>
      </c>
      <c r="AD13" s="82"/>
      <c r="AE13" s="83"/>
      <c r="AF13" s="81">
        <f>'Tournament Results Data'!AE12</f>
        <v>0</v>
      </c>
      <c r="AG13" s="82"/>
      <c r="AH13" s="83"/>
      <c r="AI13" s="95" t="e">
        <f>'Tournament Results Data'!AH12</f>
        <v>#DIV/0!</v>
      </c>
      <c r="AJ13" s="96"/>
      <c r="AK13" s="96"/>
      <c r="AL13" s="97"/>
      <c r="AM13" s="60"/>
      <c r="AN13" s="61"/>
      <c r="AO13" s="61"/>
      <c r="AP13" s="62"/>
      <c r="AQ13" s="49">
        <f>'Tournament Results Data'!AP12</f>
        <v>0</v>
      </c>
      <c r="AR13" s="50"/>
      <c r="AS13" s="50"/>
      <c r="AT13" s="75"/>
    </row>
    <row r="14" spans="1:46" ht="12.75">
      <c r="A14" s="20"/>
      <c r="B14" s="8">
        <f>'Tournament Results Data'!A13</f>
        <v>0</v>
      </c>
      <c r="C14" s="94">
        <f>'Tournament Results Data'!B13</f>
        <v>0</v>
      </c>
      <c r="D14" s="94"/>
      <c r="E14" s="94"/>
      <c r="F14" s="94"/>
      <c r="G14" s="94"/>
      <c r="H14" s="94"/>
      <c r="I14" s="94">
        <f>'Tournament Results Data'!H13</f>
        <v>0</v>
      </c>
      <c r="J14" s="94"/>
      <c r="K14" s="94"/>
      <c r="L14" s="94"/>
      <c r="M14" s="94"/>
      <c r="N14" s="94"/>
      <c r="O14" s="94"/>
      <c r="P14" s="94"/>
      <c r="Q14" s="94"/>
      <c r="R14" s="94"/>
      <c r="S14" s="81">
        <f>'Tournament Results Data'!R13</f>
        <v>0</v>
      </c>
      <c r="T14" s="82"/>
      <c r="U14" s="83"/>
      <c r="V14" s="84">
        <f>'Tournament Results Data'!U13</f>
        <v>0</v>
      </c>
      <c r="W14" s="85"/>
      <c r="X14" s="86"/>
      <c r="Y14" s="95" t="e">
        <f>'Tournament Results Data'!X13</f>
        <v>#DIV/0!</v>
      </c>
      <c r="Z14" s="96"/>
      <c r="AA14" s="96"/>
      <c r="AB14" s="97"/>
      <c r="AC14" s="81">
        <f>'Tournament Results Data'!AB13</f>
        <v>0</v>
      </c>
      <c r="AD14" s="82"/>
      <c r="AE14" s="83"/>
      <c r="AF14" s="81">
        <f>'Tournament Results Data'!AE13</f>
        <v>0</v>
      </c>
      <c r="AG14" s="82"/>
      <c r="AH14" s="83"/>
      <c r="AI14" s="95" t="e">
        <f>'Tournament Results Data'!AH13</f>
        <v>#DIV/0!</v>
      </c>
      <c r="AJ14" s="96"/>
      <c r="AK14" s="96"/>
      <c r="AL14" s="97"/>
      <c r="AM14" s="63"/>
      <c r="AN14" s="64"/>
      <c r="AO14" s="64"/>
      <c r="AP14" s="53"/>
      <c r="AQ14" s="49">
        <f>'Tournament Results Data'!AP13</f>
        <v>0</v>
      </c>
      <c r="AR14" s="50"/>
      <c r="AS14" s="50"/>
      <c r="AT14" s="75"/>
    </row>
    <row r="15" spans="2:48" ht="12.75">
      <c r="B15" s="7"/>
      <c r="C15" s="49"/>
      <c r="D15" s="163"/>
      <c r="E15" s="49"/>
      <c r="F15" s="164"/>
      <c r="G15" s="164"/>
      <c r="H15" s="164"/>
      <c r="I15" s="164"/>
      <c r="J15" s="164"/>
      <c r="K15" s="163"/>
      <c r="L15" s="49"/>
      <c r="M15" s="164"/>
      <c r="N15" s="164"/>
      <c r="O15" s="164"/>
      <c r="P15" s="164"/>
      <c r="Q15" s="164"/>
      <c r="R15" s="163"/>
      <c r="S15" s="49"/>
      <c r="T15" s="164"/>
      <c r="U15" s="164"/>
      <c r="V15" s="164"/>
      <c r="W15" s="164"/>
      <c r="X15" s="164"/>
      <c r="Y15" s="163"/>
      <c r="Z15" s="49"/>
      <c r="AA15" s="164"/>
      <c r="AB15" s="164"/>
      <c r="AC15" s="164"/>
      <c r="AD15" s="164"/>
      <c r="AE15" s="164"/>
      <c r="AF15" s="163"/>
      <c r="AG15" s="49"/>
      <c r="AH15" s="164"/>
      <c r="AI15" s="164"/>
      <c r="AJ15" s="164"/>
      <c r="AK15" s="164"/>
      <c r="AL15" s="164"/>
      <c r="AM15" s="163"/>
      <c r="AN15" s="49"/>
      <c r="AO15" s="164"/>
      <c r="AP15" s="164"/>
      <c r="AQ15" s="164"/>
      <c r="AR15" s="164"/>
      <c r="AS15" s="164"/>
      <c r="AT15" s="172"/>
      <c r="AV15" s="16"/>
    </row>
    <row r="16" spans="2:48" ht="13.5" customHeight="1">
      <c r="B16" s="7"/>
      <c r="C16" s="49" t="str">
        <f>'Tournament Results Data'!B15</f>
        <v>Time</v>
      </c>
      <c r="D16" s="51"/>
      <c r="E16" s="49" t="str">
        <f>'Tournament Results Data'!D15</f>
        <v>8:30 AM</v>
      </c>
      <c r="F16" s="50"/>
      <c r="G16" s="50"/>
      <c r="H16" s="50"/>
      <c r="I16" s="50"/>
      <c r="J16" s="50"/>
      <c r="K16" s="51"/>
      <c r="L16" s="49" t="str">
        <f>'Tournament Results Data'!K15</f>
        <v>9:30 AM</v>
      </c>
      <c r="M16" s="50"/>
      <c r="N16" s="50"/>
      <c r="O16" s="50"/>
      <c r="P16" s="50"/>
      <c r="Q16" s="50"/>
      <c r="R16" s="51"/>
      <c r="S16" s="49" t="str">
        <f>'Tournament Results Data'!R15</f>
        <v>ASAP</v>
      </c>
      <c r="T16" s="50"/>
      <c r="U16" s="50"/>
      <c r="V16" s="50"/>
      <c r="W16" s="50"/>
      <c r="X16" s="50"/>
      <c r="Y16" s="51"/>
      <c r="Z16" s="49" t="str">
        <f>'Tournament Results Data'!Y15</f>
        <v>ASAP</v>
      </c>
      <c r="AA16" s="50"/>
      <c r="AB16" s="50"/>
      <c r="AC16" s="50"/>
      <c r="AD16" s="50"/>
      <c r="AE16" s="50"/>
      <c r="AF16" s="51"/>
      <c r="AG16" s="49" t="str">
        <f>'Tournament Results Data'!AF15</f>
        <v>ASAP</v>
      </c>
      <c r="AH16" s="50"/>
      <c r="AI16" s="50"/>
      <c r="AJ16" s="50"/>
      <c r="AK16" s="50"/>
      <c r="AL16" s="50"/>
      <c r="AM16" s="51"/>
      <c r="AN16" s="49" t="str">
        <f>'Tournament Results Data'!AM15</f>
        <v>ASAP</v>
      </c>
      <c r="AO16" s="50"/>
      <c r="AP16" s="50"/>
      <c r="AQ16" s="50"/>
      <c r="AR16" s="50"/>
      <c r="AS16" s="50"/>
      <c r="AT16" s="75"/>
      <c r="AV16" s="16"/>
    </row>
    <row r="17" spans="2:46" ht="13.5" customHeight="1">
      <c r="B17" s="7"/>
      <c r="C17" s="49" t="str">
        <f>'Tournament Results Data'!B16</f>
        <v>Match #</v>
      </c>
      <c r="D17" s="51"/>
      <c r="E17" s="49" t="str">
        <f>'Tournament Results Data'!D16</f>
        <v>1</v>
      </c>
      <c r="F17" s="50"/>
      <c r="G17" s="50"/>
      <c r="H17" s="50"/>
      <c r="I17" s="50"/>
      <c r="J17" s="50"/>
      <c r="K17" s="51"/>
      <c r="L17" s="49" t="str">
        <f>'Tournament Results Data'!K16</f>
        <v>2</v>
      </c>
      <c r="M17" s="50"/>
      <c r="N17" s="50"/>
      <c r="O17" s="50"/>
      <c r="P17" s="50"/>
      <c r="Q17" s="50"/>
      <c r="R17" s="51"/>
      <c r="S17" s="49" t="str">
        <f>'Tournament Results Data'!R16</f>
        <v>3</v>
      </c>
      <c r="T17" s="50"/>
      <c r="U17" s="50"/>
      <c r="V17" s="50"/>
      <c r="W17" s="50"/>
      <c r="X17" s="50"/>
      <c r="Y17" s="51"/>
      <c r="Z17" s="49" t="str">
        <f>'Tournament Results Data'!Y16</f>
        <v>4</v>
      </c>
      <c r="AA17" s="50"/>
      <c r="AB17" s="50"/>
      <c r="AC17" s="50"/>
      <c r="AD17" s="50"/>
      <c r="AE17" s="50"/>
      <c r="AF17" s="51"/>
      <c r="AG17" s="49" t="str">
        <f>'Tournament Results Data'!AF16</f>
        <v>5</v>
      </c>
      <c r="AH17" s="50"/>
      <c r="AI17" s="50"/>
      <c r="AJ17" s="50"/>
      <c r="AK17" s="50"/>
      <c r="AL17" s="50"/>
      <c r="AM17" s="51"/>
      <c r="AN17" s="49" t="str">
        <f>'Tournament Results Data'!AM16</f>
        <v>6</v>
      </c>
      <c r="AO17" s="50"/>
      <c r="AP17" s="50"/>
      <c r="AQ17" s="50"/>
      <c r="AR17" s="50"/>
      <c r="AS17" s="50"/>
      <c r="AT17" s="75"/>
    </row>
    <row r="18" spans="2:46" ht="13.5" customHeight="1">
      <c r="B18" s="7"/>
      <c r="C18" s="49" t="str">
        <f>'Tournament Results Data'!B17</f>
        <v>Match(Work)</v>
      </c>
      <c r="D18" s="51"/>
      <c r="E18" s="49" t="str">
        <f>'Tournament Results Data'!D17</f>
        <v>1 vs 2 (3)</v>
      </c>
      <c r="F18" s="50"/>
      <c r="G18" s="50"/>
      <c r="H18" s="50"/>
      <c r="I18" s="50"/>
      <c r="J18" s="50"/>
      <c r="K18" s="51"/>
      <c r="L18" s="49" t="str">
        <f>'Tournament Results Data'!K17</f>
        <v>3 vs 4 (2)</v>
      </c>
      <c r="M18" s="50"/>
      <c r="N18" s="50"/>
      <c r="O18" s="50"/>
      <c r="P18" s="50"/>
      <c r="Q18" s="50"/>
      <c r="R18" s="51"/>
      <c r="S18" s="49" t="str">
        <f>'Tournament Results Data'!R17</f>
        <v>2 vs 4 (1)</v>
      </c>
      <c r="T18" s="50"/>
      <c r="U18" s="50"/>
      <c r="V18" s="50"/>
      <c r="W18" s="50"/>
      <c r="X18" s="50"/>
      <c r="Y18" s="51"/>
      <c r="Z18" s="49" t="str">
        <f>'Tournament Results Data'!Y17</f>
        <v>1 vs 3 (4)</v>
      </c>
      <c r="AA18" s="50"/>
      <c r="AB18" s="50"/>
      <c r="AC18" s="50"/>
      <c r="AD18" s="50"/>
      <c r="AE18" s="50"/>
      <c r="AF18" s="51"/>
      <c r="AG18" s="49" t="str">
        <f>'Tournament Results Data'!AF17</f>
        <v>2 vs 3 (1)</v>
      </c>
      <c r="AH18" s="50"/>
      <c r="AI18" s="50"/>
      <c r="AJ18" s="50"/>
      <c r="AK18" s="50"/>
      <c r="AL18" s="50"/>
      <c r="AM18" s="51"/>
      <c r="AN18" s="49" t="str">
        <f>'Tournament Results Data'!AM17</f>
        <v>1 vs 4 (2)</v>
      </c>
      <c r="AO18" s="50"/>
      <c r="AP18" s="50"/>
      <c r="AQ18" s="50"/>
      <c r="AR18" s="50"/>
      <c r="AS18" s="50"/>
      <c r="AT18" s="75"/>
    </row>
    <row r="19" spans="2:46" ht="13.5" customHeight="1">
      <c r="B19" s="7"/>
      <c r="C19" s="49" t="str">
        <f>'Tournament Results Data'!B18</f>
        <v>Score Set 1</v>
      </c>
      <c r="D19" s="51"/>
      <c r="E19" s="133">
        <f>'Tournament Results Data'!D18</f>
        <v>0</v>
      </c>
      <c r="F19" s="134"/>
      <c r="G19" s="134"/>
      <c r="H19" s="4" t="str">
        <f>'Tournament Results Data'!G18</f>
        <v>-</v>
      </c>
      <c r="I19" s="129">
        <f>'Tournament Results Data'!H18</f>
        <v>0</v>
      </c>
      <c r="J19" s="129"/>
      <c r="K19" s="130"/>
      <c r="L19" s="133">
        <f>'Tournament Results Data'!K18</f>
        <v>0</v>
      </c>
      <c r="M19" s="134"/>
      <c r="N19" s="134"/>
      <c r="O19" s="4" t="str">
        <f>'Tournament Results Data'!N18</f>
        <v>-</v>
      </c>
      <c r="P19" s="129">
        <f>'Tournament Results Data'!O18</f>
        <v>0</v>
      </c>
      <c r="Q19" s="129"/>
      <c r="R19" s="130"/>
      <c r="S19" s="133">
        <f>'Tournament Results Data'!R18</f>
        <v>0</v>
      </c>
      <c r="T19" s="134"/>
      <c r="U19" s="134"/>
      <c r="V19" s="4" t="str">
        <f>'Tournament Results Data'!U18</f>
        <v>-</v>
      </c>
      <c r="W19" s="129">
        <f>'Tournament Results Data'!V18</f>
        <v>0</v>
      </c>
      <c r="X19" s="129"/>
      <c r="Y19" s="130"/>
      <c r="Z19" s="133">
        <f>'Tournament Results Data'!Y18</f>
        <v>0</v>
      </c>
      <c r="AA19" s="134"/>
      <c r="AB19" s="134"/>
      <c r="AC19" s="4" t="str">
        <f>'Tournament Results Data'!AB18</f>
        <v>-</v>
      </c>
      <c r="AD19" s="129">
        <f>'Tournament Results Data'!AC18</f>
        <v>0</v>
      </c>
      <c r="AE19" s="129"/>
      <c r="AF19" s="130"/>
      <c r="AG19" s="133">
        <f>'Tournament Results Data'!AF18</f>
        <v>0</v>
      </c>
      <c r="AH19" s="134"/>
      <c r="AI19" s="134"/>
      <c r="AJ19" s="4" t="str">
        <f>'Tournament Results Data'!AI18</f>
        <v>-</v>
      </c>
      <c r="AK19" s="129">
        <f>'Tournament Results Data'!AJ18</f>
        <v>0</v>
      </c>
      <c r="AL19" s="129"/>
      <c r="AM19" s="130"/>
      <c r="AN19" s="133">
        <f>'Tournament Results Data'!AM18</f>
        <v>0</v>
      </c>
      <c r="AO19" s="134"/>
      <c r="AP19" s="134"/>
      <c r="AQ19" s="4" t="str">
        <f>'Tournament Results Data'!AP18</f>
        <v>-</v>
      </c>
      <c r="AR19" s="129">
        <f>'Tournament Results Data'!AQ18</f>
        <v>0</v>
      </c>
      <c r="AS19" s="129"/>
      <c r="AT19" s="135"/>
    </row>
    <row r="20" spans="2:46" ht="13.5" customHeight="1">
      <c r="B20" s="7"/>
      <c r="C20" s="49" t="str">
        <f>'Tournament Results Data'!B19</f>
        <v>Score Set 2</v>
      </c>
      <c r="D20" s="51"/>
      <c r="E20" s="133">
        <f>'Tournament Results Data'!D19</f>
        <v>0</v>
      </c>
      <c r="F20" s="134"/>
      <c r="G20" s="134"/>
      <c r="H20" s="4" t="str">
        <f>'Tournament Results Data'!G19</f>
        <v>-</v>
      </c>
      <c r="I20" s="129">
        <f>'Tournament Results Data'!H19</f>
        <v>0</v>
      </c>
      <c r="J20" s="129"/>
      <c r="K20" s="130"/>
      <c r="L20" s="133">
        <f>'Tournament Results Data'!K19</f>
        <v>0</v>
      </c>
      <c r="M20" s="134"/>
      <c r="N20" s="134"/>
      <c r="O20" s="4" t="str">
        <f>'Tournament Results Data'!N19</f>
        <v>-</v>
      </c>
      <c r="P20" s="129">
        <f>'Tournament Results Data'!O19</f>
        <v>0</v>
      </c>
      <c r="Q20" s="129"/>
      <c r="R20" s="130"/>
      <c r="S20" s="133">
        <f>'Tournament Results Data'!R19</f>
        <v>0</v>
      </c>
      <c r="T20" s="134"/>
      <c r="U20" s="134"/>
      <c r="V20" s="4" t="str">
        <f>'Tournament Results Data'!U19</f>
        <v>-</v>
      </c>
      <c r="W20" s="129">
        <f>'Tournament Results Data'!V19</f>
        <v>0</v>
      </c>
      <c r="X20" s="129"/>
      <c r="Y20" s="130"/>
      <c r="Z20" s="133">
        <f>'Tournament Results Data'!Y19</f>
        <v>0</v>
      </c>
      <c r="AA20" s="134"/>
      <c r="AB20" s="134"/>
      <c r="AC20" s="4" t="str">
        <f>'Tournament Results Data'!AB19</f>
        <v>-</v>
      </c>
      <c r="AD20" s="129">
        <f>'Tournament Results Data'!AC19</f>
        <v>0</v>
      </c>
      <c r="AE20" s="129"/>
      <c r="AF20" s="130"/>
      <c r="AG20" s="133">
        <f>'Tournament Results Data'!AF19</f>
        <v>0</v>
      </c>
      <c r="AH20" s="134"/>
      <c r="AI20" s="134"/>
      <c r="AJ20" s="4" t="str">
        <f>'Tournament Results Data'!AI19</f>
        <v>-</v>
      </c>
      <c r="AK20" s="129">
        <f>'Tournament Results Data'!AJ19</f>
        <v>0</v>
      </c>
      <c r="AL20" s="129"/>
      <c r="AM20" s="130"/>
      <c r="AN20" s="133">
        <f>'Tournament Results Data'!AM19</f>
        <v>0</v>
      </c>
      <c r="AO20" s="134"/>
      <c r="AP20" s="134"/>
      <c r="AQ20" s="4" t="str">
        <f>'Tournament Results Data'!AP19</f>
        <v>-</v>
      </c>
      <c r="AR20" s="129">
        <f>'Tournament Results Data'!AQ19</f>
        <v>0</v>
      </c>
      <c r="AS20" s="129"/>
      <c r="AT20" s="135"/>
    </row>
    <row r="21" spans="2:46" ht="13.5" thickBot="1">
      <c r="B21" s="9"/>
      <c r="C21" s="106" t="str">
        <f>'Tournament Results Data'!B20</f>
        <v>Score Set 3</v>
      </c>
      <c r="D21" s="107"/>
      <c r="E21" s="140" t="str">
        <f>IF('Tournament Results Data'!D20='Tournament Results Data'!H20," ",'Tournament Results Data'!D20)</f>
        <v> </v>
      </c>
      <c r="F21" s="141" t="e">
        <f>IF('Tournament Results Data'!#REF!='Tournament Results Data'!#REF!," ",'Tournament Results Data'!#REF!)</f>
        <v>#REF!</v>
      </c>
      <c r="G21" s="141" t="e">
        <f>IF('Tournament Results Data'!#REF!='Tournament Results Data'!#REF!," ",'Tournament Results Data'!#REF!)</f>
        <v>#REF!</v>
      </c>
      <c r="H21" s="12" t="str">
        <f>IF(E21=I21," ","-")</f>
        <v> </v>
      </c>
      <c r="I21" s="138" t="str">
        <f>IF('Tournament Results Data'!H20='Tournament Results Data'!D20," ",'Tournament Results Data'!H20)</f>
        <v> </v>
      </c>
      <c r="J21" s="138" t="e">
        <f>IF('Tournament Results Data'!#REF!='Tournament Results Data'!#REF!," ",'Tournament Results Data'!#REF!)</f>
        <v>#REF!</v>
      </c>
      <c r="K21" s="139" t="e">
        <f>IF('Tournament Results Data'!#REF!='Tournament Results Data'!#REF!," ",'Tournament Results Data'!#REF!)</f>
        <v>#REF!</v>
      </c>
      <c r="L21" s="140" t="str">
        <f>IF('Tournament Results Data'!K20='Tournament Results Data'!O20," ",'Tournament Results Data'!K20)</f>
        <v> </v>
      </c>
      <c r="M21" s="141" t="e">
        <f>IF('Tournament Results Data'!#REF!='Tournament Results Data'!#REF!," ",'Tournament Results Data'!#REF!)</f>
        <v>#REF!</v>
      </c>
      <c r="N21" s="141" t="e">
        <f>IF('Tournament Results Data'!#REF!='Tournament Results Data'!#REF!," ",'Tournament Results Data'!#REF!)</f>
        <v>#REF!</v>
      </c>
      <c r="O21" s="12" t="str">
        <f>IF(L21=P21," ","-")</f>
        <v> </v>
      </c>
      <c r="P21" s="138" t="str">
        <f>IF('Tournament Results Data'!O20='Tournament Results Data'!K20," ",'Tournament Results Data'!O20)</f>
        <v> </v>
      </c>
      <c r="Q21" s="138" t="e">
        <f>IF('Tournament Results Data'!#REF!='Tournament Results Data'!#REF!," ",'Tournament Results Data'!#REF!)</f>
        <v>#REF!</v>
      </c>
      <c r="R21" s="139" t="e">
        <f>IF('Tournament Results Data'!#REF!='Tournament Results Data'!#REF!," ",'Tournament Results Data'!#REF!)</f>
        <v>#REF!</v>
      </c>
      <c r="S21" s="140" t="str">
        <f>IF('Tournament Results Data'!R20='Tournament Results Data'!V20," ",'Tournament Results Data'!R20)</f>
        <v> </v>
      </c>
      <c r="T21" s="141" t="e">
        <f>IF('Tournament Results Data'!#REF!='Tournament Results Data'!#REF!," ",'Tournament Results Data'!#REF!)</f>
        <v>#REF!</v>
      </c>
      <c r="U21" s="141" t="e">
        <f>IF('Tournament Results Data'!#REF!='Tournament Results Data'!#REF!," ",'Tournament Results Data'!#REF!)</f>
        <v>#REF!</v>
      </c>
      <c r="V21" s="12" t="str">
        <f>IF(S21=W21," ","-")</f>
        <v> </v>
      </c>
      <c r="W21" s="138" t="str">
        <f>IF('Tournament Results Data'!V20='Tournament Results Data'!R20," ",'Tournament Results Data'!V20)</f>
        <v> </v>
      </c>
      <c r="X21" s="138" t="e">
        <f>IF('Tournament Results Data'!#REF!='Tournament Results Data'!#REF!," ",'Tournament Results Data'!#REF!)</f>
        <v>#REF!</v>
      </c>
      <c r="Y21" s="139" t="e">
        <f>IF('Tournament Results Data'!#REF!='Tournament Results Data'!#REF!," ",'Tournament Results Data'!#REF!)</f>
        <v>#REF!</v>
      </c>
      <c r="Z21" s="140" t="str">
        <f>IF('Tournament Results Data'!Y20='Tournament Results Data'!AC20," ",'Tournament Results Data'!Y20)</f>
        <v> </v>
      </c>
      <c r="AA21" s="141" t="e">
        <f>IF('Tournament Results Data'!#REF!='Tournament Results Data'!#REF!," ",'Tournament Results Data'!#REF!)</f>
        <v>#REF!</v>
      </c>
      <c r="AB21" s="141" t="e">
        <f>IF('Tournament Results Data'!#REF!='Tournament Results Data'!#REF!," ",'Tournament Results Data'!#REF!)</f>
        <v>#REF!</v>
      </c>
      <c r="AC21" s="12" t="str">
        <f>IF(Z21=AD21," ","-")</f>
        <v> </v>
      </c>
      <c r="AD21" s="138" t="str">
        <f>IF('Tournament Results Data'!AC20='Tournament Results Data'!Y20," ",'Tournament Results Data'!AC20)</f>
        <v> </v>
      </c>
      <c r="AE21" s="138" t="e">
        <f>IF('Tournament Results Data'!#REF!='Tournament Results Data'!#REF!," ",'Tournament Results Data'!#REF!)</f>
        <v>#REF!</v>
      </c>
      <c r="AF21" s="139" t="e">
        <f>IF('Tournament Results Data'!#REF!='Tournament Results Data'!#REF!," ",'Tournament Results Data'!#REF!)</f>
        <v>#REF!</v>
      </c>
      <c r="AG21" s="140" t="str">
        <f>IF('Tournament Results Data'!AF20='Tournament Results Data'!AJ20," ",'Tournament Results Data'!AF20)</f>
        <v> </v>
      </c>
      <c r="AH21" s="141" t="e">
        <f>IF('Tournament Results Data'!#REF!='Tournament Results Data'!#REF!," ",'Tournament Results Data'!#REF!)</f>
        <v>#REF!</v>
      </c>
      <c r="AI21" s="141" t="e">
        <f>IF('Tournament Results Data'!#REF!='Tournament Results Data'!#REF!," ",'Tournament Results Data'!#REF!)</f>
        <v>#REF!</v>
      </c>
      <c r="AJ21" s="12" t="str">
        <f>IF(AG21=AK21," ","-")</f>
        <v> </v>
      </c>
      <c r="AK21" s="138" t="str">
        <f>IF('Tournament Results Data'!AJ20='Tournament Results Data'!AF20," ",'Tournament Results Data'!AJ20)</f>
        <v> </v>
      </c>
      <c r="AL21" s="138" t="e">
        <f>IF('Tournament Results Data'!#REF!='Tournament Results Data'!#REF!," ",'Tournament Results Data'!#REF!)</f>
        <v>#REF!</v>
      </c>
      <c r="AM21" s="139" t="e">
        <f>IF('Tournament Results Data'!#REF!='Tournament Results Data'!#REF!," ",'Tournament Results Data'!#REF!)</f>
        <v>#REF!</v>
      </c>
      <c r="AN21" s="140" t="str">
        <f>IF('Tournament Results Data'!AM20='Tournament Results Data'!AQ20," ",'Tournament Results Data'!AM20)</f>
        <v> </v>
      </c>
      <c r="AO21" s="141" t="e">
        <f>IF('Tournament Results Data'!#REF!='Tournament Results Data'!#REF!," ",'Tournament Results Data'!#REF!)</f>
        <v>#REF!</v>
      </c>
      <c r="AP21" s="141" t="e">
        <f>IF('Tournament Results Data'!#REF!='Tournament Results Data'!#REF!," ",'Tournament Results Data'!#REF!)</f>
        <v>#REF!</v>
      </c>
      <c r="AQ21" s="12" t="str">
        <f>IF(AN21=AR21," ","-")</f>
        <v> </v>
      </c>
      <c r="AR21" s="138" t="str">
        <f>IF('Tournament Results Data'!AQ20='Tournament Results Data'!AM20," ",'Tournament Results Data'!AQ20)</f>
        <v> </v>
      </c>
      <c r="AS21" s="138" t="e">
        <f>IF('Tournament Results Data'!#REF!='Tournament Results Data'!#REF!," ",'Tournament Results Data'!#REF!)</f>
        <v>#REF!</v>
      </c>
      <c r="AT21" s="144" t="e">
        <f>IF('Tournament Results Data'!#REF!='Tournament Results Data'!#REF!," ",'Tournament Results Data'!#REF!)</f>
        <v>#REF!</v>
      </c>
    </row>
    <row r="23" ht="13.5" thickBot="1"/>
    <row r="24" spans="2:46" ht="12.75" customHeight="1">
      <c r="B24" s="6"/>
      <c r="C24" s="66" t="str">
        <f>'Tournament Results Data'!B23</f>
        <v>Pool B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5" t="str">
        <f>'Tournament Results Data'!R23</f>
        <v>Matches</v>
      </c>
      <c r="T24" s="66"/>
      <c r="U24" s="66"/>
      <c r="V24" s="66"/>
      <c r="W24" s="66"/>
      <c r="X24" s="66"/>
      <c r="Y24" s="66"/>
      <c r="Z24" s="66"/>
      <c r="AA24" s="66"/>
      <c r="AB24" s="67"/>
      <c r="AC24" s="65" t="str">
        <f>'Tournament Results Data'!AB23</f>
        <v>Sets</v>
      </c>
      <c r="AD24" s="66"/>
      <c r="AE24" s="66"/>
      <c r="AF24" s="66"/>
      <c r="AG24" s="66"/>
      <c r="AH24" s="66"/>
      <c r="AI24" s="66"/>
      <c r="AJ24" s="66"/>
      <c r="AK24" s="66"/>
      <c r="AL24" s="67"/>
      <c r="AM24" s="57"/>
      <c r="AN24" s="58"/>
      <c r="AO24" s="58"/>
      <c r="AP24" s="59"/>
      <c r="AQ24" s="57" t="str">
        <f>'Tournament Results Data'!AP23</f>
        <v>Finish Place</v>
      </c>
      <c r="AR24" s="58"/>
      <c r="AS24" s="58"/>
      <c r="AT24" s="54"/>
    </row>
    <row r="25" spans="1:46" ht="12.75">
      <c r="A25" s="10"/>
      <c r="B25" s="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68"/>
      <c r="T25" s="69"/>
      <c r="U25" s="69"/>
      <c r="V25" s="69"/>
      <c r="W25" s="69"/>
      <c r="X25" s="69"/>
      <c r="Y25" s="69"/>
      <c r="Z25" s="69"/>
      <c r="AA25" s="69"/>
      <c r="AB25" s="70"/>
      <c r="AC25" s="68"/>
      <c r="AD25" s="69"/>
      <c r="AE25" s="69"/>
      <c r="AF25" s="69"/>
      <c r="AG25" s="69"/>
      <c r="AH25" s="69"/>
      <c r="AI25" s="69"/>
      <c r="AJ25" s="69"/>
      <c r="AK25" s="69"/>
      <c r="AL25" s="70"/>
      <c r="AM25" s="60"/>
      <c r="AN25" s="61"/>
      <c r="AO25" s="61"/>
      <c r="AP25" s="62"/>
      <c r="AQ25" s="60"/>
      <c r="AR25" s="61"/>
      <c r="AS25" s="61"/>
      <c r="AT25" s="55"/>
    </row>
    <row r="26" spans="1:46" ht="12.75">
      <c r="A26" s="23"/>
      <c r="B26" s="7"/>
      <c r="C26" s="98" t="str">
        <f>'Tournament Results Data'!B25</f>
        <v>Teams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49" t="str">
        <f>'Tournament Results Data'!R25</f>
        <v>Won</v>
      </c>
      <c r="T26" s="50"/>
      <c r="U26" s="51"/>
      <c r="V26" s="49" t="str">
        <f>'Tournament Results Data'!U25</f>
        <v>Lost</v>
      </c>
      <c r="W26" s="50"/>
      <c r="X26" s="51"/>
      <c r="Y26" s="49" t="str">
        <f>'Tournament Results Data'!X25</f>
        <v>%</v>
      </c>
      <c r="Z26" s="50"/>
      <c r="AA26" s="50"/>
      <c r="AB26" s="51"/>
      <c r="AC26" s="49" t="str">
        <f>'Tournament Results Data'!AB25</f>
        <v>Won</v>
      </c>
      <c r="AD26" s="50"/>
      <c r="AE26" s="51"/>
      <c r="AF26" s="49" t="str">
        <f>'Tournament Results Data'!AE25</f>
        <v>Lost</v>
      </c>
      <c r="AG26" s="50"/>
      <c r="AH26" s="51"/>
      <c r="AI26" s="49" t="str">
        <f>'Tournament Results Data'!AH25</f>
        <v>%</v>
      </c>
      <c r="AJ26" s="50"/>
      <c r="AK26" s="50"/>
      <c r="AL26" s="51"/>
      <c r="AM26" s="60"/>
      <c r="AN26" s="61"/>
      <c r="AO26" s="61"/>
      <c r="AP26" s="62"/>
      <c r="AQ26" s="63"/>
      <c r="AR26" s="64"/>
      <c r="AS26" s="64"/>
      <c r="AT26" s="52"/>
    </row>
    <row r="27" spans="1:46" ht="12.75">
      <c r="A27" s="20"/>
      <c r="B27" s="8">
        <f>'Tournament Results Data'!A26</f>
        <v>0</v>
      </c>
      <c r="C27" s="94">
        <f>'Tournament Results Data'!B26</f>
        <v>0</v>
      </c>
      <c r="D27" s="94"/>
      <c r="E27" s="94"/>
      <c r="F27" s="94"/>
      <c r="G27" s="94"/>
      <c r="H27" s="94"/>
      <c r="I27" s="94">
        <f>'Tournament Results Data'!H26</f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81">
        <f>'Tournament Results Data'!R26</f>
        <v>0</v>
      </c>
      <c r="T27" s="82"/>
      <c r="U27" s="83"/>
      <c r="V27" s="84">
        <f>'Tournament Results Data'!U26</f>
        <v>0</v>
      </c>
      <c r="W27" s="85"/>
      <c r="X27" s="86"/>
      <c r="Y27" s="95" t="e">
        <f>'Tournament Results Data'!X26</f>
        <v>#DIV/0!</v>
      </c>
      <c r="Z27" s="96"/>
      <c r="AA27" s="96"/>
      <c r="AB27" s="97"/>
      <c r="AC27" s="81">
        <f>'Tournament Results Data'!AB26</f>
        <v>0</v>
      </c>
      <c r="AD27" s="82"/>
      <c r="AE27" s="83"/>
      <c r="AF27" s="81">
        <f>'Tournament Results Data'!AE26</f>
        <v>0</v>
      </c>
      <c r="AG27" s="82"/>
      <c r="AH27" s="83"/>
      <c r="AI27" s="95" t="e">
        <f>'Tournament Results Data'!AH26</f>
        <v>#DIV/0!</v>
      </c>
      <c r="AJ27" s="96"/>
      <c r="AK27" s="96"/>
      <c r="AL27" s="97"/>
      <c r="AM27" s="60"/>
      <c r="AN27" s="61"/>
      <c r="AO27" s="61"/>
      <c r="AP27" s="62"/>
      <c r="AQ27" s="49">
        <f>'Tournament Results Data'!AP26</f>
        <v>0</v>
      </c>
      <c r="AR27" s="50"/>
      <c r="AS27" s="50"/>
      <c r="AT27" s="75"/>
    </row>
    <row r="28" spans="1:46" ht="12.75">
      <c r="A28" s="20"/>
      <c r="B28" s="8">
        <f>'Tournament Results Data'!A27</f>
        <v>0</v>
      </c>
      <c r="C28" s="94">
        <f>'Tournament Results Data'!B27</f>
        <v>0</v>
      </c>
      <c r="D28" s="94"/>
      <c r="E28" s="94"/>
      <c r="F28" s="94"/>
      <c r="G28" s="94"/>
      <c r="H28" s="94"/>
      <c r="I28" s="94">
        <f>'Tournament Results Data'!H27</f>
        <v>0</v>
      </c>
      <c r="J28" s="94"/>
      <c r="K28" s="94"/>
      <c r="L28" s="94"/>
      <c r="M28" s="94"/>
      <c r="N28" s="94"/>
      <c r="O28" s="94"/>
      <c r="P28" s="94"/>
      <c r="Q28" s="94"/>
      <c r="R28" s="94"/>
      <c r="S28" s="81">
        <f>'Tournament Results Data'!R27</f>
        <v>0</v>
      </c>
      <c r="T28" s="82"/>
      <c r="U28" s="83"/>
      <c r="V28" s="84">
        <f>'Tournament Results Data'!U27</f>
        <v>0</v>
      </c>
      <c r="W28" s="85"/>
      <c r="X28" s="86"/>
      <c r="Y28" s="95" t="e">
        <f>'Tournament Results Data'!X27</f>
        <v>#DIV/0!</v>
      </c>
      <c r="Z28" s="96"/>
      <c r="AA28" s="96"/>
      <c r="AB28" s="97"/>
      <c r="AC28" s="81">
        <f>'Tournament Results Data'!AB27</f>
        <v>0</v>
      </c>
      <c r="AD28" s="82"/>
      <c r="AE28" s="83"/>
      <c r="AF28" s="81">
        <f>'Tournament Results Data'!AE27</f>
        <v>0</v>
      </c>
      <c r="AG28" s="82"/>
      <c r="AH28" s="83"/>
      <c r="AI28" s="95" t="e">
        <f>'Tournament Results Data'!AH27</f>
        <v>#DIV/0!</v>
      </c>
      <c r="AJ28" s="96"/>
      <c r="AK28" s="96"/>
      <c r="AL28" s="97"/>
      <c r="AM28" s="60"/>
      <c r="AN28" s="61"/>
      <c r="AO28" s="61"/>
      <c r="AP28" s="62"/>
      <c r="AQ28" s="49">
        <f>'Tournament Results Data'!AP27</f>
        <v>0</v>
      </c>
      <c r="AR28" s="50"/>
      <c r="AS28" s="50"/>
      <c r="AT28" s="75"/>
    </row>
    <row r="29" spans="1:46" ht="12.75">
      <c r="A29" s="20"/>
      <c r="B29" s="8">
        <f>'Tournament Results Data'!A28</f>
        <v>0</v>
      </c>
      <c r="C29" s="94">
        <f>'Tournament Results Data'!B28</f>
        <v>0</v>
      </c>
      <c r="D29" s="94"/>
      <c r="E29" s="94"/>
      <c r="F29" s="94"/>
      <c r="G29" s="94"/>
      <c r="H29" s="94"/>
      <c r="I29" s="94">
        <f>'Tournament Results Data'!H28</f>
        <v>0</v>
      </c>
      <c r="J29" s="94"/>
      <c r="K29" s="94"/>
      <c r="L29" s="94"/>
      <c r="M29" s="94"/>
      <c r="N29" s="94"/>
      <c r="O29" s="94"/>
      <c r="P29" s="94"/>
      <c r="Q29" s="94"/>
      <c r="R29" s="94"/>
      <c r="S29" s="81">
        <f>'Tournament Results Data'!R28</f>
        <v>0</v>
      </c>
      <c r="T29" s="82"/>
      <c r="U29" s="83"/>
      <c r="V29" s="84">
        <f>'Tournament Results Data'!U28</f>
        <v>0</v>
      </c>
      <c r="W29" s="85"/>
      <c r="X29" s="86"/>
      <c r="Y29" s="95" t="e">
        <f>'Tournament Results Data'!X28</f>
        <v>#DIV/0!</v>
      </c>
      <c r="Z29" s="96"/>
      <c r="AA29" s="96"/>
      <c r="AB29" s="97"/>
      <c r="AC29" s="81">
        <f>'Tournament Results Data'!AB28</f>
        <v>0</v>
      </c>
      <c r="AD29" s="82"/>
      <c r="AE29" s="83"/>
      <c r="AF29" s="81">
        <f>'Tournament Results Data'!AE28</f>
        <v>0</v>
      </c>
      <c r="AG29" s="82"/>
      <c r="AH29" s="83"/>
      <c r="AI29" s="95" t="e">
        <f>'Tournament Results Data'!AH28</f>
        <v>#DIV/0!</v>
      </c>
      <c r="AJ29" s="96"/>
      <c r="AK29" s="96"/>
      <c r="AL29" s="97"/>
      <c r="AM29" s="60"/>
      <c r="AN29" s="61"/>
      <c r="AO29" s="61"/>
      <c r="AP29" s="62"/>
      <c r="AQ29" s="49">
        <f>'Tournament Results Data'!AP28</f>
        <v>0</v>
      </c>
      <c r="AR29" s="50"/>
      <c r="AS29" s="50"/>
      <c r="AT29" s="75"/>
    </row>
    <row r="30" spans="1:46" ht="12.75">
      <c r="A30" s="20"/>
      <c r="B30" s="8">
        <f>'Tournament Results Data'!A29</f>
        <v>0</v>
      </c>
      <c r="C30" s="94">
        <f>'Tournament Results Data'!B29</f>
        <v>0</v>
      </c>
      <c r="D30" s="94"/>
      <c r="E30" s="94"/>
      <c r="F30" s="94"/>
      <c r="G30" s="94"/>
      <c r="H30" s="94"/>
      <c r="I30" s="94">
        <f>'Tournament Results Data'!H29</f>
        <v>0</v>
      </c>
      <c r="J30" s="94"/>
      <c r="K30" s="94"/>
      <c r="L30" s="94"/>
      <c r="M30" s="94"/>
      <c r="N30" s="94"/>
      <c r="O30" s="94"/>
      <c r="P30" s="94"/>
      <c r="Q30" s="94"/>
      <c r="R30" s="94"/>
      <c r="S30" s="81">
        <f>'Tournament Results Data'!R29</f>
        <v>0</v>
      </c>
      <c r="T30" s="82"/>
      <c r="U30" s="83"/>
      <c r="V30" s="84">
        <f>'Tournament Results Data'!U29</f>
        <v>0</v>
      </c>
      <c r="W30" s="85"/>
      <c r="X30" s="86"/>
      <c r="Y30" s="95" t="e">
        <f>'Tournament Results Data'!X29</f>
        <v>#DIV/0!</v>
      </c>
      <c r="Z30" s="96"/>
      <c r="AA30" s="96"/>
      <c r="AB30" s="97"/>
      <c r="AC30" s="81">
        <f>'Tournament Results Data'!AB29</f>
        <v>0</v>
      </c>
      <c r="AD30" s="82"/>
      <c r="AE30" s="83"/>
      <c r="AF30" s="81">
        <f>'Tournament Results Data'!AE29</f>
        <v>0</v>
      </c>
      <c r="AG30" s="82"/>
      <c r="AH30" s="83"/>
      <c r="AI30" s="95" t="e">
        <f>'Tournament Results Data'!AH29</f>
        <v>#DIV/0!</v>
      </c>
      <c r="AJ30" s="96"/>
      <c r="AK30" s="96"/>
      <c r="AL30" s="97"/>
      <c r="AM30" s="63"/>
      <c r="AN30" s="64"/>
      <c r="AO30" s="64"/>
      <c r="AP30" s="53"/>
      <c r="AQ30" s="49">
        <f>'Tournament Results Data'!AP29</f>
        <v>0</v>
      </c>
      <c r="AR30" s="50"/>
      <c r="AS30" s="50"/>
      <c r="AT30" s="75"/>
    </row>
    <row r="31" spans="2:46" ht="12.75">
      <c r="B31" s="7"/>
      <c r="C31" s="49"/>
      <c r="D31" s="163"/>
      <c r="E31" s="49"/>
      <c r="F31" s="164"/>
      <c r="G31" s="164"/>
      <c r="H31" s="164"/>
      <c r="I31" s="164"/>
      <c r="J31" s="164"/>
      <c r="K31" s="163"/>
      <c r="L31" s="49"/>
      <c r="M31" s="164"/>
      <c r="N31" s="164"/>
      <c r="O31" s="164"/>
      <c r="P31" s="164"/>
      <c r="Q31" s="164"/>
      <c r="R31" s="163"/>
      <c r="S31" s="49"/>
      <c r="T31" s="164"/>
      <c r="U31" s="164"/>
      <c r="V31" s="164"/>
      <c r="W31" s="164"/>
      <c r="X31" s="164"/>
      <c r="Y31" s="163"/>
      <c r="Z31" s="49"/>
      <c r="AA31" s="164"/>
      <c r="AB31" s="164"/>
      <c r="AC31" s="164"/>
      <c r="AD31" s="164"/>
      <c r="AE31" s="164"/>
      <c r="AF31" s="163"/>
      <c r="AG31" s="49"/>
      <c r="AH31" s="164"/>
      <c r="AI31" s="164"/>
      <c r="AJ31" s="164"/>
      <c r="AK31" s="164"/>
      <c r="AL31" s="164"/>
      <c r="AM31" s="163"/>
      <c r="AN31" s="49"/>
      <c r="AO31" s="164"/>
      <c r="AP31" s="164"/>
      <c r="AQ31" s="164"/>
      <c r="AR31" s="164"/>
      <c r="AS31" s="164"/>
      <c r="AT31" s="172"/>
    </row>
    <row r="32" spans="2:46" ht="12.75">
      <c r="B32" s="7"/>
      <c r="C32" s="49" t="str">
        <f>'Tournament Results Data'!B31</f>
        <v>Time</v>
      </c>
      <c r="D32" s="51"/>
      <c r="E32" s="49" t="str">
        <f>'Tournament Results Data'!D31</f>
        <v>8:30 AM</v>
      </c>
      <c r="F32" s="50"/>
      <c r="G32" s="50"/>
      <c r="H32" s="50"/>
      <c r="I32" s="50"/>
      <c r="J32" s="50"/>
      <c r="K32" s="51"/>
      <c r="L32" s="49" t="str">
        <f>'Tournament Results Data'!K31</f>
        <v>9:30 AM</v>
      </c>
      <c r="M32" s="50"/>
      <c r="N32" s="50"/>
      <c r="O32" s="50"/>
      <c r="P32" s="50"/>
      <c r="Q32" s="50"/>
      <c r="R32" s="51"/>
      <c r="S32" s="49" t="str">
        <f>'Tournament Results Data'!R31</f>
        <v>ASAP</v>
      </c>
      <c r="T32" s="50"/>
      <c r="U32" s="50"/>
      <c r="V32" s="50"/>
      <c r="W32" s="50"/>
      <c r="X32" s="50"/>
      <c r="Y32" s="51"/>
      <c r="Z32" s="49" t="str">
        <f>'Tournament Results Data'!Y31</f>
        <v>ASAP</v>
      </c>
      <c r="AA32" s="50"/>
      <c r="AB32" s="50"/>
      <c r="AC32" s="50"/>
      <c r="AD32" s="50"/>
      <c r="AE32" s="50"/>
      <c r="AF32" s="51"/>
      <c r="AG32" s="49" t="str">
        <f>'Tournament Results Data'!AF31</f>
        <v>ASAP</v>
      </c>
      <c r="AH32" s="50"/>
      <c r="AI32" s="50"/>
      <c r="AJ32" s="50"/>
      <c r="AK32" s="50"/>
      <c r="AL32" s="50"/>
      <c r="AM32" s="51"/>
      <c r="AN32" s="49" t="str">
        <f>'Tournament Results Data'!AM31</f>
        <v>ASAP</v>
      </c>
      <c r="AO32" s="50"/>
      <c r="AP32" s="50"/>
      <c r="AQ32" s="50"/>
      <c r="AR32" s="50"/>
      <c r="AS32" s="50"/>
      <c r="AT32" s="75"/>
    </row>
    <row r="33" spans="2:46" ht="12.75">
      <c r="B33" s="7"/>
      <c r="C33" s="49" t="str">
        <f>'Tournament Results Data'!B32</f>
        <v>Match #</v>
      </c>
      <c r="D33" s="51"/>
      <c r="E33" s="49" t="str">
        <f>'Tournament Results Data'!D32</f>
        <v>1</v>
      </c>
      <c r="F33" s="50"/>
      <c r="G33" s="50"/>
      <c r="H33" s="50"/>
      <c r="I33" s="50"/>
      <c r="J33" s="50"/>
      <c r="K33" s="51"/>
      <c r="L33" s="49" t="str">
        <f>'Tournament Results Data'!K32</f>
        <v>2</v>
      </c>
      <c r="M33" s="50"/>
      <c r="N33" s="50"/>
      <c r="O33" s="50"/>
      <c r="P33" s="50"/>
      <c r="Q33" s="50"/>
      <c r="R33" s="51"/>
      <c r="S33" s="49" t="str">
        <f>'Tournament Results Data'!R32</f>
        <v>3</v>
      </c>
      <c r="T33" s="50"/>
      <c r="U33" s="50"/>
      <c r="V33" s="50"/>
      <c r="W33" s="50"/>
      <c r="X33" s="50"/>
      <c r="Y33" s="51"/>
      <c r="Z33" s="49" t="str">
        <f>'Tournament Results Data'!Y32</f>
        <v>4</v>
      </c>
      <c r="AA33" s="50"/>
      <c r="AB33" s="50"/>
      <c r="AC33" s="50"/>
      <c r="AD33" s="50"/>
      <c r="AE33" s="50"/>
      <c r="AF33" s="51"/>
      <c r="AG33" s="49" t="str">
        <f>'Tournament Results Data'!AF32</f>
        <v>5</v>
      </c>
      <c r="AH33" s="50"/>
      <c r="AI33" s="50"/>
      <c r="AJ33" s="50"/>
      <c r="AK33" s="50"/>
      <c r="AL33" s="50"/>
      <c r="AM33" s="51"/>
      <c r="AN33" s="49" t="str">
        <f>'Tournament Results Data'!AM32</f>
        <v>6</v>
      </c>
      <c r="AO33" s="50"/>
      <c r="AP33" s="50"/>
      <c r="AQ33" s="50"/>
      <c r="AR33" s="50"/>
      <c r="AS33" s="50"/>
      <c r="AT33" s="75"/>
    </row>
    <row r="34" spans="2:46" ht="12.75">
      <c r="B34" s="7"/>
      <c r="C34" s="49" t="str">
        <f>'Tournament Results Data'!B33</f>
        <v>Match(Work)</v>
      </c>
      <c r="D34" s="51"/>
      <c r="E34" s="49" t="str">
        <f>'Tournament Results Data'!D33</f>
        <v>1 vs 2 (3)</v>
      </c>
      <c r="F34" s="50"/>
      <c r="G34" s="50"/>
      <c r="H34" s="50"/>
      <c r="I34" s="50"/>
      <c r="J34" s="50"/>
      <c r="K34" s="51"/>
      <c r="L34" s="49" t="str">
        <f>'Tournament Results Data'!K33</f>
        <v>3 vs 4 (2)</v>
      </c>
      <c r="M34" s="50"/>
      <c r="N34" s="50"/>
      <c r="O34" s="50"/>
      <c r="P34" s="50"/>
      <c r="Q34" s="50"/>
      <c r="R34" s="51"/>
      <c r="S34" s="49" t="str">
        <f>'Tournament Results Data'!R33</f>
        <v>2 vs 4 (1)</v>
      </c>
      <c r="T34" s="50"/>
      <c r="U34" s="50"/>
      <c r="V34" s="50"/>
      <c r="W34" s="50"/>
      <c r="X34" s="50"/>
      <c r="Y34" s="51"/>
      <c r="Z34" s="49" t="str">
        <f>'Tournament Results Data'!Y33</f>
        <v>1 vs 3 (4)</v>
      </c>
      <c r="AA34" s="50"/>
      <c r="AB34" s="50"/>
      <c r="AC34" s="50"/>
      <c r="AD34" s="50"/>
      <c r="AE34" s="50"/>
      <c r="AF34" s="51"/>
      <c r="AG34" s="49" t="str">
        <f>'Tournament Results Data'!AF33</f>
        <v>2 vs 3 (1)</v>
      </c>
      <c r="AH34" s="50"/>
      <c r="AI34" s="50"/>
      <c r="AJ34" s="50"/>
      <c r="AK34" s="50"/>
      <c r="AL34" s="50"/>
      <c r="AM34" s="51"/>
      <c r="AN34" s="49" t="str">
        <f>'Tournament Results Data'!AM33</f>
        <v>1 vs 4 (2)</v>
      </c>
      <c r="AO34" s="50"/>
      <c r="AP34" s="50"/>
      <c r="AQ34" s="50"/>
      <c r="AR34" s="50"/>
      <c r="AS34" s="50"/>
      <c r="AT34" s="75"/>
    </row>
    <row r="35" spans="2:46" ht="12.75">
      <c r="B35" s="7"/>
      <c r="C35" s="49" t="str">
        <f>'Tournament Results Data'!B34</f>
        <v>Score Set 1</v>
      </c>
      <c r="D35" s="51"/>
      <c r="E35" s="112">
        <f>'Tournament Results Data'!D34</f>
        <v>0</v>
      </c>
      <c r="F35" s="113"/>
      <c r="G35" s="113"/>
      <c r="H35" s="4" t="str">
        <f>'Tournament Results Data'!G34</f>
        <v>-</v>
      </c>
      <c r="I35" s="116">
        <f>'Tournament Results Data'!H34</f>
        <v>0</v>
      </c>
      <c r="J35" s="116"/>
      <c r="K35" s="117"/>
      <c r="L35" s="112">
        <f>'Tournament Results Data'!K34</f>
        <v>0</v>
      </c>
      <c r="M35" s="113"/>
      <c r="N35" s="113"/>
      <c r="O35" s="4" t="str">
        <f>'Tournament Results Data'!N34</f>
        <v>-</v>
      </c>
      <c r="P35" s="116">
        <f>'Tournament Results Data'!O34</f>
        <v>0</v>
      </c>
      <c r="Q35" s="116"/>
      <c r="R35" s="117"/>
      <c r="S35" s="112">
        <f>'Tournament Results Data'!R34</f>
        <v>0</v>
      </c>
      <c r="T35" s="113"/>
      <c r="U35" s="113"/>
      <c r="V35" s="4" t="str">
        <f>'Tournament Results Data'!U34</f>
        <v>-</v>
      </c>
      <c r="W35" s="116">
        <f>'Tournament Results Data'!V34</f>
        <v>0</v>
      </c>
      <c r="X35" s="116"/>
      <c r="Y35" s="117"/>
      <c r="Z35" s="112">
        <f>'Tournament Results Data'!Y34</f>
        <v>0</v>
      </c>
      <c r="AA35" s="113"/>
      <c r="AB35" s="113"/>
      <c r="AC35" s="4" t="str">
        <f>'Tournament Results Data'!AB34</f>
        <v>-</v>
      </c>
      <c r="AD35" s="116">
        <f>'Tournament Results Data'!AC34</f>
        <v>0</v>
      </c>
      <c r="AE35" s="116"/>
      <c r="AF35" s="117"/>
      <c r="AG35" s="112">
        <f>'Tournament Results Data'!AF34</f>
        <v>0</v>
      </c>
      <c r="AH35" s="113"/>
      <c r="AI35" s="113"/>
      <c r="AJ35" s="4" t="str">
        <f>'Tournament Results Data'!AI34</f>
        <v>-</v>
      </c>
      <c r="AK35" s="116">
        <f>'Tournament Results Data'!AJ34</f>
        <v>0</v>
      </c>
      <c r="AL35" s="116"/>
      <c r="AM35" s="117"/>
      <c r="AN35" s="112">
        <f>'Tournament Results Data'!AM34</f>
        <v>0</v>
      </c>
      <c r="AO35" s="113"/>
      <c r="AP35" s="113"/>
      <c r="AQ35" s="4" t="str">
        <f>'Tournament Results Data'!AP34</f>
        <v>-</v>
      </c>
      <c r="AR35" s="116">
        <f>'Tournament Results Data'!AQ34</f>
        <v>0</v>
      </c>
      <c r="AS35" s="116"/>
      <c r="AT35" s="147"/>
    </row>
    <row r="36" spans="2:46" ht="12.75">
      <c r="B36" s="7"/>
      <c r="C36" s="49" t="str">
        <f>'Tournament Results Data'!B35</f>
        <v>Score Set 2</v>
      </c>
      <c r="D36" s="51"/>
      <c r="E36" s="112">
        <f>'Tournament Results Data'!D35</f>
        <v>0</v>
      </c>
      <c r="F36" s="113"/>
      <c r="G36" s="113"/>
      <c r="H36" s="4" t="str">
        <f>'Tournament Results Data'!G35</f>
        <v>-</v>
      </c>
      <c r="I36" s="116">
        <f>'Tournament Results Data'!H35</f>
        <v>0</v>
      </c>
      <c r="J36" s="116"/>
      <c r="K36" s="117"/>
      <c r="L36" s="112">
        <f>'Tournament Results Data'!K35</f>
        <v>0</v>
      </c>
      <c r="M36" s="113"/>
      <c r="N36" s="113"/>
      <c r="O36" s="4" t="str">
        <f>'Tournament Results Data'!N35</f>
        <v>-</v>
      </c>
      <c r="P36" s="116">
        <f>'Tournament Results Data'!O35</f>
        <v>0</v>
      </c>
      <c r="Q36" s="116"/>
      <c r="R36" s="117"/>
      <c r="S36" s="112">
        <f>'Tournament Results Data'!R35</f>
        <v>0</v>
      </c>
      <c r="T36" s="113"/>
      <c r="U36" s="113"/>
      <c r="V36" s="4" t="str">
        <f>'Tournament Results Data'!U35</f>
        <v>-</v>
      </c>
      <c r="W36" s="116">
        <f>'Tournament Results Data'!V35</f>
        <v>0</v>
      </c>
      <c r="X36" s="116"/>
      <c r="Y36" s="117"/>
      <c r="Z36" s="112">
        <f>'Tournament Results Data'!Y35</f>
        <v>0</v>
      </c>
      <c r="AA36" s="113"/>
      <c r="AB36" s="113"/>
      <c r="AC36" s="4" t="str">
        <f>'Tournament Results Data'!AB35</f>
        <v>-</v>
      </c>
      <c r="AD36" s="116">
        <f>'Tournament Results Data'!AC35</f>
        <v>0</v>
      </c>
      <c r="AE36" s="116"/>
      <c r="AF36" s="117"/>
      <c r="AG36" s="112">
        <f>'Tournament Results Data'!AF35</f>
        <v>0</v>
      </c>
      <c r="AH36" s="113"/>
      <c r="AI36" s="113"/>
      <c r="AJ36" s="4" t="str">
        <f>'Tournament Results Data'!AI35</f>
        <v>-</v>
      </c>
      <c r="AK36" s="116">
        <f>'Tournament Results Data'!AJ35</f>
        <v>0</v>
      </c>
      <c r="AL36" s="116"/>
      <c r="AM36" s="117"/>
      <c r="AN36" s="112">
        <f>'Tournament Results Data'!AM35</f>
        <v>0</v>
      </c>
      <c r="AO36" s="113"/>
      <c r="AP36" s="113"/>
      <c r="AQ36" s="4" t="str">
        <f>'Tournament Results Data'!AP35</f>
        <v>-</v>
      </c>
      <c r="AR36" s="116">
        <f>'Tournament Results Data'!AQ35</f>
        <v>0</v>
      </c>
      <c r="AS36" s="116"/>
      <c r="AT36" s="147"/>
    </row>
    <row r="37" spans="2:46" ht="13.5" thickBot="1">
      <c r="B37" s="9"/>
      <c r="C37" s="106" t="str">
        <f>'Tournament Results Data'!B36</f>
        <v>Score Set 3</v>
      </c>
      <c r="D37" s="107"/>
      <c r="E37" s="118" t="str">
        <f>IF('Tournament Results Data'!D36='Tournament Results Data'!H36," ",'Tournament Results Data'!D36)</f>
        <v> </v>
      </c>
      <c r="F37" s="119" t="e">
        <f>IF('Tournament Results Data'!#REF!='Tournament Results Data'!#REF!," ",'Tournament Results Data'!#REF!)</f>
        <v>#REF!</v>
      </c>
      <c r="G37" s="119" t="e">
        <f>IF('Tournament Results Data'!#REF!='Tournament Results Data'!#REF!," ",'Tournament Results Data'!#REF!)</f>
        <v>#REF!</v>
      </c>
      <c r="H37" s="12" t="str">
        <f>IF(E37=I37," ","-")</f>
        <v> </v>
      </c>
      <c r="I37" s="114" t="str">
        <f>IF('Tournament Results Data'!H36='Tournament Results Data'!D36," ",'Tournament Results Data'!H36)</f>
        <v> </v>
      </c>
      <c r="J37" s="114" t="e">
        <f>IF('Tournament Results Data'!#REF!='Tournament Results Data'!#REF!," ",'Tournament Results Data'!#REF!)</f>
        <v>#REF!</v>
      </c>
      <c r="K37" s="115" t="e">
        <f>IF('Tournament Results Data'!#REF!='Tournament Results Data'!#REF!," ",'Tournament Results Data'!#REF!)</f>
        <v>#REF!</v>
      </c>
      <c r="L37" s="118" t="str">
        <f>IF('Tournament Results Data'!K36='Tournament Results Data'!O36," ",'Tournament Results Data'!K36)</f>
        <v> </v>
      </c>
      <c r="M37" s="119" t="e">
        <f>IF('Tournament Results Data'!#REF!='Tournament Results Data'!#REF!," ",'Tournament Results Data'!#REF!)</f>
        <v>#REF!</v>
      </c>
      <c r="N37" s="119" t="e">
        <f>IF('Tournament Results Data'!#REF!='Tournament Results Data'!#REF!," ",'Tournament Results Data'!#REF!)</f>
        <v>#REF!</v>
      </c>
      <c r="O37" s="12" t="str">
        <f>IF(L37=P37," ","-")</f>
        <v> </v>
      </c>
      <c r="P37" s="114" t="str">
        <f>IF('Tournament Results Data'!O36='Tournament Results Data'!K36," ",'Tournament Results Data'!O36)</f>
        <v> </v>
      </c>
      <c r="Q37" s="114" t="e">
        <f>IF('Tournament Results Data'!#REF!='Tournament Results Data'!#REF!," ",'Tournament Results Data'!#REF!)</f>
        <v>#REF!</v>
      </c>
      <c r="R37" s="115" t="e">
        <f>IF('Tournament Results Data'!#REF!='Tournament Results Data'!#REF!," ",'Tournament Results Data'!#REF!)</f>
        <v>#REF!</v>
      </c>
      <c r="S37" s="118" t="str">
        <f>IF('Tournament Results Data'!R36='Tournament Results Data'!V36," ",'Tournament Results Data'!R36)</f>
        <v> </v>
      </c>
      <c r="T37" s="119" t="e">
        <f>IF('Tournament Results Data'!#REF!='Tournament Results Data'!#REF!," ",'Tournament Results Data'!#REF!)</f>
        <v>#REF!</v>
      </c>
      <c r="U37" s="119" t="e">
        <f>IF('Tournament Results Data'!#REF!='Tournament Results Data'!#REF!," ",'Tournament Results Data'!#REF!)</f>
        <v>#REF!</v>
      </c>
      <c r="V37" s="12" t="str">
        <f>IF(S37=W37," ","-")</f>
        <v> </v>
      </c>
      <c r="W37" s="114" t="str">
        <f>IF('Tournament Results Data'!V36='Tournament Results Data'!R36," ",'Tournament Results Data'!V36)</f>
        <v> </v>
      </c>
      <c r="X37" s="114" t="e">
        <f>IF('Tournament Results Data'!#REF!='Tournament Results Data'!#REF!," ",'Tournament Results Data'!#REF!)</f>
        <v>#REF!</v>
      </c>
      <c r="Y37" s="115" t="e">
        <f>IF('Tournament Results Data'!#REF!='Tournament Results Data'!#REF!," ",'Tournament Results Data'!#REF!)</f>
        <v>#REF!</v>
      </c>
      <c r="Z37" s="118" t="str">
        <f>IF('Tournament Results Data'!Y36='Tournament Results Data'!AC36," ",'Tournament Results Data'!Y36)</f>
        <v> </v>
      </c>
      <c r="AA37" s="119" t="e">
        <f>IF('Tournament Results Data'!#REF!='Tournament Results Data'!#REF!," ",'Tournament Results Data'!#REF!)</f>
        <v>#REF!</v>
      </c>
      <c r="AB37" s="119" t="e">
        <f>IF('Tournament Results Data'!#REF!='Tournament Results Data'!#REF!," ",'Tournament Results Data'!#REF!)</f>
        <v>#REF!</v>
      </c>
      <c r="AC37" s="12" t="str">
        <f>IF(Z37=AD37," ","-")</f>
        <v> </v>
      </c>
      <c r="AD37" s="114" t="str">
        <f>IF('Tournament Results Data'!AC36='Tournament Results Data'!Y36," ",'Tournament Results Data'!AC36)</f>
        <v> </v>
      </c>
      <c r="AE37" s="114" t="e">
        <f>IF('Tournament Results Data'!#REF!='Tournament Results Data'!#REF!," ",'Tournament Results Data'!#REF!)</f>
        <v>#REF!</v>
      </c>
      <c r="AF37" s="115" t="e">
        <f>IF('Tournament Results Data'!#REF!='Tournament Results Data'!#REF!," ",'Tournament Results Data'!#REF!)</f>
        <v>#REF!</v>
      </c>
      <c r="AG37" s="118" t="str">
        <f>IF('Tournament Results Data'!AF36='Tournament Results Data'!AJ36," ",'Tournament Results Data'!AF36)</f>
        <v> </v>
      </c>
      <c r="AH37" s="119" t="e">
        <f>IF('Tournament Results Data'!#REF!='Tournament Results Data'!#REF!," ",'Tournament Results Data'!#REF!)</f>
        <v>#REF!</v>
      </c>
      <c r="AI37" s="119" t="e">
        <f>IF('Tournament Results Data'!#REF!='Tournament Results Data'!#REF!," ",'Tournament Results Data'!#REF!)</f>
        <v>#REF!</v>
      </c>
      <c r="AJ37" s="12" t="str">
        <f>IF(AG37=AK37," ","-")</f>
        <v> </v>
      </c>
      <c r="AK37" s="114" t="str">
        <f>IF('Tournament Results Data'!AJ36='Tournament Results Data'!AF36," ",'Tournament Results Data'!AJ36)</f>
        <v> </v>
      </c>
      <c r="AL37" s="114" t="e">
        <f>IF('Tournament Results Data'!#REF!='Tournament Results Data'!#REF!," ",'Tournament Results Data'!#REF!)</f>
        <v>#REF!</v>
      </c>
      <c r="AM37" s="115" t="e">
        <f>IF('Tournament Results Data'!#REF!='Tournament Results Data'!#REF!," ",'Tournament Results Data'!#REF!)</f>
        <v>#REF!</v>
      </c>
      <c r="AN37" s="118" t="str">
        <f>IF('Tournament Results Data'!AM36='Tournament Results Data'!AQ36," ",'Tournament Results Data'!AM36)</f>
        <v> </v>
      </c>
      <c r="AO37" s="119" t="e">
        <f>IF('Tournament Results Data'!#REF!='Tournament Results Data'!#REF!," ",'Tournament Results Data'!#REF!)</f>
        <v>#REF!</v>
      </c>
      <c r="AP37" s="119" t="e">
        <f>IF('Tournament Results Data'!#REF!='Tournament Results Data'!#REF!," ",'Tournament Results Data'!#REF!)</f>
        <v>#REF!</v>
      </c>
      <c r="AQ37" s="12" t="str">
        <f>IF(AN37=AR37," ","-")</f>
        <v> </v>
      </c>
      <c r="AR37" s="114" t="str">
        <f>IF('Tournament Results Data'!AQ36='Tournament Results Data'!AM36," ",'Tournament Results Data'!AQ36)</f>
        <v> </v>
      </c>
      <c r="AS37" s="114" t="e">
        <f>IF('Tournament Results Data'!#REF!='Tournament Results Data'!#REF!," ",'Tournament Results Data'!#REF!)</f>
        <v>#REF!</v>
      </c>
      <c r="AT37" s="146" t="e">
        <f>IF('Tournament Results Data'!#REF!='Tournament Results Data'!#REF!," ",'Tournament Results Data'!#REF!)</f>
        <v>#REF!</v>
      </c>
    </row>
    <row r="38" spans="2:46" ht="12.75">
      <c r="B38" s="2"/>
      <c r="C38" s="2"/>
      <c r="D38" s="2"/>
      <c r="E38" s="14"/>
      <c r="F38" s="14"/>
      <c r="G38" s="14"/>
      <c r="H38" s="2"/>
      <c r="I38" s="15"/>
      <c r="J38" s="15"/>
      <c r="K38" s="15"/>
      <c r="L38" s="14"/>
      <c r="M38" s="14"/>
      <c r="N38" s="14"/>
      <c r="O38" s="2"/>
      <c r="P38" s="15"/>
      <c r="Q38" s="15"/>
      <c r="R38" s="15"/>
      <c r="S38" s="14"/>
      <c r="T38" s="14"/>
      <c r="U38" s="14"/>
      <c r="V38" s="2"/>
      <c r="W38" s="15"/>
      <c r="X38" s="15"/>
      <c r="Y38" s="15"/>
      <c r="Z38" s="14"/>
      <c r="AA38" s="14"/>
      <c r="AB38" s="14"/>
      <c r="AC38" s="2"/>
      <c r="AD38" s="15"/>
      <c r="AE38" s="15"/>
      <c r="AF38" s="15"/>
      <c r="AG38" s="14"/>
      <c r="AH38" s="14"/>
      <c r="AI38" s="14"/>
      <c r="AJ38" s="2"/>
      <c r="AK38" s="15"/>
      <c r="AL38" s="15"/>
      <c r="AM38" s="15"/>
      <c r="AN38" s="14"/>
      <c r="AO38" s="14"/>
      <c r="AP38" s="14"/>
      <c r="AQ38" s="2"/>
      <c r="AR38" s="15"/>
      <c r="AS38" s="15"/>
      <c r="AT38" s="15"/>
    </row>
    <row r="39" spans="2:46" ht="13.5" thickBot="1">
      <c r="B39" s="2"/>
      <c r="C39" s="2"/>
      <c r="D39" s="2"/>
      <c r="E39" s="14"/>
      <c r="F39" s="14"/>
      <c r="G39" s="14"/>
      <c r="H39" s="2"/>
      <c r="I39" s="15"/>
      <c r="J39" s="15"/>
      <c r="K39" s="15"/>
      <c r="L39" s="14"/>
      <c r="M39" s="14"/>
      <c r="N39" s="14"/>
      <c r="O39" s="2"/>
      <c r="P39" s="15"/>
      <c r="Q39" s="15"/>
      <c r="R39" s="15"/>
      <c r="S39" s="14"/>
      <c r="T39" s="14"/>
      <c r="U39" s="14"/>
      <c r="V39" s="2"/>
      <c r="W39" s="15"/>
      <c r="X39" s="15"/>
      <c r="Y39" s="15"/>
      <c r="Z39" s="14"/>
      <c r="AA39" s="14"/>
      <c r="AB39" s="14"/>
      <c r="AC39" s="2"/>
      <c r="AD39" s="15"/>
      <c r="AE39" s="15"/>
      <c r="AF39" s="15"/>
      <c r="AG39" s="14"/>
      <c r="AH39" s="14"/>
      <c r="AI39" s="14"/>
      <c r="AJ39" s="2"/>
      <c r="AK39" s="15"/>
      <c r="AL39" s="15"/>
      <c r="AM39" s="15"/>
      <c r="AN39" s="14"/>
      <c r="AO39" s="14"/>
      <c r="AP39" s="14"/>
      <c r="AQ39" s="2"/>
      <c r="AR39" s="15"/>
      <c r="AS39" s="15"/>
      <c r="AT39" s="15"/>
    </row>
    <row r="40" spans="2:46" ht="12.75" customHeight="1">
      <c r="B40" s="6"/>
      <c r="C40" s="66" t="str">
        <f>'Tournament Results Data'!B39</f>
        <v>Pool ?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 t="str">
        <f>'Tournament Results Data'!R39</f>
        <v>Matches</v>
      </c>
      <c r="T40" s="66"/>
      <c r="U40" s="66"/>
      <c r="V40" s="66"/>
      <c r="W40" s="66"/>
      <c r="X40" s="66"/>
      <c r="Y40" s="66"/>
      <c r="Z40" s="66"/>
      <c r="AA40" s="66"/>
      <c r="AB40" s="67"/>
      <c r="AC40" s="65" t="s">
        <v>45</v>
      </c>
      <c r="AD40" s="66"/>
      <c r="AE40" s="66"/>
      <c r="AF40" s="66"/>
      <c r="AG40" s="66"/>
      <c r="AH40" s="66"/>
      <c r="AI40" s="66"/>
      <c r="AJ40" s="66"/>
      <c r="AK40" s="66"/>
      <c r="AL40" s="67"/>
      <c r="AM40" s="57"/>
      <c r="AN40" s="58"/>
      <c r="AO40" s="58"/>
      <c r="AP40" s="59"/>
      <c r="AQ40" s="57" t="str">
        <f>'Tournament Results Data'!AP39</f>
        <v>Finish Place</v>
      </c>
      <c r="AR40" s="58"/>
      <c r="AS40" s="58"/>
      <c r="AT40" s="54"/>
    </row>
    <row r="41" spans="1:46" ht="12.75">
      <c r="A41" s="10"/>
      <c r="B41" s="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68"/>
      <c r="T41" s="69"/>
      <c r="U41" s="69"/>
      <c r="V41" s="69"/>
      <c r="W41" s="69"/>
      <c r="X41" s="69"/>
      <c r="Y41" s="69"/>
      <c r="Z41" s="69"/>
      <c r="AA41" s="69"/>
      <c r="AB41" s="70"/>
      <c r="AC41" s="68"/>
      <c r="AD41" s="69"/>
      <c r="AE41" s="69"/>
      <c r="AF41" s="69"/>
      <c r="AG41" s="69"/>
      <c r="AH41" s="69"/>
      <c r="AI41" s="69"/>
      <c r="AJ41" s="69"/>
      <c r="AK41" s="69"/>
      <c r="AL41" s="70"/>
      <c r="AM41" s="60"/>
      <c r="AN41" s="61"/>
      <c r="AO41" s="61"/>
      <c r="AP41" s="62"/>
      <c r="AQ41" s="60"/>
      <c r="AR41" s="61"/>
      <c r="AS41" s="61"/>
      <c r="AT41" s="55"/>
    </row>
    <row r="42" spans="1:46" ht="12.75">
      <c r="A42" s="23"/>
      <c r="B42" s="7"/>
      <c r="C42" s="98" t="str">
        <f>'Tournament Results Data'!B41</f>
        <v>Teams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49" t="str">
        <f>'Tournament Results Data'!R41</f>
        <v>Won</v>
      </c>
      <c r="T42" s="50"/>
      <c r="U42" s="51"/>
      <c r="V42" s="49" t="str">
        <f>'Tournament Results Data'!U41</f>
        <v>Lost</v>
      </c>
      <c r="W42" s="50"/>
      <c r="X42" s="51"/>
      <c r="Y42" s="49" t="str">
        <f>'Tournament Results Data'!X41</f>
        <v>%</v>
      </c>
      <c r="Z42" s="50"/>
      <c r="AA42" s="50"/>
      <c r="AB42" s="51"/>
      <c r="AC42" s="49" t="str">
        <f>'Tournament Results Data'!AB41</f>
        <v>Won</v>
      </c>
      <c r="AD42" s="50"/>
      <c r="AE42" s="51"/>
      <c r="AF42" s="49" t="str">
        <f>'Tournament Results Data'!AE41</f>
        <v>Lost</v>
      </c>
      <c r="AG42" s="50"/>
      <c r="AH42" s="51"/>
      <c r="AI42" s="49" t="str">
        <f>'Tournament Results Data'!AH41</f>
        <v>%</v>
      </c>
      <c r="AJ42" s="50"/>
      <c r="AK42" s="50"/>
      <c r="AL42" s="51"/>
      <c r="AM42" s="60"/>
      <c r="AN42" s="61"/>
      <c r="AO42" s="61"/>
      <c r="AP42" s="62"/>
      <c r="AQ42" s="63"/>
      <c r="AR42" s="64"/>
      <c r="AS42" s="64"/>
      <c r="AT42" s="52"/>
    </row>
    <row r="43" spans="1:46" ht="12.75">
      <c r="A43" s="20"/>
      <c r="B43" s="8">
        <f>'Tournament Results Data'!A42</f>
        <v>0</v>
      </c>
      <c r="C43" s="94">
        <f>'Tournament Results Data'!B42</f>
        <v>0</v>
      </c>
      <c r="D43" s="94"/>
      <c r="E43" s="94"/>
      <c r="F43" s="94"/>
      <c r="G43" s="94"/>
      <c r="H43" s="94"/>
      <c r="I43" s="94">
        <f>'Tournament Results Data'!H42</f>
        <v>0</v>
      </c>
      <c r="J43" s="94"/>
      <c r="K43" s="94"/>
      <c r="L43" s="94"/>
      <c r="M43" s="94"/>
      <c r="N43" s="94"/>
      <c r="O43" s="94"/>
      <c r="P43" s="94"/>
      <c r="Q43" s="94"/>
      <c r="R43" s="94"/>
      <c r="S43" s="81">
        <f>'Tournament Results Data'!R42</f>
        <v>0</v>
      </c>
      <c r="T43" s="82"/>
      <c r="U43" s="83"/>
      <c r="V43" s="84">
        <f>'Tournament Results Data'!U42</f>
        <v>0</v>
      </c>
      <c r="W43" s="85"/>
      <c r="X43" s="86"/>
      <c r="Y43" s="95" t="e">
        <f>'Tournament Results Data'!X42</f>
        <v>#DIV/0!</v>
      </c>
      <c r="Z43" s="96"/>
      <c r="AA43" s="96"/>
      <c r="AB43" s="97"/>
      <c r="AC43" s="81">
        <f>'Tournament Results Data'!AB42</f>
        <v>0</v>
      </c>
      <c r="AD43" s="82"/>
      <c r="AE43" s="83"/>
      <c r="AF43" s="81">
        <f>'Tournament Results Data'!AE42</f>
        <v>0</v>
      </c>
      <c r="AG43" s="82"/>
      <c r="AH43" s="83"/>
      <c r="AI43" s="95" t="e">
        <f>'Tournament Results Data'!AH42</f>
        <v>#DIV/0!</v>
      </c>
      <c r="AJ43" s="96"/>
      <c r="AK43" s="96"/>
      <c r="AL43" s="97"/>
      <c r="AM43" s="60"/>
      <c r="AN43" s="61"/>
      <c r="AO43" s="61"/>
      <c r="AP43" s="62"/>
      <c r="AQ43" s="49">
        <f>'Tournament Results Data'!AP42</f>
        <v>0</v>
      </c>
      <c r="AR43" s="50"/>
      <c r="AS43" s="50"/>
      <c r="AT43" s="75"/>
    </row>
    <row r="44" spans="1:46" ht="12.75">
      <c r="A44" s="20"/>
      <c r="B44" s="8">
        <f>'Tournament Results Data'!A43</f>
        <v>0</v>
      </c>
      <c r="C44" s="94">
        <f>'Tournament Results Data'!B43</f>
        <v>0</v>
      </c>
      <c r="D44" s="94"/>
      <c r="E44" s="94"/>
      <c r="F44" s="94"/>
      <c r="G44" s="94"/>
      <c r="H44" s="94"/>
      <c r="I44" s="94">
        <f>'Tournament Results Data'!H43</f>
        <v>0</v>
      </c>
      <c r="J44" s="94"/>
      <c r="K44" s="94"/>
      <c r="L44" s="94"/>
      <c r="M44" s="94"/>
      <c r="N44" s="94"/>
      <c r="O44" s="94"/>
      <c r="P44" s="94"/>
      <c r="Q44" s="94"/>
      <c r="R44" s="94"/>
      <c r="S44" s="81">
        <f>'Tournament Results Data'!R43</f>
        <v>0</v>
      </c>
      <c r="T44" s="82"/>
      <c r="U44" s="83"/>
      <c r="V44" s="84">
        <f>'Tournament Results Data'!U43</f>
        <v>0</v>
      </c>
      <c r="W44" s="85"/>
      <c r="X44" s="86"/>
      <c r="Y44" s="95" t="e">
        <f>'Tournament Results Data'!X43</f>
        <v>#DIV/0!</v>
      </c>
      <c r="Z44" s="96"/>
      <c r="AA44" s="96"/>
      <c r="AB44" s="97"/>
      <c r="AC44" s="81">
        <f>'Tournament Results Data'!AB43</f>
        <v>0</v>
      </c>
      <c r="AD44" s="82"/>
      <c r="AE44" s="83"/>
      <c r="AF44" s="81">
        <f>'Tournament Results Data'!AE43</f>
        <v>0</v>
      </c>
      <c r="AG44" s="82"/>
      <c r="AH44" s="83"/>
      <c r="AI44" s="95" t="e">
        <f>'Tournament Results Data'!AH43</f>
        <v>#DIV/0!</v>
      </c>
      <c r="AJ44" s="96"/>
      <c r="AK44" s="96"/>
      <c r="AL44" s="97"/>
      <c r="AM44" s="60"/>
      <c r="AN44" s="61"/>
      <c r="AO44" s="61"/>
      <c r="AP44" s="62"/>
      <c r="AQ44" s="49">
        <f>'Tournament Results Data'!AP43</f>
        <v>0</v>
      </c>
      <c r="AR44" s="50"/>
      <c r="AS44" s="50"/>
      <c r="AT44" s="75"/>
    </row>
    <row r="45" spans="1:46" ht="12.75">
      <c r="A45" s="20"/>
      <c r="B45" s="8">
        <f>'Tournament Results Data'!A44</f>
        <v>0</v>
      </c>
      <c r="C45" s="94">
        <f>'Tournament Results Data'!B44</f>
        <v>0</v>
      </c>
      <c r="D45" s="94"/>
      <c r="E45" s="94"/>
      <c r="F45" s="94"/>
      <c r="G45" s="94"/>
      <c r="H45" s="94"/>
      <c r="I45" s="94">
        <f>'Tournament Results Data'!H44</f>
        <v>0</v>
      </c>
      <c r="J45" s="94"/>
      <c r="K45" s="94"/>
      <c r="L45" s="94"/>
      <c r="M45" s="94"/>
      <c r="N45" s="94"/>
      <c r="O45" s="94"/>
      <c r="P45" s="94"/>
      <c r="Q45" s="94"/>
      <c r="R45" s="94"/>
      <c r="S45" s="81">
        <f>'Tournament Results Data'!R44</f>
        <v>0</v>
      </c>
      <c r="T45" s="82"/>
      <c r="U45" s="83"/>
      <c r="V45" s="84">
        <f>'Tournament Results Data'!U44</f>
        <v>0</v>
      </c>
      <c r="W45" s="85"/>
      <c r="X45" s="86"/>
      <c r="Y45" s="95" t="e">
        <f>'Tournament Results Data'!X44</f>
        <v>#DIV/0!</v>
      </c>
      <c r="Z45" s="96"/>
      <c r="AA45" s="96"/>
      <c r="AB45" s="97"/>
      <c r="AC45" s="81">
        <f>'Tournament Results Data'!AB44</f>
        <v>0</v>
      </c>
      <c r="AD45" s="82"/>
      <c r="AE45" s="83"/>
      <c r="AF45" s="81">
        <f>'Tournament Results Data'!AE44</f>
        <v>0</v>
      </c>
      <c r="AG45" s="82"/>
      <c r="AH45" s="83"/>
      <c r="AI45" s="95" t="e">
        <f>'Tournament Results Data'!AH44</f>
        <v>#DIV/0!</v>
      </c>
      <c r="AJ45" s="96"/>
      <c r="AK45" s="96"/>
      <c r="AL45" s="97"/>
      <c r="AM45" s="63"/>
      <c r="AN45" s="64"/>
      <c r="AO45" s="64"/>
      <c r="AP45" s="53"/>
      <c r="AQ45" s="49">
        <f>'Tournament Results Data'!AP44</f>
        <v>0</v>
      </c>
      <c r="AR45" s="50"/>
      <c r="AS45" s="50"/>
      <c r="AT45" s="75"/>
    </row>
    <row r="46" spans="2:46" ht="12.75">
      <c r="B46" s="7"/>
      <c r="C46" s="49"/>
      <c r="D46" s="163"/>
      <c r="E46" s="49"/>
      <c r="F46" s="164"/>
      <c r="G46" s="164"/>
      <c r="H46" s="164"/>
      <c r="I46" s="164"/>
      <c r="J46" s="164"/>
      <c r="K46" s="163"/>
      <c r="L46" s="49"/>
      <c r="M46" s="164"/>
      <c r="N46" s="164"/>
      <c r="O46" s="164"/>
      <c r="P46" s="164"/>
      <c r="Q46" s="164"/>
      <c r="R46" s="163"/>
      <c r="S46" s="49"/>
      <c r="T46" s="164"/>
      <c r="U46" s="164"/>
      <c r="V46" s="164"/>
      <c r="W46" s="164"/>
      <c r="X46" s="164"/>
      <c r="Y46" s="163"/>
      <c r="Z46" s="49"/>
      <c r="AA46" s="164"/>
      <c r="AB46" s="164"/>
      <c r="AC46" s="164"/>
      <c r="AD46" s="164"/>
      <c r="AE46" s="164"/>
      <c r="AF46" s="163"/>
      <c r="AG46" s="49"/>
      <c r="AH46" s="164"/>
      <c r="AI46" s="164"/>
      <c r="AJ46" s="164"/>
      <c r="AK46" s="164"/>
      <c r="AL46" s="164"/>
      <c r="AM46" s="163"/>
      <c r="AN46" s="49"/>
      <c r="AO46" s="164"/>
      <c r="AP46" s="164"/>
      <c r="AQ46" s="164"/>
      <c r="AR46" s="164"/>
      <c r="AS46" s="164"/>
      <c r="AT46" s="172"/>
    </row>
    <row r="47" spans="2:46" ht="12.75">
      <c r="B47" s="7"/>
      <c r="C47" s="49" t="str">
        <f>'Tournament Results Data'!B46</f>
        <v>Time</v>
      </c>
      <c r="D47" s="51"/>
      <c r="E47" s="49" t="str">
        <f>'Tournament Results Data'!D46</f>
        <v>8:30 AM</v>
      </c>
      <c r="F47" s="50"/>
      <c r="G47" s="50"/>
      <c r="H47" s="50"/>
      <c r="I47" s="50"/>
      <c r="J47" s="50"/>
      <c r="K47" s="51"/>
      <c r="L47" s="49" t="str">
        <f>'Tournament Results Data'!K46</f>
        <v>9:30 AM</v>
      </c>
      <c r="M47" s="50"/>
      <c r="N47" s="50"/>
      <c r="O47" s="50"/>
      <c r="P47" s="50"/>
      <c r="Q47" s="50"/>
      <c r="R47" s="51"/>
      <c r="S47" s="49" t="str">
        <f>'Tournament Results Data'!R46</f>
        <v>ASAP</v>
      </c>
      <c r="T47" s="50"/>
      <c r="U47" s="50"/>
      <c r="V47" s="50"/>
      <c r="W47" s="50"/>
      <c r="X47" s="50"/>
      <c r="Y47" s="51"/>
      <c r="Z47" s="49" t="str">
        <f>'Tournament Results Data'!Y46</f>
        <v>ASAP</v>
      </c>
      <c r="AA47" s="50"/>
      <c r="AB47" s="50"/>
      <c r="AC47" s="50"/>
      <c r="AD47" s="50"/>
      <c r="AE47" s="50"/>
      <c r="AF47" s="51"/>
      <c r="AG47" s="49" t="str">
        <f>'Tournament Results Data'!AF46</f>
        <v>ASAP</v>
      </c>
      <c r="AH47" s="50"/>
      <c r="AI47" s="50"/>
      <c r="AJ47" s="50"/>
      <c r="AK47" s="50"/>
      <c r="AL47" s="50"/>
      <c r="AM47" s="51"/>
      <c r="AN47" s="49" t="str">
        <f>'Tournament Results Data'!AM46</f>
        <v>ASAP</v>
      </c>
      <c r="AO47" s="50"/>
      <c r="AP47" s="50"/>
      <c r="AQ47" s="50"/>
      <c r="AR47" s="50"/>
      <c r="AS47" s="50"/>
      <c r="AT47" s="75"/>
    </row>
    <row r="48" spans="2:46" ht="12.75">
      <c r="B48" s="7"/>
      <c r="C48" s="49" t="str">
        <f>'Tournament Results Data'!B47</f>
        <v>Match #</v>
      </c>
      <c r="D48" s="51"/>
      <c r="E48" s="49" t="str">
        <f>'Tournament Results Data'!D47</f>
        <v>1</v>
      </c>
      <c r="F48" s="50"/>
      <c r="G48" s="50"/>
      <c r="H48" s="50"/>
      <c r="I48" s="50"/>
      <c r="J48" s="50"/>
      <c r="K48" s="51"/>
      <c r="L48" s="49" t="str">
        <f>'Tournament Results Data'!K47</f>
        <v>2</v>
      </c>
      <c r="M48" s="50"/>
      <c r="N48" s="50"/>
      <c r="O48" s="50"/>
      <c r="P48" s="50"/>
      <c r="Q48" s="50"/>
      <c r="R48" s="51"/>
      <c r="S48" s="49" t="str">
        <f>'Tournament Results Data'!R47</f>
        <v>3</v>
      </c>
      <c r="T48" s="50"/>
      <c r="U48" s="50"/>
      <c r="V48" s="50"/>
      <c r="W48" s="50"/>
      <c r="X48" s="50"/>
      <c r="Y48" s="51"/>
      <c r="Z48" s="49" t="str">
        <f>'Tournament Results Data'!Y47</f>
        <v>4</v>
      </c>
      <c r="AA48" s="50"/>
      <c r="AB48" s="50"/>
      <c r="AC48" s="50"/>
      <c r="AD48" s="50"/>
      <c r="AE48" s="50"/>
      <c r="AF48" s="51"/>
      <c r="AG48" s="49" t="str">
        <f>'Tournament Results Data'!AF47</f>
        <v>5</v>
      </c>
      <c r="AH48" s="50"/>
      <c r="AI48" s="50"/>
      <c r="AJ48" s="50"/>
      <c r="AK48" s="50"/>
      <c r="AL48" s="50"/>
      <c r="AM48" s="51"/>
      <c r="AN48" s="49" t="str">
        <f>'Tournament Results Data'!AM47</f>
        <v>6</v>
      </c>
      <c r="AO48" s="50"/>
      <c r="AP48" s="50"/>
      <c r="AQ48" s="50"/>
      <c r="AR48" s="50"/>
      <c r="AS48" s="50"/>
      <c r="AT48" s="75"/>
    </row>
    <row r="49" spans="2:46" ht="12.75">
      <c r="B49" s="7"/>
      <c r="C49" s="49" t="str">
        <f>'Tournament Results Data'!B48</f>
        <v>Match(Work)</v>
      </c>
      <c r="D49" s="51"/>
      <c r="E49" s="49" t="str">
        <f>'Tournament Results Data'!D48</f>
        <v>1 vs 2 (3)</v>
      </c>
      <c r="F49" s="50"/>
      <c r="G49" s="50"/>
      <c r="H49" s="50"/>
      <c r="I49" s="50"/>
      <c r="J49" s="50"/>
      <c r="K49" s="51"/>
      <c r="L49" s="49" t="str">
        <f>'Tournament Results Data'!K48</f>
        <v>2 vs 3 (1)</v>
      </c>
      <c r="M49" s="50"/>
      <c r="N49" s="50"/>
      <c r="O49" s="50"/>
      <c r="P49" s="50"/>
      <c r="Q49" s="50"/>
      <c r="R49" s="51"/>
      <c r="S49" s="49" t="str">
        <f>'Tournament Results Data'!R48</f>
        <v>1 vs 3 (2)</v>
      </c>
      <c r="T49" s="50"/>
      <c r="U49" s="50"/>
      <c r="V49" s="50"/>
      <c r="W49" s="50"/>
      <c r="X49" s="50"/>
      <c r="Y49" s="51"/>
      <c r="Z49" s="49" t="str">
        <f>'Tournament Results Data'!Y48</f>
        <v>1 vs 2 (3)</v>
      </c>
      <c r="AA49" s="50"/>
      <c r="AB49" s="50"/>
      <c r="AC49" s="50"/>
      <c r="AD49" s="50"/>
      <c r="AE49" s="50"/>
      <c r="AF49" s="51"/>
      <c r="AG49" s="49" t="str">
        <f>'Tournament Results Data'!AF48</f>
        <v>2 vs 3 (1)</v>
      </c>
      <c r="AH49" s="50"/>
      <c r="AI49" s="50"/>
      <c r="AJ49" s="50"/>
      <c r="AK49" s="50"/>
      <c r="AL49" s="50"/>
      <c r="AM49" s="51"/>
      <c r="AN49" s="49" t="str">
        <f>'Tournament Results Data'!AM48</f>
        <v>1 vs 3 (2)</v>
      </c>
      <c r="AO49" s="50"/>
      <c r="AP49" s="50"/>
      <c r="AQ49" s="50"/>
      <c r="AR49" s="50"/>
      <c r="AS49" s="50"/>
      <c r="AT49" s="75"/>
    </row>
    <row r="50" spans="2:46" ht="12.75">
      <c r="B50" s="7"/>
      <c r="C50" s="49" t="str">
        <f>'Tournament Results Data'!B49</f>
        <v>Score Set 1</v>
      </c>
      <c r="D50" s="51"/>
      <c r="E50" s="112">
        <f>'Tournament Results Data'!D49</f>
        <v>0</v>
      </c>
      <c r="F50" s="113"/>
      <c r="G50" s="113"/>
      <c r="H50" s="4" t="str">
        <f>'Tournament Results Data'!G49</f>
        <v>-</v>
      </c>
      <c r="I50" s="116">
        <f>'Tournament Results Data'!H49</f>
        <v>0</v>
      </c>
      <c r="J50" s="116"/>
      <c r="K50" s="117"/>
      <c r="L50" s="112">
        <f>'Tournament Results Data'!K49</f>
        <v>0</v>
      </c>
      <c r="M50" s="113"/>
      <c r="N50" s="113"/>
      <c r="O50" s="4" t="str">
        <f>'Tournament Results Data'!N49</f>
        <v>-</v>
      </c>
      <c r="P50" s="116">
        <f>'Tournament Results Data'!O49</f>
        <v>0</v>
      </c>
      <c r="Q50" s="116"/>
      <c r="R50" s="117"/>
      <c r="S50" s="112">
        <f>'Tournament Results Data'!R49</f>
        <v>0</v>
      </c>
      <c r="T50" s="113"/>
      <c r="U50" s="113"/>
      <c r="V50" s="4" t="str">
        <f>'Tournament Results Data'!U49</f>
        <v>-</v>
      </c>
      <c r="W50" s="116">
        <f>'Tournament Results Data'!V49</f>
        <v>0</v>
      </c>
      <c r="X50" s="116"/>
      <c r="Y50" s="117"/>
      <c r="Z50" s="112">
        <f>'Tournament Results Data'!Y49</f>
        <v>0</v>
      </c>
      <c r="AA50" s="113"/>
      <c r="AB50" s="113"/>
      <c r="AC50" s="4" t="str">
        <f>'Tournament Results Data'!AB49</f>
        <v>-</v>
      </c>
      <c r="AD50" s="116">
        <f>'Tournament Results Data'!AC49</f>
        <v>0</v>
      </c>
      <c r="AE50" s="116"/>
      <c r="AF50" s="117"/>
      <c r="AG50" s="112">
        <f>'Tournament Results Data'!AF49</f>
        <v>0</v>
      </c>
      <c r="AH50" s="113"/>
      <c r="AI50" s="113"/>
      <c r="AJ50" s="4" t="str">
        <f>'Tournament Results Data'!AI49</f>
        <v>-</v>
      </c>
      <c r="AK50" s="116">
        <f>'Tournament Results Data'!AJ49</f>
        <v>0</v>
      </c>
      <c r="AL50" s="116"/>
      <c r="AM50" s="117"/>
      <c r="AN50" s="112">
        <f>'Tournament Results Data'!AM49</f>
        <v>0</v>
      </c>
      <c r="AO50" s="113"/>
      <c r="AP50" s="113"/>
      <c r="AQ50" s="4" t="str">
        <f>'Tournament Results Data'!AP49</f>
        <v>-</v>
      </c>
      <c r="AR50" s="116">
        <f>'Tournament Results Data'!AQ49</f>
        <v>0</v>
      </c>
      <c r="AS50" s="116"/>
      <c r="AT50" s="147"/>
    </row>
    <row r="51" spans="2:46" ht="12.75">
      <c r="B51" s="7"/>
      <c r="C51" s="49" t="str">
        <f>'Tournament Results Data'!B50</f>
        <v>Score Set 2</v>
      </c>
      <c r="D51" s="51"/>
      <c r="E51" s="112">
        <f>'Tournament Results Data'!D50</f>
        <v>0</v>
      </c>
      <c r="F51" s="113"/>
      <c r="G51" s="113"/>
      <c r="H51" s="4" t="str">
        <f>'Tournament Results Data'!G50</f>
        <v>-</v>
      </c>
      <c r="I51" s="116">
        <f>'Tournament Results Data'!H50</f>
        <v>0</v>
      </c>
      <c r="J51" s="116"/>
      <c r="K51" s="117"/>
      <c r="L51" s="112">
        <f>'Tournament Results Data'!K50</f>
        <v>0</v>
      </c>
      <c r="M51" s="113"/>
      <c r="N51" s="113"/>
      <c r="O51" s="4" t="str">
        <f>'Tournament Results Data'!N50</f>
        <v>-</v>
      </c>
      <c r="P51" s="116">
        <f>'Tournament Results Data'!O50</f>
        <v>0</v>
      </c>
      <c r="Q51" s="116"/>
      <c r="R51" s="117"/>
      <c r="S51" s="112">
        <f>'Tournament Results Data'!R50</f>
        <v>0</v>
      </c>
      <c r="T51" s="113"/>
      <c r="U51" s="113"/>
      <c r="V51" s="4" t="str">
        <f>'Tournament Results Data'!U50</f>
        <v>-</v>
      </c>
      <c r="W51" s="116">
        <f>'Tournament Results Data'!V50</f>
        <v>0</v>
      </c>
      <c r="X51" s="116"/>
      <c r="Y51" s="117"/>
      <c r="Z51" s="112">
        <f>'Tournament Results Data'!Y50</f>
        <v>0</v>
      </c>
      <c r="AA51" s="113"/>
      <c r="AB51" s="113"/>
      <c r="AC51" s="4" t="str">
        <f>'Tournament Results Data'!AB50</f>
        <v>-</v>
      </c>
      <c r="AD51" s="116">
        <f>'Tournament Results Data'!AC50</f>
        <v>0</v>
      </c>
      <c r="AE51" s="116"/>
      <c r="AF51" s="117"/>
      <c r="AG51" s="112">
        <f>'Tournament Results Data'!AF50</f>
        <v>0</v>
      </c>
      <c r="AH51" s="113"/>
      <c r="AI51" s="113"/>
      <c r="AJ51" s="4" t="str">
        <f>'Tournament Results Data'!AI50</f>
        <v>-</v>
      </c>
      <c r="AK51" s="116">
        <f>'Tournament Results Data'!AJ50</f>
        <v>0</v>
      </c>
      <c r="AL51" s="116"/>
      <c r="AM51" s="117"/>
      <c r="AN51" s="112">
        <f>'Tournament Results Data'!AM50</f>
        <v>0</v>
      </c>
      <c r="AO51" s="113"/>
      <c r="AP51" s="113"/>
      <c r="AQ51" s="4" t="str">
        <f>'Tournament Results Data'!AP50</f>
        <v>-</v>
      </c>
      <c r="AR51" s="116">
        <f>'Tournament Results Data'!AQ50</f>
        <v>0</v>
      </c>
      <c r="AS51" s="116"/>
      <c r="AT51" s="147"/>
    </row>
    <row r="52" spans="2:46" ht="13.5" thickBot="1">
      <c r="B52" s="9"/>
      <c r="C52" s="106" t="str">
        <f>'Tournament Results Data'!B51</f>
        <v>Score Set 3</v>
      </c>
      <c r="D52" s="107"/>
      <c r="E52" s="118" t="str">
        <f>IF('Tournament Results Data'!D51='Tournament Results Data'!H51," ",'Tournament Results Data'!D51)</f>
        <v> </v>
      </c>
      <c r="F52" s="119" t="e">
        <f>IF('Tournament Results Data'!#REF!='Tournament Results Data'!#REF!," ",'Tournament Results Data'!#REF!)</f>
        <v>#REF!</v>
      </c>
      <c r="G52" s="119" t="e">
        <f>IF('Tournament Results Data'!#REF!='Tournament Results Data'!#REF!," ",'Tournament Results Data'!#REF!)</f>
        <v>#REF!</v>
      </c>
      <c r="H52" s="12" t="str">
        <f>IF(E52=I52," ","-")</f>
        <v> </v>
      </c>
      <c r="I52" s="114" t="str">
        <f>IF('Tournament Results Data'!H51='Tournament Results Data'!D51," ",'Tournament Results Data'!H51)</f>
        <v> </v>
      </c>
      <c r="J52" s="114" t="e">
        <f>IF('Tournament Results Data'!#REF!='Tournament Results Data'!#REF!," ",'Tournament Results Data'!#REF!)</f>
        <v>#REF!</v>
      </c>
      <c r="K52" s="115" t="e">
        <f>IF('Tournament Results Data'!#REF!='Tournament Results Data'!#REF!," ",'Tournament Results Data'!#REF!)</f>
        <v>#REF!</v>
      </c>
      <c r="L52" s="118" t="str">
        <f>IF('Tournament Results Data'!K51='Tournament Results Data'!O51," ",'Tournament Results Data'!K51)</f>
        <v> </v>
      </c>
      <c r="M52" s="119" t="e">
        <f>IF('Tournament Results Data'!#REF!='Tournament Results Data'!#REF!," ",'Tournament Results Data'!#REF!)</f>
        <v>#REF!</v>
      </c>
      <c r="N52" s="119" t="e">
        <f>IF('Tournament Results Data'!#REF!='Tournament Results Data'!#REF!," ",'Tournament Results Data'!#REF!)</f>
        <v>#REF!</v>
      </c>
      <c r="O52" s="12" t="str">
        <f>IF(L52=P52," ","-")</f>
        <v> </v>
      </c>
      <c r="P52" s="114" t="str">
        <f>IF('Tournament Results Data'!O51='Tournament Results Data'!K51," ",'Tournament Results Data'!O51)</f>
        <v> </v>
      </c>
      <c r="Q52" s="114" t="e">
        <f>IF('Tournament Results Data'!#REF!='Tournament Results Data'!#REF!," ",'Tournament Results Data'!#REF!)</f>
        <v>#REF!</v>
      </c>
      <c r="R52" s="115" t="e">
        <f>IF('Tournament Results Data'!#REF!='Tournament Results Data'!#REF!," ",'Tournament Results Data'!#REF!)</f>
        <v>#REF!</v>
      </c>
      <c r="S52" s="118" t="str">
        <f>IF('Tournament Results Data'!R51='Tournament Results Data'!V51," ",'Tournament Results Data'!R51)</f>
        <v> </v>
      </c>
      <c r="T52" s="119" t="e">
        <f>IF('Tournament Results Data'!#REF!='Tournament Results Data'!#REF!," ",'Tournament Results Data'!#REF!)</f>
        <v>#REF!</v>
      </c>
      <c r="U52" s="119" t="e">
        <f>IF('Tournament Results Data'!#REF!='Tournament Results Data'!#REF!," ",'Tournament Results Data'!#REF!)</f>
        <v>#REF!</v>
      </c>
      <c r="V52" s="12" t="str">
        <f>IF(S52=W52," ","-")</f>
        <v> </v>
      </c>
      <c r="W52" s="114" t="str">
        <f>IF('Tournament Results Data'!V51='Tournament Results Data'!R51," ",'Tournament Results Data'!V51)</f>
        <v> </v>
      </c>
      <c r="X52" s="114" t="e">
        <f>IF('Tournament Results Data'!#REF!='Tournament Results Data'!#REF!," ",'Tournament Results Data'!#REF!)</f>
        <v>#REF!</v>
      </c>
      <c r="Y52" s="115" t="e">
        <f>IF('Tournament Results Data'!#REF!='Tournament Results Data'!#REF!," ",'Tournament Results Data'!#REF!)</f>
        <v>#REF!</v>
      </c>
      <c r="Z52" s="118" t="str">
        <f>IF('Tournament Results Data'!Y51='Tournament Results Data'!AC51," ",'Tournament Results Data'!Y51)</f>
        <v> </v>
      </c>
      <c r="AA52" s="119" t="e">
        <f>IF('Tournament Results Data'!#REF!='Tournament Results Data'!#REF!," ",'Tournament Results Data'!#REF!)</f>
        <v>#REF!</v>
      </c>
      <c r="AB52" s="119" t="e">
        <f>IF('Tournament Results Data'!#REF!='Tournament Results Data'!#REF!," ",'Tournament Results Data'!#REF!)</f>
        <v>#REF!</v>
      </c>
      <c r="AC52" s="12" t="str">
        <f>IF(Z52=AD52," ","-")</f>
        <v> </v>
      </c>
      <c r="AD52" s="114" t="str">
        <f>IF('Tournament Results Data'!AC51='Tournament Results Data'!Y51," ",'Tournament Results Data'!AC51)</f>
        <v> </v>
      </c>
      <c r="AE52" s="114" t="e">
        <f>IF('Tournament Results Data'!#REF!='Tournament Results Data'!#REF!," ",'Tournament Results Data'!#REF!)</f>
        <v>#REF!</v>
      </c>
      <c r="AF52" s="115" t="e">
        <f>IF('Tournament Results Data'!#REF!='Tournament Results Data'!#REF!," ",'Tournament Results Data'!#REF!)</f>
        <v>#REF!</v>
      </c>
      <c r="AG52" s="118" t="str">
        <f>IF('Tournament Results Data'!AF51='Tournament Results Data'!AJ51," ",'Tournament Results Data'!AF51)</f>
        <v> </v>
      </c>
      <c r="AH52" s="119" t="e">
        <f>IF('Tournament Results Data'!#REF!='Tournament Results Data'!#REF!," ",'Tournament Results Data'!#REF!)</f>
        <v>#REF!</v>
      </c>
      <c r="AI52" s="119" t="e">
        <f>IF('Tournament Results Data'!#REF!='Tournament Results Data'!#REF!," ",'Tournament Results Data'!#REF!)</f>
        <v>#REF!</v>
      </c>
      <c r="AJ52" s="12" t="str">
        <f>IF(AG52=AK52," ","-")</f>
        <v> </v>
      </c>
      <c r="AK52" s="114" t="str">
        <f>IF('Tournament Results Data'!AJ51='Tournament Results Data'!AF51," ",'Tournament Results Data'!AJ51)</f>
        <v> </v>
      </c>
      <c r="AL52" s="114" t="e">
        <f>IF('Tournament Results Data'!#REF!='Tournament Results Data'!#REF!," ",'Tournament Results Data'!#REF!)</f>
        <v>#REF!</v>
      </c>
      <c r="AM52" s="115" t="e">
        <f>IF('Tournament Results Data'!#REF!='Tournament Results Data'!#REF!," ",'Tournament Results Data'!#REF!)</f>
        <v>#REF!</v>
      </c>
      <c r="AN52" s="118" t="str">
        <f>IF('Tournament Results Data'!AM51='Tournament Results Data'!AQ51," ",'Tournament Results Data'!AM51)</f>
        <v> </v>
      </c>
      <c r="AO52" s="119" t="e">
        <f>IF('Tournament Results Data'!#REF!='Tournament Results Data'!#REF!," ",'Tournament Results Data'!#REF!)</f>
        <v>#REF!</v>
      </c>
      <c r="AP52" s="119" t="e">
        <f>IF('Tournament Results Data'!#REF!='Tournament Results Data'!#REF!," ",'Tournament Results Data'!#REF!)</f>
        <v>#REF!</v>
      </c>
      <c r="AQ52" s="12" t="str">
        <f>IF(AN52=AR52," ","-")</f>
        <v> </v>
      </c>
      <c r="AR52" s="114" t="str">
        <f>IF('Tournament Results Data'!AQ51='Tournament Results Data'!AM51," ",'Tournament Results Data'!AQ51)</f>
        <v> </v>
      </c>
      <c r="AS52" s="114" t="e">
        <f>IF('Tournament Results Data'!#REF!='Tournament Results Data'!#REF!," ",'Tournament Results Data'!#REF!)</f>
        <v>#REF!</v>
      </c>
      <c r="AT52" s="146" t="e">
        <f>IF('Tournament Results Data'!#REF!='Tournament Results Data'!#REF!," ",'Tournament Results Data'!#REF!)</f>
        <v>#REF!</v>
      </c>
    </row>
    <row r="53" spans="2:46" ht="12.75">
      <c r="B53" s="2"/>
      <c r="C53" s="2"/>
      <c r="D53" s="2"/>
      <c r="E53" s="14"/>
      <c r="F53" s="14"/>
      <c r="G53" s="14"/>
      <c r="H53" s="2"/>
      <c r="I53" s="15"/>
      <c r="J53" s="15"/>
      <c r="K53" s="15"/>
      <c r="L53" s="14"/>
      <c r="M53" s="14"/>
      <c r="N53" s="14"/>
      <c r="O53" s="2"/>
      <c r="P53" s="15"/>
      <c r="Q53" s="15"/>
      <c r="R53" s="15"/>
      <c r="S53" s="14"/>
      <c r="T53" s="14"/>
      <c r="U53" s="14"/>
      <c r="V53" s="2"/>
      <c r="W53" s="15"/>
      <c r="X53" s="15"/>
      <c r="Y53" s="15"/>
      <c r="Z53" s="14"/>
      <c r="AA53" s="14"/>
      <c r="AB53" s="14"/>
      <c r="AC53" s="2"/>
      <c r="AD53" s="15"/>
      <c r="AE53" s="15"/>
      <c r="AF53" s="15"/>
      <c r="AG53" s="14"/>
      <c r="AH53" s="14"/>
      <c r="AI53" s="14"/>
      <c r="AJ53" s="2"/>
      <c r="AK53" s="15"/>
      <c r="AL53" s="15"/>
      <c r="AM53" s="15"/>
      <c r="AN53" s="14"/>
      <c r="AO53" s="14"/>
      <c r="AP53" s="14"/>
      <c r="AQ53" s="2"/>
      <c r="AR53" s="15"/>
      <c r="AS53" s="15"/>
      <c r="AT53" s="15"/>
    </row>
    <row r="54" spans="2:46" ht="13.5" thickBot="1">
      <c r="B54" s="2"/>
      <c r="C54" s="2"/>
      <c r="D54" s="2"/>
      <c r="E54" s="14"/>
      <c r="F54" s="14"/>
      <c r="G54" s="14"/>
      <c r="H54" s="2"/>
      <c r="I54" s="15"/>
      <c r="J54" s="15"/>
      <c r="K54" s="15"/>
      <c r="L54" s="14"/>
      <c r="M54" s="14"/>
      <c r="N54" s="14"/>
      <c r="O54" s="2"/>
      <c r="P54" s="15"/>
      <c r="Q54" s="15"/>
      <c r="R54" s="15"/>
      <c r="S54" s="14"/>
      <c r="T54" s="14"/>
      <c r="U54" s="14"/>
      <c r="V54" s="2"/>
      <c r="W54" s="15"/>
      <c r="X54" s="15"/>
      <c r="Y54" s="15"/>
      <c r="Z54" s="14"/>
      <c r="AA54" s="14"/>
      <c r="AB54" s="14"/>
      <c r="AC54" s="2"/>
      <c r="AD54" s="15"/>
      <c r="AE54" s="15"/>
      <c r="AF54" s="15"/>
      <c r="AG54" s="14"/>
      <c r="AH54" s="14"/>
      <c r="AI54" s="14"/>
      <c r="AJ54" s="2"/>
      <c r="AK54" s="15"/>
      <c r="AL54" s="15"/>
      <c r="AM54" s="15"/>
      <c r="AN54" s="14"/>
      <c r="AO54" s="14"/>
      <c r="AP54" s="14"/>
      <c r="AQ54" s="2"/>
      <c r="AR54" s="15"/>
      <c r="AS54" s="15"/>
      <c r="AT54" s="15"/>
    </row>
    <row r="55" spans="2:46" ht="12.75">
      <c r="B55" s="6"/>
      <c r="C55" s="103" t="str">
        <f>'Tournament Results Data'!B54</f>
        <v>Pool ?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65" t="str">
        <f>'Tournament Results Data'!R54</f>
        <v>Matches</v>
      </c>
      <c r="T55" s="66"/>
      <c r="U55" s="66"/>
      <c r="V55" s="66"/>
      <c r="W55" s="66"/>
      <c r="X55" s="66"/>
      <c r="Y55" s="66"/>
      <c r="Z55" s="66"/>
      <c r="AA55" s="66"/>
      <c r="AB55" s="67"/>
      <c r="AC55" s="65" t="str">
        <f>'Tournament Results Data'!AB54</f>
        <v>Sets</v>
      </c>
      <c r="AD55" s="66"/>
      <c r="AE55" s="66"/>
      <c r="AF55" s="66"/>
      <c r="AG55" s="66"/>
      <c r="AH55" s="66"/>
      <c r="AI55" s="66"/>
      <c r="AJ55" s="66"/>
      <c r="AK55" s="66"/>
      <c r="AL55" s="67"/>
      <c r="AM55" s="57" t="str">
        <f>'Tournament Results Data'!AL54</f>
        <v>Points %</v>
      </c>
      <c r="AN55" s="58"/>
      <c r="AO55" s="58"/>
      <c r="AP55" s="59"/>
      <c r="AQ55" s="57" t="str">
        <f>'Tournament Results Data'!AP54</f>
        <v>Finish Place</v>
      </c>
      <c r="AR55" s="58"/>
      <c r="AS55" s="58"/>
      <c r="AT55" s="54"/>
    </row>
    <row r="56" spans="2:46" ht="12.75">
      <c r="B56" s="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68"/>
      <c r="T56" s="69"/>
      <c r="U56" s="69"/>
      <c r="V56" s="69"/>
      <c r="W56" s="69"/>
      <c r="X56" s="69"/>
      <c r="Y56" s="69"/>
      <c r="Z56" s="69"/>
      <c r="AA56" s="69"/>
      <c r="AB56" s="70"/>
      <c r="AC56" s="68"/>
      <c r="AD56" s="69"/>
      <c r="AE56" s="69"/>
      <c r="AF56" s="69"/>
      <c r="AG56" s="69"/>
      <c r="AH56" s="69"/>
      <c r="AI56" s="69"/>
      <c r="AJ56" s="69"/>
      <c r="AK56" s="69"/>
      <c r="AL56" s="70"/>
      <c r="AM56" s="60"/>
      <c r="AN56" s="61"/>
      <c r="AO56" s="61"/>
      <c r="AP56" s="62"/>
      <c r="AQ56" s="60"/>
      <c r="AR56" s="61"/>
      <c r="AS56" s="61"/>
      <c r="AT56" s="55"/>
    </row>
    <row r="57" spans="2:46" ht="12.75">
      <c r="B57" s="7"/>
      <c r="C57" s="98" t="str">
        <f>'Tournament Results Data'!B56</f>
        <v>Teams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49" t="str">
        <f>'Tournament Results Data'!R56</f>
        <v>Won</v>
      </c>
      <c r="T57" s="50"/>
      <c r="U57" s="51"/>
      <c r="V57" s="49" t="str">
        <f>'Tournament Results Data'!U56</f>
        <v>Lost</v>
      </c>
      <c r="W57" s="50"/>
      <c r="X57" s="51"/>
      <c r="Y57" s="49" t="str">
        <f>'Tournament Results Data'!X56</f>
        <v>%</v>
      </c>
      <c r="Z57" s="50"/>
      <c r="AA57" s="50"/>
      <c r="AB57" s="51"/>
      <c r="AC57" s="49" t="str">
        <f>'Tournament Results Data'!AB56</f>
        <v>Won</v>
      </c>
      <c r="AD57" s="50"/>
      <c r="AE57" s="51"/>
      <c r="AF57" s="49" t="str">
        <f>'Tournament Results Data'!AE56</f>
        <v>Lost</v>
      </c>
      <c r="AG57" s="50"/>
      <c r="AH57" s="51"/>
      <c r="AI57" s="49" t="str">
        <f>'Tournament Results Data'!AH56</f>
        <v>%</v>
      </c>
      <c r="AJ57" s="50"/>
      <c r="AK57" s="50"/>
      <c r="AL57" s="51"/>
      <c r="AM57" s="63"/>
      <c r="AN57" s="64"/>
      <c r="AO57" s="64"/>
      <c r="AP57" s="53"/>
      <c r="AQ57" s="63"/>
      <c r="AR57" s="64"/>
      <c r="AS57" s="64"/>
      <c r="AT57" s="52"/>
    </row>
    <row r="58" spans="2:46" ht="12.75">
      <c r="B58" s="8">
        <f>'Tournament Results Data'!A57</f>
        <v>0</v>
      </c>
      <c r="C58" s="116">
        <f>'Tournament Results Data'!B57</f>
        <v>0</v>
      </c>
      <c r="D58" s="94"/>
      <c r="E58" s="94"/>
      <c r="F58" s="94"/>
      <c r="G58" s="94"/>
      <c r="H58" s="94"/>
      <c r="I58" s="116">
        <f>'Tournament Results Data'!H57</f>
        <v>0</v>
      </c>
      <c r="J58" s="94"/>
      <c r="K58" s="94"/>
      <c r="L58" s="94"/>
      <c r="M58" s="94"/>
      <c r="N58" s="94"/>
      <c r="O58" s="94"/>
      <c r="P58" s="94"/>
      <c r="Q58" s="94"/>
      <c r="R58" s="94"/>
      <c r="S58" s="49">
        <f>'Tournament Results Data'!R57</f>
        <v>0</v>
      </c>
      <c r="T58" s="82"/>
      <c r="U58" s="83"/>
      <c r="V58" s="84">
        <f>'Tournament Results Data'!U57</f>
        <v>0</v>
      </c>
      <c r="W58" s="85"/>
      <c r="X58" s="86"/>
      <c r="Y58" s="95" t="e">
        <f>'Tournament Results Data'!X57</f>
        <v>#DIV/0!</v>
      </c>
      <c r="Z58" s="96"/>
      <c r="AA58" s="96"/>
      <c r="AB58" s="97"/>
      <c r="AC58" s="49">
        <f>'Tournament Results Data'!AB57</f>
        <v>0</v>
      </c>
      <c r="AD58" s="82"/>
      <c r="AE58" s="83"/>
      <c r="AF58" s="49">
        <f>'Tournament Results Data'!AE57</f>
        <v>0</v>
      </c>
      <c r="AG58" s="82"/>
      <c r="AH58" s="83"/>
      <c r="AI58" s="95" t="e">
        <f>'Tournament Results Data'!AH57</f>
        <v>#DIV/0!</v>
      </c>
      <c r="AJ58" s="96"/>
      <c r="AK58" s="96"/>
      <c r="AL58" s="97"/>
      <c r="AM58" s="95" t="e">
        <f>'Tournament Results Data'!AL57</f>
        <v>#DIV/0!</v>
      </c>
      <c r="AN58" s="96"/>
      <c r="AO58" s="96"/>
      <c r="AP58" s="97"/>
      <c r="AQ58" s="99">
        <f>'Tournament Results Data'!AP57</f>
        <v>0</v>
      </c>
      <c r="AR58" s="100"/>
      <c r="AS58" s="100"/>
      <c r="AT58" s="102"/>
    </row>
    <row r="59" spans="2:46" ht="12.75">
      <c r="B59" s="8">
        <f>'Tournament Results Data'!A58</f>
        <v>0</v>
      </c>
      <c r="C59" s="116">
        <f>'Tournament Results Data'!B58</f>
        <v>0</v>
      </c>
      <c r="D59" s="94"/>
      <c r="E59" s="94"/>
      <c r="F59" s="94"/>
      <c r="G59" s="94"/>
      <c r="H59" s="94"/>
      <c r="I59" s="116">
        <f>'Tournament Results Data'!H58</f>
        <v>0</v>
      </c>
      <c r="J59" s="94"/>
      <c r="K59" s="94"/>
      <c r="L59" s="94"/>
      <c r="M59" s="94"/>
      <c r="N59" s="94"/>
      <c r="O59" s="94"/>
      <c r="P59" s="94"/>
      <c r="Q59" s="94"/>
      <c r="R59" s="94"/>
      <c r="S59" s="49">
        <f>'Tournament Results Data'!R58</f>
        <v>0</v>
      </c>
      <c r="T59" s="82"/>
      <c r="U59" s="83"/>
      <c r="V59" s="84">
        <f>'Tournament Results Data'!U58</f>
        <v>0</v>
      </c>
      <c r="W59" s="85"/>
      <c r="X59" s="86"/>
      <c r="Y59" s="95" t="e">
        <f>'Tournament Results Data'!X58</f>
        <v>#DIV/0!</v>
      </c>
      <c r="Z59" s="96"/>
      <c r="AA59" s="96"/>
      <c r="AB59" s="97"/>
      <c r="AC59" s="49">
        <f>'Tournament Results Data'!AB58</f>
        <v>0</v>
      </c>
      <c r="AD59" s="82"/>
      <c r="AE59" s="83"/>
      <c r="AF59" s="49">
        <f>'Tournament Results Data'!AE58</f>
        <v>0</v>
      </c>
      <c r="AG59" s="82"/>
      <c r="AH59" s="83"/>
      <c r="AI59" s="95" t="e">
        <f>'Tournament Results Data'!AH58</f>
        <v>#DIV/0!</v>
      </c>
      <c r="AJ59" s="96"/>
      <c r="AK59" s="96"/>
      <c r="AL59" s="97"/>
      <c r="AM59" s="95" t="e">
        <f>'Tournament Results Data'!AL58</f>
        <v>#DIV/0!</v>
      </c>
      <c r="AN59" s="96"/>
      <c r="AO59" s="96"/>
      <c r="AP59" s="97"/>
      <c r="AQ59" s="99">
        <f>'Tournament Results Data'!AP58</f>
        <v>0</v>
      </c>
      <c r="AR59" s="100"/>
      <c r="AS59" s="100"/>
      <c r="AT59" s="102"/>
    </row>
    <row r="60" spans="2:46" ht="12.75">
      <c r="B60" s="8">
        <f>'Tournament Results Data'!A59</f>
        <v>0</v>
      </c>
      <c r="C60" s="116">
        <f>'Tournament Results Data'!B59</f>
        <v>0</v>
      </c>
      <c r="D60" s="94"/>
      <c r="E60" s="94"/>
      <c r="F60" s="94"/>
      <c r="G60" s="94"/>
      <c r="H60" s="94"/>
      <c r="I60" s="116">
        <f>'Tournament Results Data'!H59</f>
        <v>0</v>
      </c>
      <c r="J60" s="94"/>
      <c r="K60" s="94"/>
      <c r="L60" s="94"/>
      <c r="M60" s="94"/>
      <c r="N60" s="94"/>
      <c r="O60" s="94"/>
      <c r="P60" s="94"/>
      <c r="Q60" s="94"/>
      <c r="R60" s="94"/>
      <c r="S60" s="49">
        <f>'Tournament Results Data'!R59</f>
        <v>0</v>
      </c>
      <c r="T60" s="82"/>
      <c r="U60" s="83"/>
      <c r="V60" s="84">
        <f>'Tournament Results Data'!U59</f>
        <v>0</v>
      </c>
      <c r="W60" s="85"/>
      <c r="X60" s="86"/>
      <c r="Y60" s="95" t="e">
        <f>'Tournament Results Data'!X59</f>
        <v>#DIV/0!</v>
      </c>
      <c r="Z60" s="96"/>
      <c r="AA60" s="96"/>
      <c r="AB60" s="97"/>
      <c r="AC60" s="49">
        <f>'Tournament Results Data'!AB59</f>
        <v>0</v>
      </c>
      <c r="AD60" s="82"/>
      <c r="AE60" s="83"/>
      <c r="AF60" s="49">
        <f>'Tournament Results Data'!AE59</f>
        <v>0</v>
      </c>
      <c r="AG60" s="82"/>
      <c r="AH60" s="83"/>
      <c r="AI60" s="95" t="e">
        <f>'Tournament Results Data'!AH59</f>
        <v>#DIV/0!</v>
      </c>
      <c r="AJ60" s="96"/>
      <c r="AK60" s="96"/>
      <c r="AL60" s="97"/>
      <c r="AM60" s="95" t="e">
        <f>'Tournament Results Data'!AL59</f>
        <v>#DIV/0!</v>
      </c>
      <c r="AN60" s="96"/>
      <c r="AO60" s="96"/>
      <c r="AP60" s="97"/>
      <c r="AQ60" s="99">
        <f>'Tournament Results Data'!AP59</f>
        <v>0</v>
      </c>
      <c r="AR60" s="100"/>
      <c r="AS60" s="100"/>
      <c r="AT60" s="102"/>
    </row>
    <row r="61" spans="2:46" ht="12.75">
      <c r="B61" s="7"/>
      <c r="C61" s="68"/>
      <c r="D61" s="70"/>
      <c r="E61" s="91"/>
      <c r="F61" s="92"/>
      <c r="G61" s="92"/>
      <c r="H61" s="92"/>
      <c r="I61" s="92"/>
      <c r="J61" s="92"/>
      <c r="K61" s="93"/>
      <c r="L61" s="88"/>
      <c r="M61" s="89"/>
      <c r="N61" s="89"/>
      <c r="O61" s="89"/>
      <c r="P61" s="89"/>
      <c r="Q61" s="89"/>
      <c r="R61" s="90"/>
      <c r="S61" s="88"/>
      <c r="T61" s="89"/>
      <c r="U61" s="89"/>
      <c r="V61" s="89"/>
      <c r="W61" s="89"/>
      <c r="X61" s="89"/>
      <c r="Y61" s="90"/>
      <c r="Z61" s="88"/>
      <c r="AA61" s="89"/>
      <c r="AB61" s="89"/>
      <c r="AC61" s="89"/>
      <c r="AD61" s="89"/>
      <c r="AE61" s="89"/>
      <c r="AF61" s="90"/>
      <c r="AG61" s="88"/>
      <c r="AH61" s="89"/>
      <c r="AI61" s="89"/>
      <c r="AJ61" s="89"/>
      <c r="AK61" s="89"/>
      <c r="AL61" s="89"/>
      <c r="AM61" s="90"/>
      <c r="AN61" s="88"/>
      <c r="AO61" s="89"/>
      <c r="AP61" s="89"/>
      <c r="AQ61" s="89"/>
      <c r="AR61" s="89"/>
      <c r="AS61" s="89"/>
      <c r="AT61" s="104"/>
    </row>
    <row r="62" spans="2:46" ht="12.75">
      <c r="B62" s="7"/>
      <c r="C62" s="49" t="str">
        <f>'Tournament Results Data'!B61</f>
        <v>Time</v>
      </c>
      <c r="D62" s="51"/>
      <c r="E62" s="99" t="str">
        <f>'Tournament Results Data'!D61</f>
        <v>8:30 AM</v>
      </c>
      <c r="F62" s="100"/>
      <c r="G62" s="100"/>
      <c r="H62" s="100"/>
      <c r="I62" s="100"/>
      <c r="J62" s="100"/>
      <c r="K62" s="101"/>
      <c r="L62" s="99" t="str">
        <f>'Tournament Results Data'!K61</f>
        <v>9:30 AM</v>
      </c>
      <c r="M62" s="100"/>
      <c r="N62" s="100"/>
      <c r="O62" s="100"/>
      <c r="P62" s="100"/>
      <c r="Q62" s="100"/>
      <c r="R62" s="101"/>
      <c r="S62" s="49" t="str">
        <f>'Tournament Results Data'!R61</f>
        <v>ASAP</v>
      </c>
      <c r="T62" s="50"/>
      <c r="U62" s="50"/>
      <c r="V62" s="50"/>
      <c r="W62" s="50"/>
      <c r="X62" s="50"/>
      <c r="Y62" s="51"/>
      <c r="Z62" s="49" t="str">
        <f>'Tournament Results Data'!Y61</f>
        <v>ASAP</v>
      </c>
      <c r="AA62" s="50"/>
      <c r="AB62" s="50"/>
      <c r="AC62" s="50"/>
      <c r="AD62" s="50"/>
      <c r="AE62" s="50"/>
      <c r="AF62" s="51"/>
      <c r="AG62" s="49" t="str">
        <f>'Tournament Results Data'!AF61</f>
        <v>ASAP</v>
      </c>
      <c r="AH62" s="50"/>
      <c r="AI62" s="50"/>
      <c r="AJ62" s="50"/>
      <c r="AK62" s="50"/>
      <c r="AL62" s="50"/>
      <c r="AM62" s="51"/>
      <c r="AN62" s="49" t="str">
        <f>'Tournament Results Data'!AM61</f>
        <v>ASAP</v>
      </c>
      <c r="AO62" s="50"/>
      <c r="AP62" s="50"/>
      <c r="AQ62" s="50"/>
      <c r="AR62" s="50"/>
      <c r="AS62" s="50"/>
      <c r="AT62" s="75"/>
    </row>
    <row r="63" spans="2:46" ht="12.75">
      <c r="B63" s="7"/>
      <c r="C63" s="49" t="str">
        <f>'Tournament Results Data'!B62</f>
        <v>Match #</v>
      </c>
      <c r="D63" s="51"/>
      <c r="E63" s="49" t="str">
        <f>'Tournament Results Data'!D62</f>
        <v>1</v>
      </c>
      <c r="F63" s="50"/>
      <c r="G63" s="50"/>
      <c r="H63" s="50"/>
      <c r="I63" s="50"/>
      <c r="J63" s="50"/>
      <c r="K63" s="51"/>
      <c r="L63" s="49" t="str">
        <f>'Tournament Results Data'!K62</f>
        <v>2</v>
      </c>
      <c r="M63" s="50"/>
      <c r="N63" s="50"/>
      <c r="O63" s="50"/>
      <c r="P63" s="50"/>
      <c r="Q63" s="50"/>
      <c r="R63" s="51"/>
      <c r="S63" s="49" t="str">
        <f>'Tournament Results Data'!R62</f>
        <v>3</v>
      </c>
      <c r="T63" s="50"/>
      <c r="U63" s="50"/>
      <c r="V63" s="50"/>
      <c r="W63" s="50"/>
      <c r="X63" s="50"/>
      <c r="Y63" s="51"/>
      <c r="Z63" s="49" t="str">
        <f>'Tournament Results Data'!Y62</f>
        <v>4</v>
      </c>
      <c r="AA63" s="50"/>
      <c r="AB63" s="50"/>
      <c r="AC63" s="50"/>
      <c r="AD63" s="50"/>
      <c r="AE63" s="50"/>
      <c r="AF63" s="51"/>
      <c r="AG63" s="49" t="str">
        <f>'Tournament Results Data'!AF62</f>
        <v>5</v>
      </c>
      <c r="AH63" s="50"/>
      <c r="AI63" s="50"/>
      <c r="AJ63" s="50"/>
      <c r="AK63" s="50"/>
      <c r="AL63" s="50"/>
      <c r="AM63" s="51"/>
      <c r="AN63" s="49" t="str">
        <f>'Tournament Results Data'!AM62</f>
        <v>6</v>
      </c>
      <c r="AO63" s="50"/>
      <c r="AP63" s="50"/>
      <c r="AQ63" s="50"/>
      <c r="AR63" s="50"/>
      <c r="AS63" s="50"/>
      <c r="AT63" s="75"/>
    </row>
    <row r="64" spans="2:46" ht="12.75">
      <c r="B64" s="7"/>
      <c r="C64" s="49" t="str">
        <f>'Tournament Results Data'!B63</f>
        <v>Match(Work)</v>
      </c>
      <c r="D64" s="51"/>
      <c r="E64" s="49" t="str">
        <f>'Tournament Results Data'!D63</f>
        <v>1 vs 2 (3)</v>
      </c>
      <c r="F64" s="50"/>
      <c r="G64" s="50"/>
      <c r="H64" s="50"/>
      <c r="I64" s="50"/>
      <c r="J64" s="50"/>
      <c r="K64" s="51"/>
      <c r="L64" s="49" t="str">
        <f>'Tournament Results Data'!K63</f>
        <v>2 vs 3 (1)</v>
      </c>
      <c r="M64" s="50"/>
      <c r="N64" s="50"/>
      <c r="O64" s="50"/>
      <c r="P64" s="50"/>
      <c r="Q64" s="50"/>
      <c r="R64" s="51"/>
      <c r="S64" s="49" t="str">
        <f>'Tournament Results Data'!R63</f>
        <v>1 vs 3 (2)</v>
      </c>
      <c r="T64" s="50"/>
      <c r="U64" s="50"/>
      <c r="V64" s="50"/>
      <c r="W64" s="50"/>
      <c r="X64" s="50"/>
      <c r="Y64" s="51"/>
      <c r="Z64" s="49" t="str">
        <f>'Tournament Results Data'!Y63</f>
        <v>1 vs 2 (3)</v>
      </c>
      <c r="AA64" s="50"/>
      <c r="AB64" s="50"/>
      <c r="AC64" s="50"/>
      <c r="AD64" s="50"/>
      <c r="AE64" s="50"/>
      <c r="AF64" s="51"/>
      <c r="AG64" s="49" t="str">
        <f>'Tournament Results Data'!AF63</f>
        <v>2 vs 3 (1)</v>
      </c>
      <c r="AH64" s="50"/>
      <c r="AI64" s="50"/>
      <c r="AJ64" s="50"/>
      <c r="AK64" s="50"/>
      <c r="AL64" s="50"/>
      <c r="AM64" s="51"/>
      <c r="AN64" s="49" t="str">
        <f>'Tournament Results Data'!AM63</f>
        <v>1 vs 3 (2)</v>
      </c>
      <c r="AO64" s="50"/>
      <c r="AP64" s="50"/>
      <c r="AQ64" s="50"/>
      <c r="AR64" s="50"/>
      <c r="AS64" s="50"/>
      <c r="AT64" s="75"/>
    </row>
    <row r="65" spans="2:46" ht="12.75">
      <c r="B65" s="7"/>
      <c r="C65" s="49" t="str">
        <f>'Tournament Results Data'!B64</f>
        <v>Score Set 1</v>
      </c>
      <c r="D65" s="51"/>
      <c r="E65" s="71">
        <f>'Tournament Results Data'!D64</f>
        <v>0</v>
      </c>
      <c r="F65" s="72"/>
      <c r="G65" s="72"/>
      <c r="H65" s="34" t="str">
        <f>'Tournament Results Data'!G64</f>
        <v>-</v>
      </c>
      <c r="I65" s="73">
        <f>'Tournament Results Data'!H64</f>
        <v>0</v>
      </c>
      <c r="J65" s="73"/>
      <c r="K65" s="87"/>
      <c r="L65" s="71">
        <f>'Tournament Results Data'!K64</f>
        <v>0</v>
      </c>
      <c r="M65" s="72"/>
      <c r="N65" s="72"/>
      <c r="O65" s="34" t="str">
        <f>'Tournament Results Data'!N64</f>
        <v>-</v>
      </c>
      <c r="P65" s="73">
        <f>'Tournament Results Data'!O64</f>
        <v>0</v>
      </c>
      <c r="Q65" s="73"/>
      <c r="R65" s="87"/>
      <c r="S65" s="71">
        <f>'Tournament Results Data'!R64</f>
        <v>0</v>
      </c>
      <c r="T65" s="72"/>
      <c r="U65" s="72"/>
      <c r="V65" s="34" t="str">
        <f>'Tournament Results Data'!U64</f>
        <v>-</v>
      </c>
      <c r="W65" s="73">
        <f>'Tournament Results Data'!V64</f>
        <v>0</v>
      </c>
      <c r="X65" s="73"/>
      <c r="Y65" s="87"/>
      <c r="Z65" s="71">
        <f>'Tournament Results Data'!Y64</f>
        <v>0</v>
      </c>
      <c r="AA65" s="72"/>
      <c r="AB65" s="72"/>
      <c r="AC65" s="34" t="str">
        <f>'Tournament Results Data'!AB64</f>
        <v>-</v>
      </c>
      <c r="AD65" s="73">
        <f>'Tournament Results Data'!AC64</f>
        <v>0</v>
      </c>
      <c r="AE65" s="73"/>
      <c r="AF65" s="87"/>
      <c r="AG65" s="71">
        <f>'Tournament Results Data'!AF64</f>
        <v>0</v>
      </c>
      <c r="AH65" s="72"/>
      <c r="AI65" s="72"/>
      <c r="AJ65" s="34" t="str">
        <f>'Tournament Results Data'!AI64</f>
        <v>-</v>
      </c>
      <c r="AK65" s="73">
        <f>'Tournament Results Data'!AJ64</f>
        <v>0</v>
      </c>
      <c r="AL65" s="73"/>
      <c r="AM65" s="87"/>
      <c r="AN65" s="71">
        <f>'Tournament Results Data'!AM64</f>
        <v>0</v>
      </c>
      <c r="AO65" s="72"/>
      <c r="AP65" s="72"/>
      <c r="AQ65" s="34" t="str">
        <f>'Tournament Results Data'!AP64</f>
        <v>-</v>
      </c>
      <c r="AR65" s="73">
        <f>'Tournament Results Data'!AQ64</f>
        <v>0</v>
      </c>
      <c r="AS65" s="73"/>
      <c r="AT65" s="74"/>
    </row>
    <row r="66" spans="2:46" ht="12.75">
      <c r="B66" s="7"/>
      <c r="C66" s="49" t="str">
        <f>'Tournament Results Data'!B65</f>
        <v>Score Set 2</v>
      </c>
      <c r="D66" s="51"/>
      <c r="E66" s="71">
        <f>'Tournament Results Data'!D65</f>
        <v>0</v>
      </c>
      <c r="F66" s="72"/>
      <c r="G66" s="72"/>
      <c r="H66" s="34" t="str">
        <f>'Tournament Results Data'!G65</f>
        <v>-</v>
      </c>
      <c r="I66" s="73">
        <f>'Tournament Results Data'!H65</f>
        <v>0</v>
      </c>
      <c r="J66" s="73"/>
      <c r="K66" s="87"/>
      <c r="L66" s="71">
        <f>'Tournament Results Data'!K65</f>
        <v>0</v>
      </c>
      <c r="M66" s="72"/>
      <c r="N66" s="72"/>
      <c r="O66" s="34" t="str">
        <f>'Tournament Results Data'!N65</f>
        <v>-</v>
      </c>
      <c r="P66" s="73">
        <f>'Tournament Results Data'!O65</f>
        <v>0</v>
      </c>
      <c r="Q66" s="73"/>
      <c r="R66" s="87"/>
      <c r="S66" s="71">
        <f>'Tournament Results Data'!R65</f>
        <v>0</v>
      </c>
      <c r="T66" s="72"/>
      <c r="U66" s="72"/>
      <c r="V66" s="34" t="str">
        <f>'Tournament Results Data'!U65</f>
        <v>-</v>
      </c>
      <c r="W66" s="73">
        <f>'Tournament Results Data'!V65</f>
        <v>0</v>
      </c>
      <c r="X66" s="73"/>
      <c r="Y66" s="87"/>
      <c r="Z66" s="71">
        <f>'Tournament Results Data'!Y65</f>
        <v>0</v>
      </c>
      <c r="AA66" s="72"/>
      <c r="AB66" s="72"/>
      <c r="AC66" s="34" t="str">
        <f>'Tournament Results Data'!AB65</f>
        <v>-</v>
      </c>
      <c r="AD66" s="73">
        <f>'Tournament Results Data'!AC65</f>
        <v>0</v>
      </c>
      <c r="AE66" s="73"/>
      <c r="AF66" s="87"/>
      <c r="AG66" s="71">
        <f>'Tournament Results Data'!AF65</f>
        <v>0</v>
      </c>
      <c r="AH66" s="72"/>
      <c r="AI66" s="72"/>
      <c r="AJ66" s="34" t="str">
        <f>'Tournament Results Data'!AI65</f>
        <v>-</v>
      </c>
      <c r="AK66" s="73">
        <f>'Tournament Results Data'!AJ65</f>
        <v>0</v>
      </c>
      <c r="AL66" s="73"/>
      <c r="AM66" s="87"/>
      <c r="AN66" s="71">
        <f>'Tournament Results Data'!AM65</f>
        <v>0</v>
      </c>
      <c r="AO66" s="72"/>
      <c r="AP66" s="72"/>
      <c r="AQ66" s="34" t="str">
        <f>'Tournament Results Data'!AP65</f>
        <v>-</v>
      </c>
      <c r="AR66" s="73">
        <f>'Tournament Results Data'!AQ65</f>
        <v>0</v>
      </c>
      <c r="AS66" s="73"/>
      <c r="AT66" s="74"/>
    </row>
    <row r="67" spans="2:46" ht="13.5" thickBot="1">
      <c r="B67" s="9"/>
      <c r="C67" s="106" t="str">
        <f>'Tournament Results Data'!B66</f>
        <v>Score Set 3</v>
      </c>
      <c r="D67" s="107"/>
      <c r="E67" s="79" t="str">
        <f>IF('Tournament Results Data'!D66='Tournament Results Data'!H66," ",'Tournament Results Data'!D66)</f>
        <v> </v>
      </c>
      <c r="F67" s="80" t="e">
        <f>IF('Tournament Results Data'!#REF!='Tournament Results Data'!#REF!," ",'Tournament Results Data'!#REF!)</f>
        <v>#REF!</v>
      </c>
      <c r="G67" s="80" t="e">
        <f>IF('Tournament Results Data'!#REF!='Tournament Results Data'!#REF!," ",'Tournament Results Data'!#REF!)</f>
        <v>#REF!</v>
      </c>
      <c r="H67" s="12" t="str">
        <f>IF(E67=I67," ","-")</f>
        <v> </v>
      </c>
      <c r="I67" s="76" t="str">
        <f>IF('Tournament Results Data'!H66='Tournament Results Data'!D66," ",'Tournament Results Data'!H66)</f>
        <v> </v>
      </c>
      <c r="J67" s="76" t="e">
        <f>IF('Tournament Results Data'!#REF!='Tournament Results Data'!#REF!," ",'Tournament Results Data'!#REF!)</f>
        <v>#REF!</v>
      </c>
      <c r="K67" s="78" t="e">
        <f>IF('Tournament Results Data'!#REF!='Tournament Results Data'!#REF!," ",'Tournament Results Data'!#REF!)</f>
        <v>#REF!</v>
      </c>
      <c r="L67" s="79" t="str">
        <f>IF('Tournament Results Data'!K66='Tournament Results Data'!O66," ",'Tournament Results Data'!K66)</f>
        <v> </v>
      </c>
      <c r="M67" s="80" t="e">
        <f>IF('Tournament Results Data'!#REF!='Tournament Results Data'!#REF!," ",'Tournament Results Data'!#REF!)</f>
        <v>#REF!</v>
      </c>
      <c r="N67" s="80" t="e">
        <f>IF('Tournament Results Data'!#REF!='Tournament Results Data'!#REF!," ",'Tournament Results Data'!#REF!)</f>
        <v>#REF!</v>
      </c>
      <c r="O67" s="12" t="str">
        <f>IF(L67=P67," ","-")</f>
        <v> </v>
      </c>
      <c r="P67" s="76" t="str">
        <f>IF('Tournament Results Data'!O66='Tournament Results Data'!K66," ",'Tournament Results Data'!O66)</f>
        <v> </v>
      </c>
      <c r="Q67" s="76" t="e">
        <f>IF('Tournament Results Data'!#REF!='Tournament Results Data'!#REF!," ",'Tournament Results Data'!#REF!)</f>
        <v>#REF!</v>
      </c>
      <c r="R67" s="78" t="e">
        <f>IF('Tournament Results Data'!#REF!='Tournament Results Data'!#REF!," ",'Tournament Results Data'!#REF!)</f>
        <v>#REF!</v>
      </c>
      <c r="S67" s="118" t="str">
        <f>IF('Tournament Results Data'!R66='Tournament Results Data'!V66," ",'Tournament Results Data'!R66)</f>
        <v> </v>
      </c>
      <c r="T67" s="119" t="e">
        <f>IF('Tournament Results Data'!#REF!='Tournament Results Data'!#REF!," ",'Tournament Results Data'!#REF!)</f>
        <v>#REF!</v>
      </c>
      <c r="U67" s="119" t="e">
        <f>IF('Tournament Results Data'!#REF!='Tournament Results Data'!#REF!," ",'Tournament Results Data'!#REF!)</f>
        <v>#REF!</v>
      </c>
      <c r="V67" s="12" t="str">
        <f>IF(S67=W67," ","-")</f>
        <v> </v>
      </c>
      <c r="W67" s="114" t="str">
        <f>IF('Tournament Results Data'!V66='Tournament Results Data'!R66," ",'Tournament Results Data'!V66)</f>
        <v> </v>
      </c>
      <c r="X67" s="114" t="e">
        <f>IF('Tournament Results Data'!#REF!='Tournament Results Data'!#REF!," ",'Tournament Results Data'!#REF!)</f>
        <v>#REF!</v>
      </c>
      <c r="Y67" s="115" t="e">
        <f>IF('Tournament Results Data'!#REF!='Tournament Results Data'!#REF!," ",'Tournament Results Data'!#REF!)</f>
        <v>#REF!</v>
      </c>
      <c r="Z67" s="118" t="str">
        <f>IF('Tournament Results Data'!Y66='Tournament Results Data'!AC66," ",'Tournament Results Data'!Y66)</f>
        <v> </v>
      </c>
      <c r="AA67" s="119" t="e">
        <f>IF('Tournament Results Data'!#REF!='Tournament Results Data'!#REF!," ",'Tournament Results Data'!#REF!)</f>
        <v>#REF!</v>
      </c>
      <c r="AB67" s="119" t="e">
        <f>IF('Tournament Results Data'!#REF!='Tournament Results Data'!#REF!," ",'Tournament Results Data'!#REF!)</f>
        <v>#REF!</v>
      </c>
      <c r="AC67" s="12" t="str">
        <f>IF(Z67=AD67," ","-")</f>
        <v> </v>
      </c>
      <c r="AD67" s="114" t="str">
        <f>IF('Tournament Results Data'!AC66='Tournament Results Data'!Y66," ",'Tournament Results Data'!AC66)</f>
        <v> </v>
      </c>
      <c r="AE67" s="114" t="e">
        <f>IF('Tournament Results Data'!#REF!='Tournament Results Data'!#REF!," ",'Tournament Results Data'!#REF!)</f>
        <v>#REF!</v>
      </c>
      <c r="AF67" s="115" t="e">
        <f>IF('Tournament Results Data'!#REF!='Tournament Results Data'!#REF!," ",'Tournament Results Data'!#REF!)</f>
        <v>#REF!</v>
      </c>
      <c r="AG67" s="118" t="str">
        <f>IF('Tournament Results Data'!AF66='Tournament Results Data'!AJ66," ",'Tournament Results Data'!AF66)</f>
        <v> </v>
      </c>
      <c r="AH67" s="119" t="e">
        <f>IF('Tournament Results Data'!#REF!='Tournament Results Data'!#REF!," ",'Tournament Results Data'!#REF!)</f>
        <v>#REF!</v>
      </c>
      <c r="AI67" s="119" t="e">
        <f>IF('Tournament Results Data'!#REF!='Tournament Results Data'!#REF!," ",'Tournament Results Data'!#REF!)</f>
        <v>#REF!</v>
      </c>
      <c r="AJ67" s="12" t="str">
        <f>IF(AG67=AK67," ","-")</f>
        <v> </v>
      </c>
      <c r="AK67" s="114" t="str">
        <f>IF('Tournament Results Data'!AJ66='Tournament Results Data'!AF66," ",'Tournament Results Data'!AJ66)</f>
        <v> </v>
      </c>
      <c r="AL67" s="114" t="e">
        <f>IF('Tournament Results Data'!#REF!='Tournament Results Data'!#REF!," ",'Tournament Results Data'!#REF!)</f>
        <v>#REF!</v>
      </c>
      <c r="AM67" s="115" t="e">
        <f>IF('Tournament Results Data'!#REF!='Tournament Results Data'!#REF!," ",'Tournament Results Data'!#REF!)</f>
        <v>#REF!</v>
      </c>
      <c r="AN67" s="118" t="str">
        <f>IF('Tournament Results Data'!AM66='Tournament Results Data'!AQ66," ",'Tournament Results Data'!AM66)</f>
        <v> </v>
      </c>
      <c r="AO67" s="119" t="e">
        <f>IF('Tournament Results Data'!#REF!='Tournament Results Data'!#REF!," ",'Tournament Results Data'!#REF!)</f>
        <v>#REF!</v>
      </c>
      <c r="AP67" s="119" t="e">
        <f>IF('Tournament Results Data'!#REF!='Tournament Results Data'!#REF!," ",'Tournament Results Data'!#REF!)</f>
        <v>#REF!</v>
      </c>
      <c r="AQ67" s="12" t="str">
        <f>IF(AN67=AR67," ","-")</f>
        <v> </v>
      </c>
      <c r="AR67" s="114" t="str">
        <f>IF('Tournament Results Data'!AQ66='Tournament Results Data'!AM66," ",'Tournament Results Data'!AQ66)</f>
        <v> </v>
      </c>
      <c r="AS67" s="114" t="e">
        <f>IF('Tournament Results Data'!#REF!='Tournament Results Data'!#REF!," ",'Tournament Results Data'!#REF!)</f>
        <v>#REF!</v>
      </c>
      <c r="AT67" s="146" t="e">
        <f>IF('Tournament Results Data'!#REF!='Tournament Results Data'!#REF!," ",'Tournament Results Data'!#REF!)</f>
        <v>#REF!</v>
      </c>
    </row>
    <row r="68" spans="2:46" ht="12.75">
      <c r="B68" s="2"/>
      <c r="C68" s="2"/>
      <c r="D68" s="2"/>
      <c r="E68" s="14"/>
      <c r="F68" s="14"/>
      <c r="G68" s="14"/>
      <c r="H68" s="2"/>
      <c r="I68" s="15"/>
      <c r="J68" s="15"/>
      <c r="K68" s="15"/>
      <c r="L68" s="14"/>
      <c r="M68" s="14"/>
      <c r="N68" s="14"/>
      <c r="O68" s="2"/>
      <c r="P68" s="15"/>
      <c r="Q68" s="15"/>
      <c r="R68" s="15"/>
      <c r="S68" s="14"/>
      <c r="T68" s="14"/>
      <c r="U68" s="14"/>
      <c r="V68" s="2"/>
      <c r="W68" s="15"/>
      <c r="X68" s="15"/>
      <c r="Y68" s="15"/>
      <c r="Z68" s="14"/>
      <c r="AA68" s="14"/>
      <c r="AB68" s="14"/>
      <c r="AC68" s="2"/>
      <c r="AD68" s="15"/>
      <c r="AE68" s="15"/>
      <c r="AF68" s="15"/>
      <c r="AG68" s="14"/>
      <c r="AH68" s="14"/>
      <c r="AI68" s="14"/>
      <c r="AJ68" s="2"/>
      <c r="AK68" s="15"/>
      <c r="AL68" s="15"/>
      <c r="AM68" s="15"/>
      <c r="AN68" s="14"/>
      <c r="AO68" s="14"/>
      <c r="AP68" s="14"/>
      <c r="AQ68" s="2"/>
      <c r="AR68" s="15"/>
      <c r="AS68" s="15"/>
      <c r="AT68" s="15"/>
    </row>
    <row r="69" spans="2:46" ht="12.75">
      <c r="B69" s="2"/>
      <c r="C69" s="2"/>
      <c r="D69" s="2"/>
      <c r="E69" s="14"/>
      <c r="F69" s="14"/>
      <c r="G69" s="14"/>
      <c r="H69" s="2"/>
      <c r="I69" s="15"/>
      <c r="J69" s="15"/>
      <c r="K69" s="15"/>
      <c r="L69" s="14"/>
      <c r="M69" s="14"/>
      <c r="N69" s="14"/>
      <c r="O69" s="2"/>
      <c r="P69" s="15"/>
      <c r="Q69" s="15"/>
      <c r="R69" s="15"/>
      <c r="S69" s="14"/>
      <c r="T69" s="14"/>
      <c r="U69" s="14"/>
      <c r="V69" s="2"/>
      <c r="W69" s="15"/>
      <c r="X69" s="15"/>
      <c r="Y69" s="15"/>
      <c r="Z69" s="14"/>
      <c r="AA69" s="14"/>
      <c r="AB69" s="14"/>
      <c r="AC69" s="2"/>
      <c r="AD69" s="15"/>
      <c r="AE69" s="15"/>
      <c r="AF69" s="15"/>
      <c r="AG69" s="14"/>
      <c r="AH69" s="14"/>
      <c r="AI69" s="14"/>
      <c r="AJ69" s="2"/>
      <c r="AK69" s="15"/>
      <c r="AL69" s="15"/>
      <c r="AM69" s="15"/>
      <c r="AN69" s="14"/>
      <c r="AO69" s="14"/>
      <c r="AP69" s="14"/>
      <c r="AQ69" s="2"/>
      <c r="AR69" s="15"/>
      <c r="AS69" s="15"/>
      <c r="AT69" s="15"/>
    </row>
    <row r="70" spans="2:46" ht="12.75">
      <c r="B70" s="2"/>
      <c r="C70" s="2"/>
      <c r="D70" s="2"/>
      <c r="E70" s="14"/>
      <c r="F70" s="14"/>
      <c r="G70" s="14"/>
      <c r="H70" s="2"/>
      <c r="I70" s="15"/>
      <c r="J70" s="15"/>
      <c r="K70" s="15"/>
      <c r="L70" s="14"/>
      <c r="M70" s="14"/>
      <c r="N70" s="14"/>
      <c r="O70" s="2"/>
      <c r="P70" s="15"/>
      <c r="Q70" s="15"/>
      <c r="R70" s="15"/>
      <c r="S70" s="14"/>
      <c r="T70" s="14"/>
      <c r="U70" s="14"/>
      <c r="V70" s="2"/>
      <c r="W70" s="15"/>
      <c r="X70" s="15"/>
      <c r="Y70" s="15"/>
      <c r="Z70" s="14"/>
      <c r="AA70" s="14"/>
      <c r="AB70" s="14"/>
      <c r="AC70" s="2"/>
      <c r="AD70" s="15"/>
      <c r="AE70" s="15"/>
      <c r="AF70" s="15"/>
      <c r="AG70" s="14"/>
      <c r="AH70" s="14"/>
      <c r="AI70" s="14"/>
      <c r="AJ70" s="2"/>
      <c r="AK70" s="15"/>
      <c r="AL70" s="15"/>
      <c r="AM70" s="15"/>
      <c r="AN70" s="14"/>
      <c r="AO70" s="14"/>
      <c r="AP70" s="14"/>
      <c r="AQ70" s="2"/>
      <c r="AR70" s="15"/>
      <c r="AS70" s="15"/>
      <c r="AT70" s="15"/>
    </row>
    <row r="71" spans="2:46" ht="12.75">
      <c r="B71" s="2"/>
      <c r="C71" s="2"/>
      <c r="D71" s="2"/>
      <c r="E71" s="14"/>
      <c r="F71" s="14"/>
      <c r="G71" s="14"/>
      <c r="H71" s="2"/>
      <c r="I71" s="15"/>
      <c r="J71" s="15"/>
      <c r="K71" s="15"/>
      <c r="L71" s="14"/>
      <c r="M71" s="14"/>
      <c r="N71" s="14"/>
      <c r="O71" s="2"/>
      <c r="P71" s="15"/>
      <c r="Q71" s="15"/>
      <c r="R71" s="15"/>
      <c r="S71" s="14"/>
      <c r="T71" s="14"/>
      <c r="U71" s="14"/>
      <c r="V71" s="2"/>
      <c r="W71" s="15"/>
      <c r="X71" s="15"/>
      <c r="Y71" s="15"/>
      <c r="Z71" s="14"/>
      <c r="AA71" s="14"/>
      <c r="AB71" s="14"/>
      <c r="AC71" s="2"/>
      <c r="AD71" s="15"/>
      <c r="AE71" s="15"/>
      <c r="AF71" s="15"/>
      <c r="AG71" s="14"/>
      <c r="AH71" s="14"/>
      <c r="AI71" s="14"/>
      <c r="AJ71" s="2"/>
      <c r="AK71" s="15"/>
      <c r="AL71" s="15"/>
      <c r="AM71" s="15"/>
      <c r="AN71" s="14"/>
      <c r="AO71" s="14"/>
      <c r="AP71" s="14"/>
      <c r="AQ71" s="2"/>
      <c r="AR71" s="15"/>
      <c r="AS71" s="15"/>
      <c r="AT71" s="15"/>
    </row>
    <row r="72" spans="2:46" ht="12.75">
      <c r="B72" s="2"/>
      <c r="C72" s="2"/>
      <c r="D72" s="2"/>
      <c r="E72" s="14"/>
      <c r="F72" s="14"/>
      <c r="G72" s="14"/>
      <c r="H72" s="2"/>
      <c r="I72" s="15"/>
      <c r="J72" s="15"/>
      <c r="K72" s="15"/>
      <c r="L72" s="14"/>
      <c r="M72" s="14"/>
      <c r="N72" s="14"/>
      <c r="O72" s="2"/>
      <c r="P72" s="15"/>
      <c r="Q72" s="15"/>
      <c r="R72" s="15"/>
      <c r="S72" s="14"/>
      <c r="T72" s="14"/>
      <c r="U72" s="14"/>
      <c r="V72" s="2"/>
      <c r="W72" s="15"/>
      <c r="X72" s="15"/>
      <c r="Y72" s="15"/>
      <c r="Z72" s="14"/>
      <c r="AA72" s="14"/>
      <c r="AB72" s="14"/>
      <c r="AC72" s="2"/>
      <c r="AD72" s="15"/>
      <c r="AE72" s="15"/>
      <c r="AF72" s="15"/>
      <c r="AG72" s="14"/>
      <c r="AH72" s="14"/>
      <c r="AI72" s="14"/>
      <c r="AJ72" s="2"/>
      <c r="AK72" s="15"/>
      <c r="AL72" s="15"/>
      <c r="AM72" s="15"/>
      <c r="AN72" s="14"/>
      <c r="AO72" s="14"/>
      <c r="AP72" s="14"/>
      <c r="AQ72" s="2"/>
      <c r="AR72" s="15"/>
      <c r="AS72" s="15"/>
      <c r="AT72" s="15"/>
    </row>
    <row r="73" spans="2:46" ht="12.75">
      <c r="B73" s="2"/>
      <c r="C73" s="2"/>
      <c r="D73" s="2"/>
      <c r="E73" s="14"/>
      <c r="F73" s="14"/>
      <c r="G73" s="14"/>
      <c r="H73" s="2"/>
      <c r="I73" s="15"/>
      <c r="J73" s="15"/>
      <c r="K73" s="15"/>
      <c r="L73" s="14"/>
      <c r="M73" s="14"/>
      <c r="N73" s="14"/>
      <c r="O73" s="2"/>
      <c r="P73" s="15"/>
      <c r="Q73" s="15"/>
      <c r="R73" s="15"/>
      <c r="S73" s="14"/>
      <c r="T73" s="14"/>
      <c r="U73" s="14"/>
      <c r="V73" s="2"/>
      <c r="W73" s="15"/>
      <c r="X73" s="15"/>
      <c r="Y73" s="15"/>
      <c r="Z73" s="14"/>
      <c r="AA73" s="14"/>
      <c r="AB73" s="14"/>
      <c r="AC73" s="2"/>
      <c r="AD73" s="15"/>
      <c r="AE73" s="15"/>
      <c r="AF73" s="15"/>
      <c r="AG73" s="14"/>
      <c r="AH73" s="14"/>
      <c r="AI73" s="14"/>
      <c r="AJ73" s="2"/>
      <c r="AK73" s="15"/>
      <c r="AL73" s="15"/>
      <c r="AM73" s="15"/>
      <c r="AN73" s="14"/>
      <c r="AO73" s="14"/>
      <c r="AP73" s="14"/>
      <c r="AQ73" s="2"/>
      <c r="AR73" s="15"/>
      <c r="AS73" s="15"/>
      <c r="AT73" s="15"/>
    </row>
    <row r="74" spans="2:46" ht="12.75">
      <c r="B74" s="2"/>
      <c r="C74" s="2"/>
      <c r="D74" s="2"/>
      <c r="E74" s="14"/>
      <c r="F74" s="14"/>
      <c r="G74" s="14"/>
      <c r="H74" s="2"/>
      <c r="I74" s="15"/>
      <c r="J74" s="15"/>
      <c r="K74" s="15"/>
      <c r="L74" s="14"/>
      <c r="M74" s="14"/>
      <c r="N74" s="14"/>
      <c r="O74" s="2"/>
      <c r="P74" s="15"/>
      <c r="Q74" s="15"/>
      <c r="R74" s="15"/>
      <c r="S74" s="14"/>
      <c r="T74" s="14"/>
      <c r="U74" s="14"/>
      <c r="V74" s="2"/>
      <c r="W74" s="15"/>
      <c r="X74" s="15"/>
      <c r="Y74" s="15"/>
      <c r="Z74" s="14"/>
      <c r="AA74" s="14"/>
      <c r="AB74" s="14"/>
      <c r="AC74" s="2"/>
      <c r="AD74" s="15"/>
      <c r="AE74" s="15"/>
      <c r="AF74" s="15"/>
      <c r="AG74" s="14"/>
      <c r="AH74" s="14"/>
      <c r="AI74" s="14"/>
      <c r="AJ74" s="2"/>
      <c r="AK74" s="15"/>
      <c r="AL74" s="15"/>
      <c r="AM74" s="15"/>
      <c r="AN74" s="14"/>
      <c r="AO74" s="14"/>
      <c r="AP74" s="14"/>
      <c r="AQ74" s="2"/>
      <c r="AR74" s="15"/>
      <c r="AS74" s="15"/>
      <c r="AT74" s="15"/>
    </row>
    <row r="75" spans="2:46" ht="12.75">
      <c r="B75" s="2"/>
      <c r="C75" s="2"/>
      <c r="D75" s="2"/>
      <c r="E75" s="14"/>
      <c r="F75" s="14"/>
      <c r="G75" s="14"/>
      <c r="H75" s="2"/>
      <c r="I75" s="15"/>
      <c r="J75" s="15"/>
      <c r="K75" s="15"/>
      <c r="L75" s="14"/>
      <c r="M75" s="14"/>
      <c r="N75" s="14"/>
      <c r="O75" s="2"/>
      <c r="P75" s="15"/>
      <c r="Q75" s="15"/>
      <c r="R75" s="15"/>
      <c r="S75" s="14"/>
      <c r="T75" s="14"/>
      <c r="U75" s="14"/>
      <c r="V75" s="2"/>
      <c r="W75" s="15"/>
      <c r="X75" s="15"/>
      <c r="Y75" s="15"/>
      <c r="Z75" s="14"/>
      <c r="AA75" s="14"/>
      <c r="AB75" s="14"/>
      <c r="AC75" s="2"/>
      <c r="AD75" s="15"/>
      <c r="AE75" s="15"/>
      <c r="AF75" s="15"/>
      <c r="AG75" s="14"/>
      <c r="AH75" s="14"/>
      <c r="AI75" s="14"/>
      <c r="AJ75" s="2"/>
      <c r="AK75" s="15"/>
      <c r="AL75" s="15"/>
      <c r="AM75" s="15"/>
      <c r="AN75" s="14"/>
      <c r="AO75" s="14"/>
      <c r="AP75" s="14"/>
      <c r="AQ75" s="2"/>
      <c r="AR75" s="15"/>
      <c r="AS75" s="15"/>
      <c r="AT75" s="15"/>
    </row>
    <row r="76" spans="3:28" ht="12.75">
      <c r="C76" s="5" t="s">
        <v>41</v>
      </c>
      <c r="D76" s="169">
        <f>'Tournament Results Data'!$C$1</f>
        <v>0</v>
      </c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</row>
    <row r="77" ht="12.75">
      <c r="C77" s="5"/>
    </row>
    <row r="78" spans="2:6" ht="12.75">
      <c r="B78" s="145" t="s">
        <v>42</v>
      </c>
      <c r="C78" s="145"/>
      <c r="D78" s="168">
        <f>'Tournament Results Data'!$C$3</f>
        <v>0</v>
      </c>
      <c r="E78" s="168"/>
      <c r="F78" s="168"/>
    </row>
    <row r="79" ht="12.75">
      <c r="C79" s="5"/>
    </row>
    <row r="80" spans="3:28" ht="12.75">
      <c r="C80" s="5" t="s">
        <v>43</v>
      </c>
      <c r="D80" s="169">
        <f>'Tournament Results Data'!$C$5</f>
        <v>0</v>
      </c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</row>
    <row r="82" spans="1:46" ht="15.75" customHeight="1">
      <c r="A82" s="40"/>
      <c r="B82" s="174" t="s">
        <v>37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</row>
    <row r="83" spans="1:38" ht="18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2:46" ht="12.75">
      <c r="B84" s="165" t="e">
        <f>'Tournament Results Data'!#REF!</f>
        <v>#REF!</v>
      </c>
      <c r="C84" s="165"/>
      <c r="D84" s="165"/>
      <c r="E84" s="165"/>
      <c r="F84" s="165"/>
      <c r="G84" s="165"/>
      <c r="H84" s="16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2:46" ht="12.75">
      <c r="B85" s="41"/>
      <c r="C85" s="37"/>
      <c r="D85" s="37"/>
      <c r="E85" s="27"/>
      <c r="F85" s="21"/>
      <c r="G85" s="21"/>
      <c r="H85" s="21"/>
      <c r="I85" s="13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"/>
      <c r="U85" s="2"/>
      <c r="V85" s="2"/>
      <c r="W85" s="2"/>
      <c r="X85" s="2"/>
      <c r="Y85" s="2"/>
      <c r="Z85" s="2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2:46" ht="12.75">
      <c r="B86" s="23"/>
      <c r="C86" s="98" t="e">
        <f>'Tournament Results Data'!#REF!</f>
        <v>#REF!</v>
      </c>
      <c r="D86" s="98"/>
      <c r="E86" s="19"/>
      <c r="F86" s="11"/>
      <c r="G86" s="69" t="e">
        <f>'Tournament Results Data'!#REF!</f>
        <v>#REF!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2"/>
      <c r="Z86" s="2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2:46" ht="12.75">
      <c r="B87" s="23"/>
      <c r="C87" s="21"/>
      <c r="D87" s="21"/>
      <c r="E87" s="28"/>
      <c r="F87" s="21"/>
      <c r="G87"/>
      <c r="H87"/>
      <c r="I87"/>
      <c r="J87"/>
      <c r="K87"/>
      <c r="L87"/>
      <c r="M87" s="166" t="e">
        <f>IF('Tournament Results Data'!#REF!='Tournament Results Data'!#REF!,'Tournament Results Data'!#REF!,'Tournament Results Data'!#REF!)</f>
        <v>#REF!</v>
      </c>
      <c r="N87" s="166"/>
      <c r="O87" s="2" t="s">
        <v>10</v>
      </c>
      <c r="P87" s="167" t="e">
        <f>IF('Tournament Results Data'!#REF!='Tournament Results Data'!#REF!,'Tournament Results Data'!#REF!,'Tournament Results Data'!#REF!)</f>
        <v>#REF!</v>
      </c>
      <c r="Q87" s="167"/>
      <c r="R87"/>
      <c r="S87"/>
      <c r="T87"/>
      <c r="U87"/>
      <c r="V87"/>
      <c r="W87"/>
      <c r="X87" s="39"/>
      <c r="Y87" s="20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2:46" ht="12.75">
      <c r="B88" s="26"/>
      <c r="C88" s="11"/>
      <c r="D88" s="25"/>
      <c r="E88" s="30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2:46" ht="12.75">
      <c r="B89" s="165" t="e">
        <f>'Tournament Results Data'!#REF!</f>
        <v>#REF!</v>
      </c>
      <c r="C89" s="165"/>
      <c r="D89" s="165"/>
      <c r="E89" s="165"/>
      <c r="F89" s="165"/>
      <c r="G89" s="165"/>
      <c r="H89" s="16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2:46" ht="12.75">
      <c r="B90" s="23"/>
      <c r="C90" s="21"/>
      <c r="D90" s="21"/>
      <c r="E90" s="21"/>
      <c r="F90" s="21"/>
      <c r="G90" s="21"/>
      <c r="H90" s="21"/>
      <c r="I90" s="13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"/>
      <c r="U90" s="2"/>
      <c r="V90" s="2"/>
      <c r="W90" s="2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2:46" ht="12.75">
      <c r="B91" s="2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2:46" ht="12.75">
      <c r="B92" s="165" t="e">
        <f>'Tournament Results Data'!#REF!</f>
        <v>#REF!</v>
      </c>
      <c r="C92" s="165"/>
      <c r="D92" s="165"/>
      <c r="E92" s="165"/>
      <c r="F92" s="165"/>
      <c r="G92" s="165"/>
      <c r="H92" s="16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2:46" ht="12.75">
      <c r="B93" s="41"/>
      <c r="C93" s="37"/>
      <c r="D93" s="37"/>
      <c r="E93" s="27"/>
      <c r="F93" s="21"/>
      <c r="G93" s="21"/>
      <c r="H93" s="21"/>
      <c r="I93" s="13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"/>
      <c r="U93" s="2"/>
      <c r="V93" s="2"/>
      <c r="W93" s="2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2:46" ht="12.75">
      <c r="B94" s="23"/>
      <c r="C94" s="98" t="e">
        <f>'Tournament Results Data'!#REF!</f>
        <v>#REF!</v>
      </c>
      <c r="D94" s="98"/>
      <c r="E94" s="29"/>
      <c r="F94" s="25"/>
      <c r="G94" s="69" t="e">
        <f>'Tournament Results Data'!#REF!</f>
        <v>#REF!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20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2:46" ht="12.75">
      <c r="B95" s="23"/>
      <c r="C95" s="2"/>
      <c r="D95" s="2"/>
      <c r="E95" s="19"/>
      <c r="F95" s="2"/>
      <c r="G95"/>
      <c r="H95"/>
      <c r="I95"/>
      <c r="J95"/>
      <c r="K95"/>
      <c r="L95"/>
      <c r="M95" s="166" t="e">
        <f>IF('Tournament Results Data'!#REF!='Tournament Results Data'!#REF!,'Tournament Results Data'!#REF!,'Tournament Results Data'!#REF!)</f>
        <v>#REF!</v>
      </c>
      <c r="N95" s="166"/>
      <c r="O95" s="2" t="s">
        <v>10</v>
      </c>
      <c r="P95" s="167" t="e">
        <f>IF('Tournament Results Data'!#REF!='Tournament Results Data'!#REF!,'Tournament Results Data'!#REF!,'Tournament Results Data'!#REF!)</f>
        <v>#REF!</v>
      </c>
      <c r="Q95" s="167"/>
      <c r="R95"/>
      <c r="S95"/>
      <c r="T95"/>
      <c r="U95"/>
      <c r="V95"/>
      <c r="W95"/>
      <c r="X95" s="2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2:46" ht="12.75">
      <c r="B96" s="26"/>
      <c r="C96" s="11"/>
      <c r="D96" s="11"/>
      <c r="E96" s="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2:46" ht="12.75">
      <c r="B97" s="165" t="e">
        <f>'Tournament Results Data'!#REF!</f>
        <v>#REF!</v>
      </c>
      <c r="C97" s="165"/>
      <c r="D97" s="165"/>
      <c r="E97" s="165"/>
      <c r="F97" s="165"/>
      <c r="G97" s="165"/>
      <c r="H97" s="16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2:46" ht="12.75">
      <c r="B98" s="23"/>
      <c r="C98" s="21"/>
      <c r="D98" s="21"/>
      <c r="E98" s="21"/>
      <c r="F98" s="21"/>
      <c r="G98" s="21"/>
      <c r="H98" s="21"/>
      <c r="I98" s="13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"/>
      <c r="U98" s="2"/>
      <c r="V98" s="2"/>
      <c r="W98" s="2"/>
      <c r="X98" s="2"/>
      <c r="Y98" s="2"/>
      <c r="Z98" s="2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2:46" ht="12.75">
      <c r="B99" s="165" t="e">
        <f>'Tournament Results Data'!#REF!</f>
        <v>#REF!</v>
      </c>
      <c r="C99" s="165"/>
      <c r="D99" s="165"/>
      <c r="E99" s="165"/>
      <c r="F99" s="165"/>
      <c r="G99" s="165"/>
      <c r="H99" s="16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/>
      <c r="Y99" s="2"/>
      <c r="Z99" s="2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2:46" ht="12.75">
      <c r="B100" s="41"/>
      <c r="C100" s="37"/>
      <c r="D100" s="37"/>
      <c r="E100" s="27"/>
      <c r="F100" s="21"/>
      <c r="G100" s="21"/>
      <c r="H100" s="21"/>
      <c r="I100" s="13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"/>
      <c r="U100" s="2"/>
      <c r="V100" s="2"/>
      <c r="W100" s="2"/>
      <c r="X100"/>
      <c r="Y100" s="2"/>
      <c r="Z100" s="2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2:46" ht="12.75">
      <c r="B101" s="23"/>
      <c r="C101" s="98" t="e">
        <f>'Tournament Results Data'!#REF!</f>
        <v>#REF!</v>
      </c>
      <c r="D101" s="98"/>
      <c r="E101" s="29"/>
      <c r="F101" s="25"/>
      <c r="G101" s="69" t="e">
        <f>'Tournament Results Data'!#REF!</f>
        <v>#REF!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2"/>
      <c r="Z101" s="2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2:46" ht="12.75">
      <c r="B102" s="23"/>
      <c r="C102" s="2"/>
      <c r="D102" s="2"/>
      <c r="E102" s="19"/>
      <c r="F102" s="2"/>
      <c r="G102"/>
      <c r="H102"/>
      <c r="I102"/>
      <c r="J102"/>
      <c r="K102"/>
      <c r="L102"/>
      <c r="M102" s="166" t="e">
        <f>IF('Tournament Results Data'!#REF!='Tournament Results Data'!#REF!,'Tournament Results Data'!#REF!,'Tournament Results Data'!#REF!)</f>
        <v>#REF!</v>
      </c>
      <c r="N102" s="166"/>
      <c r="O102" s="2" t="s">
        <v>10</v>
      </c>
      <c r="P102" s="167" t="e">
        <f>IF('Tournament Results Data'!#REF!='Tournament Results Data'!#REF!,'Tournament Results Data'!#REF!,'Tournament Results Data'!#REF!)</f>
        <v>#REF!</v>
      </c>
      <c r="Q102" s="167"/>
      <c r="R102"/>
      <c r="S102"/>
      <c r="T102"/>
      <c r="U102"/>
      <c r="V102"/>
      <c r="W102"/>
      <c r="X102" s="2"/>
      <c r="Y102" s="2"/>
      <c r="Z102" s="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2:46" ht="12.75">
      <c r="B103" s="26"/>
      <c r="C103" s="11"/>
      <c r="D103" s="11"/>
      <c r="E103" s="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2:46" ht="12.75">
      <c r="B104" s="165" t="e">
        <f>'Tournament Results Data'!#REF!</f>
        <v>#REF!</v>
      </c>
      <c r="C104" s="165"/>
      <c r="D104" s="165"/>
      <c r="E104" s="165"/>
      <c r="F104" s="165"/>
      <c r="G104" s="165"/>
      <c r="H104" s="16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4"/>
      <c r="Z104" s="2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2:46" ht="12.75">
      <c r="B105" s="2"/>
      <c r="C105" s="2"/>
      <c r="D105" s="2"/>
      <c r="E105" s="14"/>
      <c r="F105" s="14"/>
      <c r="G105" s="14"/>
      <c r="H105" s="2"/>
      <c r="I105" s="15"/>
      <c r="J105" s="15"/>
      <c r="K105" s="15"/>
      <c r="L105" s="14"/>
      <c r="M105" s="14"/>
      <c r="N105" s="14"/>
      <c r="O105" s="2"/>
      <c r="P105" s="15"/>
      <c r="Q105" s="15"/>
      <c r="R105" s="15"/>
      <c r="S105" s="14"/>
      <c r="T105" s="14"/>
      <c r="U105" s="14"/>
      <c r="V105" s="2"/>
      <c r="W105" s="15"/>
      <c r="X105" s="15"/>
      <c r="Y105" s="15"/>
      <c r="Z105" s="14"/>
      <c r="AA105" s="14"/>
      <c r="AB105" s="14"/>
      <c r="AC105" s="2"/>
      <c r="AD105" s="15"/>
      <c r="AE105" s="15"/>
      <c r="AF105" s="15"/>
      <c r="AG105" s="14"/>
      <c r="AH105" s="14"/>
      <c r="AI105" s="14"/>
      <c r="AJ105" s="2"/>
      <c r="AK105" s="15"/>
      <c r="AL105" s="15"/>
      <c r="AM105" s="15"/>
      <c r="AN105" s="14"/>
      <c r="AO105" s="14"/>
      <c r="AP105" s="14"/>
      <c r="AQ105" s="2"/>
      <c r="AR105" s="15"/>
      <c r="AS105" s="15"/>
      <c r="AT105" s="15"/>
    </row>
    <row r="106" spans="2:46" ht="12.75">
      <c r="B106" s="2"/>
      <c r="C106" s="2"/>
      <c r="D106" s="2"/>
      <c r="E106" s="14"/>
      <c r="F106" s="14"/>
      <c r="G106" s="14"/>
      <c r="H106" s="2"/>
      <c r="I106" s="15"/>
      <c r="J106" s="15"/>
      <c r="K106" s="15"/>
      <c r="L106" s="14"/>
      <c r="M106" s="14"/>
      <c r="N106" s="14"/>
      <c r="O106" s="2"/>
      <c r="P106" s="15"/>
      <c r="Q106" s="15"/>
      <c r="R106" s="15"/>
      <c r="S106" s="14"/>
      <c r="T106" s="14"/>
      <c r="U106" s="14"/>
      <c r="V106" s="2"/>
      <c r="W106" s="15"/>
      <c r="X106" s="15"/>
      <c r="Y106" s="15"/>
      <c r="Z106" s="14"/>
      <c r="AA106" s="14"/>
      <c r="AB106" s="14"/>
      <c r="AC106" s="2"/>
      <c r="AD106" s="15"/>
      <c r="AE106" s="15"/>
      <c r="AF106" s="15"/>
      <c r="AG106" s="14"/>
      <c r="AH106" s="14"/>
      <c r="AI106" s="14"/>
      <c r="AJ106" s="2"/>
      <c r="AK106" s="15"/>
      <c r="AL106" s="15"/>
      <c r="AM106" s="15"/>
      <c r="AN106" s="14"/>
      <c r="AO106" s="14"/>
      <c r="AP106" s="14"/>
      <c r="AQ106" s="2"/>
      <c r="AR106" s="15"/>
      <c r="AS106" s="15"/>
      <c r="AT106" s="15"/>
    </row>
    <row r="107" spans="3:28" ht="12.75">
      <c r="C107" s="5" t="e">
        <f>'Tournament Results Data'!#REF!</f>
        <v>#REF!</v>
      </c>
      <c r="D107" s="169" t="e">
        <f>'Tournament Results Data'!#REF!</f>
        <v>#REF!</v>
      </c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</row>
    <row r="108" ht="12.75">
      <c r="C108" s="5"/>
    </row>
    <row r="109" spans="2:6" ht="12.75">
      <c r="B109" s="145" t="e">
        <f>'Tournament Results Data'!#REF!</f>
        <v>#REF!</v>
      </c>
      <c r="C109" s="145"/>
      <c r="D109" s="168" t="e">
        <f>'Tournament Results Data'!#REF!</f>
        <v>#REF!</v>
      </c>
      <c r="E109" s="168"/>
      <c r="F109" s="168"/>
    </row>
    <row r="110" ht="12.75">
      <c r="C110" s="5"/>
    </row>
    <row r="111" spans="3:28" ht="12.75">
      <c r="C111" s="5" t="e">
        <f>'Tournament Results Data'!#REF!</f>
        <v>#REF!</v>
      </c>
      <c r="D111" s="169" t="e">
        <f>'Tournament Results Data'!#REF!</f>
        <v>#REF!</v>
      </c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</row>
    <row r="113" spans="3:38" ht="15.75">
      <c r="C113" s="111" t="s">
        <v>35</v>
      </c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</row>
    <row r="115" spans="1:31" ht="12.75" customHeight="1">
      <c r="A115" s="170" t="e">
        <f>'Tournament Results Data'!#REF!</f>
        <v>#REF!</v>
      </c>
      <c r="B115" s="170"/>
      <c r="C115" s="170"/>
      <c r="D115" s="170"/>
      <c r="E115" s="32"/>
      <c r="F115" s="3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4"/>
    </row>
    <row r="116" spans="1:31" ht="12.75" customHeight="1">
      <c r="A116" s="23"/>
      <c r="B116" s="21"/>
      <c r="C116" s="21"/>
      <c r="D116" s="28"/>
      <c r="E116" s="21"/>
      <c r="F116" s="21"/>
      <c r="G116" s="21"/>
      <c r="H116" s="13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4"/>
    </row>
    <row r="117" spans="1:31" ht="12.75" customHeight="1">
      <c r="A117" s="23"/>
      <c r="B117" s="2"/>
      <c r="C117" s="2"/>
      <c r="D117" s="19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4"/>
    </row>
    <row r="118" spans="1:31" ht="12.75" customHeight="1">
      <c r="A118" s="23"/>
      <c r="B118" s="2"/>
      <c r="C118" s="2"/>
      <c r="D118" s="19"/>
      <c r="E118" s="11"/>
      <c r="F118" s="69" t="e">
        <f>'Tournament Results Data'!#REF!</f>
        <v>#REF!</v>
      </c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2"/>
      <c r="Y118" s="2"/>
      <c r="Z118" s="2"/>
      <c r="AA118" s="2"/>
      <c r="AB118" s="2"/>
      <c r="AC118" s="2"/>
      <c r="AD118" s="2"/>
      <c r="AE118" s="24"/>
    </row>
    <row r="119" spans="1:48" ht="12.75" customHeight="1">
      <c r="A119" s="23"/>
      <c r="B119" s="21"/>
      <c r="C119" s="21"/>
      <c r="D119" s="28"/>
      <c r="E119" s="21"/>
      <c r="F119" s="166" t="e">
        <f>IF('Tournament Results Data'!#REF!='Tournament Results Data'!#REF!,'Tournament Results Data'!#REF!,'Tournament Results Data'!#REF!)</f>
        <v>#REF!</v>
      </c>
      <c r="G119" s="166"/>
      <c r="H119" s="2" t="s">
        <v>10</v>
      </c>
      <c r="I119" s="167" t="e">
        <f>IF('Tournament Results Data'!#REF!='Tournament Results Data'!#REF!,'Tournament Results Data'!#REF!,'Tournament Results Data'!#REF!)</f>
        <v>#REF!</v>
      </c>
      <c r="J119" s="167"/>
      <c r="K119" s="22" t="s">
        <v>32</v>
      </c>
      <c r="L119" s="166" t="e">
        <f>IF('Tournament Results Data'!#REF!='Tournament Results Data'!#REF!,'Tournament Results Data'!#REF!,'Tournament Results Data'!#REF!)</f>
        <v>#REF!</v>
      </c>
      <c r="M119" s="166"/>
      <c r="N119" s="2" t="s">
        <v>10</v>
      </c>
      <c r="O119" s="167" t="e">
        <f>IF('Tournament Results Data'!#REF!='Tournament Results Data'!#REF!,'Tournament Results Data'!#REF!,'Tournament Results Data'!#REF!)</f>
        <v>#REF!</v>
      </c>
      <c r="P119" s="167"/>
      <c r="Q119" s="22" t="e">
        <f>IF(T119="-",","," ")</f>
        <v>#REF!</v>
      </c>
      <c r="R119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S119" s="166"/>
      <c r="T119" s="2" t="e">
        <f>'Tournament Results Data'!#REF!</f>
        <v>#REF!</v>
      </c>
      <c r="U119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V119" s="171"/>
      <c r="W119" s="18"/>
      <c r="X119" s="2"/>
      <c r="Y119" s="2"/>
      <c r="Z119" s="2"/>
      <c r="AA119" s="2"/>
      <c r="AB119" s="2"/>
      <c r="AC119" s="2"/>
      <c r="AD119" s="2"/>
      <c r="AE119" s="24"/>
      <c r="AV119" s="2"/>
    </row>
    <row r="120" spans="1:48" ht="12.75" customHeight="1">
      <c r="A120" s="23"/>
      <c r="B120" s="2"/>
      <c r="C120" s="24"/>
      <c r="D120" s="29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9"/>
      <c r="X120" s="24"/>
      <c r="Y120" s="24"/>
      <c r="Z120" s="24"/>
      <c r="AA120" s="24"/>
      <c r="AB120" s="24"/>
      <c r="AC120" s="24"/>
      <c r="AD120" s="24"/>
      <c r="AE120" s="24"/>
      <c r="AV120" s="20"/>
    </row>
    <row r="121" spans="1:48" ht="12.75" customHeight="1">
      <c r="A121" s="26"/>
      <c r="B121" s="11"/>
      <c r="C121" s="25"/>
      <c r="D121" s="30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9"/>
      <c r="X121" s="24"/>
      <c r="Y121" s="24"/>
      <c r="Z121" s="24"/>
      <c r="AA121" s="24"/>
      <c r="AB121" s="24"/>
      <c r="AC121" s="24"/>
      <c r="AD121" s="24"/>
      <c r="AE121" s="24"/>
      <c r="AV121" s="31"/>
    </row>
    <row r="122" spans="1:31" ht="12.75" customHeight="1">
      <c r="A122" s="173" t="e">
        <f>'Tournament Results Data'!#REF!</f>
        <v>#REF!</v>
      </c>
      <c r="B122" s="173"/>
      <c r="C122" s="173"/>
      <c r="D122" s="17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19"/>
      <c r="X122" s="2"/>
      <c r="Y122" s="2"/>
      <c r="Z122" s="2"/>
      <c r="AA122" s="2"/>
      <c r="AB122" s="2"/>
      <c r="AC122" s="2"/>
      <c r="AD122" s="2"/>
      <c r="AE122" s="24"/>
    </row>
    <row r="123" spans="1:42" ht="12.75" customHeight="1">
      <c r="A123" s="23"/>
      <c r="B123" s="21"/>
      <c r="C123" s="21"/>
      <c r="D123" s="21"/>
      <c r="E123" s="21"/>
      <c r="F123" s="21"/>
      <c r="G123" s="21"/>
      <c r="H123" s="13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"/>
      <c r="T123" s="2"/>
      <c r="U123" s="2"/>
      <c r="V123" s="2"/>
      <c r="W123" s="19"/>
      <c r="X123" s="11"/>
      <c r="Y123" s="69" t="e">
        <f>'Tournament Results Data'!#REF!</f>
        <v>#REF!</v>
      </c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</row>
    <row r="124" spans="1:41" ht="12.75" customHeight="1">
      <c r="A124" s="2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19"/>
      <c r="X124" s="2"/>
      <c r="Y124" s="166" t="e">
        <f>IF('Tournament Results Data'!#REF!='Tournament Results Data'!#REF!,'Tournament Results Data'!#REF!,'Tournament Results Data'!#REF!)</f>
        <v>#REF!</v>
      </c>
      <c r="Z124" s="166"/>
      <c r="AA124" s="2" t="s">
        <v>10</v>
      </c>
      <c r="AB124" s="167" t="e">
        <f>IF('Tournament Results Data'!#REF!='Tournament Results Data'!#REF!,'Tournament Results Data'!#REF!,'Tournament Results Data'!#REF!)</f>
        <v>#REF!</v>
      </c>
      <c r="AC124" s="167"/>
      <c r="AD124" s="22" t="s">
        <v>32</v>
      </c>
      <c r="AE124" s="166" t="e">
        <f>IF('Tournament Results Data'!#REF!='Tournament Results Data'!#REF!,'Tournament Results Data'!#REF!,'Tournament Results Data'!#REF!)</f>
        <v>#REF!</v>
      </c>
      <c r="AF124" s="166"/>
      <c r="AG124" s="2" t="s">
        <v>10</v>
      </c>
      <c r="AH124" s="167" t="e">
        <f>IF('Tournament Results Data'!#REF!='Tournament Results Data'!#REF!,'Tournament Results Data'!#REF!,'Tournament Results Data'!#REF!)</f>
        <v>#REF!</v>
      </c>
      <c r="AI124" s="167"/>
      <c r="AJ124" s="22" t="e">
        <f>IF(AM124="-",","," ")</f>
        <v>#REF!</v>
      </c>
      <c r="AK124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AL124" s="171"/>
      <c r="AM124" s="2" t="e">
        <f>'Tournament Results Data'!#REF!</f>
        <v>#REF!</v>
      </c>
      <c r="AN124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AO124" s="171"/>
    </row>
    <row r="125" spans="1:31" ht="12.75" customHeight="1">
      <c r="A125" s="170" t="e">
        <f>'Tournament Results Data'!#REF!</f>
        <v>#REF!</v>
      </c>
      <c r="B125" s="170"/>
      <c r="C125" s="170"/>
      <c r="D125" s="170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19"/>
      <c r="X125" s="2"/>
      <c r="Y125" s="2"/>
      <c r="Z125" s="2"/>
      <c r="AA125" s="2"/>
      <c r="AB125" s="2"/>
      <c r="AC125" s="2"/>
      <c r="AD125" s="2"/>
      <c r="AE125" s="24"/>
    </row>
    <row r="126" spans="1:31" ht="12.75" customHeight="1">
      <c r="A126" s="23"/>
      <c r="B126" s="21"/>
      <c r="C126" s="21"/>
      <c r="D126" s="27"/>
      <c r="E126" s="21"/>
      <c r="F126" s="21"/>
      <c r="G126" s="21"/>
      <c r="H126" s="13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"/>
      <c r="T126" s="2"/>
      <c r="U126" s="2"/>
      <c r="V126" s="2"/>
      <c r="W126" s="19"/>
      <c r="X126" s="2"/>
      <c r="Y126" s="2"/>
      <c r="Z126" s="2"/>
      <c r="AA126" s="2"/>
      <c r="AB126" s="2"/>
      <c r="AC126" s="2"/>
      <c r="AD126" s="2"/>
      <c r="AE126" s="24"/>
    </row>
    <row r="127" spans="1:31" ht="12.75" customHeight="1">
      <c r="A127" s="23"/>
      <c r="B127" s="2"/>
      <c r="C127" s="24"/>
      <c r="D127" s="29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9"/>
      <c r="X127" s="24"/>
      <c r="Y127" s="24"/>
      <c r="Z127" s="24"/>
      <c r="AA127" s="24"/>
      <c r="AB127" s="24"/>
      <c r="AC127" s="24"/>
      <c r="AD127" s="24"/>
      <c r="AE127" s="24"/>
    </row>
    <row r="128" spans="1:48" ht="12.75" customHeight="1">
      <c r="A128" s="23"/>
      <c r="B128" s="2"/>
      <c r="C128" s="24"/>
      <c r="D128" s="29"/>
      <c r="E128" s="25"/>
      <c r="F128" s="69" t="e">
        <f>'Tournament Results Data'!#REF!</f>
        <v>#REF!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70"/>
      <c r="X128" s="24"/>
      <c r="Y128" s="24"/>
      <c r="Z128" s="24"/>
      <c r="AA128" s="24"/>
      <c r="AB128" s="24"/>
      <c r="AC128" s="24"/>
      <c r="AD128" s="24"/>
      <c r="AE128" s="24"/>
      <c r="AV128" s="1"/>
    </row>
    <row r="129" spans="1:31" ht="12.75" customHeight="1">
      <c r="A129" s="23"/>
      <c r="B129" s="2"/>
      <c r="C129" s="2"/>
      <c r="D129" s="19"/>
      <c r="E129" s="2"/>
      <c r="F129" s="166" t="e">
        <f>IF('Tournament Results Data'!#REF!='Tournament Results Data'!#REF!,'Tournament Results Data'!#REF!,'Tournament Results Data'!#REF!)</f>
        <v>#REF!</v>
      </c>
      <c r="G129" s="166"/>
      <c r="H129" s="2" t="s">
        <v>10</v>
      </c>
      <c r="I129" s="167" t="e">
        <f>IF('Tournament Results Data'!#REF!='Tournament Results Data'!#REF!,'Tournament Results Data'!#REF!,'Tournament Results Data'!#REF!)</f>
        <v>#REF!</v>
      </c>
      <c r="J129" s="167"/>
      <c r="K129" s="22" t="s">
        <v>32</v>
      </c>
      <c r="L129" s="166" t="e">
        <f>IF('Tournament Results Data'!#REF!='Tournament Results Data'!#REF!,'Tournament Results Data'!#REF!,'Tournament Results Data'!#REF!)</f>
        <v>#REF!</v>
      </c>
      <c r="M129" s="166"/>
      <c r="N129" s="2" t="s">
        <v>10</v>
      </c>
      <c r="O129" s="167" t="e">
        <f>IF('Tournament Results Data'!#REF!='Tournament Results Data'!#REF!,'Tournament Results Data'!#REF!,'Tournament Results Data'!#REF!)</f>
        <v>#REF!</v>
      </c>
      <c r="P129" s="167"/>
      <c r="Q129" s="22" t="e">
        <f>IF(T129="-",","," ")</f>
        <v>#REF!</v>
      </c>
      <c r="R129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S129" s="166"/>
      <c r="T129" s="2" t="e">
        <f>'Tournament Results Data'!#REF!</f>
        <v>#REF!</v>
      </c>
      <c r="U129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V129" s="171"/>
      <c r="W129" s="2"/>
      <c r="X129" s="2"/>
      <c r="Y129" s="2"/>
      <c r="Z129" s="2"/>
      <c r="AA129" s="2"/>
      <c r="AB129" s="2"/>
      <c r="AC129" s="2"/>
      <c r="AD129" s="2"/>
      <c r="AE129" s="24"/>
    </row>
    <row r="130" spans="1:31" ht="12.75" customHeight="1">
      <c r="A130" s="23"/>
      <c r="B130" s="21"/>
      <c r="C130" s="21"/>
      <c r="D130" s="28"/>
      <c r="E130" s="21"/>
      <c r="F130" s="21"/>
      <c r="G130" s="21"/>
      <c r="H130" s="13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4"/>
    </row>
    <row r="131" spans="1:31" ht="12.75" customHeight="1">
      <c r="A131" s="26"/>
      <c r="B131" s="11"/>
      <c r="C131" s="11"/>
      <c r="D131" s="1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4"/>
    </row>
    <row r="132" spans="1:31" ht="12.75" customHeight="1">
      <c r="A132" s="173" t="e">
        <f>'Tournament Results Data'!#REF!</f>
        <v>#REF!</v>
      </c>
      <c r="B132" s="173"/>
      <c r="C132" s="173"/>
      <c r="D132" s="17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4"/>
    </row>
    <row r="133" spans="1:31" ht="12.75" customHeight="1">
      <c r="A133" s="23"/>
      <c r="B133" s="21"/>
      <c r="C133" s="21"/>
      <c r="D133" s="21"/>
      <c r="E133" s="21"/>
      <c r="F133" s="21"/>
      <c r="G133" s="21"/>
      <c r="H133" s="13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4"/>
    </row>
    <row r="134" spans="1:31" ht="12.75" customHeight="1">
      <c r="A134" s="23"/>
      <c r="B134" s="2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</sheetData>
  <sheetProtection/>
  <mergeCells count="506">
    <mergeCell ref="AG66:AI66"/>
    <mergeCell ref="W66:Y66"/>
    <mergeCell ref="C67:D67"/>
    <mergeCell ref="E67:G67"/>
    <mergeCell ref="I67:K67"/>
    <mergeCell ref="L67:N67"/>
    <mergeCell ref="AG67:AI67"/>
    <mergeCell ref="W67:Y67"/>
    <mergeCell ref="Z67:AB67"/>
    <mergeCell ref="C66:D66"/>
    <mergeCell ref="AR67:AT67"/>
    <mergeCell ref="AR66:AT66"/>
    <mergeCell ref="AK66:AM66"/>
    <mergeCell ref="AN66:AP66"/>
    <mergeCell ref="AK67:AM67"/>
    <mergeCell ref="AN67:AP67"/>
    <mergeCell ref="E66:G66"/>
    <mergeCell ref="I66:K66"/>
    <mergeCell ref="L66:N66"/>
    <mergeCell ref="P67:R67"/>
    <mergeCell ref="S67:U67"/>
    <mergeCell ref="AD67:AF67"/>
    <mergeCell ref="AD66:AF66"/>
    <mergeCell ref="P66:R66"/>
    <mergeCell ref="S66:U66"/>
    <mergeCell ref="Z66:AB66"/>
    <mergeCell ref="AN65:AP65"/>
    <mergeCell ref="AR65:AT65"/>
    <mergeCell ref="Z65:AB65"/>
    <mergeCell ref="AD65:AF65"/>
    <mergeCell ref="AG65:AI65"/>
    <mergeCell ref="AK65:AM65"/>
    <mergeCell ref="AN64:AT64"/>
    <mergeCell ref="C65:D65"/>
    <mergeCell ref="E65:G65"/>
    <mergeCell ref="I65:K65"/>
    <mergeCell ref="L65:N65"/>
    <mergeCell ref="P65:R65"/>
    <mergeCell ref="S65:U65"/>
    <mergeCell ref="W65:Y65"/>
    <mergeCell ref="C64:D64"/>
    <mergeCell ref="E64:K64"/>
    <mergeCell ref="L64:R64"/>
    <mergeCell ref="S64:Y64"/>
    <mergeCell ref="Z62:AF62"/>
    <mergeCell ref="AG62:AM62"/>
    <mergeCell ref="L63:R63"/>
    <mergeCell ref="S63:Y63"/>
    <mergeCell ref="Z63:AF63"/>
    <mergeCell ref="Z64:AF64"/>
    <mergeCell ref="AG64:AM64"/>
    <mergeCell ref="AG63:AM63"/>
    <mergeCell ref="AN63:AT63"/>
    <mergeCell ref="C62:D62"/>
    <mergeCell ref="E62:K62"/>
    <mergeCell ref="L62:R62"/>
    <mergeCell ref="S62:Y62"/>
    <mergeCell ref="AN62:AT62"/>
    <mergeCell ref="C63:D63"/>
    <mergeCell ref="E63:K63"/>
    <mergeCell ref="AM60:AP60"/>
    <mergeCell ref="AQ60:AT60"/>
    <mergeCell ref="C61:D61"/>
    <mergeCell ref="E61:K61"/>
    <mergeCell ref="L61:R61"/>
    <mergeCell ref="S61:Y61"/>
    <mergeCell ref="Z61:AF61"/>
    <mergeCell ref="AG61:AM61"/>
    <mergeCell ref="AN61:AT61"/>
    <mergeCell ref="AM59:AP59"/>
    <mergeCell ref="AQ59:AT59"/>
    <mergeCell ref="C60:H60"/>
    <mergeCell ref="I60:R60"/>
    <mergeCell ref="S60:U60"/>
    <mergeCell ref="V60:X60"/>
    <mergeCell ref="Y60:AB60"/>
    <mergeCell ref="AC60:AE60"/>
    <mergeCell ref="AF60:AH60"/>
    <mergeCell ref="AI60:AL60"/>
    <mergeCell ref="Y59:AB59"/>
    <mergeCell ref="AC59:AE59"/>
    <mergeCell ref="AF59:AH59"/>
    <mergeCell ref="AI59:AL59"/>
    <mergeCell ref="C59:H59"/>
    <mergeCell ref="I59:R59"/>
    <mergeCell ref="S59:U59"/>
    <mergeCell ref="V59:X59"/>
    <mergeCell ref="I58:R58"/>
    <mergeCell ref="S58:U58"/>
    <mergeCell ref="V58:X58"/>
    <mergeCell ref="AQ58:AT58"/>
    <mergeCell ref="AI58:AL58"/>
    <mergeCell ref="AQ55:AT57"/>
    <mergeCell ref="C56:R56"/>
    <mergeCell ref="C57:R57"/>
    <mergeCell ref="S57:U57"/>
    <mergeCell ref="V57:X57"/>
    <mergeCell ref="Y57:AB57"/>
    <mergeCell ref="AC57:AE57"/>
    <mergeCell ref="AF57:AH57"/>
    <mergeCell ref="AI57:AL57"/>
    <mergeCell ref="C55:R55"/>
    <mergeCell ref="C50:D50"/>
    <mergeCell ref="E50:G50"/>
    <mergeCell ref="AN52:AP52"/>
    <mergeCell ref="AD52:AF52"/>
    <mergeCell ref="AD51:AF51"/>
    <mergeCell ref="AG51:AI51"/>
    <mergeCell ref="AK51:AM51"/>
    <mergeCell ref="P52:R52"/>
    <mergeCell ref="AG52:AI52"/>
    <mergeCell ref="AK52:AM52"/>
    <mergeCell ref="L49:R49"/>
    <mergeCell ref="S49:Y49"/>
    <mergeCell ref="S47:Y47"/>
    <mergeCell ref="AG48:AM48"/>
    <mergeCell ref="AG49:AM49"/>
    <mergeCell ref="Z49:AF49"/>
    <mergeCell ref="C47:D47"/>
    <mergeCell ref="E47:K47"/>
    <mergeCell ref="L47:R47"/>
    <mergeCell ref="Z48:AF48"/>
    <mergeCell ref="C48:D48"/>
    <mergeCell ref="E48:K48"/>
    <mergeCell ref="L48:R48"/>
    <mergeCell ref="S48:Y48"/>
    <mergeCell ref="C40:R40"/>
    <mergeCell ref="S40:AB41"/>
    <mergeCell ref="AC40:AL41"/>
    <mergeCell ref="V42:X42"/>
    <mergeCell ref="Y42:AB42"/>
    <mergeCell ref="C41:R41"/>
    <mergeCell ref="C42:R42"/>
    <mergeCell ref="S42:U42"/>
    <mergeCell ref="AI42:AL42"/>
    <mergeCell ref="C43:H43"/>
    <mergeCell ref="I43:R43"/>
    <mergeCell ref="V43:X43"/>
    <mergeCell ref="Y43:AB43"/>
    <mergeCell ref="S43:U43"/>
    <mergeCell ref="AK50:AM50"/>
    <mergeCell ref="AD50:AF50"/>
    <mergeCell ref="Z47:AF47"/>
    <mergeCell ref="AG50:AI50"/>
    <mergeCell ref="AG47:AM47"/>
    <mergeCell ref="V44:X44"/>
    <mergeCell ref="AC45:AE45"/>
    <mergeCell ref="AF45:AH45"/>
    <mergeCell ref="AC58:AE58"/>
    <mergeCell ref="AF58:AH58"/>
    <mergeCell ref="Y44:AB44"/>
    <mergeCell ref="AC44:AE44"/>
    <mergeCell ref="Y58:AB58"/>
    <mergeCell ref="Z51:AB51"/>
    <mergeCell ref="AF44:AH44"/>
    <mergeCell ref="AN51:AP51"/>
    <mergeCell ref="AC55:AL56"/>
    <mergeCell ref="AM58:AP58"/>
    <mergeCell ref="AN47:AT47"/>
    <mergeCell ref="AM55:AP57"/>
    <mergeCell ref="AR52:AT52"/>
    <mergeCell ref="AR51:AT51"/>
    <mergeCell ref="AN50:AP50"/>
    <mergeCell ref="AR50:AT50"/>
    <mergeCell ref="AN49:AT49"/>
    <mergeCell ref="B104:H104"/>
    <mergeCell ref="B97:H97"/>
    <mergeCell ref="B99:H99"/>
    <mergeCell ref="C101:D101"/>
    <mergeCell ref="G101:X101"/>
    <mergeCell ref="P50:R50"/>
    <mergeCell ref="S50:U50"/>
    <mergeCell ref="W50:Y50"/>
    <mergeCell ref="Z50:AB50"/>
    <mergeCell ref="G94:X94"/>
    <mergeCell ref="Z52:AB52"/>
    <mergeCell ref="L51:N51"/>
    <mergeCell ref="B89:H89"/>
    <mergeCell ref="B92:H92"/>
    <mergeCell ref="S55:AB56"/>
    <mergeCell ref="S52:U52"/>
    <mergeCell ref="W52:Y52"/>
    <mergeCell ref="S51:U51"/>
    <mergeCell ref="C58:H58"/>
    <mergeCell ref="C52:D52"/>
    <mergeCell ref="E52:G52"/>
    <mergeCell ref="I52:K52"/>
    <mergeCell ref="L52:N52"/>
    <mergeCell ref="C51:D51"/>
    <mergeCell ref="I51:K51"/>
    <mergeCell ref="E51:G51"/>
    <mergeCell ref="AG34:AM34"/>
    <mergeCell ref="Z34:AF34"/>
    <mergeCell ref="E34:K34"/>
    <mergeCell ref="L34:R34"/>
    <mergeCell ref="C34:D34"/>
    <mergeCell ref="P35:R35"/>
    <mergeCell ref="S35:U35"/>
    <mergeCell ref="AQ43:AT43"/>
    <mergeCell ref="AQ44:AT44"/>
    <mergeCell ref="AQ45:AT45"/>
    <mergeCell ref="AN48:AT48"/>
    <mergeCell ref="AN46:AT46"/>
    <mergeCell ref="AM40:AP45"/>
    <mergeCell ref="AQ40:AT42"/>
    <mergeCell ref="AN37:AP37"/>
    <mergeCell ref="AR37:AT37"/>
    <mergeCell ref="AK36:AM36"/>
    <mergeCell ref="AN32:AT32"/>
    <mergeCell ref="AN33:AT33"/>
    <mergeCell ref="AN34:AT34"/>
    <mergeCell ref="AN35:AP35"/>
    <mergeCell ref="AR35:AT35"/>
    <mergeCell ref="AN36:AP36"/>
    <mergeCell ref="AR36:AT36"/>
    <mergeCell ref="AR19:AT19"/>
    <mergeCell ref="AN20:AP20"/>
    <mergeCell ref="AR20:AT20"/>
    <mergeCell ref="AN15:AT15"/>
    <mergeCell ref="AN16:AT16"/>
    <mergeCell ref="AN17:AT17"/>
    <mergeCell ref="AN18:AT18"/>
    <mergeCell ref="AN19:AP19"/>
    <mergeCell ref="S19:U19"/>
    <mergeCell ref="P19:R19"/>
    <mergeCell ref="S18:Y18"/>
    <mergeCell ref="L18:R18"/>
    <mergeCell ref="C10:R10"/>
    <mergeCell ref="L17:R17"/>
    <mergeCell ref="S17:Y17"/>
    <mergeCell ref="Z17:AF17"/>
    <mergeCell ref="L16:R16"/>
    <mergeCell ref="AC14:AE14"/>
    <mergeCell ref="E16:K16"/>
    <mergeCell ref="S16:Y16"/>
    <mergeCell ref="AC13:AE13"/>
    <mergeCell ref="AF13:AH13"/>
    <mergeCell ref="C25:R25"/>
    <mergeCell ref="C26:R26"/>
    <mergeCell ref="S24:AB25"/>
    <mergeCell ref="B3:C3"/>
    <mergeCell ref="C21:D21"/>
    <mergeCell ref="E21:G21"/>
    <mergeCell ref="I21:K21"/>
    <mergeCell ref="E17:K17"/>
    <mergeCell ref="C8:R8"/>
    <mergeCell ref="C9:R9"/>
    <mergeCell ref="W21:Y21"/>
    <mergeCell ref="Z21:AB21"/>
    <mergeCell ref="S21:U21"/>
    <mergeCell ref="C24:R24"/>
    <mergeCell ref="AN21:AP21"/>
    <mergeCell ref="AR21:AT21"/>
    <mergeCell ref="C37:D37"/>
    <mergeCell ref="E37:G37"/>
    <mergeCell ref="I37:K37"/>
    <mergeCell ref="L37:N37"/>
    <mergeCell ref="P37:R37"/>
    <mergeCell ref="S37:U37"/>
    <mergeCell ref="L21:N21"/>
    <mergeCell ref="P21:R21"/>
    <mergeCell ref="S8:AB9"/>
    <mergeCell ref="W37:Y37"/>
    <mergeCell ref="Z37:AB37"/>
    <mergeCell ref="S10:U10"/>
    <mergeCell ref="V10:X10"/>
    <mergeCell ref="Y10:AB10"/>
    <mergeCell ref="Y12:AB12"/>
    <mergeCell ref="W20:Y20"/>
    <mergeCell ref="S20:U20"/>
    <mergeCell ref="S26:U26"/>
    <mergeCell ref="D1:AB1"/>
    <mergeCell ref="D3:F3"/>
    <mergeCell ref="D5:AB5"/>
    <mergeCell ref="S14:U14"/>
    <mergeCell ref="V14:X14"/>
    <mergeCell ref="Y14:AB14"/>
    <mergeCell ref="Y11:AB11"/>
    <mergeCell ref="S12:U12"/>
    <mergeCell ref="Y13:AB13"/>
    <mergeCell ref="V13:X13"/>
    <mergeCell ref="AI13:AL13"/>
    <mergeCell ref="AG16:AM16"/>
    <mergeCell ref="AG15:AM15"/>
    <mergeCell ref="Z16:AF16"/>
    <mergeCell ref="Z15:AF15"/>
    <mergeCell ref="AF14:AH14"/>
    <mergeCell ref="AI14:AL14"/>
    <mergeCell ref="S15:Y15"/>
    <mergeCell ref="E15:K15"/>
    <mergeCell ref="I12:R12"/>
    <mergeCell ref="V12:X12"/>
    <mergeCell ref="C14:H14"/>
    <mergeCell ref="C15:D15"/>
    <mergeCell ref="L15:R15"/>
    <mergeCell ref="I13:R13"/>
    <mergeCell ref="C12:H12"/>
    <mergeCell ref="S13:U13"/>
    <mergeCell ref="C11:H11"/>
    <mergeCell ref="I11:R11"/>
    <mergeCell ref="S11:U11"/>
    <mergeCell ref="V11:X11"/>
    <mergeCell ref="AQ11:AT11"/>
    <mergeCell ref="AF12:AH12"/>
    <mergeCell ref="AC8:AL9"/>
    <mergeCell ref="AI11:AL11"/>
    <mergeCell ref="AF11:AH11"/>
    <mergeCell ref="AC11:AE11"/>
    <mergeCell ref="AC10:AE10"/>
    <mergeCell ref="AF10:AH10"/>
    <mergeCell ref="AC12:AE12"/>
    <mergeCell ref="AQ13:AT13"/>
    <mergeCell ref="C16:D16"/>
    <mergeCell ref="I14:R14"/>
    <mergeCell ref="C13:H13"/>
    <mergeCell ref="AQ14:AT14"/>
    <mergeCell ref="AM8:AP14"/>
    <mergeCell ref="AI10:AL10"/>
    <mergeCell ref="AI12:AL12"/>
    <mergeCell ref="AQ12:AT12"/>
    <mergeCell ref="AQ8:AT10"/>
    <mergeCell ref="I20:K20"/>
    <mergeCell ref="L20:N20"/>
    <mergeCell ref="P20:R20"/>
    <mergeCell ref="L19:N19"/>
    <mergeCell ref="Z20:AB20"/>
    <mergeCell ref="AD20:AF20"/>
    <mergeCell ref="C17:D17"/>
    <mergeCell ref="C18:D18"/>
    <mergeCell ref="C19:D19"/>
    <mergeCell ref="C20:D20"/>
    <mergeCell ref="E19:G19"/>
    <mergeCell ref="E20:G20"/>
    <mergeCell ref="E18:K18"/>
    <mergeCell ref="I19:K19"/>
    <mergeCell ref="AK20:AM20"/>
    <mergeCell ref="AF29:AH29"/>
    <mergeCell ref="AF28:AH28"/>
    <mergeCell ref="AF27:AH27"/>
    <mergeCell ref="AC24:AL25"/>
    <mergeCell ref="AG21:AI21"/>
    <mergeCell ref="AK21:AM21"/>
    <mergeCell ref="AD21:AF21"/>
    <mergeCell ref="AG20:AI20"/>
    <mergeCell ref="AC26:AE26"/>
    <mergeCell ref="AG17:AM17"/>
    <mergeCell ref="AG18:AM18"/>
    <mergeCell ref="AG19:AI19"/>
    <mergeCell ref="W19:Y19"/>
    <mergeCell ref="Z19:AB19"/>
    <mergeCell ref="Z18:AF18"/>
    <mergeCell ref="AK19:AM19"/>
    <mergeCell ref="AD19:AF19"/>
    <mergeCell ref="V26:X26"/>
    <mergeCell ref="Y26:AB26"/>
    <mergeCell ref="AF26:AH26"/>
    <mergeCell ref="AQ28:AT28"/>
    <mergeCell ref="V27:X27"/>
    <mergeCell ref="Y27:AB27"/>
    <mergeCell ref="AC27:AE27"/>
    <mergeCell ref="AQ24:AT26"/>
    <mergeCell ref="AI26:AL26"/>
    <mergeCell ref="AI28:AL28"/>
    <mergeCell ref="AQ27:AT27"/>
    <mergeCell ref="AI27:AL27"/>
    <mergeCell ref="AM24:AP30"/>
    <mergeCell ref="C27:H27"/>
    <mergeCell ref="I27:R27"/>
    <mergeCell ref="S27:U27"/>
    <mergeCell ref="AI29:AL29"/>
    <mergeCell ref="C29:H29"/>
    <mergeCell ref="I29:R29"/>
    <mergeCell ref="AC29:AE29"/>
    <mergeCell ref="S28:U28"/>
    <mergeCell ref="V28:X28"/>
    <mergeCell ref="Y28:AB28"/>
    <mergeCell ref="S29:U29"/>
    <mergeCell ref="C28:H28"/>
    <mergeCell ref="I28:R28"/>
    <mergeCell ref="AC28:AE28"/>
    <mergeCell ref="C31:D31"/>
    <mergeCell ref="E31:K31"/>
    <mergeCell ref="L31:R31"/>
    <mergeCell ref="S31:Y31"/>
    <mergeCell ref="C30:H30"/>
    <mergeCell ref="I30:R30"/>
    <mergeCell ref="AC30:AE30"/>
    <mergeCell ref="S30:U30"/>
    <mergeCell ref="Y30:AB30"/>
    <mergeCell ref="AN31:AT31"/>
    <mergeCell ref="V30:X30"/>
    <mergeCell ref="AG31:AM31"/>
    <mergeCell ref="Z31:AF31"/>
    <mergeCell ref="AQ29:AT29"/>
    <mergeCell ref="AI30:AL30"/>
    <mergeCell ref="AQ30:AT30"/>
    <mergeCell ref="V29:X29"/>
    <mergeCell ref="Y29:AB29"/>
    <mergeCell ref="AF30:AH30"/>
    <mergeCell ref="C32:D32"/>
    <mergeCell ref="C33:D33"/>
    <mergeCell ref="E33:K33"/>
    <mergeCell ref="L33:R33"/>
    <mergeCell ref="E32:K32"/>
    <mergeCell ref="L32:R32"/>
    <mergeCell ref="AG32:AM32"/>
    <mergeCell ref="Z33:AF33"/>
    <mergeCell ref="AG33:AM33"/>
    <mergeCell ref="S32:Y32"/>
    <mergeCell ref="Z32:AF32"/>
    <mergeCell ref="S33:Y33"/>
    <mergeCell ref="P36:R36"/>
    <mergeCell ref="S36:U36"/>
    <mergeCell ref="C35:D35"/>
    <mergeCell ref="E35:G35"/>
    <mergeCell ref="I35:K35"/>
    <mergeCell ref="L35:N35"/>
    <mergeCell ref="C36:D36"/>
    <mergeCell ref="E36:G36"/>
    <mergeCell ref="I36:K36"/>
    <mergeCell ref="L36:N36"/>
    <mergeCell ref="AC42:AE42"/>
    <mergeCell ref="AF42:AH42"/>
    <mergeCell ref="S34:Y34"/>
    <mergeCell ref="W35:Y35"/>
    <mergeCell ref="Z35:AB35"/>
    <mergeCell ref="W36:Y36"/>
    <mergeCell ref="Z36:AB36"/>
    <mergeCell ref="AF43:AH43"/>
    <mergeCell ref="AI44:AL44"/>
    <mergeCell ref="AI43:AL43"/>
    <mergeCell ref="AC43:AE43"/>
    <mergeCell ref="AD35:AF35"/>
    <mergeCell ref="AG35:AI35"/>
    <mergeCell ref="AK35:AM35"/>
    <mergeCell ref="AK37:AM37"/>
    <mergeCell ref="AD36:AF36"/>
    <mergeCell ref="AG36:AI36"/>
    <mergeCell ref="AD37:AF37"/>
    <mergeCell ref="AG37:AI37"/>
    <mergeCell ref="C44:H44"/>
    <mergeCell ref="I44:R44"/>
    <mergeCell ref="S44:U44"/>
    <mergeCell ref="C45:H45"/>
    <mergeCell ref="I45:R45"/>
    <mergeCell ref="S45:U45"/>
    <mergeCell ref="V45:X45"/>
    <mergeCell ref="Z46:AF46"/>
    <mergeCell ref="AG46:AM46"/>
    <mergeCell ref="Y45:AB45"/>
    <mergeCell ref="AI45:AL45"/>
    <mergeCell ref="C46:D46"/>
    <mergeCell ref="E46:K46"/>
    <mergeCell ref="L46:R46"/>
    <mergeCell ref="S46:Y46"/>
    <mergeCell ref="C113:AL113"/>
    <mergeCell ref="AK124:AL124"/>
    <mergeCell ref="D109:F109"/>
    <mergeCell ref="D111:AB111"/>
    <mergeCell ref="Y123:AP123"/>
    <mergeCell ref="AN124:AO124"/>
    <mergeCell ref="A122:D122"/>
    <mergeCell ref="O119:P119"/>
    <mergeCell ref="R119:S119"/>
    <mergeCell ref="Y124:Z124"/>
    <mergeCell ref="F128:W128"/>
    <mergeCell ref="A125:D125"/>
    <mergeCell ref="C94:D94"/>
    <mergeCell ref="P95:Q95"/>
    <mergeCell ref="M102:N102"/>
    <mergeCell ref="P102:Q102"/>
    <mergeCell ref="M95:N95"/>
    <mergeCell ref="D107:AB107"/>
    <mergeCell ref="B109:C109"/>
    <mergeCell ref="AB124:AC124"/>
    <mergeCell ref="L129:M129"/>
    <mergeCell ref="O129:P129"/>
    <mergeCell ref="R129:S129"/>
    <mergeCell ref="U129:V129"/>
    <mergeCell ref="C49:D49"/>
    <mergeCell ref="I50:K50"/>
    <mergeCell ref="P87:Q87"/>
    <mergeCell ref="C86:D86"/>
    <mergeCell ref="G86:X86"/>
    <mergeCell ref="W51:Y51"/>
    <mergeCell ref="M87:N87"/>
    <mergeCell ref="E49:K49"/>
    <mergeCell ref="L50:N50"/>
    <mergeCell ref="P51:R51"/>
    <mergeCell ref="A132:D132"/>
    <mergeCell ref="D76:AB76"/>
    <mergeCell ref="B78:C78"/>
    <mergeCell ref="D78:F78"/>
    <mergeCell ref="D80:AB80"/>
    <mergeCell ref="B82:AT82"/>
    <mergeCell ref="B84:H84"/>
    <mergeCell ref="F129:G129"/>
    <mergeCell ref="AH124:AI124"/>
    <mergeCell ref="I129:J129"/>
    <mergeCell ref="AE124:AF124"/>
    <mergeCell ref="U119:V119"/>
    <mergeCell ref="A115:D115"/>
    <mergeCell ref="F119:G119"/>
    <mergeCell ref="I119:J119"/>
    <mergeCell ref="L119:M119"/>
    <mergeCell ref="F118:W118"/>
  </mergeCells>
  <printOptions gridLines="1" horizontalCentered="1"/>
  <pageMargins left="0.25" right="0.25" top="0.5" bottom="0.25" header="0.5" footer="0.5"/>
  <pageSetup fitToHeight="2" horizontalDpi="600" verticalDpi="600" orientation="portrait" r:id="rId1"/>
  <rowBreaks count="1" manualBreakCount="1">
    <brk id="10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V115"/>
  <sheetViews>
    <sheetView zoomScalePageLayoutView="0" workbookViewId="0" topLeftCell="A73">
      <selection activeCell="AX99" sqref="AX99"/>
    </sheetView>
  </sheetViews>
  <sheetFormatPr defaultColWidth="9.140625" defaultRowHeight="12.75"/>
  <cols>
    <col min="1" max="1" width="0.85546875" style="0" customWidth="1"/>
    <col min="2" max="2" width="2.00390625" style="3" bestFit="1" customWidth="1"/>
    <col min="3" max="3" width="13.140625" style="1" bestFit="1" customWidth="1"/>
    <col min="4" max="4" width="7.8515625" style="1" customWidth="1"/>
    <col min="5" max="46" width="1.7109375" style="1" customWidth="1"/>
  </cols>
  <sheetData>
    <row r="1" spans="3:28" ht="12.75">
      <c r="C1" s="5" t="str">
        <f>'Tournament Results Data'!B1</f>
        <v>Tournament:</v>
      </c>
      <c r="D1" s="169">
        <f>'Tournament Results Data'!C1</f>
        <v>0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ht="12.75">
      <c r="C2" s="5"/>
    </row>
    <row r="3" spans="2:6" ht="12.75">
      <c r="B3" s="145">
        <f>'Tournament Results Data'!$A$3</f>
        <v>0</v>
      </c>
      <c r="C3" s="145"/>
      <c r="D3" s="168">
        <f>'Tournament Results Data'!C3</f>
        <v>0</v>
      </c>
      <c r="E3" s="168"/>
      <c r="F3" s="168"/>
    </row>
    <row r="4" spans="3:20" ht="12.75">
      <c r="C4" s="5"/>
      <c r="Q4"/>
      <c r="T4"/>
    </row>
    <row r="5" spans="3:28" ht="12.75">
      <c r="C5" s="5" t="str">
        <f>'Tournament Results Data'!B5</f>
        <v>Site:</v>
      </c>
      <c r="D5" s="169">
        <f>'Tournament Results Data'!C5</f>
        <v>0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7" ht="13.5" thickBot="1"/>
    <row r="8" spans="2:46" ht="12.75">
      <c r="B8" s="6"/>
      <c r="C8" s="66" t="str">
        <f>'Tournament Results Data'!B7</f>
        <v>Pool A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5" t="str">
        <f>'Tournament Results Data'!R7</f>
        <v>Matches</v>
      </c>
      <c r="T8" s="66"/>
      <c r="U8" s="66"/>
      <c r="V8" s="66"/>
      <c r="W8" s="66"/>
      <c r="X8" s="66"/>
      <c r="Y8" s="66"/>
      <c r="Z8" s="66"/>
      <c r="AA8" s="66"/>
      <c r="AB8" s="67"/>
      <c r="AC8" s="65" t="str">
        <f>'Tournament Results Data'!AB7</f>
        <v>Sets</v>
      </c>
      <c r="AD8" s="66"/>
      <c r="AE8" s="66"/>
      <c r="AF8" s="66"/>
      <c r="AG8" s="66"/>
      <c r="AH8" s="66"/>
      <c r="AI8" s="66"/>
      <c r="AJ8" s="66"/>
      <c r="AK8" s="66"/>
      <c r="AL8" s="67"/>
      <c r="AM8" s="57" t="str">
        <f>'Tournament Results Data'!AL7</f>
        <v>Points %</v>
      </c>
      <c r="AN8" s="58"/>
      <c r="AO8" s="58"/>
      <c r="AP8" s="59"/>
      <c r="AQ8" s="57" t="str">
        <f>'Tournament Results Data'!AP7</f>
        <v>Finish Place</v>
      </c>
      <c r="AR8" s="58"/>
      <c r="AS8" s="58"/>
      <c r="AT8" s="54"/>
    </row>
    <row r="9" spans="1:46" ht="12.75">
      <c r="A9" s="10"/>
      <c r="B9" s="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68"/>
      <c r="T9" s="69"/>
      <c r="U9" s="69"/>
      <c r="V9" s="69"/>
      <c r="W9" s="69"/>
      <c r="X9" s="69"/>
      <c r="Y9" s="69"/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70"/>
      <c r="AM9" s="60"/>
      <c r="AN9" s="61"/>
      <c r="AO9" s="61"/>
      <c r="AP9" s="62"/>
      <c r="AQ9" s="60"/>
      <c r="AR9" s="61"/>
      <c r="AS9" s="61"/>
      <c r="AT9" s="55"/>
    </row>
    <row r="10" spans="1:46" ht="12.75">
      <c r="A10" s="23"/>
      <c r="B10" s="7"/>
      <c r="C10" s="98" t="str">
        <f>'Tournament Results Data'!B9</f>
        <v>Teams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49" t="str">
        <f>'Tournament Results Data'!R9</f>
        <v>Won</v>
      </c>
      <c r="T10" s="50"/>
      <c r="U10" s="51"/>
      <c r="V10" s="49" t="str">
        <f>'Tournament Results Data'!U9</f>
        <v>Lost</v>
      </c>
      <c r="W10" s="50"/>
      <c r="X10" s="51"/>
      <c r="Y10" s="49" t="str">
        <f>'Tournament Results Data'!X9</f>
        <v>%</v>
      </c>
      <c r="Z10" s="50"/>
      <c r="AA10" s="50"/>
      <c r="AB10" s="51"/>
      <c r="AC10" s="49" t="str">
        <f>'Tournament Results Data'!AB9</f>
        <v>Won</v>
      </c>
      <c r="AD10" s="50"/>
      <c r="AE10" s="51"/>
      <c r="AF10" s="49" t="str">
        <f>'Tournament Results Data'!AE9</f>
        <v>Lost</v>
      </c>
      <c r="AG10" s="50"/>
      <c r="AH10" s="51"/>
      <c r="AI10" s="49" t="str">
        <f>'Tournament Results Data'!AH9</f>
        <v>%</v>
      </c>
      <c r="AJ10" s="50"/>
      <c r="AK10" s="50"/>
      <c r="AL10" s="51"/>
      <c r="AM10" s="63"/>
      <c r="AN10" s="64"/>
      <c r="AO10" s="64"/>
      <c r="AP10" s="53"/>
      <c r="AQ10" s="63"/>
      <c r="AR10" s="64"/>
      <c r="AS10" s="64"/>
      <c r="AT10" s="52"/>
    </row>
    <row r="11" spans="1:46" ht="12.75">
      <c r="A11" s="20"/>
      <c r="B11" s="8">
        <f>'Tournament Results Data'!A10</f>
        <v>0</v>
      </c>
      <c r="C11" s="94">
        <f>'Tournament Results Data'!B10</f>
        <v>0</v>
      </c>
      <c r="D11" s="94"/>
      <c r="E11" s="94"/>
      <c r="F11" s="94"/>
      <c r="G11" s="94"/>
      <c r="H11" s="94"/>
      <c r="I11" s="94">
        <f>'Tournament Results Data'!H10</f>
        <v>0</v>
      </c>
      <c r="J11" s="94"/>
      <c r="K11" s="94"/>
      <c r="L11" s="94"/>
      <c r="M11" s="94"/>
      <c r="N11" s="94"/>
      <c r="O11" s="94"/>
      <c r="P11" s="94"/>
      <c r="Q11" s="94"/>
      <c r="R11" s="94"/>
      <c r="S11" s="81">
        <f>'Tournament Results Data'!R10</f>
        <v>0</v>
      </c>
      <c r="T11" s="82"/>
      <c r="U11" s="83"/>
      <c r="V11" s="84">
        <f>'Tournament Results Data'!U10</f>
        <v>0</v>
      </c>
      <c r="W11" s="85"/>
      <c r="X11" s="86"/>
      <c r="Y11" s="95" t="e">
        <f>'Tournament Results Data'!X10</f>
        <v>#DIV/0!</v>
      </c>
      <c r="Z11" s="96"/>
      <c r="AA11" s="96"/>
      <c r="AB11" s="97"/>
      <c r="AC11" s="81">
        <f>'Tournament Results Data'!AB10</f>
        <v>0</v>
      </c>
      <c r="AD11" s="82"/>
      <c r="AE11" s="83"/>
      <c r="AF11" s="81">
        <f>'Tournament Results Data'!AE10</f>
        <v>0</v>
      </c>
      <c r="AG11" s="82"/>
      <c r="AH11" s="83"/>
      <c r="AI11" s="95" t="e">
        <f>'Tournament Results Data'!AH10</f>
        <v>#DIV/0!</v>
      </c>
      <c r="AJ11" s="96"/>
      <c r="AK11" s="96"/>
      <c r="AL11" s="97"/>
      <c r="AM11" s="95" t="e">
        <f>'Tournament Results Data'!AL10</f>
        <v>#DIV/0!</v>
      </c>
      <c r="AN11" s="96"/>
      <c r="AO11" s="96"/>
      <c r="AP11" s="97"/>
      <c r="AQ11" s="49">
        <f>'Tournament Results Data'!AP10</f>
        <v>0</v>
      </c>
      <c r="AR11" s="50"/>
      <c r="AS11" s="50"/>
      <c r="AT11" s="75"/>
    </row>
    <row r="12" spans="1:46" ht="12.75">
      <c r="A12" s="20"/>
      <c r="B12" s="8">
        <f>'Tournament Results Data'!A11</f>
        <v>0</v>
      </c>
      <c r="C12" s="94">
        <f>'Tournament Results Data'!B11</f>
        <v>0</v>
      </c>
      <c r="D12" s="94"/>
      <c r="E12" s="94"/>
      <c r="F12" s="94"/>
      <c r="G12" s="94"/>
      <c r="H12" s="94"/>
      <c r="I12" s="94">
        <f>'Tournament Results Data'!H11</f>
        <v>0</v>
      </c>
      <c r="J12" s="94"/>
      <c r="K12" s="94"/>
      <c r="L12" s="94"/>
      <c r="M12" s="94"/>
      <c r="N12" s="94"/>
      <c r="O12" s="94"/>
      <c r="P12" s="94"/>
      <c r="Q12" s="94"/>
      <c r="R12" s="94"/>
      <c r="S12" s="81">
        <f>'Tournament Results Data'!R11</f>
        <v>0</v>
      </c>
      <c r="T12" s="82"/>
      <c r="U12" s="83"/>
      <c r="V12" s="84">
        <f>'Tournament Results Data'!U11</f>
        <v>0</v>
      </c>
      <c r="W12" s="85"/>
      <c r="X12" s="86"/>
      <c r="Y12" s="95" t="e">
        <f>'Tournament Results Data'!X11</f>
        <v>#DIV/0!</v>
      </c>
      <c r="Z12" s="96"/>
      <c r="AA12" s="96"/>
      <c r="AB12" s="97"/>
      <c r="AC12" s="81">
        <f>'Tournament Results Data'!AB11</f>
        <v>0</v>
      </c>
      <c r="AD12" s="82"/>
      <c r="AE12" s="83"/>
      <c r="AF12" s="81">
        <f>'Tournament Results Data'!AE11</f>
        <v>0</v>
      </c>
      <c r="AG12" s="82"/>
      <c r="AH12" s="83"/>
      <c r="AI12" s="95" t="e">
        <f>'Tournament Results Data'!AH11</f>
        <v>#DIV/0!</v>
      </c>
      <c r="AJ12" s="96"/>
      <c r="AK12" s="96"/>
      <c r="AL12" s="97"/>
      <c r="AM12" s="95" t="e">
        <f>'Tournament Results Data'!AL11</f>
        <v>#DIV/0!</v>
      </c>
      <c r="AN12" s="96"/>
      <c r="AO12" s="96"/>
      <c r="AP12" s="97"/>
      <c r="AQ12" s="49">
        <f>'Tournament Results Data'!AP11</f>
        <v>0</v>
      </c>
      <c r="AR12" s="50"/>
      <c r="AS12" s="50"/>
      <c r="AT12" s="75"/>
    </row>
    <row r="13" spans="1:46" ht="12.75">
      <c r="A13" s="20"/>
      <c r="B13" s="8">
        <f>'Tournament Results Data'!A12</f>
        <v>0</v>
      </c>
      <c r="C13" s="94">
        <f>'Tournament Results Data'!B12</f>
        <v>0</v>
      </c>
      <c r="D13" s="94"/>
      <c r="E13" s="94"/>
      <c r="F13" s="94"/>
      <c r="G13" s="94"/>
      <c r="H13" s="94"/>
      <c r="I13" s="94">
        <f>'Tournament Results Data'!H12</f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81">
        <f>'Tournament Results Data'!R12</f>
        <v>0</v>
      </c>
      <c r="T13" s="82"/>
      <c r="U13" s="83"/>
      <c r="V13" s="84">
        <f>'Tournament Results Data'!U12</f>
        <v>0</v>
      </c>
      <c r="W13" s="85"/>
      <c r="X13" s="86"/>
      <c r="Y13" s="95" t="e">
        <f>'Tournament Results Data'!X12</f>
        <v>#DIV/0!</v>
      </c>
      <c r="Z13" s="96"/>
      <c r="AA13" s="96"/>
      <c r="AB13" s="97"/>
      <c r="AC13" s="81">
        <f>'Tournament Results Data'!AB12</f>
        <v>0</v>
      </c>
      <c r="AD13" s="82"/>
      <c r="AE13" s="83"/>
      <c r="AF13" s="81">
        <f>'Tournament Results Data'!AE12</f>
        <v>0</v>
      </c>
      <c r="AG13" s="82"/>
      <c r="AH13" s="83"/>
      <c r="AI13" s="95" t="e">
        <f>'Tournament Results Data'!AH12</f>
        <v>#DIV/0!</v>
      </c>
      <c r="AJ13" s="96"/>
      <c r="AK13" s="96"/>
      <c r="AL13" s="97"/>
      <c r="AM13" s="95" t="e">
        <f>'Tournament Results Data'!AL12</f>
        <v>#DIV/0!</v>
      </c>
      <c r="AN13" s="96"/>
      <c r="AO13" s="96"/>
      <c r="AP13" s="97"/>
      <c r="AQ13" s="49">
        <f>'Tournament Results Data'!AP12</f>
        <v>0</v>
      </c>
      <c r="AR13" s="50"/>
      <c r="AS13" s="50"/>
      <c r="AT13" s="75"/>
    </row>
    <row r="14" spans="1:46" ht="12.75">
      <c r="A14" s="20"/>
      <c r="B14" s="8">
        <f>'Tournament Results Data'!A13</f>
        <v>0</v>
      </c>
      <c r="C14" s="94">
        <f>'Tournament Results Data'!B13</f>
        <v>0</v>
      </c>
      <c r="D14" s="94"/>
      <c r="E14" s="94"/>
      <c r="F14" s="94"/>
      <c r="G14" s="94"/>
      <c r="H14" s="94"/>
      <c r="I14" s="94">
        <f>'Tournament Results Data'!H13</f>
        <v>0</v>
      </c>
      <c r="J14" s="94"/>
      <c r="K14" s="94"/>
      <c r="L14" s="94"/>
      <c r="M14" s="94"/>
      <c r="N14" s="94"/>
      <c r="O14" s="94"/>
      <c r="P14" s="94"/>
      <c r="Q14" s="94"/>
      <c r="R14" s="94"/>
      <c r="S14" s="81">
        <f>'Tournament Results Data'!R13</f>
        <v>0</v>
      </c>
      <c r="T14" s="82"/>
      <c r="U14" s="83"/>
      <c r="V14" s="84">
        <f>'Tournament Results Data'!U13</f>
        <v>0</v>
      </c>
      <c r="W14" s="85"/>
      <c r="X14" s="86"/>
      <c r="Y14" s="95" t="e">
        <f>'Tournament Results Data'!X13</f>
        <v>#DIV/0!</v>
      </c>
      <c r="Z14" s="96"/>
      <c r="AA14" s="96"/>
      <c r="AB14" s="97"/>
      <c r="AC14" s="81">
        <f>'Tournament Results Data'!AB13</f>
        <v>0</v>
      </c>
      <c r="AD14" s="82"/>
      <c r="AE14" s="83"/>
      <c r="AF14" s="81">
        <f>'Tournament Results Data'!AE13</f>
        <v>0</v>
      </c>
      <c r="AG14" s="82"/>
      <c r="AH14" s="83"/>
      <c r="AI14" s="95" t="e">
        <f>'Tournament Results Data'!AH13</f>
        <v>#DIV/0!</v>
      </c>
      <c r="AJ14" s="96"/>
      <c r="AK14" s="96"/>
      <c r="AL14" s="97"/>
      <c r="AM14" s="95" t="e">
        <f>'Tournament Results Data'!AL13</f>
        <v>#DIV/0!</v>
      </c>
      <c r="AN14" s="96"/>
      <c r="AO14" s="96"/>
      <c r="AP14" s="97"/>
      <c r="AQ14" s="49">
        <f>'Tournament Results Data'!AP13</f>
        <v>0</v>
      </c>
      <c r="AR14" s="50"/>
      <c r="AS14" s="50"/>
      <c r="AT14" s="75"/>
    </row>
    <row r="15" spans="2:48" ht="12.75">
      <c r="B15" s="7"/>
      <c r="C15" s="68"/>
      <c r="D15" s="70"/>
      <c r="E15" s="68"/>
      <c r="F15" s="69"/>
      <c r="G15" s="69"/>
      <c r="H15" s="69"/>
      <c r="I15" s="69"/>
      <c r="J15" s="69"/>
      <c r="K15" s="70"/>
      <c r="L15" s="68"/>
      <c r="M15" s="69"/>
      <c r="N15" s="69"/>
      <c r="O15" s="69"/>
      <c r="P15" s="69"/>
      <c r="Q15" s="69"/>
      <c r="R15" s="70"/>
      <c r="S15" s="68"/>
      <c r="T15" s="69"/>
      <c r="U15" s="69"/>
      <c r="V15" s="69"/>
      <c r="W15" s="69"/>
      <c r="X15" s="69"/>
      <c r="Y15" s="70"/>
      <c r="Z15" s="68"/>
      <c r="AA15" s="69"/>
      <c r="AB15" s="69"/>
      <c r="AC15" s="69"/>
      <c r="AD15" s="69"/>
      <c r="AE15" s="69"/>
      <c r="AF15" s="70"/>
      <c r="AG15" s="68"/>
      <c r="AH15" s="69"/>
      <c r="AI15" s="69"/>
      <c r="AJ15" s="69"/>
      <c r="AK15" s="69"/>
      <c r="AL15" s="69"/>
      <c r="AM15" s="70"/>
      <c r="AN15" s="68"/>
      <c r="AO15" s="69"/>
      <c r="AP15" s="69"/>
      <c r="AQ15" s="69"/>
      <c r="AR15" s="69"/>
      <c r="AS15" s="69"/>
      <c r="AT15" s="126"/>
      <c r="AV15" s="16"/>
    </row>
    <row r="16" spans="2:48" ht="13.5" customHeight="1">
      <c r="B16" s="7"/>
      <c r="C16" s="49" t="str">
        <f>'Tournament Results Data'!B15</f>
        <v>Time</v>
      </c>
      <c r="D16" s="51"/>
      <c r="E16" s="49" t="str">
        <f>'Tournament Results Data'!D15</f>
        <v>8:30 AM</v>
      </c>
      <c r="F16" s="50"/>
      <c r="G16" s="50"/>
      <c r="H16" s="50"/>
      <c r="I16" s="50"/>
      <c r="J16" s="50"/>
      <c r="K16" s="51"/>
      <c r="L16" s="49" t="str">
        <f>'Tournament Results Data'!K15</f>
        <v>9:30 AM</v>
      </c>
      <c r="M16" s="50"/>
      <c r="N16" s="50"/>
      <c r="O16" s="50"/>
      <c r="P16" s="50"/>
      <c r="Q16" s="50"/>
      <c r="R16" s="51"/>
      <c r="S16" s="49" t="str">
        <f>'Tournament Results Data'!R15</f>
        <v>ASAP</v>
      </c>
      <c r="T16" s="50"/>
      <c r="U16" s="50"/>
      <c r="V16" s="50"/>
      <c r="W16" s="50"/>
      <c r="X16" s="50"/>
      <c r="Y16" s="51"/>
      <c r="Z16" s="49" t="str">
        <f>'Tournament Results Data'!Y15</f>
        <v>ASAP</v>
      </c>
      <c r="AA16" s="50"/>
      <c r="AB16" s="50"/>
      <c r="AC16" s="50"/>
      <c r="AD16" s="50"/>
      <c r="AE16" s="50"/>
      <c r="AF16" s="51"/>
      <c r="AG16" s="49" t="str">
        <f>'Tournament Results Data'!AF15</f>
        <v>ASAP</v>
      </c>
      <c r="AH16" s="50"/>
      <c r="AI16" s="50"/>
      <c r="AJ16" s="50"/>
      <c r="AK16" s="50"/>
      <c r="AL16" s="50"/>
      <c r="AM16" s="51"/>
      <c r="AN16" s="49" t="str">
        <f>'Tournament Results Data'!AM15</f>
        <v>ASAP</v>
      </c>
      <c r="AO16" s="50"/>
      <c r="AP16" s="50"/>
      <c r="AQ16" s="50"/>
      <c r="AR16" s="50"/>
      <c r="AS16" s="50"/>
      <c r="AT16" s="75"/>
      <c r="AV16" s="16"/>
    </row>
    <row r="17" spans="2:46" ht="13.5" customHeight="1">
      <c r="B17" s="7"/>
      <c r="C17" s="49" t="str">
        <f>'Tournament Results Data'!B16</f>
        <v>Match #</v>
      </c>
      <c r="D17" s="51"/>
      <c r="E17" s="49" t="str">
        <f>'Tournament Results Data'!D16</f>
        <v>1</v>
      </c>
      <c r="F17" s="50"/>
      <c r="G17" s="50"/>
      <c r="H17" s="50"/>
      <c r="I17" s="50"/>
      <c r="J17" s="50"/>
      <c r="K17" s="51"/>
      <c r="L17" s="49" t="str">
        <f>'Tournament Results Data'!K16</f>
        <v>2</v>
      </c>
      <c r="M17" s="50"/>
      <c r="N17" s="50"/>
      <c r="O17" s="50"/>
      <c r="P17" s="50"/>
      <c r="Q17" s="50"/>
      <c r="R17" s="51"/>
      <c r="S17" s="49" t="str">
        <f>'Tournament Results Data'!R16</f>
        <v>3</v>
      </c>
      <c r="T17" s="50"/>
      <c r="U17" s="50"/>
      <c r="V17" s="50"/>
      <c r="W17" s="50"/>
      <c r="X17" s="50"/>
      <c r="Y17" s="51"/>
      <c r="Z17" s="49" t="str">
        <f>'Tournament Results Data'!Y16</f>
        <v>4</v>
      </c>
      <c r="AA17" s="50"/>
      <c r="AB17" s="50"/>
      <c r="AC17" s="50"/>
      <c r="AD17" s="50"/>
      <c r="AE17" s="50"/>
      <c r="AF17" s="51"/>
      <c r="AG17" s="49" t="str">
        <f>'Tournament Results Data'!AF16</f>
        <v>5</v>
      </c>
      <c r="AH17" s="50"/>
      <c r="AI17" s="50"/>
      <c r="AJ17" s="50"/>
      <c r="AK17" s="50"/>
      <c r="AL17" s="50"/>
      <c r="AM17" s="51"/>
      <c r="AN17" s="49" t="str">
        <f>'Tournament Results Data'!AM16</f>
        <v>6</v>
      </c>
      <c r="AO17" s="50"/>
      <c r="AP17" s="50"/>
      <c r="AQ17" s="50"/>
      <c r="AR17" s="50"/>
      <c r="AS17" s="50"/>
      <c r="AT17" s="75"/>
    </row>
    <row r="18" spans="2:46" ht="13.5" customHeight="1">
      <c r="B18" s="7"/>
      <c r="C18" s="49" t="str">
        <f>'Tournament Results Data'!B17</f>
        <v>Match(Work)</v>
      </c>
      <c r="D18" s="51"/>
      <c r="E18" s="49" t="str">
        <f>'Tournament Results Data'!D17</f>
        <v>1 vs 2 (3)</v>
      </c>
      <c r="F18" s="50"/>
      <c r="G18" s="50"/>
      <c r="H18" s="50"/>
      <c r="I18" s="50"/>
      <c r="J18" s="50"/>
      <c r="K18" s="51"/>
      <c r="L18" s="49" t="str">
        <f>'Tournament Results Data'!K17</f>
        <v>3 vs 4 (2)</v>
      </c>
      <c r="M18" s="50"/>
      <c r="N18" s="50"/>
      <c r="O18" s="50"/>
      <c r="P18" s="50"/>
      <c r="Q18" s="50"/>
      <c r="R18" s="51"/>
      <c r="S18" s="49" t="str">
        <f>'Tournament Results Data'!R17</f>
        <v>2 vs 4 (1)</v>
      </c>
      <c r="T18" s="50"/>
      <c r="U18" s="50"/>
      <c r="V18" s="50"/>
      <c r="W18" s="50"/>
      <c r="X18" s="50"/>
      <c r="Y18" s="51"/>
      <c r="Z18" s="49" t="str">
        <f>'Tournament Results Data'!Y17</f>
        <v>1 vs 3 (4)</v>
      </c>
      <c r="AA18" s="50"/>
      <c r="AB18" s="50"/>
      <c r="AC18" s="50"/>
      <c r="AD18" s="50"/>
      <c r="AE18" s="50"/>
      <c r="AF18" s="51"/>
      <c r="AG18" s="49" t="str">
        <f>'Tournament Results Data'!AF17</f>
        <v>2 vs 3 (1)</v>
      </c>
      <c r="AH18" s="50"/>
      <c r="AI18" s="50"/>
      <c r="AJ18" s="50"/>
      <c r="AK18" s="50"/>
      <c r="AL18" s="50"/>
      <c r="AM18" s="51"/>
      <c r="AN18" s="49" t="str">
        <f>'Tournament Results Data'!AM17</f>
        <v>1 vs 4 (2)</v>
      </c>
      <c r="AO18" s="50"/>
      <c r="AP18" s="50"/>
      <c r="AQ18" s="50"/>
      <c r="AR18" s="50"/>
      <c r="AS18" s="50"/>
      <c r="AT18" s="75"/>
    </row>
    <row r="19" spans="2:46" ht="13.5" customHeight="1">
      <c r="B19" s="7"/>
      <c r="C19" s="49" t="str">
        <f>'Tournament Results Data'!B18</f>
        <v>Score Set 1</v>
      </c>
      <c r="D19" s="51"/>
      <c r="E19" s="133">
        <f>'Tournament Results Data'!D18</f>
        <v>0</v>
      </c>
      <c r="F19" s="134"/>
      <c r="G19" s="134"/>
      <c r="H19" s="4" t="str">
        <f>'Tournament Results Data'!G18</f>
        <v>-</v>
      </c>
      <c r="I19" s="129">
        <f>'Tournament Results Data'!H18</f>
        <v>0</v>
      </c>
      <c r="J19" s="129"/>
      <c r="K19" s="130"/>
      <c r="L19" s="133">
        <f>'Tournament Results Data'!K18</f>
        <v>0</v>
      </c>
      <c r="M19" s="134"/>
      <c r="N19" s="134"/>
      <c r="O19" s="4" t="str">
        <f>'Tournament Results Data'!N18</f>
        <v>-</v>
      </c>
      <c r="P19" s="129">
        <f>'Tournament Results Data'!O18</f>
        <v>0</v>
      </c>
      <c r="Q19" s="129"/>
      <c r="R19" s="130"/>
      <c r="S19" s="133">
        <f>'Tournament Results Data'!R18</f>
        <v>0</v>
      </c>
      <c r="T19" s="134"/>
      <c r="U19" s="134"/>
      <c r="V19" s="4" t="str">
        <f>'Tournament Results Data'!U18</f>
        <v>-</v>
      </c>
      <c r="W19" s="129">
        <f>'Tournament Results Data'!V18</f>
        <v>0</v>
      </c>
      <c r="X19" s="129"/>
      <c r="Y19" s="130"/>
      <c r="Z19" s="133">
        <f>'Tournament Results Data'!Y18</f>
        <v>0</v>
      </c>
      <c r="AA19" s="134"/>
      <c r="AB19" s="134"/>
      <c r="AC19" s="4" t="str">
        <f>'Tournament Results Data'!AB18</f>
        <v>-</v>
      </c>
      <c r="AD19" s="129">
        <f>'Tournament Results Data'!AC18</f>
        <v>0</v>
      </c>
      <c r="AE19" s="129"/>
      <c r="AF19" s="130"/>
      <c r="AG19" s="133">
        <f>'Tournament Results Data'!AF18</f>
        <v>0</v>
      </c>
      <c r="AH19" s="134"/>
      <c r="AI19" s="134"/>
      <c r="AJ19" s="4" t="str">
        <f>'Tournament Results Data'!AI18</f>
        <v>-</v>
      </c>
      <c r="AK19" s="129">
        <f>'Tournament Results Data'!AJ18</f>
        <v>0</v>
      </c>
      <c r="AL19" s="129"/>
      <c r="AM19" s="130"/>
      <c r="AN19" s="133">
        <f>'Tournament Results Data'!AM18</f>
        <v>0</v>
      </c>
      <c r="AO19" s="134"/>
      <c r="AP19" s="134"/>
      <c r="AQ19" s="4" t="str">
        <f>'Tournament Results Data'!AP18</f>
        <v>-</v>
      </c>
      <c r="AR19" s="129">
        <f>'Tournament Results Data'!AQ18</f>
        <v>0</v>
      </c>
      <c r="AS19" s="129"/>
      <c r="AT19" s="135"/>
    </row>
    <row r="20" spans="2:46" ht="13.5" customHeight="1">
      <c r="B20" s="7"/>
      <c r="C20" s="49" t="str">
        <f>'Tournament Results Data'!B19</f>
        <v>Score Set 2</v>
      </c>
      <c r="D20" s="51"/>
      <c r="E20" s="133">
        <f>'Tournament Results Data'!D19</f>
        <v>0</v>
      </c>
      <c r="F20" s="134"/>
      <c r="G20" s="134"/>
      <c r="H20" s="4" t="str">
        <f>'Tournament Results Data'!G19</f>
        <v>-</v>
      </c>
      <c r="I20" s="129">
        <f>'Tournament Results Data'!H19</f>
        <v>0</v>
      </c>
      <c r="J20" s="129"/>
      <c r="K20" s="130"/>
      <c r="L20" s="133">
        <f>'Tournament Results Data'!K19</f>
        <v>0</v>
      </c>
      <c r="M20" s="134"/>
      <c r="N20" s="134"/>
      <c r="O20" s="4" t="str">
        <f>'Tournament Results Data'!N19</f>
        <v>-</v>
      </c>
      <c r="P20" s="129">
        <f>'Tournament Results Data'!O19</f>
        <v>0</v>
      </c>
      <c r="Q20" s="129"/>
      <c r="R20" s="130"/>
      <c r="S20" s="133">
        <f>'Tournament Results Data'!R19</f>
        <v>0</v>
      </c>
      <c r="T20" s="134"/>
      <c r="U20" s="134"/>
      <c r="V20" s="4" t="str">
        <f>'Tournament Results Data'!U19</f>
        <v>-</v>
      </c>
      <c r="W20" s="129">
        <f>'Tournament Results Data'!V19</f>
        <v>0</v>
      </c>
      <c r="X20" s="129"/>
      <c r="Y20" s="130"/>
      <c r="Z20" s="133">
        <f>'Tournament Results Data'!Y19</f>
        <v>0</v>
      </c>
      <c r="AA20" s="134"/>
      <c r="AB20" s="134"/>
      <c r="AC20" s="4" t="str">
        <f>'Tournament Results Data'!AB19</f>
        <v>-</v>
      </c>
      <c r="AD20" s="129">
        <f>'Tournament Results Data'!AC19</f>
        <v>0</v>
      </c>
      <c r="AE20" s="129"/>
      <c r="AF20" s="130"/>
      <c r="AG20" s="133">
        <f>'Tournament Results Data'!AF19</f>
        <v>0</v>
      </c>
      <c r="AH20" s="134"/>
      <c r="AI20" s="134"/>
      <c r="AJ20" s="4" t="str">
        <f>'Tournament Results Data'!AI19</f>
        <v>-</v>
      </c>
      <c r="AK20" s="129">
        <f>'Tournament Results Data'!AJ19</f>
        <v>0</v>
      </c>
      <c r="AL20" s="129"/>
      <c r="AM20" s="130"/>
      <c r="AN20" s="133">
        <f>'Tournament Results Data'!AM19</f>
        <v>0</v>
      </c>
      <c r="AO20" s="134"/>
      <c r="AP20" s="134"/>
      <c r="AQ20" s="4" t="str">
        <f>'Tournament Results Data'!AP19</f>
        <v>-</v>
      </c>
      <c r="AR20" s="129">
        <f>'Tournament Results Data'!AQ19</f>
        <v>0</v>
      </c>
      <c r="AS20" s="129"/>
      <c r="AT20" s="135"/>
    </row>
    <row r="21" spans="2:46" ht="13.5" thickBot="1">
      <c r="B21" s="9"/>
      <c r="C21" s="106" t="str">
        <f>'Tournament Results Data'!B20</f>
        <v>Score Set 3</v>
      </c>
      <c r="D21" s="107"/>
      <c r="E21" s="140" t="str">
        <f>IF('Tournament Results Data'!D20='Tournament Results Data'!H20," ",'Tournament Results Data'!D20)</f>
        <v> </v>
      </c>
      <c r="F21" s="141" t="e">
        <f>IF('Tournament Results Data'!#REF!='Tournament Results Data'!#REF!," ",'Tournament Results Data'!#REF!)</f>
        <v>#REF!</v>
      </c>
      <c r="G21" s="141" t="e">
        <f>IF('Tournament Results Data'!#REF!='Tournament Results Data'!#REF!," ",'Tournament Results Data'!#REF!)</f>
        <v>#REF!</v>
      </c>
      <c r="H21" s="12" t="str">
        <f>IF(E21=I21," ","-")</f>
        <v> </v>
      </c>
      <c r="I21" s="138" t="str">
        <f>IF('Tournament Results Data'!H20='Tournament Results Data'!D20," ",'Tournament Results Data'!H20)</f>
        <v> </v>
      </c>
      <c r="J21" s="138" t="e">
        <f>IF('Tournament Results Data'!#REF!='Tournament Results Data'!#REF!," ",'Tournament Results Data'!#REF!)</f>
        <v>#REF!</v>
      </c>
      <c r="K21" s="139" t="e">
        <f>IF('Tournament Results Data'!#REF!='Tournament Results Data'!#REF!," ",'Tournament Results Data'!#REF!)</f>
        <v>#REF!</v>
      </c>
      <c r="L21" s="140" t="str">
        <f>IF('Tournament Results Data'!K20='Tournament Results Data'!O20," ",'Tournament Results Data'!K20)</f>
        <v> </v>
      </c>
      <c r="M21" s="141" t="e">
        <f>IF('Tournament Results Data'!#REF!='Tournament Results Data'!#REF!," ",'Tournament Results Data'!#REF!)</f>
        <v>#REF!</v>
      </c>
      <c r="N21" s="141" t="e">
        <f>IF('Tournament Results Data'!#REF!='Tournament Results Data'!#REF!," ",'Tournament Results Data'!#REF!)</f>
        <v>#REF!</v>
      </c>
      <c r="O21" s="12" t="str">
        <f>IF(L21=P21," ","-")</f>
        <v> </v>
      </c>
      <c r="P21" s="138" t="str">
        <f>IF('Tournament Results Data'!O20='Tournament Results Data'!K20," ",'Tournament Results Data'!O20)</f>
        <v> </v>
      </c>
      <c r="Q21" s="138" t="e">
        <f>IF('Tournament Results Data'!#REF!='Tournament Results Data'!#REF!," ",'Tournament Results Data'!#REF!)</f>
        <v>#REF!</v>
      </c>
      <c r="R21" s="139" t="e">
        <f>IF('Tournament Results Data'!#REF!='Tournament Results Data'!#REF!," ",'Tournament Results Data'!#REF!)</f>
        <v>#REF!</v>
      </c>
      <c r="S21" s="140" t="str">
        <f>IF('Tournament Results Data'!R20='Tournament Results Data'!V20," ",'Tournament Results Data'!R20)</f>
        <v> </v>
      </c>
      <c r="T21" s="141" t="e">
        <f>IF('Tournament Results Data'!#REF!='Tournament Results Data'!#REF!," ",'Tournament Results Data'!#REF!)</f>
        <v>#REF!</v>
      </c>
      <c r="U21" s="141" t="e">
        <f>IF('Tournament Results Data'!#REF!='Tournament Results Data'!#REF!," ",'Tournament Results Data'!#REF!)</f>
        <v>#REF!</v>
      </c>
      <c r="V21" s="12" t="str">
        <f>IF(S21=W21," ","-")</f>
        <v> </v>
      </c>
      <c r="W21" s="138" t="str">
        <f>IF('Tournament Results Data'!V20='Tournament Results Data'!R20," ",'Tournament Results Data'!V20)</f>
        <v> </v>
      </c>
      <c r="X21" s="138" t="e">
        <f>IF('Tournament Results Data'!#REF!='Tournament Results Data'!#REF!," ",'Tournament Results Data'!#REF!)</f>
        <v>#REF!</v>
      </c>
      <c r="Y21" s="139" t="e">
        <f>IF('Tournament Results Data'!#REF!='Tournament Results Data'!#REF!," ",'Tournament Results Data'!#REF!)</f>
        <v>#REF!</v>
      </c>
      <c r="Z21" s="175" t="str">
        <f>IF('Tournament Results Data'!Y20='Tournament Results Data'!AC20," ",'Tournament Results Data'!Y20)</f>
        <v> </v>
      </c>
      <c r="AA21" s="176" t="e">
        <f>IF('Tournament Results Data'!#REF!='Tournament Results Data'!#REF!," ",'Tournament Results Data'!#REF!)</f>
        <v>#REF!</v>
      </c>
      <c r="AB21" s="176" t="e">
        <f>IF('Tournament Results Data'!#REF!='Tournament Results Data'!#REF!," ",'Tournament Results Data'!#REF!)</f>
        <v>#REF!</v>
      </c>
      <c r="AC21" s="12" t="str">
        <f>IF(Z21=AD21," ","-")</f>
        <v> </v>
      </c>
      <c r="AD21" s="138" t="str">
        <f>IF('Tournament Results Data'!AC20='Tournament Results Data'!Y20," ",'Tournament Results Data'!AC20)</f>
        <v> </v>
      </c>
      <c r="AE21" s="138" t="e">
        <f>IF('Tournament Results Data'!#REF!='Tournament Results Data'!#REF!," ",'Tournament Results Data'!#REF!)</f>
        <v>#REF!</v>
      </c>
      <c r="AF21" s="139" t="e">
        <f>IF('Tournament Results Data'!#REF!='Tournament Results Data'!#REF!," ",'Tournament Results Data'!#REF!)</f>
        <v>#REF!</v>
      </c>
      <c r="AG21" s="140" t="str">
        <f>IF('Tournament Results Data'!AF20='Tournament Results Data'!AJ20," ",'Tournament Results Data'!AF20)</f>
        <v> </v>
      </c>
      <c r="AH21" s="141" t="e">
        <f>IF('Tournament Results Data'!#REF!='Tournament Results Data'!#REF!," ",'Tournament Results Data'!#REF!)</f>
        <v>#REF!</v>
      </c>
      <c r="AI21" s="141" t="e">
        <f>IF('Tournament Results Data'!#REF!='Tournament Results Data'!#REF!," ",'Tournament Results Data'!#REF!)</f>
        <v>#REF!</v>
      </c>
      <c r="AJ21" s="12" t="str">
        <f>IF(AG21=AK21," ","-")</f>
        <v> </v>
      </c>
      <c r="AK21" s="138" t="str">
        <f>IF('Tournament Results Data'!AJ20='Tournament Results Data'!AF20," ",'Tournament Results Data'!AJ20)</f>
        <v> </v>
      </c>
      <c r="AL21" s="138" t="e">
        <f>IF('Tournament Results Data'!#REF!='Tournament Results Data'!#REF!," ",'Tournament Results Data'!#REF!)</f>
        <v>#REF!</v>
      </c>
      <c r="AM21" s="139" t="e">
        <f>IF('Tournament Results Data'!#REF!='Tournament Results Data'!#REF!," ",'Tournament Results Data'!#REF!)</f>
        <v>#REF!</v>
      </c>
      <c r="AN21" s="140" t="str">
        <f>IF('Tournament Results Data'!AM20='Tournament Results Data'!AQ20," ",'Tournament Results Data'!AM20)</f>
        <v> </v>
      </c>
      <c r="AO21" s="141" t="e">
        <f>IF('Tournament Results Data'!#REF!='Tournament Results Data'!#REF!," ",'Tournament Results Data'!#REF!)</f>
        <v>#REF!</v>
      </c>
      <c r="AP21" s="141" t="e">
        <f>IF('Tournament Results Data'!#REF!='Tournament Results Data'!#REF!," ",'Tournament Results Data'!#REF!)</f>
        <v>#REF!</v>
      </c>
      <c r="AQ21" s="12" t="str">
        <f>IF(AN21=AR21," ","-")</f>
        <v> </v>
      </c>
      <c r="AR21" s="138" t="str">
        <f>IF('Tournament Results Data'!AQ20='Tournament Results Data'!AM20," ",'Tournament Results Data'!AQ20)</f>
        <v> </v>
      </c>
      <c r="AS21" s="138" t="e">
        <f>IF('Tournament Results Data'!#REF!='Tournament Results Data'!#REF!," ",'Tournament Results Data'!#REF!)</f>
        <v>#REF!</v>
      </c>
      <c r="AT21" s="144" t="e">
        <f>IF('Tournament Results Data'!#REF!='Tournament Results Data'!#REF!," ",'Tournament Results Data'!#REF!)</f>
        <v>#REF!</v>
      </c>
    </row>
    <row r="23" ht="13.5" thickBot="1">
      <c r="AV23" s="20"/>
    </row>
    <row r="24" spans="2:46" ht="12.75">
      <c r="B24" s="6"/>
      <c r="C24" s="66" t="str">
        <f>'Tournament Results Data'!B23</f>
        <v>Pool B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5" t="str">
        <f>'Tournament Results Data'!R23</f>
        <v>Matches</v>
      </c>
      <c r="T24" s="66"/>
      <c r="U24" s="66"/>
      <c r="V24" s="66"/>
      <c r="W24" s="66"/>
      <c r="X24" s="66"/>
      <c r="Y24" s="66"/>
      <c r="Z24" s="66"/>
      <c r="AA24" s="66"/>
      <c r="AB24" s="67"/>
      <c r="AC24" s="65" t="str">
        <f>'Tournament Results Data'!AB23</f>
        <v>Sets</v>
      </c>
      <c r="AD24" s="66"/>
      <c r="AE24" s="66"/>
      <c r="AF24" s="66"/>
      <c r="AG24" s="66"/>
      <c r="AH24" s="66"/>
      <c r="AI24" s="66"/>
      <c r="AJ24" s="66"/>
      <c r="AK24" s="66"/>
      <c r="AL24" s="67"/>
      <c r="AM24" s="57" t="str">
        <f>'Tournament Results Data'!AL23</f>
        <v>Points %</v>
      </c>
      <c r="AN24" s="58"/>
      <c r="AO24" s="58"/>
      <c r="AP24" s="59"/>
      <c r="AQ24" s="57" t="str">
        <f>'Tournament Results Data'!AP23</f>
        <v>Finish Place</v>
      </c>
      <c r="AR24" s="58"/>
      <c r="AS24" s="58"/>
      <c r="AT24" s="54"/>
    </row>
    <row r="25" spans="1:46" ht="12.75">
      <c r="A25" s="10"/>
      <c r="B25" s="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68"/>
      <c r="T25" s="69"/>
      <c r="U25" s="69"/>
      <c r="V25" s="69"/>
      <c r="W25" s="69"/>
      <c r="X25" s="69"/>
      <c r="Y25" s="69"/>
      <c r="Z25" s="69"/>
      <c r="AA25" s="69"/>
      <c r="AB25" s="70"/>
      <c r="AC25" s="68"/>
      <c r="AD25" s="69"/>
      <c r="AE25" s="69"/>
      <c r="AF25" s="69"/>
      <c r="AG25" s="69"/>
      <c r="AH25" s="69"/>
      <c r="AI25" s="69"/>
      <c r="AJ25" s="69"/>
      <c r="AK25" s="69"/>
      <c r="AL25" s="70"/>
      <c r="AM25" s="60"/>
      <c r="AN25" s="61"/>
      <c r="AO25" s="61"/>
      <c r="AP25" s="62"/>
      <c r="AQ25" s="60"/>
      <c r="AR25" s="61"/>
      <c r="AS25" s="61"/>
      <c r="AT25" s="55"/>
    </row>
    <row r="26" spans="1:46" ht="12.75">
      <c r="A26" s="23"/>
      <c r="B26" s="7"/>
      <c r="C26" s="98" t="str">
        <f>'Tournament Results Data'!B25</f>
        <v>Teams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49" t="str">
        <f>'Tournament Results Data'!R25</f>
        <v>Won</v>
      </c>
      <c r="T26" s="50"/>
      <c r="U26" s="51"/>
      <c r="V26" s="49" t="str">
        <f>'Tournament Results Data'!U25</f>
        <v>Lost</v>
      </c>
      <c r="W26" s="50"/>
      <c r="X26" s="51"/>
      <c r="Y26" s="49" t="str">
        <f>'Tournament Results Data'!X25</f>
        <v>%</v>
      </c>
      <c r="Z26" s="50"/>
      <c r="AA26" s="50"/>
      <c r="AB26" s="51"/>
      <c r="AC26" s="49" t="str">
        <f>'Tournament Results Data'!AB25</f>
        <v>Won</v>
      </c>
      <c r="AD26" s="50"/>
      <c r="AE26" s="51"/>
      <c r="AF26" s="49" t="str">
        <f>'Tournament Results Data'!AE25</f>
        <v>Lost</v>
      </c>
      <c r="AG26" s="50"/>
      <c r="AH26" s="51"/>
      <c r="AI26" s="49" t="str">
        <f>'Tournament Results Data'!AH25</f>
        <v>%</v>
      </c>
      <c r="AJ26" s="50"/>
      <c r="AK26" s="50"/>
      <c r="AL26" s="51"/>
      <c r="AM26" s="63"/>
      <c r="AN26" s="64"/>
      <c r="AO26" s="64"/>
      <c r="AP26" s="53"/>
      <c r="AQ26" s="63"/>
      <c r="AR26" s="64"/>
      <c r="AS26" s="64"/>
      <c r="AT26" s="52"/>
    </row>
    <row r="27" spans="1:46" ht="12.75">
      <c r="A27" s="20"/>
      <c r="B27" s="8">
        <f>'Tournament Results Data'!A26</f>
        <v>0</v>
      </c>
      <c r="C27" s="94">
        <f>'Tournament Results Data'!B26</f>
        <v>0</v>
      </c>
      <c r="D27" s="94"/>
      <c r="E27" s="94"/>
      <c r="F27" s="94"/>
      <c r="G27" s="94"/>
      <c r="H27" s="94"/>
      <c r="I27" s="94">
        <f>'Tournament Results Data'!H26</f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81">
        <f>'Tournament Results Data'!R26</f>
        <v>0</v>
      </c>
      <c r="T27" s="82"/>
      <c r="U27" s="83"/>
      <c r="V27" s="84">
        <f>'Tournament Results Data'!U26</f>
        <v>0</v>
      </c>
      <c r="W27" s="85"/>
      <c r="X27" s="86"/>
      <c r="Y27" s="95" t="e">
        <f>'Tournament Results Data'!X26</f>
        <v>#DIV/0!</v>
      </c>
      <c r="Z27" s="96"/>
      <c r="AA27" s="96"/>
      <c r="AB27" s="97"/>
      <c r="AC27" s="81">
        <f>'Tournament Results Data'!AB26</f>
        <v>0</v>
      </c>
      <c r="AD27" s="82"/>
      <c r="AE27" s="83"/>
      <c r="AF27" s="81">
        <f>'Tournament Results Data'!AE26</f>
        <v>0</v>
      </c>
      <c r="AG27" s="82"/>
      <c r="AH27" s="83"/>
      <c r="AI27" s="95" t="e">
        <f>'Tournament Results Data'!AH26</f>
        <v>#DIV/0!</v>
      </c>
      <c r="AJ27" s="96"/>
      <c r="AK27" s="96"/>
      <c r="AL27" s="97"/>
      <c r="AM27" s="95" t="e">
        <f>'Tournament Results Data'!AL26</f>
        <v>#DIV/0!</v>
      </c>
      <c r="AN27" s="96"/>
      <c r="AO27" s="96"/>
      <c r="AP27" s="97"/>
      <c r="AQ27" s="49">
        <f>'Tournament Results Data'!AP26</f>
        <v>0</v>
      </c>
      <c r="AR27" s="50"/>
      <c r="AS27" s="50"/>
      <c r="AT27" s="75"/>
    </row>
    <row r="28" spans="1:46" ht="12.75">
      <c r="A28" s="20"/>
      <c r="B28" s="8">
        <f>'Tournament Results Data'!A27</f>
        <v>0</v>
      </c>
      <c r="C28" s="94">
        <f>'Tournament Results Data'!B27</f>
        <v>0</v>
      </c>
      <c r="D28" s="94"/>
      <c r="E28" s="94"/>
      <c r="F28" s="94"/>
      <c r="G28" s="94"/>
      <c r="H28" s="94"/>
      <c r="I28" s="94">
        <f>'Tournament Results Data'!H27</f>
        <v>0</v>
      </c>
      <c r="J28" s="94"/>
      <c r="K28" s="94"/>
      <c r="L28" s="94"/>
      <c r="M28" s="94"/>
      <c r="N28" s="94"/>
      <c r="O28" s="94"/>
      <c r="P28" s="94"/>
      <c r="Q28" s="94"/>
      <c r="R28" s="94"/>
      <c r="S28" s="81">
        <f>'Tournament Results Data'!R27</f>
        <v>0</v>
      </c>
      <c r="T28" s="82"/>
      <c r="U28" s="83"/>
      <c r="V28" s="84">
        <f>'Tournament Results Data'!U27</f>
        <v>0</v>
      </c>
      <c r="W28" s="85"/>
      <c r="X28" s="86"/>
      <c r="Y28" s="95" t="e">
        <f>'Tournament Results Data'!X27</f>
        <v>#DIV/0!</v>
      </c>
      <c r="Z28" s="96"/>
      <c r="AA28" s="96"/>
      <c r="AB28" s="97"/>
      <c r="AC28" s="81">
        <f>'Tournament Results Data'!AB27</f>
        <v>0</v>
      </c>
      <c r="AD28" s="82"/>
      <c r="AE28" s="83"/>
      <c r="AF28" s="81">
        <f>'Tournament Results Data'!AE27</f>
        <v>0</v>
      </c>
      <c r="AG28" s="82"/>
      <c r="AH28" s="83"/>
      <c r="AI28" s="95" t="e">
        <f>'Tournament Results Data'!AH27</f>
        <v>#DIV/0!</v>
      </c>
      <c r="AJ28" s="96"/>
      <c r="AK28" s="96"/>
      <c r="AL28" s="97"/>
      <c r="AM28" s="95" t="e">
        <f>'Tournament Results Data'!AL27</f>
        <v>#DIV/0!</v>
      </c>
      <c r="AN28" s="96"/>
      <c r="AO28" s="96"/>
      <c r="AP28" s="97"/>
      <c r="AQ28" s="49">
        <f>'Tournament Results Data'!AP27</f>
        <v>0</v>
      </c>
      <c r="AR28" s="50"/>
      <c r="AS28" s="50"/>
      <c r="AT28" s="75"/>
    </row>
    <row r="29" spans="1:46" ht="12.75">
      <c r="A29" s="20"/>
      <c r="B29" s="8">
        <f>'Tournament Results Data'!A28</f>
        <v>0</v>
      </c>
      <c r="C29" s="94">
        <f>'Tournament Results Data'!B28</f>
        <v>0</v>
      </c>
      <c r="D29" s="94"/>
      <c r="E29" s="94"/>
      <c r="F29" s="94"/>
      <c r="G29" s="94"/>
      <c r="H29" s="94"/>
      <c r="I29" s="94">
        <f>'Tournament Results Data'!H28</f>
        <v>0</v>
      </c>
      <c r="J29" s="94"/>
      <c r="K29" s="94"/>
      <c r="L29" s="94"/>
      <c r="M29" s="94"/>
      <c r="N29" s="94"/>
      <c r="O29" s="94"/>
      <c r="P29" s="94"/>
      <c r="Q29" s="94"/>
      <c r="R29" s="94"/>
      <c r="S29" s="81">
        <f>'Tournament Results Data'!R28</f>
        <v>0</v>
      </c>
      <c r="T29" s="82"/>
      <c r="U29" s="83"/>
      <c r="V29" s="84">
        <f>'Tournament Results Data'!U28</f>
        <v>0</v>
      </c>
      <c r="W29" s="85"/>
      <c r="X29" s="86"/>
      <c r="Y29" s="95" t="e">
        <f>'Tournament Results Data'!X28</f>
        <v>#DIV/0!</v>
      </c>
      <c r="Z29" s="96"/>
      <c r="AA29" s="96"/>
      <c r="AB29" s="97"/>
      <c r="AC29" s="81">
        <f>'Tournament Results Data'!AB28</f>
        <v>0</v>
      </c>
      <c r="AD29" s="82"/>
      <c r="AE29" s="83"/>
      <c r="AF29" s="81">
        <f>'Tournament Results Data'!AE28</f>
        <v>0</v>
      </c>
      <c r="AG29" s="82"/>
      <c r="AH29" s="83"/>
      <c r="AI29" s="95" t="e">
        <f>'Tournament Results Data'!AH28</f>
        <v>#DIV/0!</v>
      </c>
      <c r="AJ29" s="96"/>
      <c r="AK29" s="96"/>
      <c r="AL29" s="97"/>
      <c r="AM29" s="95" t="e">
        <f>'Tournament Results Data'!AL28</f>
        <v>#DIV/0!</v>
      </c>
      <c r="AN29" s="96"/>
      <c r="AO29" s="96"/>
      <c r="AP29" s="97"/>
      <c r="AQ29" s="49">
        <f>'Tournament Results Data'!AP28</f>
        <v>0</v>
      </c>
      <c r="AR29" s="50"/>
      <c r="AS29" s="50"/>
      <c r="AT29" s="75"/>
    </row>
    <row r="30" spans="1:46" ht="12.75">
      <c r="A30" s="20"/>
      <c r="B30" s="8">
        <f>'Tournament Results Data'!A29</f>
        <v>0</v>
      </c>
      <c r="C30" s="94">
        <f>'Tournament Results Data'!B29</f>
        <v>0</v>
      </c>
      <c r="D30" s="94"/>
      <c r="E30" s="94"/>
      <c r="F30" s="94"/>
      <c r="G30" s="94"/>
      <c r="H30" s="94"/>
      <c r="I30" s="94">
        <f>'Tournament Results Data'!H29</f>
        <v>0</v>
      </c>
      <c r="J30" s="94"/>
      <c r="K30" s="94"/>
      <c r="L30" s="94"/>
      <c r="M30" s="94"/>
      <c r="N30" s="94"/>
      <c r="O30" s="94"/>
      <c r="P30" s="94"/>
      <c r="Q30" s="94"/>
      <c r="R30" s="94"/>
      <c r="S30" s="81">
        <f>'Tournament Results Data'!R29</f>
        <v>0</v>
      </c>
      <c r="T30" s="82"/>
      <c r="U30" s="83"/>
      <c r="V30" s="84">
        <f>'Tournament Results Data'!U29</f>
        <v>0</v>
      </c>
      <c r="W30" s="85"/>
      <c r="X30" s="86"/>
      <c r="Y30" s="95" t="e">
        <f>'Tournament Results Data'!X29</f>
        <v>#DIV/0!</v>
      </c>
      <c r="Z30" s="96"/>
      <c r="AA30" s="96"/>
      <c r="AB30" s="97"/>
      <c r="AC30" s="81">
        <f>'Tournament Results Data'!AB29</f>
        <v>0</v>
      </c>
      <c r="AD30" s="82"/>
      <c r="AE30" s="83"/>
      <c r="AF30" s="81">
        <f>'Tournament Results Data'!AE29</f>
        <v>0</v>
      </c>
      <c r="AG30" s="82"/>
      <c r="AH30" s="83"/>
      <c r="AI30" s="95" t="e">
        <f>'Tournament Results Data'!AH29</f>
        <v>#DIV/0!</v>
      </c>
      <c r="AJ30" s="96"/>
      <c r="AK30" s="96"/>
      <c r="AL30" s="97"/>
      <c r="AM30" s="95" t="e">
        <f>'Tournament Results Data'!AL29</f>
        <v>#DIV/0!</v>
      </c>
      <c r="AN30" s="96"/>
      <c r="AO30" s="96"/>
      <c r="AP30" s="97"/>
      <c r="AQ30" s="49">
        <f>'Tournament Results Data'!AP29</f>
        <v>0</v>
      </c>
      <c r="AR30" s="50"/>
      <c r="AS30" s="50"/>
      <c r="AT30" s="75"/>
    </row>
    <row r="31" spans="2:46" ht="12.75">
      <c r="B31" s="7"/>
      <c r="C31" s="68"/>
      <c r="D31" s="70"/>
      <c r="E31" s="68"/>
      <c r="F31" s="69"/>
      <c r="G31" s="69"/>
      <c r="H31" s="69"/>
      <c r="I31" s="69"/>
      <c r="J31" s="69"/>
      <c r="K31" s="70"/>
      <c r="L31" s="68"/>
      <c r="M31" s="69"/>
      <c r="N31" s="69"/>
      <c r="O31" s="69"/>
      <c r="P31" s="69"/>
      <c r="Q31" s="69"/>
      <c r="R31" s="70"/>
      <c r="S31" s="68"/>
      <c r="T31" s="69"/>
      <c r="U31" s="69"/>
      <c r="V31" s="69"/>
      <c r="W31" s="69"/>
      <c r="X31" s="69"/>
      <c r="Y31" s="70"/>
      <c r="Z31" s="68"/>
      <c r="AA31" s="69"/>
      <c r="AB31" s="69"/>
      <c r="AC31" s="69"/>
      <c r="AD31" s="69"/>
      <c r="AE31" s="69"/>
      <c r="AF31" s="70"/>
      <c r="AG31" s="68"/>
      <c r="AH31" s="69"/>
      <c r="AI31" s="69"/>
      <c r="AJ31" s="69"/>
      <c r="AK31" s="69"/>
      <c r="AL31" s="69"/>
      <c r="AM31" s="70"/>
      <c r="AN31" s="68"/>
      <c r="AO31" s="69"/>
      <c r="AP31" s="69"/>
      <c r="AQ31" s="69"/>
      <c r="AR31" s="69"/>
      <c r="AS31" s="69"/>
      <c r="AT31" s="126"/>
    </row>
    <row r="32" spans="2:46" ht="12.75">
      <c r="B32" s="7"/>
      <c r="C32" s="49" t="str">
        <f>'Tournament Results Data'!B31</f>
        <v>Time</v>
      </c>
      <c r="D32" s="51"/>
      <c r="E32" s="49" t="str">
        <f>'Tournament Results Data'!D31</f>
        <v>8:30 AM</v>
      </c>
      <c r="F32" s="50"/>
      <c r="G32" s="50"/>
      <c r="H32" s="50"/>
      <c r="I32" s="50"/>
      <c r="J32" s="50"/>
      <c r="K32" s="51"/>
      <c r="L32" s="49" t="str">
        <f>'Tournament Results Data'!K31</f>
        <v>9:30 AM</v>
      </c>
      <c r="M32" s="50"/>
      <c r="N32" s="50"/>
      <c r="O32" s="50"/>
      <c r="P32" s="50"/>
      <c r="Q32" s="50"/>
      <c r="R32" s="51"/>
      <c r="S32" s="49" t="str">
        <f>'Tournament Results Data'!R31</f>
        <v>ASAP</v>
      </c>
      <c r="T32" s="50"/>
      <c r="U32" s="50"/>
      <c r="V32" s="50"/>
      <c r="W32" s="50"/>
      <c r="X32" s="50"/>
      <c r="Y32" s="51"/>
      <c r="Z32" s="49" t="str">
        <f>'Tournament Results Data'!Y31</f>
        <v>ASAP</v>
      </c>
      <c r="AA32" s="50"/>
      <c r="AB32" s="50"/>
      <c r="AC32" s="50"/>
      <c r="AD32" s="50"/>
      <c r="AE32" s="50"/>
      <c r="AF32" s="51"/>
      <c r="AG32" s="49" t="str">
        <f>'Tournament Results Data'!AF31</f>
        <v>ASAP</v>
      </c>
      <c r="AH32" s="50"/>
      <c r="AI32" s="50"/>
      <c r="AJ32" s="50"/>
      <c r="AK32" s="50"/>
      <c r="AL32" s="50"/>
      <c r="AM32" s="51"/>
      <c r="AN32" s="49" t="str">
        <f>'Tournament Results Data'!AM31</f>
        <v>ASAP</v>
      </c>
      <c r="AO32" s="50"/>
      <c r="AP32" s="50"/>
      <c r="AQ32" s="50"/>
      <c r="AR32" s="50"/>
      <c r="AS32" s="50"/>
      <c r="AT32" s="75"/>
    </row>
    <row r="33" spans="2:46" ht="12.75">
      <c r="B33" s="7"/>
      <c r="C33" s="49" t="str">
        <f>'Tournament Results Data'!B32</f>
        <v>Match #</v>
      </c>
      <c r="D33" s="51"/>
      <c r="E33" s="49" t="str">
        <f>'Tournament Results Data'!D32</f>
        <v>1</v>
      </c>
      <c r="F33" s="50"/>
      <c r="G33" s="50"/>
      <c r="H33" s="50"/>
      <c r="I33" s="50"/>
      <c r="J33" s="50"/>
      <c r="K33" s="51"/>
      <c r="L33" s="49" t="str">
        <f>'Tournament Results Data'!K32</f>
        <v>2</v>
      </c>
      <c r="M33" s="50"/>
      <c r="N33" s="50"/>
      <c r="O33" s="50"/>
      <c r="P33" s="50"/>
      <c r="Q33" s="50"/>
      <c r="R33" s="51"/>
      <c r="S33" s="49" t="str">
        <f>'Tournament Results Data'!R32</f>
        <v>3</v>
      </c>
      <c r="T33" s="50"/>
      <c r="U33" s="50"/>
      <c r="V33" s="50"/>
      <c r="W33" s="50"/>
      <c r="X33" s="50"/>
      <c r="Y33" s="51"/>
      <c r="Z33" s="49" t="str">
        <f>'Tournament Results Data'!Y32</f>
        <v>4</v>
      </c>
      <c r="AA33" s="50"/>
      <c r="AB33" s="50"/>
      <c r="AC33" s="50"/>
      <c r="AD33" s="50"/>
      <c r="AE33" s="50"/>
      <c r="AF33" s="51"/>
      <c r="AG33" s="49" t="str">
        <f>'Tournament Results Data'!AF32</f>
        <v>5</v>
      </c>
      <c r="AH33" s="50"/>
      <c r="AI33" s="50"/>
      <c r="AJ33" s="50"/>
      <c r="AK33" s="50"/>
      <c r="AL33" s="50"/>
      <c r="AM33" s="51"/>
      <c r="AN33" s="49" t="str">
        <f>'Tournament Results Data'!AM32</f>
        <v>6</v>
      </c>
      <c r="AO33" s="50"/>
      <c r="AP33" s="50"/>
      <c r="AQ33" s="50"/>
      <c r="AR33" s="50"/>
      <c r="AS33" s="50"/>
      <c r="AT33" s="75"/>
    </row>
    <row r="34" spans="2:46" ht="12.75">
      <c r="B34" s="7"/>
      <c r="C34" s="49" t="str">
        <f>'Tournament Results Data'!B33</f>
        <v>Match(Work)</v>
      </c>
      <c r="D34" s="51"/>
      <c r="E34" s="49" t="str">
        <f>'Tournament Results Data'!D33</f>
        <v>1 vs 2 (3)</v>
      </c>
      <c r="F34" s="50"/>
      <c r="G34" s="50"/>
      <c r="H34" s="50"/>
      <c r="I34" s="50"/>
      <c r="J34" s="50"/>
      <c r="K34" s="51"/>
      <c r="L34" s="49" t="str">
        <f>'Tournament Results Data'!K33</f>
        <v>3 vs 4 (2)</v>
      </c>
      <c r="M34" s="50"/>
      <c r="N34" s="50"/>
      <c r="O34" s="50"/>
      <c r="P34" s="50"/>
      <c r="Q34" s="50"/>
      <c r="R34" s="51"/>
      <c r="S34" s="49" t="str">
        <f>'Tournament Results Data'!R33</f>
        <v>2 vs 4 (1)</v>
      </c>
      <c r="T34" s="50"/>
      <c r="U34" s="50"/>
      <c r="V34" s="50"/>
      <c r="W34" s="50"/>
      <c r="X34" s="50"/>
      <c r="Y34" s="51"/>
      <c r="Z34" s="49" t="str">
        <f>'Tournament Results Data'!Y33</f>
        <v>1 vs 3 (4)</v>
      </c>
      <c r="AA34" s="50"/>
      <c r="AB34" s="50"/>
      <c r="AC34" s="50"/>
      <c r="AD34" s="50"/>
      <c r="AE34" s="50"/>
      <c r="AF34" s="51"/>
      <c r="AG34" s="49" t="str">
        <f>'Tournament Results Data'!AF33</f>
        <v>2 vs 3 (1)</v>
      </c>
      <c r="AH34" s="50"/>
      <c r="AI34" s="50"/>
      <c r="AJ34" s="50"/>
      <c r="AK34" s="50"/>
      <c r="AL34" s="50"/>
      <c r="AM34" s="51"/>
      <c r="AN34" s="49" t="str">
        <f>'Tournament Results Data'!AM33</f>
        <v>1 vs 4 (2)</v>
      </c>
      <c r="AO34" s="50"/>
      <c r="AP34" s="50"/>
      <c r="AQ34" s="50"/>
      <c r="AR34" s="50"/>
      <c r="AS34" s="50"/>
      <c r="AT34" s="75"/>
    </row>
    <row r="35" spans="2:46" ht="12.75">
      <c r="B35" s="7"/>
      <c r="C35" s="49" t="str">
        <f>'Tournament Results Data'!B34</f>
        <v>Score Set 1</v>
      </c>
      <c r="D35" s="51"/>
      <c r="E35" s="112">
        <f>'Tournament Results Data'!D34</f>
        <v>0</v>
      </c>
      <c r="F35" s="113"/>
      <c r="G35" s="113"/>
      <c r="H35" s="4" t="str">
        <f>'Tournament Results Data'!G34</f>
        <v>-</v>
      </c>
      <c r="I35" s="116">
        <f>'Tournament Results Data'!H34</f>
        <v>0</v>
      </c>
      <c r="J35" s="116"/>
      <c r="K35" s="117"/>
      <c r="L35" s="112">
        <f>'Tournament Results Data'!K34</f>
        <v>0</v>
      </c>
      <c r="M35" s="113"/>
      <c r="N35" s="113"/>
      <c r="O35" s="4" t="str">
        <f>'Tournament Results Data'!N34</f>
        <v>-</v>
      </c>
      <c r="P35" s="116">
        <f>'Tournament Results Data'!O34</f>
        <v>0</v>
      </c>
      <c r="Q35" s="116"/>
      <c r="R35" s="117"/>
      <c r="S35" s="112">
        <f>'Tournament Results Data'!R34</f>
        <v>0</v>
      </c>
      <c r="T35" s="113"/>
      <c r="U35" s="113"/>
      <c r="V35" s="4" t="str">
        <f>'Tournament Results Data'!U34</f>
        <v>-</v>
      </c>
      <c r="W35" s="116">
        <f>'Tournament Results Data'!V34</f>
        <v>0</v>
      </c>
      <c r="X35" s="116"/>
      <c r="Y35" s="117"/>
      <c r="Z35" s="112">
        <f>'Tournament Results Data'!Y34</f>
        <v>0</v>
      </c>
      <c r="AA35" s="113"/>
      <c r="AB35" s="113"/>
      <c r="AC35" s="4" t="str">
        <f>'Tournament Results Data'!AB34</f>
        <v>-</v>
      </c>
      <c r="AD35" s="116">
        <f>'Tournament Results Data'!AC34</f>
        <v>0</v>
      </c>
      <c r="AE35" s="116"/>
      <c r="AF35" s="117"/>
      <c r="AG35" s="112">
        <f>'Tournament Results Data'!AF34</f>
        <v>0</v>
      </c>
      <c r="AH35" s="113"/>
      <c r="AI35" s="113"/>
      <c r="AJ35" s="4" t="str">
        <f>'Tournament Results Data'!AI34</f>
        <v>-</v>
      </c>
      <c r="AK35" s="116">
        <f>'Tournament Results Data'!AJ34</f>
        <v>0</v>
      </c>
      <c r="AL35" s="116"/>
      <c r="AM35" s="117"/>
      <c r="AN35" s="112">
        <f>'Tournament Results Data'!AM34</f>
        <v>0</v>
      </c>
      <c r="AO35" s="113"/>
      <c r="AP35" s="113"/>
      <c r="AQ35" s="4" t="str">
        <f>'Tournament Results Data'!AP34</f>
        <v>-</v>
      </c>
      <c r="AR35" s="116">
        <f>'Tournament Results Data'!AQ34</f>
        <v>0</v>
      </c>
      <c r="AS35" s="116"/>
      <c r="AT35" s="147"/>
    </row>
    <row r="36" spans="2:46" ht="12.75">
      <c r="B36" s="7"/>
      <c r="C36" s="49" t="str">
        <f>'Tournament Results Data'!B35</f>
        <v>Score Set 2</v>
      </c>
      <c r="D36" s="51"/>
      <c r="E36" s="112">
        <f>'Tournament Results Data'!D35</f>
        <v>0</v>
      </c>
      <c r="F36" s="113"/>
      <c r="G36" s="113"/>
      <c r="H36" s="4" t="str">
        <f>'Tournament Results Data'!G35</f>
        <v>-</v>
      </c>
      <c r="I36" s="116">
        <f>'Tournament Results Data'!H35</f>
        <v>0</v>
      </c>
      <c r="J36" s="116"/>
      <c r="K36" s="117"/>
      <c r="L36" s="112">
        <f>'Tournament Results Data'!K35</f>
        <v>0</v>
      </c>
      <c r="M36" s="113"/>
      <c r="N36" s="113"/>
      <c r="O36" s="4" t="str">
        <f>'Tournament Results Data'!N35</f>
        <v>-</v>
      </c>
      <c r="P36" s="116">
        <f>'Tournament Results Data'!O35</f>
        <v>0</v>
      </c>
      <c r="Q36" s="116"/>
      <c r="R36" s="117"/>
      <c r="S36" s="112">
        <f>'Tournament Results Data'!R35</f>
        <v>0</v>
      </c>
      <c r="T36" s="113"/>
      <c r="U36" s="113"/>
      <c r="V36" s="4" t="str">
        <f>'Tournament Results Data'!U35</f>
        <v>-</v>
      </c>
      <c r="W36" s="116">
        <f>'Tournament Results Data'!V35</f>
        <v>0</v>
      </c>
      <c r="X36" s="116"/>
      <c r="Y36" s="117"/>
      <c r="Z36" s="112">
        <f>'Tournament Results Data'!Y35</f>
        <v>0</v>
      </c>
      <c r="AA36" s="113"/>
      <c r="AB36" s="113"/>
      <c r="AC36" s="4" t="str">
        <f>'Tournament Results Data'!AB35</f>
        <v>-</v>
      </c>
      <c r="AD36" s="116">
        <f>'Tournament Results Data'!AC35</f>
        <v>0</v>
      </c>
      <c r="AE36" s="116"/>
      <c r="AF36" s="117"/>
      <c r="AG36" s="112">
        <f>'Tournament Results Data'!AF35</f>
        <v>0</v>
      </c>
      <c r="AH36" s="113"/>
      <c r="AI36" s="113"/>
      <c r="AJ36" s="4" t="str">
        <f>'Tournament Results Data'!AI35</f>
        <v>-</v>
      </c>
      <c r="AK36" s="116">
        <f>'Tournament Results Data'!AJ35</f>
        <v>0</v>
      </c>
      <c r="AL36" s="116"/>
      <c r="AM36" s="117"/>
      <c r="AN36" s="112">
        <f>'Tournament Results Data'!AM35</f>
        <v>0</v>
      </c>
      <c r="AO36" s="113"/>
      <c r="AP36" s="113"/>
      <c r="AQ36" s="4" t="str">
        <f>'Tournament Results Data'!AP35</f>
        <v>-</v>
      </c>
      <c r="AR36" s="116">
        <f>'Tournament Results Data'!AQ35</f>
        <v>0</v>
      </c>
      <c r="AS36" s="116"/>
      <c r="AT36" s="147"/>
    </row>
    <row r="37" spans="2:46" ht="13.5" thickBot="1">
      <c r="B37" s="9"/>
      <c r="C37" s="106" t="str">
        <f>'Tournament Results Data'!B36</f>
        <v>Score Set 3</v>
      </c>
      <c r="D37" s="107"/>
      <c r="E37" s="118" t="str">
        <f>IF('Tournament Results Data'!D36='Tournament Results Data'!H36," ",'Tournament Results Data'!D36)</f>
        <v> </v>
      </c>
      <c r="F37" s="119" t="e">
        <f>IF('Tournament Results Data'!#REF!='Tournament Results Data'!#REF!," ",'Tournament Results Data'!#REF!)</f>
        <v>#REF!</v>
      </c>
      <c r="G37" s="119" t="e">
        <f>IF('Tournament Results Data'!#REF!='Tournament Results Data'!#REF!," ",'Tournament Results Data'!#REF!)</f>
        <v>#REF!</v>
      </c>
      <c r="H37" s="12" t="str">
        <f>IF(E37=I37," ","-")</f>
        <v> </v>
      </c>
      <c r="I37" s="114" t="str">
        <f>IF('Tournament Results Data'!H36='Tournament Results Data'!D36," ",'Tournament Results Data'!H36)</f>
        <v> </v>
      </c>
      <c r="J37" s="114" t="e">
        <f>IF('Tournament Results Data'!#REF!='Tournament Results Data'!#REF!," ",'Tournament Results Data'!#REF!)</f>
        <v>#REF!</v>
      </c>
      <c r="K37" s="115" t="e">
        <f>IF('Tournament Results Data'!#REF!='Tournament Results Data'!#REF!," ",'Tournament Results Data'!#REF!)</f>
        <v>#REF!</v>
      </c>
      <c r="L37" s="118" t="str">
        <f>IF('Tournament Results Data'!K36='Tournament Results Data'!O36," ",'Tournament Results Data'!K36)</f>
        <v> </v>
      </c>
      <c r="M37" s="119" t="e">
        <f>IF('Tournament Results Data'!#REF!='Tournament Results Data'!#REF!," ",'Tournament Results Data'!#REF!)</f>
        <v>#REF!</v>
      </c>
      <c r="N37" s="119" t="e">
        <f>IF('Tournament Results Data'!#REF!='Tournament Results Data'!#REF!," ",'Tournament Results Data'!#REF!)</f>
        <v>#REF!</v>
      </c>
      <c r="O37" s="12" t="str">
        <f>IF(L37=P37," ","-")</f>
        <v> </v>
      </c>
      <c r="P37" s="114" t="str">
        <f>IF('Tournament Results Data'!O36='Tournament Results Data'!K36," ",'Tournament Results Data'!O36)</f>
        <v> </v>
      </c>
      <c r="Q37" s="114" t="e">
        <f>IF('Tournament Results Data'!#REF!='Tournament Results Data'!#REF!," ",'Tournament Results Data'!#REF!)</f>
        <v>#REF!</v>
      </c>
      <c r="R37" s="115" t="e">
        <f>IF('Tournament Results Data'!#REF!='Tournament Results Data'!#REF!," ",'Tournament Results Data'!#REF!)</f>
        <v>#REF!</v>
      </c>
      <c r="S37" s="118" t="str">
        <f>IF('Tournament Results Data'!R36='Tournament Results Data'!V36," ",'Tournament Results Data'!R36)</f>
        <v> </v>
      </c>
      <c r="T37" s="119" t="e">
        <f>IF('Tournament Results Data'!#REF!='Tournament Results Data'!#REF!," ",'Tournament Results Data'!#REF!)</f>
        <v>#REF!</v>
      </c>
      <c r="U37" s="119" t="e">
        <f>IF('Tournament Results Data'!#REF!='Tournament Results Data'!#REF!," ",'Tournament Results Data'!#REF!)</f>
        <v>#REF!</v>
      </c>
      <c r="V37" s="12" t="str">
        <f>IF(S37=W37," ","-")</f>
        <v> </v>
      </c>
      <c r="W37" s="114" t="str">
        <f>IF('Tournament Results Data'!V36='Tournament Results Data'!R36," ",'Tournament Results Data'!V36)</f>
        <v> </v>
      </c>
      <c r="X37" s="114" t="e">
        <f>IF('Tournament Results Data'!#REF!='Tournament Results Data'!#REF!," ",'Tournament Results Data'!#REF!)</f>
        <v>#REF!</v>
      </c>
      <c r="Y37" s="115" t="e">
        <f>IF('Tournament Results Data'!#REF!='Tournament Results Data'!#REF!," ",'Tournament Results Data'!#REF!)</f>
        <v>#REF!</v>
      </c>
      <c r="Z37" s="118" t="str">
        <f>IF('Tournament Results Data'!Y36='Tournament Results Data'!AC36," ",'Tournament Results Data'!Y36)</f>
        <v> </v>
      </c>
      <c r="AA37" s="119" t="e">
        <f>IF('Tournament Results Data'!#REF!='Tournament Results Data'!#REF!," ",'Tournament Results Data'!#REF!)</f>
        <v>#REF!</v>
      </c>
      <c r="AB37" s="119" t="e">
        <f>IF('Tournament Results Data'!#REF!='Tournament Results Data'!#REF!," ",'Tournament Results Data'!#REF!)</f>
        <v>#REF!</v>
      </c>
      <c r="AC37" s="12" t="str">
        <f>IF(Z37=AD37," ","-")</f>
        <v> </v>
      </c>
      <c r="AD37" s="114" t="str">
        <f>IF('Tournament Results Data'!AC36='Tournament Results Data'!Y36," ",'Tournament Results Data'!AC36)</f>
        <v> </v>
      </c>
      <c r="AE37" s="114" t="e">
        <f>IF('Tournament Results Data'!#REF!='Tournament Results Data'!#REF!," ",'Tournament Results Data'!#REF!)</f>
        <v>#REF!</v>
      </c>
      <c r="AF37" s="115" t="e">
        <f>IF('Tournament Results Data'!#REF!='Tournament Results Data'!#REF!," ",'Tournament Results Data'!#REF!)</f>
        <v>#REF!</v>
      </c>
      <c r="AG37" s="118" t="str">
        <f>IF('Tournament Results Data'!AF36='Tournament Results Data'!AJ36," ",'Tournament Results Data'!AF36)</f>
        <v> </v>
      </c>
      <c r="AH37" s="119" t="e">
        <f>IF('Tournament Results Data'!#REF!='Tournament Results Data'!#REF!," ",'Tournament Results Data'!#REF!)</f>
        <v>#REF!</v>
      </c>
      <c r="AI37" s="119" t="e">
        <f>IF('Tournament Results Data'!#REF!='Tournament Results Data'!#REF!," ",'Tournament Results Data'!#REF!)</f>
        <v>#REF!</v>
      </c>
      <c r="AJ37" s="12" t="str">
        <f>IF(AG37=AK37," ","-")</f>
        <v> </v>
      </c>
      <c r="AK37" s="114" t="str">
        <f>IF('Tournament Results Data'!AJ36='Tournament Results Data'!AF36," ",'Tournament Results Data'!AJ36)</f>
        <v> </v>
      </c>
      <c r="AL37" s="114" t="e">
        <f>IF('Tournament Results Data'!#REF!='Tournament Results Data'!#REF!," ",'Tournament Results Data'!#REF!)</f>
        <v>#REF!</v>
      </c>
      <c r="AM37" s="115" t="e">
        <f>IF('Tournament Results Data'!#REF!='Tournament Results Data'!#REF!," ",'Tournament Results Data'!#REF!)</f>
        <v>#REF!</v>
      </c>
      <c r="AN37" s="118" t="str">
        <f>IF('Tournament Results Data'!AM36='Tournament Results Data'!AQ36," ",'Tournament Results Data'!AM36)</f>
        <v> </v>
      </c>
      <c r="AO37" s="119" t="e">
        <f>IF('Tournament Results Data'!#REF!='Tournament Results Data'!#REF!," ",'Tournament Results Data'!#REF!)</f>
        <v>#REF!</v>
      </c>
      <c r="AP37" s="119" t="e">
        <f>IF('Tournament Results Data'!#REF!='Tournament Results Data'!#REF!," ",'Tournament Results Data'!#REF!)</f>
        <v>#REF!</v>
      </c>
      <c r="AQ37" s="12" t="str">
        <f>IF(AN37=AR37," ","-")</f>
        <v> </v>
      </c>
      <c r="AR37" s="114" t="str">
        <f>IF('Tournament Results Data'!AQ36='Tournament Results Data'!AM36," ",'Tournament Results Data'!AQ36)</f>
        <v> </v>
      </c>
      <c r="AS37" s="114" t="e">
        <f>IF('Tournament Results Data'!#REF!='Tournament Results Data'!#REF!," ",'Tournament Results Data'!#REF!)</f>
        <v>#REF!</v>
      </c>
      <c r="AT37" s="146" t="e">
        <f>IF('Tournament Results Data'!#REF!='Tournament Results Data'!#REF!," ",'Tournament Results Data'!#REF!)</f>
        <v>#REF!</v>
      </c>
    </row>
    <row r="38" spans="2:46" ht="12.75">
      <c r="B38" s="2"/>
      <c r="C38" s="2"/>
      <c r="D38" s="2"/>
      <c r="E38" s="14"/>
      <c r="F38" s="14"/>
      <c r="G38" s="14"/>
      <c r="H38" s="2"/>
      <c r="I38" s="15"/>
      <c r="J38" s="15"/>
      <c r="K38" s="15"/>
      <c r="L38" s="14"/>
      <c r="M38" s="14"/>
      <c r="N38" s="14"/>
      <c r="O38" s="2"/>
      <c r="P38" s="15"/>
      <c r="Q38" s="15"/>
      <c r="R38" s="15"/>
      <c r="S38" s="14"/>
      <c r="T38" s="14"/>
      <c r="U38" s="14"/>
      <c r="V38" s="2"/>
      <c r="W38" s="15"/>
      <c r="X38" s="15"/>
      <c r="Y38" s="15"/>
      <c r="Z38" s="14"/>
      <c r="AA38" s="14"/>
      <c r="AB38" s="14"/>
      <c r="AC38" s="2"/>
      <c r="AD38" s="15"/>
      <c r="AE38" s="15"/>
      <c r="AF38" s="15"/>
      <c r="AG38" s="14"/>
      <c r="AH38" s="14"/>
      <c r="AI38" s="14"/>
      <c r="AJ38" s="2"/>
      <c r="AK38" s="15"/>
      <c r="AL38" s="15"/>
      <c r="AM38" s="15"/>
      <c r="AN38" s="14"/>
      <c r="AO38" s="14"/>
      <c r="AP38" s="14"/>
      <c r="AQ38" s="2"/>
      <c r="AR38" s="15"/>
      <c r="AS38" s="15"/>
      <c r="AT38" s="15"/>
    </row>
    <row r="39" spans="2:46" ht="13.5" thickBot="1">
      <c r="B39" s="2"/>
      <c r="C39" s="2"/>
      <c r="D39" s="2"/>
      <c r="E39" s="14"/>
      <c r="F39" s="14"/>
      <c r="G39" s="14"/>
      <c r="H39" s="2"/>
      <c r="I39" s="15"/>
      <c r="J39" s="15"/>
      <c r="K39" s="15"/>
      <c r="L39" s="14"/>
      <c r="M39" s="14"/>
      <c r="N39" s="14"/>
      <c r="O39" s="2"/>
      <c r="P39" s="15"/>
      <c r="Q39" s="15"/>
      <c r="R39" s="15"/>
      <c r="S39" s="14"/>
      <c r="T39" s="14"/>
      <c r="U39" s="14"/>
      <c r="V39" s="2"/>
      <c r="W39" s="15"/>
      <c r="X39" s="15"/>
      <c r="Y39" s="15"/>
      <c r="Z39" s="14"/>
      <c r="AA39" s="14"/>
      <c r="AB39" s="14"/>
      <c r="AC39" s="2"/>
      <c r="AD39" s="15"/>
      <c r="AE39" s="15"/>
      <c r="AF39" s="15"/>
      <c r="AG39" s="14"/>
      <c r="AH39" s="14"/>
      <c r="AI39" s="14"/>
      <c r="AJ39" s="2"/>
      <c r="AK39" s="15"/>
      <c r="AL39" s="15"/>
      <c r="AM39" s="15"/>
      <c r="AN39" s="14"/>
      <c r="AO39" s="14"/>
      <c r="AP39" s="14"/>
      <c r="AQ39" s="2"/>
      <c r="AR39" s="15"/>
      <c r="AS39" s="15"/>
      <c r="AT39" s="15"/>
    </row>
    <row r="40" spans="2:46" ht="12.75">
      <c r="B40" s="6"/>
      <c r="C40" s="66" t="str">
        <f>'Tournament Results Data'!B39</f>
        <v>Pool ?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 t="str">
        <f>'Tournament Results Data'!R39</f>
        <v>Matches</v>
      </c>
      <c r="T40" s="66"/>
      <c r="U40" s="66"/>
      <c r="V40" s="66"/>
      <c r="W40" s="66"/>
      <c r="X40" s="66"/>
      <c r="Y40" s="66"/>
      <c r="Z40" s="66"/>
      <c r="AA40" s="66"/>
      <c r="AB40" s="67"/>
      <c r="AC40" s="65" t="s">
        <v>45</v>
      </c>
      <c r="AD40" s="66"/>
      <c r="AE40" s="66"/>
      <c r="AF40" s="66"/>
      <c r="AG40" s="66"/>
      <c r="AH40" s="66"/>
      <c r="AI40" s="66"/>
      <c r="AJ40" s="66"/>
      <c r="AK40" s="66"/>
      <c r="AL40" s="67"/>
      <c r="AM40" s="57" t="str">
        <f>'Tournament Results Data'!AL39</f>
        <v>Points %</v>
      </c>
      <c r="AN40" s="58"/>
      <c r="AO40" s="58"/>
      <c r="AP40" s="59"/>
      <c r="AQ40" s="57" t="str">
        <f>'Tournament Results Data'!AP39</f>
        <v>Finish Place</v>
      </c>
      <c r="AR40" s="58"/>
      <c r="AS40" s="58"/>
      <c r="AT40" s="54"/>
    </row>
    <row r="41" spans="1:46" ht="12.75">
      <c r="A41" s="10"/>
      <c r="B41" s="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68"/>
      <c r="T41" s="69"/>
      <c r="U41" s="69"/>
      <c r="V41" s="69"/>
      <c r="W41" s="69"/>
      <c r="X41" s="69"/>
      <c r="Y41" s="69"/>
      <c r="Z41" s="69"/>
      <c r="AA41" s="69"/>
      <c r="AB41" s="70"/>
      <c r="AC41" s="68"/>
      <c r="AD41" s="69"/>
      <c r="AE41" s="69"/>
      <c r="AF41" s="69"/>
      <c r="AG41" s="69"/>
      <c r="AH41" s="69"/>
      <c r="AI41" s="69"/>
      <c r="AJ41" s="69"/>
      <c r="AK41" s="69"/>
      <c r="AL41" s="70"/>
      <c r="AM41" s="60"/>
      <c r="AN41" s="61"/>
      <c r="AO41" s="61"/>
      <c r="AP41" s="62"/>
      <c r="AQ41" s="60"/>
      <c r="AR41" s="61"/>
      <c r="AS41" s="61"/>
      <c r="AT41" s="55"/>
    </row>
    <row r="42" spans="1:46" ht="12.75">
      <c r="A42" s="23"/>
      <c r="B42" s="7"/>
      <c r="C42" s="98" t="str">
        <f>'Tournament Results Data'!B41</f>
        <v>Teams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49" t="str">
        <f>'Tournament Results Data'!R41</f>
        <v>Won</v>
      </c>
      <c r="T42" s="50"/>
      <c r="U42" s="51"/>
      <c r="V42" s="49" t="str">
        <f>'Tournament Results Data'!U41</f>
        <v>Lost</v>
      </c>
      <c r="W42" s="50"/>
      <c r="X42" s="51"/>
      <c r="Y42" s="49" t="str">
        <f>'Tournament Results Data'!X41</f>
        <v>%</v>
      </c>
      <c r="Z42" s="50"/>
      <c r="AA42" s="50"/>
      <c r="AB42" s="51"/>
      <c r="AC42" s="49" t="str">
        <f>'Tournament Results Data'!AB41</f>
        <v>Won</v>
      </c>
      <c r="AD42" s="50"/>
      <c r="AE42" s="51"/>
      <c r="AF42" s="49" t="str">
        <f>'Tournament Results Data'!AE41</f>
        <v>Lost</v>
      </c>
      <c r="AG42" s="50"/>
      <c r="AH42" s="51"/>
      <c r="AI42" s="49" t="str">
        <f>'Tournament Results Data'!AH41</f>
        <v>%</v>
      </c>
      <c r="AJ42" s="50"/>
      <c r="AK42" s="50"/>
      <c r="AL42" s="51"/>
      <c r="AM42" s="63"/>
      <c r="AN42" s="64"/>
      <c r="AO42" s="64"/>
      <c r="AP42" s="53"/>
      <c r="AQ42" s="63"/>
      <c r="AR42" s="64"/>
      <c r="AS42" s="64"/>
      <c r="AT42" s="52"/>
    </row>
    <row r="43" spans="1:46" ht="12.75">
      <c r="A43" s="20"/>
      <c r="B43" s="8">
        <f>'Tournament Results Data'!A42</f>
        <v>0</v>
      </c>
      <c r="C43" s="94">
        <f>'Tournament Results Data'!B42</f>
        <v>0</v>
      </c>
      <c r="D43" s="94"/>
      <c r="E43" s="94"/>
      <c r="F43" s="94"/>
      <c r="G43" s="94"/>
      <c r="H43" s="94"/>
      <c r="I43" s="94">
        <f>'Tournament Results Data'!H42</f>
        <v>0</v>
      </c>
      <c r="J43" s="94"/>
      <c r="K43" s="94"/>
      <c r="L43" s="94"/>
      <c r="M43" s="94"/>
      <c r="N43" s="94"/>
      <c r="O43" s="94"/>
      <c r="P43" s="94"/>
      <c r="Q43" s="94"/>
      <c r="R43" s="94"/>
      <c r="S43" s="81">
        <f>'Tournament Results Data'!R42</f>
        <v>0</v>
      </c>
      <c r="T43" s="82"/>
      <c r="U43" s="83"/>
      <c r="V43" s="84">
        <f>'Tournament Results Data'!U42</f>
        <v>0</v>
      </c>
      <c r="W43" s="85"/>
      <c r="X43" s="86"/>
      <c r="Y43" s="95" t="e">
        <f>'Tournament Results Data'!X42</f>
        <v>#DIV/0!</v>
      </c>
      <c r="Z43" s="96"/>
      <c r="AA43" s="96"/>
      <c r="AB43" s="97"/>
      <c r="AC43" s="81">
        <f>'Tournament Results Data'!AB42</f>
        <v>0</v>
      </c>
      <c r="AD43" s="82"/>
      <c r="AE43" s="83"/>
      <c r="AF43" s="81">
        <f>'Tournament Results Data'!AE42</f>
        <v>0</v>
      </c>
      <c r="AG43" s="82"/>
      <c r="AH43" s="83"/>
      <c r="AI43" s="95" t="e">
        <f>'Tournament Results Data'!AH42</f>
        <v>#DIV/0!</v>
      </c>
      <c r="AJ43" s="96"/>
      <c r="AK43" s="96"/>
      <c r="AL43" s="97"/>
      <c r="AM43" s="95" t="e">
        <f>'Tournament Results Data'!AL42</f>
        <v>#DIV/0!</v>
      </c>
      <c r="AN43" s="96"/>
      <c r="AO43" s="96"/>
      <c r="AP43" s="97"/>
      <c r="AQ43" s="49">
        <f>'Tournament Results Data'!AP42</f>
        <v>0</v>
      </c>
      <c r="AR43" s="50"/>
      <c r="AS43" s="50"/>
      <c r="AT43" s="75"/>
    </row>
    <row r="44" spans="1:46" ht="12.75">
      <c r="A44" s="20"/>
      <c r="B44" s="8">
        <f>'Tournament Results Data'!A43</f>
        <v>0</v>
      </c>
      <c r="C44" s="94">
        <f>'Tournament Results Data'!B43</f>
        <v>0</v>
      </c>
      <c r="D44" s="94"/>
      <c r="E44" s="94"/>
      <c r="F44" s="94"/>
      <c r="G44" s="94"/>
      <c r="H44" s="94"/>
      <c r="I44" s="94">
        <f>'Tournament Results Data'!H43</f>
        <v>0</v>
      </c>
      <c r="J44" s="94"/>
      <c r="K44" s="94"/>
      <c r="L44" s="94"/>
      <c r="M44" s="94"/>
      <c r="N44" s="94"/>
      <c r="O44" s="94"/>
      <c r="P44" s="94"/>
      <c r="Q44" s="94"/>
      <c r="R44" s="94"/>
      <c r="S44" s="81">
        <f>'Tournament Results Data'!R43</f>
        <v>0</v>
      </c>
      <c r="T44" s="82"/>
      <c r="U44" s="83"/>
      <c r="V44" s="84">
        <f>'Tournament Results Data'!U43</f>
        <v>0</v>
      </c>
      <c r="W44" s="85"/>
      <c r="X44" s="86"/>
      <c r="Y44" s="95" t="e">
        <f>'Tournament Results Data'!X43</f>
        <v>#DIV/0!</v>
      </c>
      <c r="Z44" s="96"/>
      <c r="AA44" s="96"/>
      <c r="AB44" s="97"/>
      <c r="AC44" s="81">
        <f>'Tournament Results Data'!AB43</f>
        <v>0</v>
      </c>
      <c r="AD44" s="82"/>
      <c r="AE44" s="83"/>
      <c r="AF44" s="81">
        <f>'Tournament Results Data'!AE43</f>
        <v>0</v>
      </c>
      <c r="AG44" s="82"/>
      <c r="AH44" s="83"/>
      <c r="AI44" s="95" t="e">
        <f>'Tournament Results Data'!AH43</f>
        <v>#DIV/0!</v>
      </c>
      <c r="AJ44" s="96"/>
      <c r="AK44" s="96"/>
      <c r="AL44" s="97"/>
      <c r="AM44" s="95" t="e">
        <f>'Tournament Results Data'!AL43</f>
        <v>#DIV/0!</v>
      </c>
      <c r="AN44" s="96"/>
      <c r="AO44" s="96"/>
      <c r="AP44" s="97"/>
      <c r="AQ44" s="49">
        <f>'Tournament Results Data'!AP43</f>
        <v>0</v>
      </c>
      <c r="AR44" s="50"/>
      <c r="AS44" s="50"/>
      <c r="AT44" s="75"/>
    </row>
    <row r="45" spans="1:46" ht="12.75">
      <c r="A45" s="20"/>
      <c r="B45" s="8">
        <f>'Tournament Results Data'!A44</f>
        <v>0</v>
      </c>
      <c r="C45" s="94">
        <f>'Tournament Results Data'!B44</f>
        <v>0</v>
      </c>
      <c r="D45" s="94"/>
      <c r="E45" s="94"/>
      <c r="F45" s="94"/>
      <c r="G45" s="94"/>
      <c r="H45" s="94"/>
      <c r="I45" s="94">
        <f>'Tournament Results Data'!H44</f>
        <v>0</v>
      </c>
      <c r="J45" s="94"/>
      <c r="K45" s="94"/>
      <c r="L45" s="94"/>
      <c r="M45" s="94"/>
      <c r="N45" s="94"/>
      <c r="O45" s="94"/>
      <c r="P45" s="94"/>
      <c r="Q45" s="94"/>
      <c r="R45" s="94"/>
      <c r="S45" s="81">
        <f>'Tournament Results Data'!R44</f>
        <v>0</v>
      </c>
      <c r="T45" s="82"/>
      <c r="U45" s="83"/>
      <c r="V45" s="84">
        <f>'Tournament Results Data'!U44</f>
        <v>0</v>
      </c>
      <c r="W45" s="85"/>
      <c r="X45" s="86"/>
      <c r="Y45" s="95" t="e">
        <f>'Tournament Results Data'!X44</f>
        <v>#DIV/0!</v>
      </c>
      <c r="Z45" s="96"/>
      <c r="AA45" s="96"/>
      <c r="AB45" s="97"/>
      <c r="AC45" s="81">
        <f>'Tournament Results Data'!AB44</f>
        <v>0</v>
      </c>
      <c r="AD45" s="82"/>
      <c r="AE45" s="83"/>
      <c r="AF45" s="81">
        <f>'Tournament Results Data'!AE44</f>
        <v>0</v>
      </c>
      <c r="AG45" s="82"/>
      <c r="AH45" s="83"/>
      <c r="AI45" s="95" t="e">
        <f>'Tournament Results Data'!AH44</f>
        <v>#DIV/0!</v>
      </c>
      <c r="AJ45" s="96"/>
      <c r="AK45" s="96"/>
      <c r="AL45" s="97"/>
      <c r="AM45" s="95" t="e">
        <f>'Tournament Results Data'!AL44</f>
        <v>#DIV/0!</v>
      </c>
      <c r="AN45" s="96"/>
      <c r="AO45" s="96"/>
      <c r="AP45" s="97"/>
      <c r="AQ45" s="49">
        <f>'Tournament Results Data'!AP44</f>
        <v>0</v>
      </c>
      <c r="AR45" s="50"/>
      <c r="AS45" s="50"/>
      <c r="AT45" s="75"/>
    </row>
    <row r="46" spans="2:46" ht="12.75">
      <c r="B46" s="7"/>
      <c r="C46" s="68"/>
      <c r="D46" s="70"/>
      <c r="E46" s="68"/>
      <c r="F46" s="69"/>
      <c r="G46" s="69"/>
      <c r="H46" s="69"/>
      <c r="I46" s="69"/>
      <c r="J46" s="69"/>
      <c r="K46" s="70"/>
      <c r="L46" s="68"/>
      <c r="M46" s="69"/>
      <c r="N46" s="69"/>
      <c r="O46" s="69"/>
      <c r="P46" s="69"/>
      <c r="Q46" s="69"/>
      <c r="R46" s="70"/>
      <c r="S46" s="68"/>
      <c r="T46" s="69"/>
      <c r="U46" s="69"/>
      <c r="V46" s="69"/>
      <c r="W46" s="69"/>
      <c r="X46" s="69"/>
      <c r="Y46" s="70"/>
      <c r="Z46" s="68"/>
      <c r="AA46" s="69"/>
      <c r="AB46" s="69"/>
      <c r="AC46" s="69"/>
      <c r="AD46" s="69"/>
      <c r="AE46" s="69"/>
      <c r="AF46" s="70"/>
      <c r="AG46" s="68"/>
      <c r="AH46" s="69"/>
      <c r="AI46" s="69"/>
      <c r="AJ46" s="69"/>
      <c r="AK46" s="69"/>
      <c r="AL46" s="69"/>
      <c r="AM46" s="70"/>
      <c r="AN46" s="68"/>
      <c r="AO46" s="69"/>
      <c r="AP46" s="69"/>
      <c r="AQ46" s="69"/>
      <c r="AR46" s="69"/>
      <c r="AS46" s="69"/>
      <c r="AT46" s="126"/>
    </row>
    <row r="47" spans="2:46" ht="12.75">
      <c r="B47" s="7"/>
      <c r="C47" s="49" t="str">
        <f>'Tournament Results Data'!B46</f>
        <v>Time</v>
      </c>
      <c r="D47" s="51"/>
      <c r="E47" s="49" t="str">
        <f>'Tournament Results Data'!D46</f>
        <v>8:30 AM</v>
      </c>
      <c r="F47" s="50"/>
      <c r="G47" s="50"/>
      <c r="H47" s="50"/>
      <c r="I47" s="50"/>
      <c r="J47" s="50"/>
      <c r="K47" s="51"/>
      <c r="L47" s="49" t="str">
        <f>'Tournament Results Data'!K46</f>
        <v>9:30 AM</v>
      </c>
      <c r="M47" s="50"/>
      <c r="N47" s="50"/>
      <c r="O47" s="50"/>
      <c r="P47" s="50"/>
      <c r="Q47" s="50"/>
      <c r="R47" s="51"/>
      <c r="S47" s="49" t="str">
        <f>'Tournament Results Data'!R46</f>
        <v>ASAP</v>
      </c>
      <c r="T47" s="50"/>
      <c r="U47" s="50"/>
      <c r="V47" s="50"/>
      <c r="W47" s="50"/>
      <c r="X47" s="50"/>
      <c r="Y47" s="51"/>
      <c r="Z47" s="49" t="str">
        <f>'Tournament Results Data'!Y46</f>
        <v>ASAP</v>
      </c>
      <c r="AA47" s="50"/>
      <c r="AB47" s="50"/>
      <c r="AC47" s="50"/>
      <c r="AD47" s="50"/>
      <c r="AE47" s="50"/>
      <c r="AF47" s="51"/>
      <c r="AG47" s="49" t="str">
        <f>'Tournament Results Data'!AF46</f>
        <v>ASAP</v>
      </c>
      <c r="AH47" s="50"/>
      <c r="AI47" s="50"/>
      <c r="AJ47" s="50"/>
      <c r="AK47" s="50"/>
      <c r="AL47" s="50"/>
      <c r="AM47" s="51"/>
      <c r="AN47" s="49" t="str">
        <f>'Tournament Results Data'!AM46</f>
        <v>ASAP</v>
      </c>
      <c r="AO47" s="50"/>
      <c r="AP47" s="50"/>
      <c r="AQ47" s="50"/>
      <c r="AR47" s="50"/>
      <c r="AS47" s="50"/>
      <c r="AT47" s="75"/>
    </row>
    <row r="48" spans="2:46" ht="12.75">
      <c r="B48" s="7"/>
      <c r="C48" s="49" t="str">
        <f>'Tournament Results Data'!B47</f>
        <v>Match #</v>
      </c>
      <c r="D48" s="51"/>
      <c r="E48" s="49" t="str">
        <f>'Tournament Results Data'!D47</f>
        <v>1</v>
      </c>
      <c r="F48" s="50"/>
      <c r="G48" s="50"/>
      <c r="H48" s="50"/>
      <c r="I48" s="50"/>
      <c r="J48" s="50"/>
      <c r="K48" s="51"/>
      <c r="L48" s="49" t="str">
        <f>'Tournament Results Data'!K47</f>
        <v>2</v>
      </c>
      <c r="M48" s="50"/>
      <c r="N48" s="50"/>
      <c r="O48" s="50"/>
      <c r="P48" s="50"/>
      <c r="Q48" s="50"/>
      <c r="R48" s="51"/>
      <c r="S48" s="49" t="str">
        <f>'Tournament Results Data'!R47</f>
        <v>3</v>
      </c>
      <c r="T48" s="50"/>
      <c r="U48" s="50"/>
      <c r="V48" s="50"/>
      <c r="W48" s="50"/>
      <c r="X48" s="50"/>
      <c r="Y48" s="51"/>
      <c r="Z48" s="49" t="str">
        <f>'Tournament Results Data'!Y47</f>
        <v>4</v>
      </c>
      <c r="AA48" s="50"/>
      <c r="AB48" s="50"/>
      <c r="AC48" s="50"/>
      <c r="AD48" s="50"/>
      <c r="AE48" s="50"/>
      <c r="AF48" s="51"/>
      <c r="AG48" s="49" t="str">
        <f>'Tournament Results Data'!AF47</f>
        <v>5</v>
      </c>
      <c r="AH48" s="50"/>
      <c r="AI48" s="50"/>
      <c r="AJ48" s="50"/>
      <c r="AK48" s="50"/>
      <c r="AL48" s="50"/>
      <c r="AM48" s="51"/>
      <c r="AN48" s="49" t="str">
        <f>'Tournament Results Data'!AM47</f>
        <v>6</v>
      </c>
      <c r="AO48" s="50"/>
      <c r="AP48" s="50"/>
      <c r="AQ48" s="50"/>
      <c r="AR48" s="50"/>
      <c r="AS48" s="50"/>
      <c r="AT48" s="75"/>
    </row>
    <row r="49" spans="2:46" ht="12.75">
      <c r="B49" s="7"/>
      <c r="C49" s="49" t="str">
        <f>'Tournament Results Data'!B48</f>
        <v>Match(Work)</v>
      </c>
      <c r="D49" s="51"/>
      <c r="E49" s="49" t="str">
        <f>'Tournament Results Data'!D48</f>
        <v>1 vs 2 (3)</v>
      </c>
      <c r="F49" s="50"/>
      <c r="G49" s="50"/>
      <c r="H49" s="50"/>
      <c r="I49" s="50"/>
      <c r="J49" s="50"/>
      <c r="K49" s="51"/>
      <c r="L49" s="49" t="str">
        <f>'Tournament Results Data'!K48</f>
        <v>2 vs 3 (1)</v>
      </c>
      <c r="M49" s="50"/>
      <c r="N49" s="50"/>
      <c r="O49" s="50"/>
      <c r="P49" s="50"/>
      <c r="Q49" s="50"/>
      <c r="R49" s="51"/>
      <c r="S49" s="49" t="str">
        <f>'Tournament Results Data'!R48</f>
        <v>1 vs 3 (2)</v>
      </c>
      <c r="T49" s="50"/>
      <c r="U49" s="50"/>
      <c r="V49" s="50"/>
      <c r="W49" s="50"/>
      <c r="X49" s="50"/>
      <c r="Y49" s="51"/>
      <c r="Z49" s="49" t="str">
        <f>'Tournament Results Data'!Y48</f>
        <v>1 vs 2 (3)</v>
      </c>
      <c r="AA49" s="50"/>
      <c r="AB49" s="50"/>
      <c r="AC49" s="50"/>
      <c r="AD49" s="50"/>
      <c r="AE49" s="50"/>
      <c r="AF49" s="51"/>
      <c r="AG49" s="49" t="str">
        <f>'Tournament Results Data'!AF48</f>
        <v>2 vs 3 (1)</v>
      </c>
      <c r="AH49" s="50"/>
      <c r="AI49" s="50"/>
      <c r="AJ49" s="50"/>
      <c r="AK49" s="50"/>
      <c r="AL49" s="50"/>
      <c r="AM49" s="51"/>
      <c r="AN49" s="49" t="str">
        <f>'Tournament Results Data'!AM48</f>
        <v>1 vs 3 (2)</v>
      </c>
      <c r="AO49" s="50"/>
      <c r="AP49" s="50"/>
      <c r="AQ49" s="50"/>
      <c r="AR49" s="50"/>
      <c r="AS49" s="50"/>
      <c r="AT49" s="75"/>
    </row>
    <row r="50" spans="2:46" ht="12.75">
      <c r="B50" s="7"/>
      <c r="C50" s="49" t="str">
        <f>'Tournament Results Data'!B49</f>
        <v>Score Set 1</v>
      </c>
      <c r="D50" s="51"/>
      <c r="E50" s="112">
        <f>'Tournament Results Data'!D49</f>
        <v>0</v>
      </c>
      <c r="F50" s="113"/>
      <c r="G50" s="113"/>
      <c r="H50" s="4" t="str">
        <f>'Tournament Results Data'!G49</f>
        <v>-</v>
      </c>
      <c r="I50" s="116">
        <f>'Tournament Results Data'!H49</f>
        <v>0</v>
      </c>
      <c r="J50" s="116"/>
      <c r="K50" s="117"/>
      <c r="L50" s="112">
        <f>'Tournament Results Data'!K49</f>
        <v>0</v>
      </c>
      <c r="M50" s="113"/>
      <c r="N50" s="113"/>
      <c r="O50" s="4" t="str">
        <f>'Tournament Results Data'!N49</f>
        <v>-</v>
      </c>
      <c r="P50" s="116">
        <f>'Tournament Results Data'!O49</f>
        <v>0</v>
      </c>
      <c r="Q50" s="116"/>
      <c r="R50" s="117"/>
      <c r="S50" s="112">
        <f>'Tournament Results Data'!R49</f>
        <v>0</v>
      </c>
      <c r="T50" s="113"/>
      <c r="U50" s="113"/>
      <c r="V50" s="4" t="str">
        <f>'Tournament Results Data'!U49</f>
        <v>-</v>
      </c>
      <c r="W50" s="116">
        <f>'Tournament Results Data'!V49</f>
        <v>0</v>
      </c>
      <c r="X50" s="116"/>
      <c r="Y50" s="117"/>
      <c r="Z50" s="112">
        <f>'Tournament Results Data'!Y49</f>
        <v>0</v>
      </c>
      <c r="AA50" s="113"/>
      <c r="AB50" s="113"/>
      <c r="AC50" s="4" t="str">
        <f>'Tournament Results Data'!AB49</f>
        <v>-</v>
      </c>
      <c r="AD50" s="116">
        <f>'Tournament Results Data'!AC49</f>
        <v>0</v>
      </c>
      <c r="AE50" s="116"/>
      <c r="AF50" s="117"/>
      <c r="AG50" s="112">
        <f>'Tournament Results Data'!AF49</f>
        <v>0</v>
      </c>
      <c r="AH50" s="113"/>
      <c r="AI50" s="113"/>
      <c r="AJ50" s="4" t="str">
        <f>'Tournament Results Data'!AI49</f>
        <v>-</v>
      </c>
      <c r="AK50" s="116">
        <f>'Tournament Results Data'!AJ49</f>
        <v>0</v>
      </c>
      <c r="AL50" s="116"/>
      <c r="AM50" s="117"/>
      <c r="AN50" s="112">
        <f>'Tournament Results Data'!AM49</f>
        <v>0</v>
      </c>
      <c r="AO50" s="113"/>
      <c r="AP50" s="113"/>
      <c r="AQ50" s="4" t="str">
        <f>'Tournament Results Data'!AP49</f>
        <v>-</v>
      </c>
      <c r="AR50" s="116">
        <f>'Tournament Results Data'!AQ49</f>
        <v>0</v>
      </c>
      <c r="AS50" s="116"/>
      <c r="AT50" s="147"/>
    </row>
    <row r="51" spans="2:46" ht="12.75">
      <c r="B51" s="7"/>
      <c r="C51" s="49" t="str">
        <f>'Tournament Results Data'!B50</f>
        <v>Score Set 2</v>
      </c>
      <c r="D51" s="51"/>
      <c r="E51" s="112">
        <f>'Tournament Results Data'!D50</f>
        <v>0</v>
      </c>
      <c r="F51" s="113"/>
      <c r="G51" s="113"/>
      <c r="H51" s="4" t="str">
        <f>'Tournament Results Data'!G50</f>
        <v>-</v>
      </c>
      <c r="I51" s="116">
        <f>'Tournament Results Data'!H50</f>
        <v>0</v>
      </c>
      <c r="J51" s="116"/>
      <c r="K51" s="117"/>
      <c r="L51" s="112">
        <f>'Tournament Results Data'!K50</f>
        <v>0</v>
      </c>
      <c r="M51" s="113"/>
      <c r="N51" s="113"/>
      <c r="O51" s="4" t="str">
        <f>'Tournament Results Data'!N50</f>
        <v>-</v>
      </c>
      <c r="P51" s="116">
        <f>'Tournament Results Data'!O50</f>
        <v>0</v>
      </c>
      <c r="Q51" s="116"/>
      <c r="R51" s="117"/>
      <c r="S51" s="112">
        <f>'Tournament Results Data'!R50</f>
        <v>0</v>
      </c>
      <c r="T51" s="113"/>
      <c r="U51" s="113"/>
      <c r="V51" s="4" t="str">
        <f>'Tournament Results Data'!U50</f>
        <v>-</v>
      </c>
      <c r="W51" s="116">
        <f>'Tournament Results Data'!V50</f>
        <v>0</v>
      </c>
      <c r="X51" s="116"/>
      <c r="Y51" s="117"/>
      <c r="Z51" s="112">
        <f>'Tournament Results Data'!Y50</f>
        <v>0</v>
      </c>
      <c r="AA51" s="113"/>
      <c r="AB51" s="113"/>
      <c r="AC51" s="4" t="str">
        <f>'Tournament Results Data'!AB50</f>
        <v>-</v>
      </c>
      <c r="AD51" s="116">
        <f>'Tournament Results Data'!AC50</f>
        <v>0</v>
      </c>
      <c r="AE51" s="116"/>
      <c r="AF51" s="117"/>
      <c r="AG51" s="112">
        <f>'Tournament Results Data'!AF50</f>
        <v>0</v>
      </c>
      <c r="AH51" s="113"/>
      <c r="AI51" s="113"/>
      <c r="AJ51" s="4" t="str">
        <f>'Tournament Results Data'!AI50</f>
        <v>-</v>
      </c>
      <c r="AK51" s="116">
        <f>'Tournament Results Data'!AJ50</f>
        <v>0</v>
      </c>
      <c r="AL51" s="116"/>
      <c r="AM51" s="117"/>
      <c r="AN51" s="112">
        <f>'Tournament Results Data'!AM50</f>
        <v>0</v>
      </c>
      <c r="AO51" s="113"/>
      <c r="AP51" s="113"/>
      <c r="AQ51" s="4" t="str">
        <f>'Tournament Results Data'!AP50</f>
        <v>-</v>
      </c>
      <c r="AR51" s="116">
        <f>'Tournament Results Data'!AQ50</f>
        <v>0</v>
      </c>
      <c r="AS51" s="116"/>
      <c r="AT51" s="147"/>
    </row>
    <row r="52" spans="2:46" ht="13.5" thickBot="1">
      <c r="B52" s="9"/>
      <c r="C52" s="106" t="str">
        <f>'Tournament Results Data'!B51</f>
        <v>Score Set 3</v>
      </c>
      <c r="D52" s="107"/>
      <c r="E52" s="118" t="str">
        <f>IF('Tournament Results Data'!D51='Tournament Results Data'!H51," ",'Tournament Results Data'!D51)</f>
        <v> </v>
      </c>
      <c r="F52" s="119" t="e">
        <f>IF('Tournament Results Data'!#REF!='Tournament Results Data'!#REF!," ",'Tournament Results Data'!#REF!)</f>
        <v>#REF!</v>
      </c>
      <c r="G52" s="119" t="e">
        <f>IF('Tournament Results Data'!#REF!='Tournament Results Data'!#REF!," ",'Tournament Results Data'!#REF!)</f>
        <v>#REF!</v>
      </c>
      <c r="H52" s="12" t="str">
        <f>IF(E52=I52," ","-")</f>
        <v> </v>
      </c>
      <c r="I52" s="114" t="str">
        <f>IF('Tournament Results Data'!H51='Tournament Results Data'!D51," ",'Tournament Results Data'!H51)</f>
        <v> </v>
      </c>
      <c r="J52" s="114" t="e">
        <f>IF('Tournament Results Data'!#REF!='Tournament Results Data'!#REF!," ",'Tournament Results Data'!#REF!)</f>
        <v>#REF!</v>
      </c>
      <c r="K52" s="115" t="e">
        <f>IF('Tournament Results Data'!#REF!='Tournament Results Data'!#REF!," ",'Tournament Results Data'!#REF!)</f>
        <v>#REF!</v>
      </c>
      <c r="L52" s="118" t="str">
        <f>IF('Tournament Results Data'!K51='Tournament Results Data'!O51," ",'Tournament Results Data'!K51)</f>
        <v> </v>
      </c>
      <c r="M52" s="119" t="e">
        <f>IF('Tournament Results Data'!#REF!='Tournament Results Data'!#REF!," ",'Tournament Results Data'!#REF!)</f>
        <v>#REF!</v>
      </c>
      <c r="N52" s="119" t="e">
        <f>IF('Tournament Results Data'!#REF!='Tournament Results Data'!#REF!," ",'Tournament Results Data'!#REF!)</f>
        <v>#REF!</v>
      </c>
      <c r="O52" s="12" t="str">
        <f>IF(L52=P52," ","-")</f>
        <v> </v>
      </c>
      <c r="P52" s="114" t="str">
        <f>IF('Tournament Results Data'!O51='Tournament Results Data'!K51," ",'Tournament Results Data'!O51)</f>
        <v> </v>
      </c>
      <c r="Q52" s="114" t="e">
        <f>IF('Tournament Results Data'!#REF!='Tournament Results Data'!#REF!," ",'Tournament Results Data'!#REF!)</f>
        <v>#REF!</v>
      </c>
      <c r="R52" s="115" t="e">
        <f>IF('Tournament Results Data'!#REF!='Tournament Results Data'!#REF!," ",'Tournament Results Data'!#REF!)</f>
        <v>#REF!</v>
      </c>
      <c r="S52" s="118" t="str">
        <f>IF('Tournament Results Data'!R51='Tournament Results Data'!V51," ",'Tournament Results Data'!R51)</f>
        <v> </v>
      </c>
      <c r="T52" s="119" t="e">
        <f>IF('Tournament Results Data'!#REF!='Tournament Results Data'!#REF!," ",'Tournament Results Data'!#REF!)</f>
        <v>#REF!</v>
      </c>
      <c r="U52" s="119" t="e">
        <f>IF('Tournament Results Data'!#REF!='Tournament Results Data'!#REF!," ",'Tournament Results Data'!#REF!)</f>
        <v>#REF!</v>
      </c>
      <c r="V52" s="12" t="str">
        <f>IF(S52=W52," ","-")</f>
        <v> </v>
      </c>
      <c r="W52" s="114" t="str">
        <f>IF('Tournament Results Data'!V51='Tournament Results Data'!R51," ",'Tournament Results Data'!V51)</f>
        <v> </v>
      </c>
      <c r="X52" s="114" t="e">
        <f>IF('Tournament Results Data'!#REF!='Tournament Results Data'!#REF!," ",'Tournament Results Data'!#REF!)</f>
        <v>#REF!</v>
      </c>
      <c r="Y52" s="115" t="e">
        <f>IF('Tournament Results Data'!#REF!='Tournament Results Data'!#REF!," ",'Tournament Results Data'!#REF!)</f>
        <v>#REF!</v>
      </c>
      <c r="Z52" s="118" t="str">
        <f>IF('Tournament Results Data'!Y51='Tournament Results Data'!AC51," ",'Tournament Results Data'!Y51)</f>
        <v> </v>
      </c>
      <c r="AA52" s="119" t="e">
        <f>IF('Tournament Results Data'!#REF!='Tournament Results Data'!#REF!," ",'Tournament Results Data'!#REF!)</f>
        <v>#REF!</v>
      </c>
      <c r="AB52" s="119" t="e">
        <f>IF('Tournament Results Data'!#REF!='Tournament Results Data'!#REF!," ",'Tournament Results Data'!#REF!)</f>
        <v>#REF!</v>
      </c>
      <c r="AC52" s="12" t="str">
        <f>IF(Z52=AD52," ","-")</f>
        <v> </v>
      </c>
      <c r="AD52" s="114" t="str">
        <f>IF('Tournament Results Data'!AC51='Tournament Results Data'!Y51," ",'Tournament Results Data'!AC51)</f>
        <v> </v>
      </c>
      <c r="AE52" s="114" t="e">
        <f>IF('Tournament Results Data'!#REF!='Tournament Results Data'!#REF!," ",'Tournament Results Data'!#REF!)</f>
        <v>#REF!</v>
      </c>
      <c r="AF52" s="115" t="e">
        <f>IF('Tournament Results Data'!#REF!='Tournament Results Data'!#REF!," ",'Tournament Results Data'!#REF!)</f>
        <v>#REF!</v>
      </c>
      <c r="AG52" s="118" t="str">
        <f>IF('Tournament Results Data'!AF51='Tournament Results Data'!AJ51," ",'Tournament Results Data'!AF51)</f>
        <v> </v>
      </c>
      <c r="AH52" s="119" t="e">
        <f>IF('Tournament Results Data'!#REF!='Tournament Results Data'!#REF!," ",'Tournament Results Data'!#REF!)</f>
        <v>#REF!</v>
      </c>
      <c r="AI52" s="119" t="e">
        <f>IF('Tournament Results Data'!#REF!='Tournament Results Data'!#REF!," ",'Tournament Results Data'!#REF!)</f>
        <v>#REF!</v>
      </c>
      <c r="AJ52" s="12" t="str">
        <f>IF(AG52=AK52," ","-")</f>
        <v> </v>
      </c>
      <c r="AK52" s="114" t="str">
        <f>IF('Tournament Results Data'!AJ51='Tournament Results Data'!AF51," ",'Tournament Results Data'!AJ51)</f>
        <v> </v>
      </c>
      <c r="AL52" s="114" t="e">
        <f>IF('Tournament Results Data'!#REF!='Tournament Results Data'!#REF!," ",'Tournament Results Data'!#REF!)</f>
        <v>#REF!</v>
      </c>
      <c r="AM52" s="115" t="e">
        <f>IF('Tournament Results Data'!#REF!='Tournament Results Data'!#REF!," ",'Tournament Results Data'!#REF!)</f>
        <v>#REF!</v>
      </c>
      <c r="AN52" s="118" t="str">
        <f>IF('Tournament Results Data'!AM51='Tournament Results Data'!AQ51," ",'Tournament Results Data'!AM51)</f>
        <v> </v>
      </c>
      <c r="AO52" s="119" t="e">
        <f>IF('Tournament Results Data'!#REF!='Tournament Results Data'!#REF!," ",'Tournament Results Data'!#REF!)</f>
        <v>#REF!</v>
      </c>
      <c r="AP52" s="119" t="e">
        <f>IF('Tournament Results Data'!#REF!='Tournament Results Data'!#REF!," ",'Tournament Results Data'!#REF!)</f>
        <v>#REF!</v>
      </c>
      <c r="AQ52" s="12" t="str">
        <f>IF(AN52=AR52," ","-")</f>
        <v> </v>
      </c>
      <c r="AR52" s="114" t="str">
        <f>IF('Tournament Results Data'!AQ51='Tournament Results Data'!AM51," ",'Tournament Results Data'!AQ51)</f>
        <v> </v>
      </c>
      <c r="AS52" s="114" t="e">
        <f>IF('Tournament Results Data'!#REF!='Tournament Results Data'!#REF!," ",'Tournament Results Data'!#REF!)</f>
        <v>#REF!</v>
      </c>
      <c r="AT52" s="146" t="e">
        <f>IF('Tournament Results Data'!#REF!='Tournament Results Data'!#REF!," ",'Tournament Results Data'!#REF!)</f>
        <v>#REF!</v>
      </c>
    </row>
    <row r="53" spans="2:46" ht="12.75">
      <c r="B53" s="2"/>
      <c r="C53" s="2"/>
      <c r="D53" s="2"/>
      <c r="E53" s="14"/>
      <c r="F53" s="14"/>
      <c r="G53" s="14"/>
      <c r="H53" s="2"/>
      <c r="I53" s="15"/>
      <c r="J53" s="15"/>
      <c r="K53" s="15"/>
      <c r="L53" s="14"/>
      <c r="M53" s="14"/>
      <c r="N53" s="14"/>
      <c r="O53" s="2"/>
      <c r="P53" s="15"/>
      <c r="Q53" s="15"/>
      <c r="R53" s="15"/>
      <c r="S53" s="14"/>
      <c r="T53" s="14"/>
      <c r="U53" s="14"/>
      <c r="V53" s="2"/>
      <c r="W53" s="15"/>
      <c r="X53" s="15"/>
      <c r="Y53" s="15"/>
      <c r="Z53" s="14"/>
      <c r="AA53" s="14"/>
      <c r="AB53" s="14"/>
      <c r="AC53" s="2"/>
      <c r="AD53" s="15"/>
      <c r="AE53" s="15"/>
      <c r="AF53" s="15"/>
      <c r="AG53" s="14"/>
      <c r="AH53" s="14"/>
      <c r="AI53" s="14"/>
      <c r="AJ53" s="2"/>
      <c r="AK53" s="15"/>
      <c r="AL53" s="15"/>
      <c r="AM53" s="15"/>
      <c r="AN53" s="14"/>
      <c r="AO53" s="14"/>
      <c r="AP53" s="14"/>
      <c r="AQ53" s="2"/>
      <c r="AR53" s="15"/>
      <c r="AS53" s="15"/>
      <c r="AT53" s="15"/>
    </row>
    <row r="54" spans="2:46" ht="12.75">
      <c r="B54" s="2"/>
      <c r="C54" s="2"/>
      <c r="D54" s="2"/>
      <c r="E54" s="14"/>
      <c r="F54" s="14"/>
      <c r="G54" s="14"/>
      <c r="H54" s="2"/>
      <c r="I54" s="15"/>
      <c r="J54" s="15"/>
      <c r="K54" s="15"/>
      <c r="L54" s="14"/>
      <c r="M54" s="14"/>
      <c r="N54" s="14"/>
      <c r="O54" s="2"/>
      <c r="P54" s="15"/>
      <c r="Q54" s="15"/>
      <c r="R54" s="15"/>
      <c r="S54" s="14"/>
      <c r="T54" s="14"/>
      <c r="U54" s="14"/>
      <c r="V54" s="2"/>
      <c r="W54" s="15"/>
      <c r="X54" s="15"/>
      <c r="Y54" s="15"/>
      <c r="Z54" s="14"/>
      <c r="AA54" s="14"/>
      <c r="AB54" s="14"/>
      <c r="AC54" s="2"/>
      <c r="AD54" s="15"/>
      <c r="AE54" s="15"/>
      <c r="AF54" s="15"/>
      <c r="AG54" s="14"/>
      <c r="AH54" s="14"/>
      <c r="AI54" s="14"/>
      <c r="AJ54" s="2"/>
      <c r="AK54" s="15"/>
      <c r="AL54" s="15"/>
      <c r="AM54" s="15"/>
      <c r="AN54" s="14"/>
      <c r="AO54" s="14"/>
      <c r="AP54" s="14"/>
      <c r="AQ54" s="2"/>
      <c r="AR54" s="15"/>
      <c r="AS54" s="15"/>
      <c r="AT54" s="15"/>
    </row>
    <row r="55" spans="3:28" ht="12.75">
      <c r="C55" s="5" t="s">
        <v>41</v>
      </c>
      <c r="D55" s="169">
        <f>'Tournament Results Data'!$C$1</f>
        <v>0</v>
      </c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</row>
    <row r="56" ht="12.75">
      <c r="C56" s="5"/>
    </row>
    <row r="57" spans="2:6" ht="12.75">
      <c r="B57" s="145" t="s">
        <v>42</v>
      </c>
      <c r="C57" s="145"/>
      <c r="D57" s="168">
        <f>'Tournament Results Data'!$C$3</f>
        <v>0</v>
      </c>
      <c r="E57" s="168"/>
      <c r="F57" s="168"/>
    </row>
    <row r="58" ht="12.75">
      <c r="C58" s="5"/>
    </row>
    <row r="59" spans="3:28" ht="12.75">
      <c r="C59" s="5" t="s">
        <v>43</v>
      </c>
      <c r="D59" s="169">
        <f>'Tournament Results Data'!$C$5</f>
        <v>0</v>
      </c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</row>
    <row r="61" spans="3:38" ht="15.75">
      <c r="C61" s="111" t="s">
        <v>51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</row>
    <row r="63" spans="1:31" ht="12.75" customHeight="1">
      <c r="A63" s="170" t="e">
        <f>'Tournament Results Data'!#REF!</f>
        <v>#REF!</v>
      </c>
      <c r="B63" s="170"/>
      <c r="C63" s="170"/>
      <c r="D63" s="170"/>
      <c r="E63" s="32"/>
      <c r="F63" s="3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4"/>
    </row>
    <row r="64" spans="1:31" ht="12.75" customHeight="1">
      <c r="A64" s="23"/>
      <c r="B64" s="21"/>
      <c r="C64" s="21"/>
      <c r="D64" s="28"/>
      <c r="E64" s="21"/>
      <c r="F64" s="21"/>
      <c r="G64" s="21"/>
      <c r="H64" s="13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4"/>
    </row>
    <row r="65" spans="1:31" ht="12.75" customHeight="1">
      <c r="A65" s="23"/>
      <c r="B65" s="2"/>
      <c r="C65" s="2"/>
      <c r="D65" s="1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4"/>
    </row>
    <row r="66" spans="1:31" ht="12.75" customHeight="1">
      <c r="A66" s="23"/>
      <c r="B66" s="2"/>
      <c r="C66" s="2"/>
      <c r="D66" s="19"/>
      <c r="E66" s="11"/>
      <c r="F66" s="69" t="e">
        <f>'Tournament Results Data'!#REF!</f>
        <v>#REF!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2"/>
      <c r="Y66" s="2"/>
      <c r="Z66" s="2"/>
      <c r="AA66" s="2"/>
      <c r="AB66" s="2"/>
      <c r="AC66" s="2"/>
      <c r="AD66" s="2"/>
      <c r="AE66" s="24"/>
    </row>
    <row r="67" spans="1:48" ht="12.75" customHeight="1">
      <c r="A67" s="23"/>
      <c r="B67" s="21"/>
      <c r="C67" s="21"/>
      <c r="D67" s="28"/>
      <c r="E67" s="21"/>
      <c r="F67" s="166" t="e">
        <f>IF('Tournament Results Data'!#REF!='Tournament Results Data'!#REF!,'Tournament Results Data'!#REF!,'Tournament Results Data'!#REF!)</f>
        <v>#REF!</v>
      </c>
      <c r="G67" s="166"/>
      <c r="H67" s="2" t="s">
        <v>10</v>
      </c>
      <c r="I67" s="167" t="e">
        <f>IF('Tournament Results Data'!#REF!='Tournament Results Data'!#REF!,'Tournament Results Data'!#REF!,'Tournament Results Data'!#REF!)</f>
        <v>#REF!</v>
      </c>
      <c r="J67" s="167"/>
      <c r="K67" s="22" t="s">
        <v>32</v>
      </c>
      <c r="L67" s="166" t="e">
        <f>IF('Tournament Results Data'!#REF!='Tournament Results Data'!#REF!,'Tournament Results Data'!#REF!,'Tournament Results Data'!#REF!)</f>
        <v>#REF!</v>
      </c>
      <c r="M67" s="166"/>
      <c r="N67" s="2" t="s">
        <v>10</v>
      </c>
      <c r="O67" s="167" t="e">
        <f>IF('Tournament Results Data'!#REF!='Tournament Results Data'!#REF!,'Tournament Results Data'!#REF!,'Tournament Results Data'!#REF!)</f>
        <v>#REF!</v>
      </c>
      <c r="P67" s="167"/>
      <c r="Q67" s="22" t="e">
        <f>IF(T67="-",","," ")</f>
        <v>#REF!</v>
      </c>
      <c r="R67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S67" s="166"/>
      <c r="T67" s="2" t="e">
        <f>'Tournament Results Data'!#REF!</f>
        <v>#REF!</v>
      </c>
      <c r="U67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V67" s="171"/>
      <c r="W67" s="18"/>
      <c r="X67" s="2"/>
      <c r="Y67" s="2"/>
      <c r="Z67" s="2"/>
      <c r="AA67" s="2"/>
      <c r="AB67" s="2"/>
      <c r="AC67" s="2"/>
      <c r="AD67" s="2"/>
      <c r="AE67" s="24"/>
      <c r="AV67" s="2"/>
    </row>
    <row r="68" spans="1:48" ht="12.75" customHeight="1">
      <c r="A68" s="23"/>
      <c r="B68" s="2"/>
      <c r="C68" s="24"/>
      <c r="D68" s="2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9"/>
      <c r="X68" s="24"/>
      <c r="Y68" s="24"/>
      <c r="Z68" s="24"/>
      <c r="AA68" s="24"/>
      <c r="AB68" s="24"/>
      <c r="AC68" s="24"/>
      <c r="AD68" s="24"/>
      <c r="AE68" s="24"/>
      <c r="AV68" s="20"/>
    </row>
    <row r="69" spans="1:48" ht="12.75" customHeight="1">
      <c r="A69" s="26"/>
      <c r="B69" s="11"/>
      <c r="C69" s="25"/>
      <c r="D69" s="30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9"/>
      <c r="X69" s="24"/>
      <c r="Y69" s="24"/>
      <c r="Z69" s="24"/>
      <c r="AA69" s="24"/>
      <c r="AB69" s="24"/>
      <c r="AC69" s="24"/>
      <c r="AD69" s="24"/>
      <c r="AE69" s="24"/>
      <c r="AV69" s="31"/>
    </row>
    <row r="70" spans="1:31" ht="12.75" customHeight="1">
      <c r="A70" s="173" t="e">
        <f>'Tournament Results Data'!#REF!</f>
        <v>#REF!</v>
      </c>
      <c r="B70" s="173"/>
      <c r="C70" s="173"/>
      <c r="D70" s="17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9"/>
      <c r="X70" s="2"/>
      <c r="Y70" s="2"/>
      <c r="Z70" s="2"/>
      <c r="AA70" s="2"/>
      <c r="AB70" s="2"/>
      <c r="AC70" s="2"/>
      <c r="AD70" s="2"/>
      <c r="AE70" s="24"/>
    </row>
    <row r="71" spans="1:42" ht="12.75" customHeight="1">
      <c r="A71" s="23"/>
      <c r="B71" s="21"/>
      <c r="C71" s="21"/>
      <c r="D71" s="21"/>
      <c r="E71" s="21"/>
      <c r="F71" s="21"/>
      <c r="G71" s="21"/>
      <c r="H71" s="1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"/>
      <c r="T71" s="2"/>
      <c r="U71" s="2"/>
      <c r="V71" s="2"/>
      <c r="W71" s="19"/>
      <c r="X71" s="11"/>
      <c r="Y71" s="69" t="e">
        <f>'Tournament Results Data'!#REF!</f>
        <v>#REF!</v>
      </c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</row>
    <row r="72" spans="1:41" ht="12.75" customHeight="1">
      <c r="A72" s="2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9"/>
      <c r="X72" s="2"/>
      <c r="Y72" s="166" t="e">
        <f>IF('Tournament Results Data'!#REF!='Tournament Results Data'!#REF!,'Tournament Results Data'!#REF!,'Tournament Results Data'!#REF!)</f>
        <v>#REF!</v>
      </c>
      <c r="Z72" s="166"/>
      <c r="AA72" s="2" t="s">
        <v>10</v>
      </c>
      <c r="AB72" s="167" t="e">
        <f>IF('Tournament Results Data'!#REF!='Tournament Results Data'!#REF!,'Tournament Results Data'!#REF!,'Tournament Results Data'!#REF!)</f>
        <v>#REF!</v>
      </c>
      <c r="AC72" s="167"/>
      <c r="AD72" s="22" t="s">
        <v>32</v>
      </c>
      <c r="AE72" s="166" t="e">
        <f>IF('Tournament Results Data'!#REF!='Tournament Results Data'!#REF!,'Tournament Results Data'!#REF!,'Tournament Results Data'!#REF!)</f>
        <v>#REF!</v>
      </c>
      <c r="AF72" s="166"/>
      <c r="AG72" s="2" t="s">
        <v>10</v>
      </c>
      <c r="AH72" s="167" t="e">
        <f>IF('Tournament Results Data'!#REF!='Tournament Results Data'!#REF!,'Tournament Results Data'!#REF!,'Tournament Results Data'!#REF!)</f>
        <v>#REF!</v>
      </c>
      <c r="AI72" s="167"/>
      <c r="AJ72" s="22" t="e">
        <f>IF(AM72="-",","," ")</f>
        <v>#REF!</v>
      </c>
      <c r="AK72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AL72" s="166"/>
      <c r="AM72" s="2" t="e">
        <f>'Tournament Results Data'!#REF!</f>
        <v>#REF!</v>
      </c>
      <c r="AN72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AO72" s="171"/>
    </row>
    <row r="73" spans="1:31" ht="12.75" customHeight="1">
      <c r="A73" s="170" t="e">
        <f>'Tournament Results Data'!#REF!</f>
        <v>#REF!</v>
      </c>
      <c r="B73" s="170"/>
      <c r="C73" s="170"/>
      <c r="D73" s="17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9"/>
      <c r="X73" s="2"/>
      <c r="Y73" s="2"/>
      <c r="Z73" s="2"/>
      <c r="AA73" s="2"/>
      <c r="AB73" s="2"/>
      <c r="AC73" s="2"/>
      <c r="AD73" s="2"/>
      <c r="AE73" s="24"/>
    </row>
    <row r="74" spans="1:31" ht="12.75" customHeight="1">
      <c r="A74" s="23"/>
      <c r="B74" s="21"/>
      <c r="C74" s="21"/>
      <c r="D74" s="27"/>
      <c r="E74" s="21"/>
      <c r="F74" s="21"/>
      <c r="G74" s="21"/>
      <c r="H74" s="13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"/>
      <c r="T74" s="2"/>
      <c r="U74" s="2"/>
      <c r="V74" s="2"/>
      <c r="W74" s="19"/>
      <c r="X74" s="2"/>
      <c r="Y74" s="2"/>
      <c r="Z74" s="2"/>
      <c r="AA74" s="2"/>
      <c r="AB74" s="2"/>
      <c r="AC74" s="2"/>
      <c r="AD74" s="2"/>
      <c r="AE74" s="24"/>
    </row>
    <row r="75" spans="1:31" ht="12.75" customHeight="1">
      <c r="A75" s="23"/>
      <c r="B75" s="2"/>
      <c r="C75" s="24"/>
      <c r="D75" s="29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9"/>
      <c r="X75" s="24"/>
      <c r="Y75" s="24"/>
      <c r="Z75" s="24"/>
      <c r="AA75" s="24"/>
      <c r="AB75" s="24"/>
      <c r="AC75" s="24"/>
      <c r="AD75" s="24"/>
      <c r="AE75" s="24"/>
    </row>
    <row r="76" spans="1:48" ht="12.75" customHeight="1">
      <c r="A76" s="23"/>
      <c r="B76" s="2"/>
      <c r="C76" s="24"/>
      <c r="D76" s="29"/>
      <c r="E76" s="25"/>
      <c r="F76" s="69" t="e">
        <f>'Tournament Results Data'!#REF!</f>
        <v>#REF!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70"/>
      <c r="X76" s="24"/>
      <c r="Y76" s="24"/>
      <c r="Z76" s="24"/>
      <c r="AA76" s="24"/>
      <c r="AB76" s="24"/>
      <c r="AC76" s="24"/>
      <c r="AD76" s="24"/>
      <c r="AE76" s="24"/>
      <c r="AV76" s="1"/>
    </row>
    <row r="77" spans="1:31" ht="12.75" customHeight="1">
      <c r="A77" s="23"/>
      <c r="B77" s="2"/>
      <c r="C77" s="2"/>
      <c r="D77" s="19"/>
      <c r="E77" s="2"/>
      <c r="F77" s="166" t="e">
        <f>IF('Tournament Results Data'!#REF!='Tournament Results Data'!#REF!,'Tournament Results Data'!#REF!,'Tournament Results Data'!#REF!)</f>
        <v>#REF!</v>
      </c>
      <c r="G77" s="166"/>
      <c r="H77" s="2" t="s">
        <v>10</v>
      </c>
      <c r="I77" s="167" t="e">
        <f>IF('Tournament Results Data'!#REF!='Tournament Results Data'!#REF!,'Tournament Results Data'!#REF!,'Tournament Results Data'!#REF!)</f>
        <v>#REF!</v>
      </c>
      <c r="J77" s="167"/>
      <c r="K77" s="22" t="s">
        <v>32</v>
      </c>
      <c r="L77" s="166" t="e">
        <f>IF('Tournament Results Data'!#REF!='Tournament Results Data'!#REF!,'Tournament Results Data'!#REF!,'Tournament Results Data'!#REF!)</f>
        <v>#REF!</v>
      </c>
      <c r="M77" s="166"/>
      <c r="N77" s="2" t="s">
        <v>10</v>
      </c>
      <c r="O77" s="167" t="e">
        <f>IF('Tournament Results Data'!#REF!='Tournament Results Data'!#REF!,'Tournament Results Data'!#REF!,'Tournament Results Data'!#REF!)</f>
        <v>#REF!</v>
      </c>
      <c r="P77" s="167"/>
      <c r="Q77" s="22" t="e">
        <f>IF(T77="-",","," ")</f>
        <v>#REF!</v>
      </c>
      <c r="R77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S77" s="166"/>
      <c r="T77" s="2" t="e">
        <f>'Tournament Results Data'!#REF!</f>
        <v>#REF!</v>
      </c>
      <c r="U77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V77" s="166"/>
      <c r="W77" s="2"/>
      <c r="X77" s="2"/>
      <c r="Y77" s="2"/>
      <c r="Z77" s="2"/>
      <c r="AA77" s="2"/>
      <c r="AB77" s="2"/>
      <c r="AC77" s="2"/>
      <c r="AD77" s="2"/>
      <c r="AE77" s="24"/>
    </row>
    <row r="78" spans="1:31" ht="12.75" customHeight="1">
      <c r="A78" s="23"/>
      <c r="B78" s="21"/>
      <c r="C78" s="21"/>
      <c r="D78" s="28"/>
      <c r="E78" s="21"/>
      <c r="F78" s="21"/>
      <c r="G78" s="21"/>
      <c r="H78" s="13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4"/>
    </row>
    <row r="79" spans="1:31" ht="12.75" customHeight="1">
      <c r="A79" s="26"/>
      <c r="B79" s="11"/>
      <c r="C79" s="11"/>
      <c r="D79" s="1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4"/>
    </row>
    <row r="80" spans="1:38" ht="12.75" customHeight="1">
      <c r="A80" s="173" t="e">
        <f>'Tournament Results Data'!#REF!</f>
        <v>#REF!</v>
      </c>
      <c r="B80" s="173"/>
      <c r="C80" s="173"/>
      <c r="D80" s="17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4"/>
      <c r="AL80" s="22" t="str">
        <f>IF(AO80="-",","," ")</f>
        <v> </v>
      </c>
    </row>
    <row r="81" spans="1:31" ht="12.75" customHeight="1">
      <c r="A81" s="23"/>
      <c r="B81" s="21"/>
      <c r="C81" s="21"/>
      <c r="D81" s="21"/>
      <c r="E81" s="21"/>
      <c r="F81" s="21"/>
      <c r="G81" s="21"/>
      <c r="H81" s="13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4"/>
    </row>
    <row r="82" spans="1:47" ht="15.75">
      <c r="A82" s="23"/>
      <c r="B82" s="174" t="s">
        <v>52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U82" s="1"/>
    </row>
    <row r="83" spans="2:47" ht="12.75">
      <c r="B83" s="23"/>
      <c r="C83" s="2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U83" s="1"/>
    </row>
    <row r="84" spans="2:47" ht="12.75">
      <c r="B84" s="170" t="e">
        <f>'Tournament Results Data'!#REF!</f>
        <v>#REF!</v>
      </c>
      <c r="C84" s="170"/>
      <c r="D84" s="170"/>
      <c r="E84" s="17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4"/>
      <c r="AU84" s="1"/>
    </row>
    <row r="85" spans="2:47" ht="12.75">
      <c r="B85" s="23"/>
      <c r="C85" s="21"/>
      <c r="D85" s="21"/>
      <c r="E85" s="27"/>
      <c r="F85" s="21"/>
      <c r="G85" s="21"/>
      <c r="H85" s="21"/>
      <c r="I85" s="13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4"/>
      <c r="AU85" s="1"/>
    </row>
    <row r="86" spans="2:47" ht="12.75">
      <c r="B86" s="23"/>
      <c r="C86" s="2"/>
      <c r="D86" s="2"/>
      <c r="E86" s="1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4"/>
      <c r="AU86" s="1"/>
    </row>
    <row r="87" spans="2:47" ht="12.75">
      <c r="B87" s="23"/>
      <c r="C87" s="2"/>
      <c r="D87" s="2"/>
      <c r="E87" s="19"/>
      <c r="F87" s="11"/>
      <c r="G87" s="69" t="e">
        <f>'Tournament Results Data'!#REF!</f>
        <v>#REF!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2"/>
      <c r="Z87" s="2"/>
      <c r="AA87" s="2"/>
      <c r="AB87" s="2"/>
      <c r="AC87" s="2"/>
      <c r="AD87" s="2"/>
      <c r="AE87" s="2"/>
      <c r="AF87" s="24"/>
      <c r="AU87" s="1"/>
    </row>
    <row r="88" spans="2:47" ht="12.75">
      <c r="B88" s="23"/>
      <c r="C88" s="21"/>
      <c r="D88" s="21"/>
      <c r="E88" s="28"/>
      <c r="F88" s="21"/>
      <c r="G88" s="166" t="e">
        <f>IF('Tournament Results Data'!#REF!='Tournament Results Data'!#REF!,'Tournament Results Data'!#REF!,'Tournament Results Data'!#REF!)</f>
        <v>#REF!</v>
      </c>
      <c r="H88" s="166"/>
      <c r="I88" s="2" t="s">
        <v>10</v>
      </c>
      <c r="J88" s="167" t="e">
        <f>IF('Tournament Results Data'!#REF!='Tournament Results Data'!#REF!,'Tournament Results Data'!#REF!,'Tournament Results Data'!#REF!)</f>
        <v>#REF!</v>
      </c>
      <c r="K88" s="167"/>
      <c r="L88" s="22" t="s">
        <v>32</v>
      </c>
      <c r="M88" s="166" t="e">
        <f>IF('Tournament Results Data'!#REF!='Tournament Results Data'!#REF!,'Tournament Results Data'!#REF!,'Tournament Results Data'!#REF!)</f>
        <v>#REF!</v>
      </c>
      <c r="N88" s="166"/>
      <c r="O88" s="2" t="s">
        <v>10</v>
      </c>
      <c r="P88" s="167" t="e">
        <f>IF('Tournament Results Data'!#REF!='Tournament Results Data'!#REF!,'Tournament Results Data'!#REF!,'Tournament Results Data'!#REF!)</f>
        <v>#REF!</v>
      </c>
      <c r="Q88" s="167"/>
      <c r="R88" s="22" t="e">
        <f>IF(U88="-",","," ")</f>
        <v>#REF!</v>
      </c>
      <c r="S88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T88" s="166"/>
      <c r="U88" s="2" t="e">
        <f>'Tournament Results Data'!#REF!</f>
        <v>#REF!</v>
      </c>
      <c r="V88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W88" s="171"/>
      <c r="X88" s="18"/>
      <c r="Y88" s="2"/>
      <c r="Z88" s="2"/>
      <c r="AA88" s="2"/>
      <c r="AB88" s="2"/>
      <c r="AC88" s="2"/>
      <c r="AD88" s="2"/>
      <c r="AE88" s="2"/>
      <c r="AF88" s="24"/>
      <c r="AU88" s="1"/>
    </row>
    <row r="89" spans="2:47" ht="12.75">
      <c r="B89" s="23"/>
      <c r="C89" s="2"/>
      <c r="D89" s="24"/>
      <c r="E89" s="29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9"/>
      <c r="Y89" s="24"/>
      <c r="Z89" s="24"/>
      <c r="AA89" s="24"/>
      <c r="AB89" s="24"/>
      <c r="AC89" s="24"/>
      <c r="AD89" s="24"/>
      <c r="AE89" s="24"/>
      <c r="AF89" s="24"/>
      <c r="AU89" s="1"/>
    </row>
    <row r="90" spans="2:47" ht="12.75">
      <c r="B90" s="26"/>
      <c r="C90" s="11"/>
      <c r="D90" s="25"/>
      <c r="E90" s="30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9"/>
      <c r="Y90" s="24"/>
      <c r="Z90" s="24"/>
      <c r="AA90" s="24"/>
      <c r="AB90" s="24"/>
      <c r="AC90" s="24"/>
      <c r="AD90" s="24"/>
      <c r="AE90" s="24"/>
      <c r="AF90" s="24"/>
      <c r="AU90" s="1"/>
    </row>
    <row r="91" spans="2:47" ht="12.75">
      <c r="B91" s="173" t="e">
        <f>'Tournament Results Data'!#REF!</f>
        <v>#REF!</v>
      </c>
      <c r="C91" s="173"/>
      <c r="D91" s="173"/>
      <c r="E91" s="17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9"/>
      <c r="Y91" s="2"/>
      <c r="Z91" s="2"/>
      <c r="AA91" s="2"/>
      <c r="AB91" s="2"/>
      <c r="AC91" s="2"/>
      <c r="AD91" s="2"/>
      <c r="AE91" s="2"/>
      <c r="AF91" s="24"/>
      <c r="AU91" s="1"/>
    </row>
    <row r="92" spans="2:47" ht="12.75">
      <c r="B92" s="23"/>
      <c r="C92" s="21"/>
      <c r="D92" s="21"/>
      <c r="E92" s="21"/>
      <c r="F92" s="21"/>
      <c r="G92" s="21"/>
      <c r="H92" s="21"/>
      <c r="I92" s="13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"/>
      <c r="U92" s="2"/>
      <c r="V92" s="2"/>
      <c r="W92" s="2"/>
      <c r="X92" s="19"/>
      <c r="Y92" s="11"/>
      <c r="Z92" s="69" t="e">
        <f>'Tournament Results Data'!#REF!</f>
        <v>#REF!</v>
      </c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U92" s="1"/>
    </row>
    <row r="93" spans="2:47" ht="12.75">
      <c r="B93" s="2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9"/>
      <c r="Y93" s="2"/>
      <c r="Z93" s="166" t="e">
        <f>IF('Tournament Results Data'!#REF!='Tournament Results Data'!#REF!,'Tournament Results Data'!#REF!,'Tournament Results Data'!#REF!)</f>
        <v>#REF!</v>
      </c>
      <c r="AA93" s="166"/>
      <c r="AB93" s="2" t="s">
        <v>10</v>
      </c>
      <c r="AC93" s="167" t="e">
        <f>IF('Tournament Results Data'!#REF!='Tournament Results Data'!#REF!,'Tournament Results Data'!#REF!,'Tournament Results Data'!#REF!)</f>
        <v>#REF!</v>
      </c>
      <c r="AD93" s="167"/>
      <c r="AE93" s="22" t="s">
        <v>32</v>
      </c>
      <c r="AF93" s="166" t="e">
        <f>IF('Tournament Results Data'!#REF!='Tournament Results Data'!#REF!,'Tournament Results Data'!#REF!,'Tournament Results Data'!#REF!)</f>
        <v>#REF!</v>
      </c>
      <c r="AG93" s="166"/>
      <c r="AH93" s="2" t="s">
        <v>10</v>
      </c>
      <c r="AI93" s="167" t="e">
        <f>IF('Tournament Results Data'!#REF!='Tournament Results Data'!#REF!,'Tournament Results Data'!#REF!,'Tournament Results Data'!#REF!)</f>
        <v>#REF!</v>
      </c>
      <c r="AJ93" s="167"/>
      <c r="AK93" s="22" t="e">
        <f>IF(AN93="-",","," ")</f>
        <v>#REF!</v>
      </c>
      <c r="AL93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AM93" s="166"/>
      <c r="AN93" s="2" t="e">
        <f>'Tournament Results Data'!#REF!</f>
        <v>#REF!</v>
      </c>
      <c r="AO93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AP93" s="171"/>
      <c r="AU93" s="1"/>
    </row>
    <row r="94" spans="2:47" ht="12.75">
      <c r="B94" s="170" t="e">
        <f>'Tournament Results Data'!#REF!</f>
        <v>#REF!</v>
      </c>
      <c r="C94" s="170"/>
      <c r="D94" s="170"/>
      <c r="E94" s="17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9"/>
      <c r="Y94" s="2"/>
      <c r="Z94" s="2"/>
      <c r="AA94" s="2"/>
      <c r="AB94" s="2"/>
      <c r="AC94" s="2"/>
      <c r="AD94" s="2"/>
      <c r="AE94" s="2"/>
      <c r="AF94" s="24"/>
      <c r="AU94" s="1"/>
    </row>
    <row r="95" spans="2:47" ht="12.75">
      <c r="B95" s="23"/>
      <c r="C95" s="21"/>
      <c r="D95" s="21"/>
      <c r="E95" s="27"/>
      <c r="F95" s="21"/>
      <c r="G95" s="21"/>
      <c r="H95" s="21"/>
      <c r="I95" s="13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"/>
      <c r="U95" s="2"/>
      <c r="V95" s="2"/>
      <c r="W95" s="2"/>
      <c r="X95" s="19"/>
      <c r="Y95" s="2"/>
      <c r="Z95" s="2"/>
      <c r="AA95" s="2"/>
      <c r="AB95" s="2"/>
      <c r="AC95" s="2"/>
      <c r="AD95" s="2"/>
      <c r="AE95" s="2"/>
      <c r="AF95" s="24"/>
      <c r="AU95" s="1"/>
    </row>
    <row r="96" spans="2:47" ht="12.75">
      <c r="B96" s="23"/>
      <c r="C96" s="2"/>
      <c r="D96" s="24"/>
      <c r="E96" s="29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9"/>
      <c r="Y96" s="24"/>
      <c r="Z96" s="24"/>
      <c r="AA96" s="24"/>
      <c r="AB96" s="24"/>
      <c r="AC96" s="24"/>
      <c r="AD96" s="24"/>
      <c r="AE96" s="24"/>
      <c r="AF96" s="24"/>
      <c r="AU96" s="1"/>
    </row>
    <row r="97" spans="2:47" ht="12.75">
      <c r="B97" s="23"/>
      <c r="C97" s="2"/>
      <c r="D97" s="24"/>
      <c r="E97" s="29"/>
      <c r="F97" s="25"/>
      <c r="G97" s="69" t="e">
        <f>'Tournament Results Data'!#REF!</f>
        <v>#REF!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70"/>
      <c r="Y97" s="24"/>
      <c r="Z97" s="24"/>
      <c r="AA97" s="24"/>
      <c r="AB97" s="24"/>
      <c r="AC97" s="24"/>
      <c r="AD97" s="24"/>
      <c r="AE97" s="24"/>
      <c r="AF97" s="24"/>
      <c r="AU97" s="1"/>
    </row>
    <row r="98" spans="2:47" ht="12.75">
      <c r="B98" s="23"/>
      <c r="C98" s="2"/>
      <c r="D98" s="2"/>
      <c r="E98" s="19"/>
      <c r="F98" s="2"/>
      <c r="G98" s="166" t="e">
        <f>IF('Tournament Results Data'!#REF!='Tournament Results Data'!#REF!,'Tournament Results Data'!#REF!,'Tournament Results Data'!#REF!)</f>
        <v>#REF!</v>
      </c>
      <c r="H98" s="166"/>
      <c r="I98" s="2" t="s">
        <v>10</v>
      </c>
      <c r="J98" s="167" t="e">
        <f>IF('Tournament Results Data'!#REF!='Tournament Results Data'!#REF!,'Tournament Results Data'!#REF!,'Tournament Results Data'!#REF!)</f>
        <v>#REF!</v>
      </c>
      <c r="K98" s="167"/>
      <c r="L98" s="22" t="s">
        <v>32</v>
      </c>
      <c r="M98" s="166" t="e">
        <f>IF('Tournament Results Data'!#REF!='Tournament Results Data'!#REF!,'Tournament Results Data'!#REF!,'Tournament Results Data'!#REF!)</f>
        <v>#REF!</v>
      </c>
      <c r="N98" s="166"/>
      <c r="O98" s="2" t="s">
        <v>10</v>
      </c>
      <c r="P98" s="167" t="e">
        <f>IF('Tournament Results Data'!#REF!='Tournament Results Data'!#REF!,'Tournament Results Data'!#REF!,'Tournament Results Data'!#REF!)</f>
        <v>#REF!</v>
      </c>
      <c r="Q98" s="167"/>
      <c r="R98" s="22" t="e">
        <f>IF(U98="-",","," ")</f>
        <v>#REF!</v>
      </c>
      <c r="S98" s="166" t="e">
        <f>IF('Tournament Results Data'!#REF!='Tournament Results Data'!#REF!," ",IF('Tournament Results Data'!#REF!='Tournament Results Data'!#REF!,'Tournament Results Data'!#REF!,'Tournament Results Data'!#REF!))</f>
        <v>#REF!</v>
      </c>
      <c r="T98" s="166"/>
      <c r="U98" s="2" t="e">
        <f>'Tournament Results Data'!#REF!</f>
        <v>#REF!</v>
      </c>
      <c r="V98" s="171" t="e">
        <f>IF('Tournament Results Data'!#REF!='Tournament Results Data'!#REF!," ",IF('Tournament Results Data'!#REF!='Tournament Results Data'!#REF!,'Tournament Results Data'!#REF!,'Tournament Results Data'!#REF!))</f>
        <v>#REF!</v>
      </c>
      <c r="W98" s="171"/>
      <c r="X98" s="2"/>
      <c r="Y98" s="2"/>
      <c r="Z98" s="2"/>
      <c r="AA98" s="2"/>
      <c r="AB98" s="2"/>
      <c r="AC98" s="2"/>
      <c r="AD98" s="2"/>
      <c r="AE98" s="2"/>
      <c r="AF98" s="24"/>
      <c r="AU98" s="1"/>
    </row>
    <row r="99" spans="2:47" ht="12.75">
      <c r="B99" s="23"/>
      <c r="C99" s="21"/>
      <c r="D99" s="21"/>
      <c r="E99" s="28"/>
      <c r="F99" s="21"/>
      <c r="G99" s="21"/>
      <c r="H99" s="21"/>
      <c r="I99" s="13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4"/>
      <c r="AU99" s="1"/>
    </row>
    <row r="100" spans="2:47" ht="12.75">
      <c r="B100" s="26"/>
      <c r="C100" s="11"/>
      <c r="D100" s="11"/>
      <c r="E100" s="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4"/>
      <c r="AU100" s="1"/>
    </row>
    <row r="101" spans="2:47" ht="12.75">
      <c r="B101" s="173" t="e">
        <f>'Tournament Results Data'!#REF!</f>
        <v>#REF!</v>
      </c>
      <c r="C101" s="173"/>
      <c r="D101" s="173"/>
      <c r="E101" s="17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4"/>
      <c r="AU101" s="1"/>
    </row>
    <row r="102" spans="2:47" ht="12.75">
      <c r="B102"/>
      <c r="C102" s="21"/>
      <c r="D102" s="21"/>
      <c r="E102" s="21"/>
      <c r="F102" s="21"/>
      <c r="G102" s="21"/>
      <c r="H102" s="21"/>
      <c r="I102" s="13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38"/>
      <c r="AU102" s="1"/>
    </row>
    <row r="103" spans="2:47" ht="12.75">
      <c r="B103"/>
      <c r="C103" s="2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U103" s="1"/>
    </row>
    <row r="104" spans="2:47" ht="12.75">
      <c r="B104"/>
      <c r="C104" s="3"/>
      <c r="AU104" s="1"/>
    </row>
    <row r="105" spans="2:47" ht="13.5" thickBot="1">
      <c r="B105"/>
      <c r="C105" s="3"/>
      <c r="AU105" s="1"/>
    </row>
    <row r="106" spans="2:46" ht="12.75">
      <c r="B106" s="6"/>
      <c r="C106" s="66" t="s">
        <v>44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149" t="s">
        <v>26</v>
      </c>
      <c r="T106" s="150"/>
      <c r="U106" s="150"/>
      <c r="V106" s="150"/>
      <c r="W106" s="150"/>
      <c r="X106" s="150"/>
      <c r="Y106" s="150"/>
      <c r="Z106" s="150"/>
      <c r="AA106" s="150"/>
      <c r="AB106" s="151"/>
      <c r="AC106" s="149" t="s">
        <v>45</v>
      </c>
      <c r="AD106" s="150"/>
      <c r="AE106" s="150"/>
      <c r="AF106" s="150"/>
      <c r="AG106" s="150"/>
      <c r="AH106" s="150"/>
      <c r="AI106" s="150"/>
      <c r="AJ106" s="150"/>
      <c r="AK106" s="150"/>
      <c r="AL106" s="151"/>
      <c r="AM106" s="57" t="s">
        <v>27</v>
      </c>
      <c r="AN106" s="58"/>
      <c r="AO106" s="58"/>
      <c r="AP106" s="59"/>
      <c r="AQ106" s="57" t="s">
        <v>2</v>
      </c>
      <c r="AR106" s="58"/>
      <c r="AS106" s="58"/>
      <c r="AT106" s="54"/>
    </row>
    <row r="107" spans="2:46" ht="12.75">
      <c r="B107" s="7"/>
      <c r="C107" s="98" t="s">
        <v>20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49" t="s">
        <v>0</v>
      </c>
      <c r="T107" s="50"/>
      <c r="U107" s="51"/>
      <c r="V107" s="49" t="s">
        <v>1</v>
      </c>
      <c r="W107" s="50"/>
      <c r="X107" s="51"/>
      <c r="Y107" s="49" t="s">
        <v>9</v>
      </c>
      <c r="Z107" s="50"/>
      <c r="AA107" s="50"/>
      <c r="AB107" s="51"/>
      <c r="AC107" s="49" t="s">
        <v>0</v>
      </c>
      <c r="AD107" s="50"/>
      <c r="AE107" s="51"/>
      <c r="AF107" s="49" t="s">
        <v>1</v>
      </c>
      <c r="AG107" s="50"/>
      <c r="AH107" s="51"/>
      <c r="AI107" s="49" t="s">
        <v>9</v>
      </c>
      <c r="AJ107" s="50"/>
      <c r="AK107" s="50"/>
      <c r="AL107" s="51"/>
      <c r="AM107" s="63"/>
      <c r="AN107" s="64"/>
      <c r="AO107" s="64"/>
      <c r="AP107" s="53"/>
      <c r="AQ107" s="63"/>
      <c r="AR107" s="64"/>
      <c r="AS107" s="64"/>
      <c r="AT107" s="52"/>
    </row>
    <row r="108" spans="2:46" ht="12.75">
      <c r="B108" s="8" t="s">
        <v>21</v>
      </c>
      <c r="C108" s="94" t="e">
        <f>'Tournament Results Data'!#REF!</f>
        <v>#REF!</v>
      </c>
      <c r="D108" s="94"/>
      <c r="E108" s="94"/>
      <c r="F108" s="94"/>
      <c r="G108" s="94"/>
      <c r="H108" s="94"/>
      <c r="I108" s="94" t="e">
        <f>'Tournament Results Data'!#REF!</f>
        <v>#REF!</v>
      </c>
      <c r="J108" s="94"/>
      <c r="K108" s="94"/>
      <c r="L108" s="94"/>
      <c r="M108" s="94"/>
      <c r="N108" s="94"/>
      <c r="O108" s="94"/>
      <c r="P108" s="94"/>
      <c r="Q108" s="94"/>
      <c r="R108" s="94"/>
      <c r="S108" s="81" t="e">
        <f>'Tournament Results Data'!#REF!</f>
        <v>#REF!</v>
      </c>
      <c r="T108" s="82"/>
      <c r="U108" s="83"/>
      <c r="V108" s="84" t="e">
        <f>'Tournament Results Data'!#REF!</f>
        <v>#REF!</v>
      </c>
      <c r="W108" s="85"/>
      <c r="X108" s="86"/>
      <c r="Y108" s="95" t="e">
        <f>'Tournament Results Data'!#REF!</f>
        <v>#REF!</v>
      </c>
      <c r="Z108" s="96"/>
      <c r="AA108" s="96"/>
      <c r="AB108" s="97"/>
      <c r="AC108" s="81" t="e">
        <f>'Tournament Results Data'!#REF!</f>
        <v>#REF!</v>
      </c>
      <c r="AD108" s="82"/>
      <c r="AE108" s="83"/>
      <c r="AF108" s="81" t="e">
        <f>'Tournament Results Data'!#REF!</f>
        <v>#REF!</v>
      </c>
      <c r="AG108" s="82"/>
      <c r="AH108" s="83"/>
      <c r="AI108" s="95" t="e">
        <f>'Tournament Results Data'!#REF!</f>
        <v>#REF!</v>
      </c>
      <c r="AJ108" s="96"/>
      <c r="AK108" s="96"/>
      <c r="AL108" s="97"/>
      <c r="AM108" s="95" t="e">
        <f>'Tournament Results Data'!#REF!</f>
        <v>#REF!</v>
      </c>
      <c r="AN108" s="96"/>
      <c r="AO108" s="96"/>
      <c r="AP108" s="97"/>
      <c r="AQ108" s="49" t="e">
        <f>'Tournament Results Data'!#REF!</f>
        <v>#REF!</v>
      </c>
      <c r="AR108" s="50"/>
      <c r="AS108" s="50"/>
      <c r="AT108" s="75"/>
    </row>
    <row r="109" spans="2:46" ht="12.75">
      <c r="B109" s="8" t="s">
        <v>22</v>
      </c>
      <c r="C109" s="94" t="e">
        <f>'Tournament Results Data'!#REF!</f>
        <v>#REF!</v>
      </c>
      <c r="D109" s="94"/>
      <c r="E109" s="94"/>
      <c r="F109" s="94"/>
      <c r="G109" s="94"/>
      <c r="H109" s="94"/>
      <c r="I109" s="94" t="e">
        <f>'Tournament Results Data'!#REF!</f>
        <v>#REF!</v>
      </c>
      <c r="J109" s="94"/>
      <c r="K109" s="94"/>
      <c r="L109" s="94"/>
      <c r="M109" s="94"/>
      <c r="N109" s="94"/>
      <c r="O109" s="94"/>
      <c r="P109" s="94"/>
      <c r="Q109" s="94"/>
      <c r="R109" s="94"/>
      <c r="S109" s="81" t="e">
        <f>'Tournament Results Data'!#REF!</f>
        <v>#REF!</v>
      </c>
      <c r="T109" s="82"/>
      <c r="U109" s="83"/>
      <c r="V109" s="84" t="e">
        <f>'Tournament Results Data'!#REF!</f>
        <v>#REF!</v>
      </c>
      <c r="W109" s="85"/>
      <c r="X109" s="86"/>
      <c r="Y109" s="95" t="e">
        <f>'Tournament Results Data'!#REF!</f>
        <v>#REF!</v>
      </c>
      <c r="Z109" s="96"/>
      <c r="AA109" s="96"/>
      <c r="AB109" s="97"/>
      <c r="AC109" s="81" t="e">
        <f>'Tournament Results Data'!#REF!</f>
        <v>#REF!</v>
      </c>
      <c r="AD109" s="82"/>
      <c r="AE109" s="83"/>
      <c r="AF109" s="81" t="e">
        <f>'Tournament Results Data'!#REF!</f>
        <v>#REF!</v>
      </c>
      <c r="AG109" s="82"/>
      <c r="AH109" s="83"/>
      <c r="AI109" s="95" t="e">
        <f>'Tournament Results Data'!#REF!</f>
        <v>#REF!</v>
      </c>
      <c r="AJ109" s="96"/>
      <c r="AK109" s="96"/>
      <c r="AL109" s="97"/>
      <c r="AM109" s="95" t="e">
        <f>'Tournament Results Data'!#REF!</f>
        <v>#REF!</v>
      </c>
      <c r="AN109" s="96"/>
      <c r="AO109" s="96"/>
      <c r="AP109" s="97"/>
      <c r="AQ109" s="49" t="e">
        <f>'Tournament Results Data'!#REF!</f>
        <v>#REF!</v>
      </c>
      <c r="AR109" s="50"/>
      <c r="AS109" s="50"/>
      <c r="AT109" s="75"/>
    </row>
    <row r="110" spans="2:46" ht="12.75">
      <c r="B110" s="8" t="s">
        <v>23</v>
      </c>
      <c r="C110" s="94" t="e">
        <f>'Tournament Results Data'!#REF!</f>
        <v>#REF!</v>
      </c>
      <c r="D110" s="94"/>
      <c r="E110" s="94"/>
      <c r="F110" s="94"/>
      <c r="G110" s="94"/>
      <c r="H110" s="94"/>
      <c r="I110" s="94" t="e">
        <f>'Tournament Results Data'!#REF!</f>
        <v>#REF!</v>
      </c>
      <c r="J110" s="94"/>
      <c r="K110" s="94"/>
      <c r="L110" s="94"/>
      <c r="M110" s="94"/>
      <c r="N110" s="94"/>
      <c r="O110" s="94"/>
      <c r="P110" s="94"/>
      <c r="Q110" s="94"/>
      <c r="R110" s="94"/>
      <c r="S110" s="81" t="e">
        <f>'Tournament Results Data'!#REF!</f>
        <v>#REF!</v>
      </c>
      <c r="T110" s="82"/>
      <c r="U110" s="83"/>
      <c r="V110" s="84" t="e">
        <f>'Tournament Results Data'!#REF!</f>
        <v>#REF!</v>
      </c>
      <c r="W110" s="85"/>
      <c r="X110" s="86"/>
      <c r="Y110" s="95" t="e">
        <f>'Tournament Results Data'!#REF!</f>
        <v>#REF!</v>
      </c>
      <c r="Z110" s="96"/>
      <c r="AA110" s="96"/>
      <c r="AB110" s="97"/>
      <c r="AC110" s="81" t="e">
        <f>'Tournament Results Data'!#REF!</f>
        <v>#REF!</v>
      </c>
      <c r="AD110" s="82"/>
      <c r="AE110" s="83"/>
      <c r="AF110" s="81" t="e">
        <f>'Tournament Results Data'!#REF!</f>
        <v>#REF!</v>
      </c>
      <c r="AG110" s="82"/>
      <c r="AH110" s="83"/>
      <c r="AI110" s="95" t="e">
        <f>'Tournament Results Data'!#REF!</f>
        <v>#REF!</v>
      </c>
      <c r="AJ110" s="96"/>
      <c r="AK110" s="96"/>
      <c r="AL110" s="97"/>
      <c r="AM110" s="95" t="e">
        <f>'Tournament Results Data'!#REF!</f>
        <v>#REF!</v>
      </c>
      <c r="AN110" s="96"/>
      <c r="AO110" s="96"/>
      <c r="AP110" s="97"/>
      <c r="AQ110" s="49" t="e">
        <f>'Tournament Results Data'!#REF!</f>
        <v>#REF!</v>
      </c>
      <c r="AR110" s="50"/>
      <c r="AS110" s="50"/>
      <c r="AT110" s="75"/>
    </row>
    <row r="111" spans="2:46" ht="12.75">
      <c r="B111" s="7"/>
      <c r="C111" s="49" t="s">
        <v>8</v>
      </c>
      <c r="D111" s="51"/>
      <c r="E111" s="49" t="s">
        <v>12</v>
      </c>
      <c r="F111" s="50"/>
      <c r="G111" s="50"/>
      <c r="H111" s="50"/>
      <c r="I111" s="50"/>
      <c r="J111" s="50"/>
      <c r="K111" s="51"/>
      <c r="L111" s="49" t="s">
        <v>13</v>
      </c>
      <c r="M111" s="50"/>
      <c r="N111" s="50"/>
      <c r="O111" s="50"/>
      <c r="P111" s="50"/>
      <c r="Q111" s="50"/>
      <c r="R111" s="51"/>
      <c r="S111" s="49" t="s">
        <v>14</v>
      </c>
      <c r="T111" s="50"/>
      <c r="U111" s="50"/>
      <c r="V111" s="50"/>
      <c r="W111" s="50"/>
      <c r="X111" s="50"/>
      <c r="Y111" s="51"/>
      <c r="Z111" s="155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7"/>
    </row>
    <row r="112" spans="2:46" ht="12.75">
      <c r="B112" s="7"/>
      <c r="C112" s="49" t="s">
        <v>11</v>
      </c>
      <c r="D112" s="51"/>
      <c r="E112" s="49" t="s">
        <v>4</v>
      </c>
      <c r="F112" s="50"/>
      <c r="G112" s="50"/>
      <c r="H112" s="50"/>
      <c r="I112" s="50"/>
      <c r="J112" s="50"/>
      <c r="K112" s="51"/>
      <c r="L112" s="49" t="s">
        <v>6</v>
      </c>
      <c r="M112" s="50"/>
      <c r="N112" s="50"/>
      <c r="O112" s="50"/>
      <c r="P112" s="50"/>
      <c r="Q112" s="50"/>
      <c r="R112" s="51"/>
      <c r="S112" s="49" t="s">
        <v>31</v>
      </c>
      <c r="T112" s="50"/>
      <c r="U112" s="50"/>
      <c r="V112" s="50"/>
      <c r="W112" s="50"/>
      <c r="X112" s="50"/>
      <c r="Y112" s="51"/>
      <c r="Z112" s="127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158"/>
    </row>
    <row r="113" spans="2:46" ht="12.75">
      <c r="B113" s="7"/>
      <c r="C113" s="49" t="s">
        <v>53</v>
      </c>
      <c r="D113" s="51"/>
      <c r="E113" s="112" t="e">
        <f>'Tournament Results Data'!#REF!</f>
        <v>#REF!</v>
      </c>
      <c r="F113" s="113"/>
      <c r="G113" s="113"/>
      <c r="H113" s="4" t="s">
        <v>10</v>
      </c>
      <c r="I113" s="116" t="e">
        <f>'Tournament Results Data'!#REF!</f>
        <v>#REF!</v>
      </c>
      <c r="J113" s="116"/>
      <c r="K113" s="117"/>
      <c r="L113" s="112" t="e">
        <f>'Tournament Results Data'!#REF!</f>
        <v>#REF!</v>
      </c>
      <c r="M113" s="113"/>
      <c r="N113" s="113"/>
      <c r="O113" s="4" t="s">
        <v>10</v>
      </c>
      <c r="P113" s="116" t="e">
        <f>'Tournament Results Data'!#REF!</f>
        <v>#REF!</v>
      </c>
      <c r="Q113" s="116"/>
      <c r="R113" s="117"/>
      <c r="S113" s="112" t="e">
        <f>'Tournament Results Data'!#REF!</f>
        <v>#REF!</v>
      </c>
      <c r="T113" s="113"/>
      <c r="U113" s="113"/>
      <c r="V113" s="4" t="s">
        <v>10</v>
      </c>
      <c r="W113" s="116" t="e">
        <f>'Tournament Results Data'!#REF!</f>
        <v>#REF!</v>
      </c>
      <c r="X113" s="116"/>
      <c r="Y113" s="117"/>
      <c r="Z113" s="127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158"/>
    </row>
    <row r="114" spans="2:46" ht="12.75">
      <c r="B114" s="7"/>
      <c r="C114" s="49" t="s">
        <v>54</v>
      </c>
      <c r="D114" s="51"/>
      <c r="E114" s="112" t="e">
        <f>'Tournament Results Data'!#REF!</f>
        <v>#REF!</v>
      </c>
      <c r="F114" s="113"/>
      <c r="G114" s="113"/>
      <c r="H114" s="4" t="s">
        <v>10</v>
      </c>
      <c r="I114" s="116" t="e">
        <f>'Tournament Results Data'!#REF!</f>
        <v>#REF!</v>
      </c>
      <c r="J114" s="116"/>
      <c r="K114" s="117"/>
      <c r="L114" s="112" t="e">
        <f>'Tournament Results Data'!#REF!</f>
        <v>#REF!</v>
      </c>
      <c r="M114" s="113"/>
      <c r="N114" s="113"/>
      <c r="O114" s="4" t="s">
        <v>10</v>
      </c>
      <c r="P114" s="116" t="e">
        <f>'Tournament Results Data'!#REF!</f>
        <v>#REF!</v>
      </c>
      <c r="Q114" s="116"/>
      <c r="R114" s="117"/>
      <c r="S114" s="112" t="e">
        <f>'Tournament Results Data'!#REF!</f>
        <v>#REF!</v>
      </c>
      <c r="T114" s="113"/>
      <c r="U114" s="113"/>
      <c r="V114" s="4" t="s">
        <v>10</v>
      </c>
      <c r="W114" s="116" t="e">
        <f>'Tournament Results Data'!#REF!</f>
        <v>#REF!</v>
      </c>
      <c r="X114" s="116"/>
      <c r="Y114" s="117"/>
      <c r="Z114" s="127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158"/>
    </row>
    <row r="115" spans="2:46" ht="13.5" thickBot="1">
      <c r="B115" s="9"/>
      <c r="C115" s="180" t="s">
        <v>55</v>
      </c>
      <c r="D115" s="181"/>
      <c r="E115" s="175" t="e">
        <f>IF('Tournament Results Data'!#REF!='Tournament Results Data'!#REF!," ",'Tournament Results Data'!#REF!)</f>
        <v>#REF!</v>
      </c>
      <c r="F115" s="176" t="e">
        <f>IF('Tournament Results Data'!#REF!='Tournament Results Data'!#REF!," ",'Tournament Results Data'!#REF!)</f>
        <v>#REF!</v>
      </c>
      <c r="G115" s="176" t="e">
        <f>IF('Tournament Results Data'!#REF!='Tournament Results Data'!#REF!," ",'Tournament Results Data'!#REF!)</f>
        <v>#REF!</v>
      </c>
      <c r="H115" s="48" t="e">
        <f>IF(E115=I115," ","-")</f>
        <v>#REF!</v>
      </c>
      <c r="I115" s="176" t="e">
        <f>IF('Tournament Results Data'!#REF!='Tournament Results Data'!#REF!," ",'Tournament Results Data'!#REF!)</f>
        <v>#REF!</v>
      </c>
      <c r="J115" s="176" t="e">
        <f>IF('Tournament Results Data'!#REF!='Tournament Results Data'!#REF!," ",'Tournament Results Data'!#REF!)</f>
        <v>#REF!</v>
      </c>
      <c r="K115" s="179" t="e">
        <f>IF('Tournament Results Data'!#REF!='Tournament Results Data'!#REF!," ",'Tournament Results Data'!#REF!)</f>
        <v>#REF!</v>
      </c>
      <c r="L115" s="177" t="e">
        <f>IF('Tournament Results Data'!#REF!='Tournament Results Data'!#REF!," ",'Tournament Results Data'!#REF!)</f>
        <v>#REF!</v>
      </c>
      <c r="M115" s="178" t="e">
        <f>IF('Tournament Results Data'!#REF!='Tournament Results Data'!#REF!," ",'Tournament Results Data'!#REF!)</f>
        <v>#REF!</v>
      </c>
      <c r="N115" s="178" t="e">
        <f>IF('Tournament Results Data'!#REF!='Tournament Results Data'!#REF!," ",'Tournament Results Data'!#REF!)</f>
        <v>#REF!</v>
      </c>
      <c r="O115" s="48" t="e">
        <f>IF(L115=P115," ","-")</f>
        <v>#REF!</v>
      </c>
      <c r="P115" s="176" t="e">
        <f>IF('Tournament Results Data'!#REF!='Tournament Results Data'!#REF!," ",'Tournament Results Data'!#REF!)</f>
        <v>#REF!</v>
      </c>
      <c r="Q115" s="176" t="e">
        <f>IF('Tournament Results Data'!#REF!='Tournament Results Data'!#REF!," ",'Tournament Results Data'!#REF!)</f>
        <v>#REF!</v>
      </c>
      <c r="R115" s="179" t="e">
        <f>IF('Tournament Results Data'!#REF!='Tournament Results Data'!#REF!," ",'Tournament Results Data'!#REF!)</f>
        <v>#REF!</v>
      </c>
      <c r="S115" s="177" t="e">
        <f>IF('Tournament Results Data'!#REF!='Tournament Results Data'!#REF!," ",'Tournament Results Data'!#REF!)</f>
        <v>#REF!</v>
      </c>
      <c r="T115" s="178" t="e">
        <f>IF('Tournament Results Data'!#REF!='Tournament Results Data'!#REF!," ",'Tournament Results Data'!#REF!)</f>
        <v>#REF!</v>
      </c>
      <c r="U115" s="178" t="e">
        <f>IF('Tournament Results Data'!#REF!='Tournament Results Data'!#REF!," ",'Tournament Results Data'!#REF!)</f>
        <v>#REF!</v>
      </c>
      <c r="V115" s="48" t="e">
        <f>IF(S115=W115," ","-")</f>
        <v>#REF!</v>
      </c>
      <c r="W115" s="176" t="e">
        <f>IF('Tournament Results Data'!#REF!='Tournament Results Data'!#REF!," ",'Tournament Results Data'!#REF!)</f>
        <v>#REF!</v>
      </c>
      <c r="X115" s="176" t="e">
        <f>IF('Tournament Results Data'!#REF!='Tournament Results Data'!#REF!," ",'Tournament Results Data'!#REF!)</f>
        <v>#REF!</v>
      </c>
      <c r="Y115" s="179" t="e">
        <f>IF('Tournament Results Data'!#REF!='Tournament Results Data'!#REF!," ",'Tournament Results Data'!#REF!)</f>
        <v>#REF!</v>
      </c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60"/>
    </row>
  </sheetData>
  <sheetProtection/>
  <mergeCells count="482">
    <mergeCell ref="P115:R115"/>
    <mergeCell ref="S114:U114"/>
    <mergeCell ref="C115:D115"/>
    <mergeCell ref="I115:K115"/>
    <mergeCell ref="L115:N115"/>
    <mergeCell ref="E115:G115"/>
    <mergeCell ref="E114:G114"/>
    <mergeCell ref="I114:K114"/>
    <mergeCell ref="L114:N114"/>
    <mergeCell ref="P114:R114"/>
    <mergeCell ref="S113:U113"/>
    <mergeCell ref="W113:Y113"/>
    <mergeCell ref="S115:U115"/>
    <mergeCell ref="W115:Y115"/>
    <mergeCell ref="W114:Y114"/>
    <mergeCell ref="E113:G113"/>
    <mergeCell ref="I113:K113"/>
    <mergeCell ref="L113:N113"/>
    <mergeCell ref="P113:R113"/>
    <mergeCell ref="C113:D113"/>
    <mergeCell ref="AI110:AL110"/>
    <mergeCell ref="AM110:AP110"/>
    <mergeCell ref="C111:D111"/>
    <mergeCell ref="E111:K111"/>
    <mergeCell ref="L111:R111"/>
    <mergeCell ref="S111:Y111"/>
    <mergeCell ref="Z111:AT115"/>
    <mergeCell ref="C114:D114"/>
    <mergeCell ref="C112:D112"/>
    <mergeCell ref="AQ109:AT109"/>
    <mergeCell ref="C110:H110"/>
    <mergeCell ref="I110:R110"/>
    <mergeCell ref="S110:U110"/>
    <mergeCell ref="V110:X110"/>
    <mergeCell ref="Y110:AB110"/>
    <mergeCell ref="AQ110:AT110"/>
    <mergeCell ref="E112:K112"/>
    <mergeCell ref="AI109:AL109"/>
    <mergeCell ref="AM109:AP109"/>
    <mergeCell ref="AC110:AE110"/>
    <mergeCell ref="AF110:AH110"/>
    <mergeCell ref="L112:R112"/>
    <mergeCell ref="S112:Y112"/>
    <mergeCell ref="AI108:AL108"/>
    <mergeCell ref="AM108:AP108"/>
    <mergeCell ref="C108:H108"/>
    <mergeCell ref="I108:R108"/>
    <mergeCell ref="S108:U108"/>
    <mergeCell ref="V108:X108"/>
    <mergeCell ref="Y108:AB108"/>
    <mergeCell ref="AC108:AE108"/>
    <mergeCell ref="AF108:AH108"/>
    <mergeCell ref="C106:R106"/>
    <mergeCell ref="B101:E101"/>
    <mergeCell ref="B94:E94"/>
    <mergeCell ref="G97:X97"/>
    <mergeCell ref="G98:H98"/>
    <mergeCell ref="J98:K98"/>
    <mergeCell ref="M98:N98"/>
    <mergeCell ref="P98:Q98"/>
    <mergeCell ref="S98:T98"/>
    <mergeCell ref="V98:W98"/>
    <mergeCell ref="B91:E91"/>
    <mergeCell ref="Z92:AQ92"/>
    <mergeCell ref="Z93:AA93"/>
    <mergeCell ref="AC93:AD93"/>
    <mergeCell ref="AF93:AG93"/>
    <mergeCell ref="AI93:AJ93"/>
    <mergeCell ref="AL93:AM93"/>
    <mergeCell ref="AO93:AP93"/>
    <mergeCell ref="B84:E84"/>
    <mergeCell ref="G87:X87"/>
    <mergeCell ref="G88:H88"/>
    <mergeCell ref="J88:K88"/>
    <mergeCell ref="M88:N88"/>
    <mergeCell ref="P88:Q88"/>
    <mergeCell ref="S88:T88"/>
    <mergeCell ref="V88:W88"/>
    <mergeCell ref="B82:AM82"/>
    <mergeCell ref="S106:AB106"/>
    <mergeCell ref="AC106:AL106"/>
    <mergeCell ref="AM106:AP107"/>
    <mergeCell ref="C107:R107"/>
    <mergeCell ref="S107:U107"/>
    <mergeCell ref="V107:X107"/>
    <mergeCell ref="Y107:AB107"/>
    <mergeCell ref="AC107:AE107"/>
    <mergeCell ref="AF107:AH107"/>
    <mergeCell ref="AQ106:AT107"/>
    <mergeCell ref="AI107:AL107"/>
    <mergeCell ref="AQ108:AT108"/>
    <mergeCell ref="C109:H109"/>
    <mergeCell ref="I109:R109"/>
    <mergeCell ref="S109:U109"/>
    <mergeCell ref="V109:X109"/>
    <mergeCell ref="Y109:AB109"/>
    <mergeCell ref="AC109:AE109"/>
    <mergeCell ref="AF109:AH109"/>
    <mergeCell ref="A80:D80"/>
    <mergeCell ref="D55:AB55"/>
    <mergeCell ref="B57:C57"/>
    <mergeCell ref="D57:F57"/>
    <mergeCell ref="D59:AB59"/>
    <mergeCell ref="A73:D73"/>
    <mergeCell ref="A70:D70"/>
    <mergeCell ref="Y71:AP71"/>
    <mergeCell ref="Y72:Z72"/>
    <mergeCell ref="AB72:AC72"/>
    <mergeCell ref="E51:G51"/>
    <mergeCell ref="L67:M67"/>
    <mergeCell ref="L51:N51"/>
    <mergeCell ref="O67:P67"/>
    <mergeCell ref="P51:R51"/>
    <mergeCell ref="R67:S67"/>
    <mergeCell ref="AN47:AT47"/>
    <mergeCell ref="F76:W76"/>
    <mergeCell ref="F77:G77"/>
    <mergeCell ref="I77:J77"/>
    <mergeCell ref="L77:M77"/>
    <mergeCell ref="O77:P77"/>
    <mergeCell ref="R77:S77"/>
    <mergeCell ref="AN72:AO72"/>
    <mergeCell ref="I67:J67"/>
    <mergeCell ref="E49:K49"/>
    <mergeCell ref="AN46:AT46"/>
    <mergeCell ref="Y45:AB45"/>
    <mergeCell ref="AI45:AL45"/>
    <mergeCell ref="AM45:AP45"/>
    <mergeCell ref="AC45:AE45"/>
    <mergeCell ref="AF45:AH45"/>
    <mergeCell ref="AG46:AM46"/>
    <mergeCell ref="S46:Y46"/>
    <mergeCell ref="U77:V77"/>
    <mergeCell ref="V45:X45"/>
    <mergeCell ref="Z46:AF46"/>
    <mergeCell ref="AE72:AF72"/>
    <mergeCell ref="AD51:AF51"/>
    <mergeCell ref="AD52:AF52"/>
    <mergeCell ref="S45:U45"/>
    <mergeCell ref="Z48:AF48"/>
    <mergeCell ref="Z49:AF49"/>
    <mergeCell ref="S50:U50"/>
    <mergeCell ref="AH72:AI72"/>
    <mergeCell ref="AK72:AL72"/>
    <mergeCell ref="C35:D35"/>
    <mergeCell ref="E35:G35"/>
    <mergeCell ref="I35:K35"/>
    <mergeCell ref="L35:N35"/>
    <mergeCell ref="W35:Y35"/>
    <mergeCell ref="Z35:AB35"/>
    <mergeCell ref="AC40:AL41"/>
    <mergeCell ref="AI42:AL42"/>
    <mergeCell ref="Z36:AB36"/>
    <mergeCell ref="AD36:AF36"/>
    <mergeCell ref="AG36:AI36"/>
    <mergeCell ref="AF44:AH44"/>
    <mergeCell ref="AD37:AF37"/>
    <mergeCell ref="AG37:AI37"/>
    <mergeCell ref="Z37:AB37"/>
    <mergeCell ref="Y42:AB42"/>
    <mergeCell ref="S40:AB41"/>
    <mergeCell ref="S44:U44"/>
    <mergeCell ref="P35:R35"/>
    <mergeCell ref="S35:U35"/>
    <mergeCell ref="AD35:AF35"/>
    <mergeCell ref="AG35:AI35"/>
    <mergeCell ref="P36:R36"/>
    <mergeCell ref="S36:U36"/>
    <mergeCell ref="W36:Y36"/>
    <mergeCell ref="C36:D36"/>
    <mergeCell ref="E36:G36"/>
    <mergeCell ref="I36:K36"/>
    <mergeCell ref="L36:N36"/>
    <mergeCell ref="AG34:AM34"/>
    <mergeCell ref="Z34:AF34"/>
    <mergeCell ref="AG32:AM32"/>
    <mergeCell ref="Z33:AF33"/>
    <mergeCell ref="AG33:AM33"/>
    <mergeCell ref="Z32:AF32"/>
    <mergeCell ref="E34:K34"/>
    <mergeCell ref="L34:R34"/>
    <mergeCell ref="C34:D34"/>
    <mergeCell ref="S34:Y34"/>
    <mergeCell ref="S31:Y31"/>
    <mergeCell ref="C33:D33"/>
    <mergeCell ref="E33:K33"/>
    <mergeCell ref="L33:R33"/>
    <mergeCell ref="E32:K32"/>
    <mergeCell ref="L32:R32"/>
    <mergeCell ref="C32:D32"/>
    <mergeCell ref="S33:Y33"/>
    <mergeCell ref="AF30:AH30"/>
    <mergeCell ref="S30:U30"/>
    <mergeCell ref="AM28:AP28"/>
    <mergeCell ref="AQ28:AT28"/>
    <mergeCell ref="AI29:AL29"/>
    <mergeCell ref="AF28:AH28"/>
    <mergeCell ref="AI28:AL28"/>
    <mergeCell ref="AM29:AP29"/>
    <mergeCell ref="V30:X30"/>
    <mergeCell ref="AQ29:AT29"/>
    <mergeCell ref="AC30:AE30"/>
    <mergeCell ref="C30:H30"/>
    <mergeCell ref="I30:R30"/>
    <mergeCell ref="V29:X29"/>
    <mergeCell ref="Y29:AB29"/>
    <mergeCell ref="Y30:AB30"/>
    <mergeCell ref="C29:H29"/>
    <mergeCell ref="I29:R29"/>
    <mergeCell ref="AC29:AE29"/>
    <mergeCell ref="AF29:AH29"/>
    <mergeCell ref="S29:U29"/>
    <mergeCell ref="C28:H28"/>
    <mergeCell ref="I28:R28"/>
    <mergeCell ref="AC28:AE28"/>
    <mergeCell ref="Y28:AB28"/>
    <mergeCell ref="S28:U28"/>
    <mergeCell ref="V28:X28"/>
    <mergeCell ref="AF27:AH27"/>
    <mergeCell ref="AI27:AL27"/>
    <mergeCell ref="Y27:AB27"/>
    <mergeCell ref="AC27:AE27"/>
    <mergeCell ref="C16:D16"/>
    <mergeCell ref="E15:K15"/>
    <mergeCell ref="AC24:AL25"/>
    <mergeCell ref="AM24:AP26"/>
    <mergeCell ref="S24:AB25"/>
    <mergeCell ref="S26:U26"/>
    <mergeCell ref="V26:X26"/>
    <mergeCell ref="Y26:AB26"/>
    <mergeCell ref="AC26:AE26"/>
    <mergeCell ref="AF26:AH26"/>
    <mergeCell ref="AG20:AI20"/>
    <mergeCell ref="C17:D17"/>
    <mergeCell ref="L19:N19"/>
    <mergeCell ref="Z20:AB20"/>
    <mergeCell ref="L20:N20"/>
    <mergeCell ref="AD20:AF20"/>
    <mergeCell ref="S20:U20"/>
    <mergeCell ref="P20:R20"/>
    <mergeCell ref="AG18:AM18"/>
    <mergeCell ref="AG19:AI19"/>
    <mergeCell ref="AK19:AM19"/>
    <mergeCell ref="Z19:AB19"/>
    <mergeCell ref="AD19:AF19"/>
    <mergeCell ref="AF13:AH13"/>
    <mergeCell ref="AI13:AL13"/>
    <mergeCell ref="Z15:AF15"/>
    <mergeCell ref="AQ13:AT13"/>
    <mergeCell ref="AG17:AM17"/>
    <mergeCell ref="AQ14:AT14"/>
    <mergeCell ref="AM14:AP14"/>
    <mergeCell ref="AN15:AT15"/>
    <mergeCell ref="AN16:AT16"/>
    <mergeCell ref="AN17:AT17"/>
    <mergeCell ref="AM13:AP13"/>
    <mergeCell ref="AG15:AM15"/>
    <mergeCell ref="AQ12:AT12"/>
    <mergeCell ref="AI12:AL12"/>
    <mergeCell ref="AM11:AP11"/>
    <mergeCell ref="AM8:AP10"/>
    <mergeCell ref="AQ11:AT11"/>
    <mergeCell ref="AQ8:AT10"/>
    <mergeCell ref="AC8:AL9"/>
    <mergeCell ref="AI11:AL11"/>
    <mergeCell ref="AF11:AH11"/>
    <mergeCell ref="AC11:AE11"/>
    <mergeCell ref="AC10:AE10"/>
    <mergeCell ref="AF10:AH10"/>
    <mergeCell ref="AI10:AL10"/>
    <mergeCell ref="AG16:AM16"/>
    <mergeCell ref="AF12:AH12"/>
    <mergeCell ref="AC14:AE14"/>
    <mergeCell ref="AF14:AH14"/>
    <mergeCell ref="AC13:AE13"/>
    <mergeCell ref="AC12:AE12"/>
    <mergeCell ref="AI14:AL14"/>
    <mergeCell ref="B3:C3"/>
    <mergeCell ref="AM12:AP12"/>
    <mergeCell ref="E16:K16"/>
    <mergeCell ref="L16:R16"/>
    <mergeCell ref="S15:Y15"/>
    <mergeCell ref="S16:Y16"/>
    <mergeCell ref="S13:U13"/>
    <mergeCell ref="V13:X13"/>
    <mergeCell ref="Y13:AB13"/>
    <mergeCell ref="Y14:AB14"/>
    <mergeCell ref="Y10:AB10"/>
    <mergeCell ref="Y12:AB12"/>
    <mergeCell ref="S12:U12"/>
    <mergeCell ref="D1:AB1"/>
    <mergeCell ref="D3:F3"/>
    <mergeCell ref="D5:AB5"/>
    <mergeCell ref="S11:U11"/>
    <mergeCell ref="V11:X11"/>
    <mergeCell ref="Y11:AB11"/>
    <mergeCell ref="C11:H11"/>
    <mergeCell ref="P21:R21"/>
    <mergeCell ref="S21:U21"/>
    <mergeCell ref="W21:Y21"/>
    <mergeCell ref="P37:R37"/>
    <mergeCell ref="I27:R27"/>
    <mergeCell ref="S27:U27"/>
    <mergeCell ref="V27:X27"/>
    <mergeCell ref="S37:U37"/>
    <mergeCell ref="W37:Y37"/>
    <mergeCell ref="C24:R24"/>
    <mergeCell ref="Z31:AF31"/>
    <mergeCell ref="S32:Y32"/>
    <mergeCell ref="L21:N21"/>
    <mergeCell ref="L17:R17"/>
    <mergeCell ref="S17:Y17"/>
    <mergeCell ref="Z17:AF17"/>
    <mergeCell ref="P19:R19"/>
    <mergeCell ref="S19:U19"/>
    <mergeCell ref="W19:Y19"/>
    <mergeCell ref="W20:Y20"/>
    <mergeCell ref="L18:R18"/>
    <mergeCell ref="S18:Y18"/>
    <mergeCell ref="Z18:AF18"/>
    <mergeCell ref="L15:R15"/>
    <mergeCell ref="Z16:AF16"/>
    <mergeCell ref="S14:U14"/>
    <mergeCell ref="V14:X14"/>
    <mergeCell ref="C8:R8"/>
    <mergeCell ref="C9:R9"/>
    <mergeCell ref="C10:R10"/>
    <mergeCell ref="C12:H12"/>
    <mergeCell ref="V12:X12"/>
    <mergeCell ref="S8:AB9"/>
    <mergeCell ref="S10:U10"/>
    <mergeCell ref="V10:X10"/>
    <mergeCell ref="C15:D15"/>
    <mergeCell ref="C14:H14"/>
    <mergeCell ref="I11:R11"/>
    <mergeCell ref="C13:H13"/>
    <mergeCell ref="I12:R12"/>
    <mergeCell ref="I13:R13"/>
    <mergeCell ref="I14:R14"/>
    <mergeCell ref="C25:R25"/>
    <mergeCell ref="C26:R26"/>
    <mergeCell ref="C37:D37"/>
    <mergeCell ref="E37:G37"/>
    <mergeCell ref="I37:K37"/>
    <mergeCell ref="L37:N37"/>
    <mergeCell ref="C27:H27"/>
    <mergeCell ref="C31:D31"/>
    <mergeCell ref="E31:K31"/>
    <mergeCell ref="L31:R31"/>
    <mergeCell ref="E17:K17"/>
    <mergeCell ref="I20:K20"/>
    <mergeCell ref="C18:D18"/>
    <mergeCell ref="C19:D19"/>
    <mergeCell ref="C20:D20"/>
    <mergeCell ref="E18:K18"/>
    <mergeCell ref="E20:G20"/>
    <mergeCell ref="E19:G19"/>
    <mergeCell ref="I19:K19"/>
    <mergeCell ref="AI30:AL30"/>
    <mergeCell ref="AM30:AP30"/>
    <mergeCell ref="AG31:AM31"/>
    <mergeCell ref="C21:D21"/>
    <mergeCell ref="E21:G21"/>
    <mergeCell ref="I21:K21"/>
    <mergeCell ref="Z21:AB21"/>
    <mergeCell ref="AD21:AF21"/>
    <mergeCell ref="AG21:AI21"/>
    <mergeCell ref="AK21:AM21"/>
    <mergeCell ref="AQ27:AT27"/>
    <mergeCell ref="AN31:AT31"/>
    <mergeCell ref="AN21:AP21"/>
    <mergeCell ref="AM27:AP27"/>
    <mergeCell ref="AN19:AP19"/>
    <mergeCell ref="AR19:AT19"/>
    <mergeCell ref="AN20:AP20"/>
    <mergeCell ref="AR20:AT20"/>
    <mergeCell ref="AN18:AT18"/>
    <mergeCell ref="AN37:AP37"/>
    <mergeCell ref="AR21:AT21"/>
    <mergeCell ref="AK20:AM20"/>
    <mergeCell ref="AQ24:AT26"/>
    <mergeCell ref="AI26:AL26"/>
    <mergeCell ref="AR37:AT37"/>
    <mergeCell ref="AR36:AT36"/>
    <mergeCell ref="AQ30:AT30"/>
    <mergeCell ref="AK36:AM36"/>
    <mergeCell ref="AQ40:AT42"/>
    <mergeCell ref="AN32:AT32"/>
    <mergeCell ref="AN33:AT33"/>
    <mergeCell ref="AN34:AT34"/>
    <mergeCell ref="AN35:AP35"/>
    <mergeCell ref="AR35:AT35"/>
    <mergeCell ref="AM40:AP42"/>
    <mergeCell ref="AK35:AM35"/>
    <mergeCell ref="AN36:AP36"/>
    <mergeCell ref="AK37:AM37"/>
    <mergeCell ref="AN50:AP50"/>
    <mergeCell ref="AR50:AT50"/>
    <mergeCell ref="AM43:AP43"/>
    <mergeCell ref="AQ43:AT43"/>
    <mergeCell ref="AM44:AP44"/>
    <mergeCell ref="AQ44:AT44"/>
    <mergeCell ref="AQ45:AT45"/>
    <mergeCell ref="AN48:AT48"/>
    <mergeCell ref="AG49:AM49"/>
    <mergeCell ref="AN49:AT49"/>
    <mergeCell ref="A63:D63"/>
    <mergeCell ref="F67:G67"/>
    <mergeCell ref="W51:Y51"/>
    <mergeCell ref="Z51:AB51"/>
    <mergeCell ref="C51:D51"/>
    <mergeCell ref="I51:K51"/>
    <mergeCell ref="S51:U51"/>
    <mergeCell ref="U67:V67"/>
    <mergeCell ref="F66:W66"/>
    <mergeCell ref="C61:AL61"/>
    <mergeCell ref="AR52:AT52"/>
    <mergeCell ref="AR51:AT51"/>
    <mergeCell ref="C52:D52"/>
    <mergeCell ref="E52:G52"/>
    <mergeCell ref="I52:K52"/>
    <mergeCell ref="L52:N52"/>
    <mergeCell ref="P52:R52"/>
    <mergeCell ref="S52:U52"/>
    <mergeCell ref="W52:Y52"/>
    <mergeCell ref="Z52:AB52"/>
    <mergeCell ref="AN51:AP51"/>
    <mergeCell ref="AG52:AI52"/>
    <mergeCell ref="AK52:AM52"/>
    <mergeCell ref="AN52:AP52"/>
    <mergeCell ref="V42:X42"/>
    <mergeCell ref="AG51:AI51"/>
    <mergeCell ref="AK51:AM51"/>
    <mergeCell ref="S49:Y49"/>
    <mergeCell ref="V44:X44"/>
    <mergeCell ref="S43:U43"/>
    <mergeCell ref="V43:X43"/>
    <mergeCell ref="AC42:AE42"/>
    <mergeCell ref="AF42:AH42"/>
    <mergeCell ref="S42:U42"/>
    <mergeCell ref="C46:D46"/>
    <mergeCell ref="C40:R40"/>
    <mergeCell ref="C43:H43"/>
    <mergeCell ref="I43:R43"/>
    <mergeCell ref="C41:R41"/>
    <mergeCell ref="C42:R42"/>
    <mergeCell ref="C44:H44"/>
    <mergeCell ref="I44:R44"/>
    <mergeCell ref="E46:K46"/>
    <mergeCell ref="L46:R46"/>
    <mergeCell ref="C45:H45"/>
    <mergeCell ref="I45:R45"/>
    <mergeCell ref="AG48:AM48"/>
    <mergeCell ref="Y43:AB43"/>
    <mergeCell ref="AC43:AE43"/>
    <mergeCell ref="AF43:AH43"/>
    <mergeCell ref="AI43:AL43"/>
    <mergeCell ref="Y44:AB44"/>
    <mergeCell ref="AC44:AE44"/>
    <mergeCell ref="AI44:AL44"/>
    <mergeCell ref="AG47:AM47"/>
    <mergeCell ref="Z47:AF47"/>
    <mergeCell ref="C48:D48"/>
    <mergeCell ref="E48:K48"/>
    <mergeCell ref="L48:R48"/>
    <mergeCell ref="S48:Y48"/>
    <mergeCell ref="C47:D47"/>
    <mergeCell ref="E47:K47"/>
    <mergeCell ref="L47:R47"/>
    <mergeCell ref="S47:Y47"/>
    <mergeCell ref="W50:Y50"/>
    <mergeCell ref="C49:D49"/>
    <mergeCell ref="I50:K50"/>
    <mergeCell ref="C50:D50"/>
    <mergeCell ref="E50:G50"/>
    <mergeCell ref="L49:R49"/>
    <mergeCell ref="L50:N50"/>
    <mergeCell ref="P50:R50"/>
    <mergeCell ref="AK50:AM50"/>
    <mergeCell ref="AD50:AF50"/>
    <mergeCell ref="Z50:AB50"/>
    <mergeCell ref="AG50:AI50"/>
  </mergeCells>
  <printOptions gridLines="1" horizontalCentered="1"/>
  <pageMargins left="0.25" right="0.25" top="0.5" bottom="0.25" header="0.5" footer="0.5"/>
  <pageSetup fitToHeight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</dc:creator>
  <cp:keywords/>
  <dc:description/>
  <cp:lastModifiedBy>Jackie</cp:lastModifiedBy>
  <cp:lastPrinted>2011-01-12T15:50:15Z</cp:lastPrinted>
  <dcterms:created xsi:type="dcterms:W3CDTF">2004-04-20T18:38:42Z</dcterms:created>
  <dcterms:modified xsi:type="dcterms:W3CDTF">2013-12-27T20:45:31Z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-107844561</vt:i4>
  </property>
  <property fmtid="{D5CDD505-2E9C-101B-9397-08002B2CF9AE}" pid="3" name="_EmailSubject">
    <vt:lpwstr>Results Workbooks</vt:lpwstr>
  </property>
  <property fmtid="{D5CDD505-2E9C-101B-9397-08002B2CF9AE}" pid="4" name="_AuthorEmail">
    <vt:lpwstr>spellmans4@verizon.net</vt:lpwstr>
  </property>
  <property fmtid="{D5CDD505-2E9C-101B-9397-08002B2CF9AE}" pid="5" name="_AuthorEmailDisplayName">
    <vt:lpwstr>spellman</vt:lpwstr>
  </property>
  <property fmtid="{D5CDD505-2E9C-101B-9397-08002B2CF9AE}" pid="6" name="_PreviousAdHocReviewCycleID">
    <vt:i4>1413590221</vt:i4>
  </property>
  <property fmtid="{D5CDD505-2E9C-101B-9397-08002B2CF9AE}" pid="7" name="_ReviewingToolsShownOnce">
    <vt:lpwstr/>
  </property>
</Properties>
</file>