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705" windowWidth="15180" windowHeight="9345" tabRatio="667" activeTab="0"/>
  </bookViews>
  <sheets>
    <sheet name="Tournament Results Data" sheetId="1" r:id="rId1"/>
    <sheet name="Wall Sheets- sets pool play" sheetId="2" r:id="rId2"/>
    <sheet name="Wall Sheets 2-3 match pool play" sheetId="3" r:id="rId3"/>
    <sheet name="Instructions" sheetId="4" r:id="rId4"/>
    <sheet name=" Access Data" sheetId="5" state="hidden" r:id="rId5"/>
    <sheet name="Web Results- sets pool play" sheetId="6" state="hidden" r:id="rId6"/>
    <sheet name="Web Results 2-3 match pool play" sheetId="7" state="hidden" r:id="rId7"/>
  </sheets>
  <externalReferences>
    <externalReference r:id="rId10"/>
  </externalReferences>
  <definedNames>
    <definedName name="_xlnm.Print_Area" localSheetId="2">'Wall Sheets 2-3 match pool play'!$A$3:$AS$122</definedName>
    <definedName name="_xlnm.Print_Area" localSheetId="1">'Wall Sheets- sets pool play'!$A$3:$AS$120</definedName>
  </definedNames>
  <calcPr fullCalcOnLoad="1"/>
</workbook>
</file>

<file path=xl/sharedStrings.xml><?xml version="1.0" encoding="utf-8"?>
<sst xmlns="http://schemas.openxmlformats.org/spreadsheetml/2006/main" count="662" uniqueCount="104">
  <si>
    <t>Won</t>
  </si>
  <si>
    <t>Lost</t>
  </si>
  <si>
    <t>Finish Place</t>
  </si>
  <si>
    <t>Time</t>
  </si>
  <si>
    <t>1 vs 2 (3)</t>
  </si>
  <si>
    <t>ASAP</t>
  </si>
  <si>
    <t>2 vs 3 (1)</t>
  </si>
  <si>
    <t>1 vs 3 (4)</t>
  </si>
  <si>
    <t>Match #</t>
  </si>
  <si>
    <t>%</t>
  </si>
  <si>
    <t>Games</t>
  </si>
  <si>
    <t>-</t>
  </si>
  <si>
    <t>10</t>
  </si>
  <si>
    <t>8</t>
  </si>
  <si>
    <t>Tournament Name</t>
  </si>
  <si>
    <t>Date</t>
  </si>
  <si>
    <t>Game ID</t>
  </si>
  <si>
    <t>Team 1</t>
  </si>
  <si>
    <t>Team 2</t>
  </si>
  <si>
    <t>Team 1 Score</t>
  </si>
  <si>
    <t>Team 2 Score</t>
  </si>
  <si>
    <t>Match(Work)</t>
  </si>
  <si>
    <t>Score Game 1</t>
  </si>
  <si>
    <t>Score Game 2</t>
  </si>
  <si>
    <t>1</t>
  </si>
  <si>
    <t>2</t>
  </si>
  <si>
    <t>3</t>
  </si>
  <si>
    <t>4</t>
  </si>
  <si>
    <t>5</t>
  </si>
  <si>
    <t>6</t>
  </si>
  <si>
    <t>8:30 AM</t>
  </si>
  <si>
    <t>9:30 AM</t>
  </si>
  <si>
    <t xml:space="preserve">Tournament:  </t>
  </si>
  <si>
    <t xml:space="preserve">Site:  </t>
  </si>
  <si>
    <t>7</t>
  </si>
  <si>
    <t>Teams</t>
  </si>
  <si>
    <t>1.</t>
  </si>
  <si>
    <t>2.</t>
  </si>
  <si>
    <t>3.</t>
  </si>
  <si>
    <t>4.</t>
  </si>
  <si>
    <t>Pool A</t>
  </si>
  <si>
    <t xml:space="preserve">Date:  </t>
  </si>
  <si>
    <t>Score Game 3</t>
  </si>
  <si>
    <t>3 vs 4 (2)</t>
  </si>
  <si>
    <t>2 vs 4 (1)</t>
  </si>
  <si>
    <t>1 vs 4 (2)</t>
  </si>
  <si>
    <t>Count</t>
  </si>
  <si>
    <t>9</t>
  </si>
  <si>
    <t>Pool Tiebreakers</t>
  </si>
  <si>
    <t>Tiebreaker #1</t>
  </si>
  <si>
    <t>Tiebreaker #2</t>
  </si>
  <si>
    <t>Tiebreaker #3</t>
  </si>
  <si>
    <t>3 vs 4 (5)</t>
  </si>
  <si>
    <t>5 vs 1 (4)</t>
  </si>
  <si>
    <t>5 vs 4 (2)</t>
  </si>
  <si>
    <t>2 vs 5 (3)</t>
  </si>
  <si>
    <t>4 vs 1 (2)</t>
  </si>
  <si>
    <t>3 vs 5 (1)</t>
  </si>
  <si>
    <t>2 vs 4 (5)</t>
  </si>
  <si>
    <t>5.</t>
  </si>
  <si>
    <t>Team 1=</t>
  </si>
  <si>
    <t>Team 2=</t>
  </si>
  <si>
    <t>Team 3=</t>
  </si>
  <si>
    <t>Team 4=</t>
  </si>
  <si>
    <t>Team 5=</t>
  </si>
  <si>
    <t>1 vs 3 (2)</t>
  </si>
  <si>
    <t>Why collect scores centrally?</t>
  </si>
  <si>
    <t>Why change the way scores are collected?</t>
  </si>
  <si>
    <t>What will the tournament coordinator send to the tournament host prior to tournament day?</t>
  </si>
  <si>
    <t xml:space="preserve">How do I enter the results on the form? </t>
  </si>
  <si>
    <t>Then what do I do with this completed spreadsheet?</t>
  </si>
  <si>
    <t>Do I still have to mail scoresheets and wall sheets to the Results Coordinator as in the past?</t>
  </si>
  <si>
    <r>
      <t xml:space="preserve">YES! </t>
    </r>
    <r>
      <rPr>
        <sz val="10"/>
        <rFont val="Arial"/>
        <family val="2"/>
      </rPr>
      <t xml:space="preserve">The paper wall sheets (hopefully the ones you printed out from the Excel workbook so they will match up nicely with the electronic results you sent in) and all the scoresheets must be mailed to the results coordinator in the large white pre-addressed envelope provided in your packet. </t>
    </r>
    <r>
      <rPr>
        <u val="single"/>
        <sz val="10"/>
        <rFont val="Arial"/>
        <family val="2"/>
      </rPr>
      <t>Please get this material in the mail within 48 hours after the close of the tournament.</t>
    </r>
    <r>
      <rPr>
        <sz val="10"/>
        <rFont val="Arial"/>
        <family val="2"/>
      </rPr>
      <t xml:space="preserve"> The results coordinator needs this information to verify the electronic report submitted earlier.</t>
    </r>
  </si>
  <si>
    <t xml:space="preserve">What if there are last-minute changes to the pools, such as a team dropping out? </t>
  </si>
  <si>
    <t>It is not difficult to modify the electronic results form to accommodate last-minute changes. We have provided everything you will need, as explained below:</t>
  </si>
  <si>
    <r>
      <t>a.</t>
    </r>
    <r>
      <rPr>
        <b/>
        <sz val="10"/>
        <rFont val="Arial"/>
        <family val="2"/>
      </rPr>
      <t xml:space="preserve"> Team drop or add:</t>
    </r>
    <r>
      <rPr>
        <sz val="10"/>
        <rFont val="Arial"/>
        <family val="0"/>
      </rPr>
      <t xml:space="preserve"> Spare one size different pool formats are included in the tournament results data sheet and wall sheets. To put teams into a new pool, on the tournament results data sheet just type the Team ID number in the block in column A next to the team order number (1, 2, 3 etc) for the desired size pool. The team name and code will be filled in automatically in both the tournament results data sheet and the wall sheet. You don't need to delete all the team ID from the unused pool(s). The results coordinator will use only the pools that have scores, ignoring the empty ones. The team ID for the teams originally posted are shown next to the pools as received so you can find the Team ID there or you can look them up on the "Team List" page. </t>
    </r>
  </si>
  <si>
    <t>No user data entry allowed on this sheet.</t>
  </si>
  <si>
    <t>Make changes on Tournament Results Data sheet</t>
  </si>
  <si>
    <t>Gm Count</t>
  </si>
  <si>
    <t xml:space="preserve">The purpose of collecting tournament results centrally is to calculate the seeding index for tournament seeding and to post results on the CHRVA Juniors website. Teams use the results information for their statistics and for the results reporting requirements to enter National events and major out of Region tournaments. </t>
  </si>
  <si>
    <t xml:space="preserve">Open the Excel file to the tab marked "Tournament Results Data" and enter scores for each match in the cells (squares) below that match. Scores are separated by a hyphen between the score squares. For example, in match 1, the scheduled teams are 1 vs 2. Scores for team 1 go in the left column squares and team 2 in the right column squares below that match. When you enter scores, the number of games won and lost by each team will appear automatically on the table--you do not need to enter it. Then enter pool place finishes for each pool. Then, to enter data for the tiebreakers (if any) and then the playoff matches, the first step is to enter the team code (2 or 3 digit code) for each team participating. You can find these codes up above in the pool play section. Once you enter the team code, the team name pops up automatically. Then enter the scores where indicated. </t>
  </si>
  <si>
    <t>Points %</t>
  </si>
  <si>
    <t>Matches</t>
  </si>
  <si>
    <t>switch at 13 per USAV and Region rules</t>
  </si>
  <si>
    <t>The results coordinator working only from the paper scoresheets and wall sheets has proven to be very time consuming and not always accurate, complete, and timely because of the uneven quality and timeliness of results received. Accuracy, completeness and speed of posting results will improve if tournament hosts enter their tournament scores data directly using this new method.</t>
  </si>
  <si>
    <t>Error Checking</t>
  </si>
  <si>
    <t>The tournament coordinator has already filled out the teams for your tournament on the "Tournament Results Data" sheet and "Wall Sheets". You will receive an electronic copy of both and a paper copy of the "Wall Sheets" (which will be included in your packet with rosters, etc.) The "Wall Sheets" are magnified versions of the pools and playoffs (one per printed page) which you are encouraged to print out and use at the tournament for display and manual recording purposes. Using these wall sheets will make it much easier for the Results Coordinator to verify the electronic report against the paper report.</t>
  </si>
  <si>
    <t>Score Set 1</t>
  </si>
  <si>
    <t>Score Set 2</t>
  </si>
  <si>
    <t>Score Set 3</t>
  </si>
  <si>
    <t>Sets</t>
  </si>
  <si>
    <t>Tiebreaker sets are 25 points,</t>
  </si>
  <si>
    <t xml:space="preserve"> Playoffs</t>
  </si>
  <si>
    <t>,</t>
  </si>
  <si>
    <t>DupTeam?</t>
  </si>
  <si>
    <t>TieScore?</t>
  </si>
  <si>
    <t>Per USAV Rules, the second place team must have 75% pool play win record to hold a playoff match</t>
  </si>
  <si>
    <t>Loser of last pool play set works the playoffs</t>
  </si>
  <si>
    <r>
      <t xml:space="preserve">After you have entered all the pool, pool tiebreaker (if any) and playoff match scores, save the spreadsheet (leave the file name unchanged) and email to the whole file to this e-mail address:  </t>
    </r>
    <r>
      <rPr>
        <b/>
        <sz val="10"/>
        <rFont val="Arial"/>
        <family val="2"/>
      </rPr>
      <t xml:space="preserve"> jr.girls.results.coord@chrva.org </t>
    </r>
    <r>
      <rPr>
        <sz val="10"/>
        <rFont val="Arial"/>
        <family val="0"/>
      </rPr>
      <t xml:space="preserve">. </t>
    </r>
    <r>
      <rPr>
        <u val="single"/>
        <sz val="10"/>
        <rFont val="Arial"/>
        <family val="2"/>
      </rPr>
      <t xml:space="preserve">Please send this e-mail within 24 hours after the close of the tournament if at all possible. </t>
    </r>
    <r>
      <rPr>
        <sz val="10"/>
        <rFont val="Arial"/>
        <family val="2"/>
      </rPr>
      <t>Hint: if you have a laptop computer you can fill out the form DURING the tournament.</t>
    </r>
  </si>
  <si>
    <r>
      <t xml:space="preserve">b. </t>
    </r>
    <r>
      <rPr>
        <b/>
        <sz val="10"/>
        <rFont val="Arial"/>
        <family val="2"/>
      </rPr>
      <t>Team change (replacement):</t>
    </r>
    <r>
      <rPr>
        <sz val="10"/>
        <rFont val="Arial"/>
        <family val="0"/>
      </rPr>
      <t xml:space="preserve"> Look up the new team ID in the "TeamList" sheet . On the tournament results data sheet type that new team ID in the block in column A next to the slot to be changed. The team name and code will be automatically filled in so you can see (check) you have the correct team. The TeamList is sorted from 12's to 18's by team code. If you cannot find the team you are looking for in the "TeamList", add team ID "9999" and the "team name" at the end of the "TeamList" sheet. Don't worry about the team code. If you have it, you can add it to the list. If not, leave it blank. Once you add the team to the "TeamList", you can use the 9999 team ID on the tournament results data sheet just like any other team ID. The results coordinator will do the detective work later to get the team correctly identified. </t>
    </r>
  </si>
  <si>
    <t>Diff Error?</t>
  </si>
  <si>
    <t>2011 Electronic Tournament Results Reporting--Information for Tournament Hosts</t>
  </si>
  <si>
    <t xml:space="preserve"> Need help? Contact Lauren Boyd at jr.girls.results.coord@chrva.org</t>
  </si>
  <si>
    <t xml:space="preserv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</si>
</sst>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d/yy"/>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2]\ #,##0.00_);[Red]\([$€-2]\ #,##0.00\)"/>
    <numFmt numFmtId="172" formatCode="[$-409]dddd\,\ mmmm\ dd\,\ yyyy"/>
    <numFmt numFmtId="173" formatCode="mm/dd/yy;@"/>
    <numFmt numFmtId="174" formatCode="[$-409]mmmm\ d\,\ yyyy;@"/>
  </numFmts>
  <fonts count="23">
    <font>
      <sz val="10"/>
      <name val="Arial"/>
      <family val="0"/>
    </font>
    <font>
      <u val="single"/>
      <sz val="10"/>
      <color indexed="12"/>
      <name val="Arial"/>
      <family val="2"/>
    </font>
    <font>
      <b/>
      <sz val="10"/>
      <name val="Arial"/>
      <family val="2"/>
    </font>
    <font>
      <sz val="14"/>
      <name val="Arial"/>
      <family val="2"/>
    </font>
    <font>
      <u val="single"/>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02">
    <xf numFmtId="0" fontId="0" fillId="0" borderId="0" xfId="0" applyAlignment="1">
      <alignment/>
    </xf>
    <xf numFmtId="49" fontId="0" fillId="0" borderId="0" xfId="0" applyNumberFormat="1" applyAlignment="1">
      <alignment/>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Alignment="1">
      <alignment horizontal="center"/>
    </xf>
    <xf numFmtId="49" fontId="0" fillId="0" borderId="10" xfId="0" applyNumberFormat="1" applyBorder="1" applyAlignment="1">
      <alignment horizontal="center"/>
    </xf>
    <xf numFmtId="49" fontId="0" fillId="0" borderId="0" xfId="0" applyNumberFormat="1" applyAlignment="1">
      <alignment horizontal="right"/>
    </xf>
    <xf numFmtId="49" fontId="0" fillId="0" borderId="11" xfId="0" applyNumberFormat="1" applyBorder="1" applyAlignment="1">
      <alignment horizontal="center"/>
    </xf>
    <xf numFmtId="49" fontId="0" fillId="0" borderId="12" xfId="0" applyNumberFormat="1" applyBorder="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0" fontId="2" fillId="0" borderId="0" xfId="0" applyFont="1" applyAlignment="1">
      <alignment/>
    </xf>
    <xf numFmtId="14" fontId="2" fillId="0" borderId="0" xfId="0" applyNumberFormat="1" applyFont="1" applyAlignment="1">
      <alignment/>
    </xf>
    <xf numFmtId="14" fontId="0" fillId="0" borderId="0" xfId="0" applyNumberFormat="1" applyAlignment="1">
      <alignment/>
    </xf>
    <xf numFmtId="0" fontId="2" fillId="0" borderId="0" xfId="0" applyFont="1" applyAlignment="1">
      <alignment horizontal="center"/>
    </xf>
    <xf numFmtId="49" fontId="0" fillId="0" borderId="15" xfId="0" applyNumberFormat="1" applyBorder="1" applyAlignment="1">
      <alignment horizontal="center"/>
    </xf>
    <xf numFmtId="49" fontId="0" fillId="0" borderId="16" xfId="0" applyNumberFormat="1" applyBorder="1" applyAlignment="1">
      <alignment horizontal="center"/>
    </xf>
    <xf numFmtId="0" fontId="0" fillId="0" borderId="0" xfId="0" applyNumberFormat="1" applyBorder="1" applyAlignment="1">
      <alignment horizontal="center"/>
    </xf>
    <xf numFmtId="0" fontId="0" fillId="0" borderId="0" xfId="0" applyBorder="1" applyAlignment="1">
      <alignment horizontal="center"/>
    </xf>
    <xf numFmtId="0" fontId="0" fillId="0" borderId="0" xfId="0" applyFill="1" applyAlignment="1">
      <alignment/>
    </xf>
    <xf numFmtId="49" fontId="0" fillId="0" borderId="0" xfId="0" applyNumberFormat="1" applyBorder="1" applyAlignment="1">
      <alignment horizontal="right"/>
    </xf>
    <xf numFmtId="49" fontId="0" fillId="0" borderId="0" xfId="0" applyNumberFormat="1" applyBorder="1" applyAlignment="1">
      <alignment horizontal="left"/>
    </xf>
    <xf numFmtId="0" fontId="0" fillId="0" borderId="15" xfId="0" applyBorder="1" applyAlignment="1">
      <alignment/>
    </xf>
    <xf numFmtId="49" fontId="0" fillId="0" borderId="15" xfId="0" applyNumberFormat="1" applyBorder="1" applyAlignment="1">
      <alignment/>
    </xf>
    <xf numFmtId="0" fontId="0" fillId="0" borderId="15" xfId="0" applyBorder="1" applyAlignment="1">
      <alignment horizontal="center"/>
    </xf>
    <xf numFmtId="1" fontId="0" fillId="0" borderId="0" xfId="0" applyNumberFormat="1" applyAlignment="1">
      <alignment/>
    </xf>
    <xf numFmtId="49" fontId="0" fillId="0" borderId="17" xfId="0" applyNumberFormat="1" applyBorder="1" applyAlignment="1">
      <alignment horizontal="center"/>
    </xf>
    <xf numFmtId="49" fontId="0" fillId="0" borderId="18"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right"/>
    </xf>
    <xf numFmtId="0" fontId="0" fillId="0" borderId="0" xfId="0" applyNumberFormat="1" applyBorder="1" applyAlignment="1">
      <alignment horizontal="left"/>
    </xf>
    <xf numFmtId="0" fontId="2" fillId="0" borderId="0" xfId="0" applyFont="1" applyBorder="1" applyAlignment="1">
      <alignment horizontal="center"/>
    </xf>
    <xf numFmtId="49" fontId="0" fillId="0" borderId="0" xfId="0" applyNumberFormat="1" applyBorder="1" applyAlignment="1">
      <alignment/>
    </xf>
    <xf numFmtId="49" fontId="0" fillId="0" borderId="15" xfId="0" applyNumberFormat="1" applyBorder="1" applyAlignment="1">
      <alignment/>
    </xf>
    <xf numFmtId="0" fontId="2" fillId="0" borderId="15" xfId="0" applyFont="1" applyBorder="1" applyAlignment="1">
      <alignment horizontal="center"/>
    </xf>
    <xf numFmtId="0" fontId="0" fillId="0" borderId="19" xfId="0" applyNumberFormat="1" applyBorder="1" applyAlignment="1">
      <alignment horizontal="right"/>
    </xf>
    <xf numFmtId="0" fontId="0" fillId="0" borderId="18" xfId="0" applyNumberFormat="1" applyBorder="1" applyAlignment="1">
      <alignment horizontal="right"/>
    </xf>
    <xf numFmtId="49" fontId="0" fillId="0" borderId="18" xfId="0" applyNumberFormat="1" applyBorder="1" applyAlignment="1">
      <alignment/>
    </xf>
    <xf numFmtId="49" fontId="0" fillId="0" borderId="17" xfId="0" applyNumberFormat="1" applyBorder="1" applyAlignment="1">
      <alignment/>
    </xf>
    <xf numFmtId="1" fontId="0" fillId="0" borderId="0" xfId="0" applyNumberFormat="1" applyAlignment="1" quotePrefix="1">
      <alignment/>
    </xf>
    <xf numFmtId="0" fontId="0" fillId="0" borderId="0" xfId="0" applyFont="1" applyBorder="1" applyAlignment="1">
      <alignment horizontal="center"/>
    </xf>
    <xf numFmtId="49" fontId="0" fillId="0" borderId="20" xfId="0" applyNumberFormat="1" applyBorder="1" applyAlignment="1">
      <alignment horizontal="center"/>
    </xf>
    <xf numFmtId="0" fontId="0" fillId="0" borderId="10" xfId="0" applyBorder="1" applyAlignment="1">
      <alignment horizontal="center"/>
    </xf>
    <xf numFmtId="0" fontId="0" fillId="0" borderId="0" xfId="0" applyFill="1" applyBorder="1" applyAlignment="1">
      <alignment/>
    </xf>
    <xf numFmtId="0" fontId="0" fillId="0" borderId="10" xfId="0" applyFill="1" applyBorder="1" applyAlignment="1">
      <alignment horizontal="center"/>
    </xf>
    <xf numFmtId="49" fontId="0" fillId="0" borderId="10" xfId="0" applyNumberFormat="1" applyFill="1" applyBorder="1" applyAlignment="1">
      <alignment horizontal="center"/>
    </xf>
    <xf numFmtId="49" fontId="0" fillId="0" borderId="10" xfId="0" applyNumberFormat="1" applyFill="1" applyBorder="1" applyAlignment="1">
      <alignment/>
    </xf>
    <xf numFmtId="0" fontId="0" fillId="0" borderId="10" xfId="0" applyFill="1" applyBorder="1" applyAlignment="1">
      <alignment/>
    </xf>
    <xf numFmtId="1" fontId="0" fillId="0" borderId="0" xfId="0" applyNumberFormat="1" applyAlignment="1">
      <alignment horizontal="center"/>
    </xf>
    <xf numFmtId="0" fontId="0" fillId="0" borderId="0" xfId="0" applyAlignment="1">
      <alignment wrapText="1"/>
    </xf>
    <xf numFmtId="0" fontId="0" fillId="0" borderId="20" xfId="0" applyNumberFormat="1" applyBorder="1" applyAlignment="1">
      <alignment horizontal="right"/>
    </xf>
    <xf numFmtId="49" fontId="3" fillId="0" borderId="0" xfId="0" applyNumberFormat="1" applyFont="1" applyBorder="1" applyAlignment="1">
      <alignment horizontal="center"/>
    </xf>
    <xf numFmtId="0" fontId="0" fillId="0" borderId="0" xfId="0" applyFont="1" applyBorder="1" applyAlignment="1">
      <alignment/>
    </xf>
    <xf numFmtId="49" fontId="0" fillId="0" borderId="21" xfId="0" applyNumberFormat="1" applyBorder="1" applyAlignment="1">
      <alignment horizontal="center"/>
    </xf>
    <xf numFmtId="0" fontId="2" fillId="0" borderId="20" xfId="0" applyFont="1" applyBorder="1" applyAlignment="1">
      <alignment horizontal="center"/>
    </xf>
    <xf numFmtId="0" fontId="2" fillId="0" borderId="0" xfId="0" applyFont="1" applyAlignment="1">
      <alignment wrapText="1"/>
    </xf>
    <xf numFmtId="0" fontId="0" fillId="0" borderId="0" xfId="0" applyNumberFormat="1" applyAlignment="1">
      <alignment wrapText="1"/>
    </xf>
    <xf numFmtId="1" fontId="0" fillId="0" borderId="16" xfId="0" applyNumberFormat="1" applyBorder="1" applyAlignment="1">
      <alignment horizontal="center"/>
    </xf>
    <xf numFmtId="1" fontId="0" fillId="0" borderId="10" xfId="0" applyNumberFormat="1" applyBorder="1" applyAlignment="1">
      <alignment horizontal="center"/>
    </xf>
    <xf numFmtId="49" fontId="2" fillId="0" borderId="0" xfId="0" applyNumberFormat="1" applyFont="1" applyAlignment="1">
      <alignment horizontal="right"/>
    </xf>
    <xf numFmtId="49" fontId="2" fillId="0" borderId="0" xfId="0" applyNumberFormat="1" applyFont="1" applyAlignment="1">
      <alignment/>
    </xf>
    <xf numFmtId="49" fontId="0" fillId="0" borderId="22" xfId="0" applyNumberFormat="1" applyBorder="1" applyAlignment="1">
      <alignment horizontal="center"/>
    </xf>
    <xf numFmtId="49" fontId="0" fillId="0" borderId="23" xfId="0" applyNumberFormat="1" applyBorder="1" applyAlignment="1">
      <alignment horizontal="center"/>
    </xf>
    <xf numFmtId="1" fontId="0" fillId="0" borderId="0" xfId="0" applyNumberFormat="1" applyBorder="1" applyAlignment="1" applyProtection="1">
      <alignment horizontal="right"/>
      <protection locked="0"/>
    </xf>
    <xf numFmtId="1" fontId="0" fillId="0" borderId="0" xfId="0" applyNumberFormat="1" applyBorder="1" applyAlignment="1">
      <alignment horizontal="center"/>
    </xf>
    <xf numFmtId="1" fontId="0" fillId="0" borderId="0" xfId="0" applyNumberFormat="1" applyBorder="1" applyAlignment="1" applyProtection="1">
      <alignment horizontal="left"/>
      <protection locked="0"/>
    </xf>
    <xf numFmtId="49" fontId="0" fillId="0" borderId="0" xfId="0" applyNumberFormat="1" applyFill="1" applyBorder="1" applyAlignment="1">
      <alignment horizontal="center"/>
    </xf>
    <xf numFmtId="1" fontId="0" fillId="0" borderId="15" xfId="0" applyNumberFormat="1" applyBorder="1" applyAlignment="1">
      <alignment horizontal="center"/>
    </xf>
    <xf numFmtId="49" fontId="0" fillId="0" borderId="0" xfId="0" applyNumberFormat="1" applyBorder="1" applyAlignment="1">
      <alignment/>
    </xf>
    <xf numFmtId="0" fontId="0" fillId="0" borderId="0" xfId="0" applyFill="1" applyAlignment="1">
      <alignment wrapText="1"/>
    </xf>
    <xf numFmtId="0" fontId="2" fillId="0" borderId="0" xfId="0" applyFont="1" applyFill="1" applyAlignment="1">
      <alignment wrapText="1"/>
    </xf>
    <xf numFmtId="1" fontId="0" fillId="0" borderId="24" xfId="0" applyNumberFormat="1" applyBorder="1" applyAlignment="1" applyProtection="1">
      <alignment horizontal="right"/>
      <protection locked="0"/>
    </xf>
    <xf numFmtId="1" fontId="0" fillId="0" borderId="10" xfId="0" applyNumberFormat="1" applyBorder="1" applyAlignment="1" applyProtection="1">
      <alignment horizontal="right"/>
      <protection locked="0"/>
    </xf>
    <xf numFmtId="49" fontId="0" fillId="0" borderId="10" xfId="0" applyNumberFormat="1" applyBorder="1" applyAlignment="1">
      <alignment horizontal="center"/>
    </xf>
    <xf numFmtId="49" fontId="0" fillId="0" borderId="25" xfId="0" applyNumberFormat="1" applyBorder="1" applyAlignment="1">
      <alignment horizontal="center"/>
    </xf>
    <xf numFmtId="1" fontId="0" fillId="0" borderId="10" xfId="0" applyNumberFormat="1" applyBorder="1" applyAlignment="1" applyProtection="1">
      <alignment horizontal="left"/>
      <protection locked="0"/>
    </xf>
    <xf numFmtId="1" fontId="0" fillId="0" borderId="25" xfId="0" applyNumberFormat="1" applyBorder="1" applyAlignment="1" applyProtection="1">
      <alignment horizontal="left"/>
      <protection locked="0"/>
    </xf>
    <xf numFmtId="1" fontId="0" fillId="0" borderId="10" xfId="0" applyNumberFormat="1" applyBorder="1" applyAlignment="1">
      <alignment horizontal="center"/>
    </xf>
    <xf numFmtId="1" fontId="0" fillId="0" borderId="25" xfId="0" applyNumberFormat="1" applyBorder="1" applyAlignment="1">
      <alignment horizontal="center"/>
    </xf>
    <xf numFmtId="169" fontId="0" fillId="0" borderId="24" xfId="0" applyNumberFormat="1" applyBorder="1" applyAlignment="1">
      <alignment horizontal="center"/>
    </xf>
    <xf numFmtId="169" fontId="0" fillId="0" borderId="10" xfId="0" applyNumberFormat="1" applyBorder="1" applyAlignment="1">
      <alignment horizontal="center"/>
    </xf>
    <xf numFmtId="169" fontId="0" fillId="0" borderId="25" xfId="0" applyNumberFormat="1" applyBorder="1" applyAlignment="1">
      <alignment horizontal="center"/>
    </xf>
    <xf numFmtId="49" fontId="0" fillId="0" borderId="24" xfId="0" applyNumberFormat="1"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25" xfId="0" applyBorder="1" applyAlignment="1">
      <alignment horizontal="center"/>
    </xf>
    <xf numFmtId="1" fontId="0" fillId="0" borderId="24" xfId="0" applyNumberFormat="1" applyBorder="1" applyAlignment="1">
      <alignment horizontal="center"/>
    </xf>
    <xf numFmtId="0" fontId="0" fillId="0" borderId="10" xfId="0" applyNumberFormat="1" applyBorder="1" applyAlignment="1">
      <alignment horizontal="left"/>
    </xf>
    <xf numFmtId="0" fontId="0" fillId="0" borderId="20" xfId="0" applyNumberFormat="1" applyBorder="1" applyAlignment="1">
      <alignment horizontal="right"/>
    </xf>
    <xf numFmtId="0" fontId="0" fillId="0" borderId="20" xfId="0" applyNumberFormat="1" applyBorder="1" applyAlignment="1">
      <alignment horizontal="left"/>
    </xf>
    <xf numFmtId="49" fontId="0" fillId="0" borderId="0" xfId="0" applyNumberFormat="1" applyBorder="1" applyAlignment="1">
      <alignment horizontal="center"/>
    </xf>
    <xf numFmtId="174" fontId="0" fillId="0" borderId="0" xfId="0" applyNumberFormat="1" applyAlignment="1" applyProtection="1">
      <alignment horizontal="left"/>
      <protection locked="0"/>
    </xf>
    <xf numFmtId="1" fontId="0" fillId="0" borderId="16" xfId="0" applyNumberFormat="1" applyBorder="1" applyAlignment="1" applyProtection="1">
      <alignment horizontal="left"/>
      <protection locked="0"/>
    </xf>
    <xf numFmtId="1" fontId="0" fillId="0" borderId="26" xfId="0" applyNumberFormat="1" applyBorder="1" applyAlignment="1" applyProtection="1">
      <alignment horizontal="left"/>
      <protection locked="0"/>
    </xf>
    <xf numFmtId="1" fontId="0" fillId="0" borderId="27"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49" fontId="0" fillId="0" borderId="28" xfId="0" applyNumberFormat="1" applyBorder="1" applyAlignment="1" applyProtection="1">
      <alignment horizontal="center"/>
      <protection/>
    </xf>
    <xf numFmtId="49" fontId="0" fillId="0" borderId="15" xfId="0" applyNumberFormat="1" applyBorder="1" applyAlignment="1" applyProtection="1">
      <alignment horizontal="center"/>
      <protection/>
    </xf>
    <xf numFmtId="49" fontId="0" fillId="0" borderId="17" xfId="0" applyNumberFormat="1" applyBorder="1" applyAlignment="1" applyProtection="1">
      <alignment horizontal="center"/>
      <protection/>
    </xf>
    <xf numFmtId="49" fontId="0" fillId="0" borderId="24"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49" fontId="0" fillId="0" borderId="20"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16" xfId="0" applyNumberFormat="1" applyBorder="1" applyAlignment="1">
      <alignment horizontal="center"/>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49" fontId="0" fillId="0" borderId="34" xfId="0" applyNumberFormat="1" applyBorder="1" applyAlignment="1">
      <alignment horizontal="center"/>
    </xf>
    <xf numFmtId="49" fontId="0" fillId="0" borderId="28" xfId="0" applyNumberFormat="1" applyBorder="1" applyAlignment="1">
      <alignment horizontal="center"/>
    </xf>
    <xf numFmtId="49" fontId="0" fillId="0" borderId="15" xfId="0" applyNumberFormat="1" applyBorder="1" applyAlignment="1">
      <alignment horizontal="center"/>
    </xf>
    <xf numFmtId="49" fontId="0" fillId="0" borderId="17" xfId="0" applyNumberFormat="1" applyBorder="1" applyAlignment="1">
      <alignment horizontal="center"/>
    </xf>
    <xf numFmtId="49" fontId="0" fillId="0" borderId="27" xfId="0" applyNumberFormat="1" applyBorder="1" applyAlignment="1">
      <alignment horizontal="center"/>
    </xf>
    <xf numFmtId="49" fontId="0" fillId="0" borderId="26" xfId="0" applyNumberFormat="1" applyBorder="1" applyAlignment="1">
      <alignment horizontal="center"/>
    </xf>
    <xf numFmtId="1" fontId="0" fillId="0" borderId="31" xfId="0" applyNumberFormat="1" applyBorder="1" applyAlignment="1" applyProtection="1">
      <alignment horizontal="left"/>
      <protection locked="0"/>
    </xf>
    <xf numFmtId="1" fontId="0" fillId="0" borderId="35" xfId="0" applyNumberFormat="1" applyBorder="1" applyAlignment="1" applyProtection="1">
      <alignment horizontal="left"/>
      <protection locked="0"/>
    </xf>
    <xf numFmtId="49" fontId="0" fillId="0" borderId="35" xfId="0" applyNumberFormat="1" applyBorder="1" applyAlignment="1">
      <alignment horizontal="center"/>
    </xf>
    <xf numFmtId="49" fontId="0" fillId="0" borderId="28"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35" xfId="0" applyNumberFormat="1" applyBorder="1" applyAlignment="1" applyProtection="1">
      <alignment horizontal="center"/>
      <protection locked="0"/>
    </xf>
    <xf numFmtId="49" fontId="0" fillId="0" borderId="32" xfId="0" applyNumberFormat="1" applyBorder="1" applyAlignment="1">
      <alignment horizontal="center" wrapText="1"/>
    </xf>
    <xf numFmtId="49" fontId="0" fillId="0" borderId="33" xfId="0" applyNumberFormat="1" applyBorder="1" applyAlignment="1">
      <alignment horizontal="center" wrapText="1"/>
    </xf>
    <xf numFmtId="49" fontId="0" fillId="0" borderId="36" xfId="0" applyNumberFormat="1" applyBorder="1" applyAlignment="1">
      <alignment horizontal="center" wrapText="1"/>
    </xf>
    <xf numFmtId="49" fontId="0" fillId="0" borderId="37" xfId="0" applyNumberFormat="1" applyBorder="1" applyAlignment="1">
      <alignment horizontal="center" wrapText="1"/>
    </xf>
    <xf numFmtId="49" fontId="0" fillId="0" borderId="0" xfId="0" applyNumberFormat="1" applyBorder="1" applyAlignment="1">
      <alignment horizontal="center" wrapText="1"/>
    </xf>
    <xf numFmtId="49" fontId="0" fillId="0" borderId="30" xfId="0" applyNumberFormat="1" applyBorder="1" applyAlignment="1">
      <alignment horizontal="center" wrapText="1"/>
    </xf>
    <xf numFmtId="49" fontId="0" fillId="0" borderId="28"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3" xfId="0" applyNumberFormat="1" applyBorder="1" applyAlignment="1" applyProtection="1">
      <alignment horizontal="center"/>
      <protection locked="0"/>
    </xf>
    <xf numFmtId="49" fontId="0" fillId="0" borderId="34" xfId="0" applyNumberFormat="1" applyBorder="1" applyAlignment="1">
      <alignment horizontal="center" wrapText="1"/>
    </xf>
    <xf numFmtId="49" fontId="0" fillId="0" borderId="18" xfId="0" applyNumberFormat="1" applyBorder="1" applyAlignment="1">
      <alignment horizontal="center" wrapText="1"/>
    </xf>
    <xf numFmtId="49" fontId="0" fillId="0" borderId="17" xfId="0" applyNumberFormat="1" applyBorder="1" applyAlignment="1">
      <alignment horizontal="center" wrapText="1"/>
    </xf>
    <xf numFmtId="49" fontId="0" fillId="0" borderId="0" xfId="0" applyNumberFormat="1" applyAlignment="1" applyProtection="1">
      <alignment horizontal="left"/>
      <protection locked="0"/>
    </xf>
    <xf numFmtId="49" fontId="2" fillId="0" borderId="0" xfId="0" applyNumberFormat="1" applyFont="1" applyAlignment="1">
      <alignment horizontal="right"/>
    </xf>
    <xf numFmtId="49" fontId="0" fillId="0" borderId="18" xfId="0" applyNumberFormat="1" applyBorder="1" applyAlignment="1">
      <alignment horizontal="center"/>
    </xf>
    <xf numFmtId="0" fontId="0" fillId="0" borderId="25" xfId="0" applyNumberFormat="1" applyBorder="1" applyAlignment="1">
      <alignment horizontal="left"/>
    </xf>
    <xf numFmtId="49" fontId="0" fillId="0" borderId="24" xfId="0" applyNumberFormat="1" applyBorder="1" applyAlignment="1">
      <alignment horizontal="right"/>
    </xf>
    <xf numFmtId="49" fontId="0" fillId="0" borderId="10" xfId="0" applyNumberFormat="1" applyBorder="1" applyAlignment="1">
      <alignment horizontal="right"/>
    </xf>
    <xf numFmtId="49" fontId="0" fillId="0" borderId="10" xfId="0" applyNumberFormat="1" applyBorder="1" applyAlignment="1">
      <alignment horizontal="left"/>
    </xf>
    <xf numFmtId="49" fontId="0" fillId="0" borderId="25" xfId="0" applyNumberFormat="1" applyBorder="1" applyAlignment="1">
      <alignment horizontal="left"/>
    </xf>
    <xf numFmtId="49" fontId="0" fillId="0" borderId="0" xfId="0" applyNumberFormat="1" applyAlignment="1">
      <alignment horizontal="left"/>
    </xf>
    <xf numFmtId="49" fontId="0" fillId="0" borderId="27" xfId="0" applyNumberFormat="1" applyBorder="1" applyAlignment="1">
      <alignment horizontal="right"/>
    </xf>
    <xf numFmtId="49" fontId="0" fillId="0" borderId="16" xfId="0" applyNumberFormat="1" applyBorder="1" applyAlignment="1">
      <alignment horizontal="right"/>
    </xf>
    <xf numFmtId="49" fontId="0" fillId="0" borderId="16" xfId="0" applyNumberFormat="1" applyBorder="1" applyAlignment="1">
      <alignment horizontal="left"/>
    </xf>
    <xf numFmtId="49" fontId="0" fillId="0" borderId="31" xfId="0" applyNumberFormat="1" applyBorder="1" applyAlignment="1">
      <alignment horizontal="left"/>
    </xf>
    <xf numFmtId="49" fontId="0" fillId="0" borderId="35" xfId="0" applyNumberFormat="1" applyBorder="1" applyAlignment="1">
      <alignment horizontal="left"/>
    </xf>
    <xf numFmtId="0" fontId="0" fillId="0" borderId="10" xfId="0" applyNumberFormat="1" applyBorder="1" applyAlignment="1">
      <alignment horizontal="center"/>
    </xf>
    <xf numFmtId="0" fontId="0" fillId="0" borderId="25" xfId="0" applyNumberFormat="1" applyBorder="1" applyAlignment="1">
      <alignment horizontal="center"/>
    </xf>
    <xf numFmtId="49" fontId="0" fillId="0" borderId="38" xfId="0" applyNumberFormat="1" applyBorder="1" applyAlignment="1">
      <alignment horizontal="center"/>
    </xf>
    <xf numFmtId="49" fontId="0" fillId="0" borderId="0" xfId="0" applyNumberFormat="1" applyAlignment="1">
      <alignment horizontal="right"/>
    </xf>
    <xf numFmtId="14" fontId="0" fillId="0" borderId="0" xfId="0" applyNumberFormat="1" applyAlignment="1">
      <alignment horizontal="center"/>
    </xf>
    <xf numFmtId="49" fontId="0" fillId="0" borderId="26" xfId="0" applyNumberFormat="1" applyBorder="1" applyAlignment="1">
      <alignment horizontal="left"/>
    </xf>
    <xf numFmtId="49" fontId="3" fillId="0" borderId="0" xfId="0" applyNumberFormat="1" applyFont="1" applyAlignment="1">
      <alignment horizontal="center"/>
    </xf>
    <xf numFmtId="0" fontId="0" fillId="0" borderId="10" xfId="0" applyFont="1" applyBorder="1" applyAlignment="1">
      <alignment horizontal="center"/>
    </xf>
    <xf numFmtId="0" fontId="0" fillId="0" borderId="25" xfId="0" applyFont="1" applyBorder="1" applyAlignment="1">
      <alignment horizontal="center"/>
    </xf>
    <xf numFmtId="0" fontId="0" fillId="0" borderId="24" xfId="0" applyNumberFormat="1" applyBorder="1" applyAlignment="1">
      <alignment horizontal="center"/>
    </xf>
    <xf numFmtId="0" fontId="0" fillId="0" borderId="24" xfId="0" applyNumberFormat="1" applyBorder="1" applyAlignment="1">
      <alignment horizontal="right"/>
    </xf>
    <xf numFmtId="0" fontId="0" fillId="0" borderId="10" xfId="0" applyNumberFormat="1" applyBorder="1" applyAlignment="1">
      <alignment horizontal="right"/>
    </xf>
    <xf numFmtId="0" fontId="0" fillId="0" borderId="28" xfId="0" applyNumberFormat="1" applyBorder="1" applyAlignment="1">
      <alignment horizontal="center"/>
    </xf>
    <xf numFmtId="0" fontId="0" fillId="0" borderId="15" xfId="0" applyNumberFormat="1" applyBorder="1" applyAlignment="1">
      <alignment horizontal="center"/>
    </xf>
    <xf numFmtId="49" fontId="3" fillId="0" borderId="0" xfId="0" applyNumberFormat="1" applyFont="1" applyBorder="1" applyAlignment="1">
      <alignment horizontal="center"/>
    </xf>
    <xf numFmtId="1" fontId="0" fillId="0" borderId="15" xfId="0" applyNumberFormat="1" applyBorder="1" applyAlignment="1">
      <alignment horizontal="center"/>
    </xf>
    <xf numFmtId="1" fontId="0" fillId="0" borderId="17" xfId="0" applyNumberFormat="1" applyBorder="1" applyAlignment="1">
      <alignment horizontal="center"/>
    </xf>
    <xf numFmtId="49" fontId="0" fillId="0" borderId="37" xfId="0" applyNumberFormat="1" applyBorder="1" applyAlignment="1">
      <alignment horizontal="center"/>
    </xf>
    <xf numFmtId="0" fontId="0" fillId="0" borderId="24" xfId="0" applyFont="1" applyBorder="1" applyAlignment="1">
      <alignment horizontal="center"/>
    </xf>
    <xf numFmtId="0" fontId="0" fillId="0" borderId="15" xfId="0" applyNumberFormat="1" applyBorder="1" applyAlignment="1">
      <alignment horizontal="left"/>
    </xf>
    <xf numFmtId="0" fontId="0" fillId="0" borderId="17" xfId="0" applyNumberFormat="1" applyBorder="1" applyAlignment="1">
      <alignment horizontal="left"/>
    </xf>
    <xf numFmtId="0" fontId="0" fillId="0" borderId="17" xfId="0" applyNumberFormat="1" applyBorder="1" applyAlignment="1">
      <alignment horizontal="center"/>
    </xf>
    <xf numFmtId="49" fontId="0" fillId="0" borderId="39" xfId="0" applyNumberFormat="1" applyBorder="1" applyAlignment="1">
      <alignment horizontal="center"/>
    </xf>
    <xf numFmtId="49" fontId="0" fillId="0" borderId="40" xfId="0" applyNumberFormat="1" applyBorder="1" applyAlignment="1">
      <alignment horizontal="center"/>
    </xf>
    <xf numFmtId="1" fontId="0" fillId="0" borderId="24" xfId="0" applyNumberFormat="1" applyBorder="1" applyAlignment="1">
      <alignment horizontal="right"/>
    </xf>
    <xf numFmtId="1" fontId="0" fillId="0" borderId="10" xfId="0" applyNumberFormat="1" applyBorder="1" applyAlignment="1">
      <alignment horizontal="right"/>
    </xf>
    <xf numFmtId="1" fontId="0" fillId="0" borderId="10" xfId="0" applyNumberFormat="1" applyBorder="1" applyAlignment="1">
      <alignment horizontal="left"/>
    </xf>
    <xf numFmtId="1" fontId="0" fillId="0" borderId="25" xfId="0" applyNumberFormat="1" applyBorder="1" applyAlignment="1">
      <alignment horizontal="left"/>
    </xf>
    <xf numFmtId="49" fontId="0" fillId="0" borderId="41"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49" fontId="2" fillId="0" borderId="0" xfId="0" applyNumberFormat="1" applyFont="1" applyAlignment="1">
      <alignment horizontal="left"/>
    </xf>
    <xf numFmtId="14" fontId="2" fillId="0" borderId="0" xfId="0" applyNumberFormat="1" applyFont="1" applyAlignment="1">
      <alignment horizontal="center"/>
    </xf>
    <xf numFmtId="49" fontId="0" fillId="0" borderId="42" xfId="0" applyNumberFormat="1"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0" fontId="0" fillId="0" borderId="0" xfId="0" applyFont="1" applyBorder="1" applyAlignment="1">
      <alignment horizontal="center"/>
    </xf>
    <xf numFmtId="1" fontId="0" fillId="0" borderId="20" xfId="0" applyNumberFormat="1" applyBorder="1" applyAlignment="1">
      <alignment horizontal="left"/>
    </xf>
    <xf numFmtId="1" fontId="0" fillId="0" borderId="16" xfId="0" applyNumberFormat="1" applyBorder="1" applyAlignment="1">
      <alignment horizontal="left"/>
    </xf>
    <xf numFmtId="1" fontId="0" fillId="0" borderId="26" xfId="0" applyNumberFormat="1" applyBorder="1" applyAlignment="1">
      <alignment horizontal="left"/>
    </xf>
    <xf numFmtId="1" fontId="0" fillId="0" borderId="27" xfId="0" applyNumberFormat="1" applyBorder="1" applyAlignment="1">
      <alignment horizontal="right"/>
    </xf>
    <xf numFmtId="1" fontId="0" fillId="0" borderId="16" xfId="0" applyNumberFormat="1" applyBorder="1" applyAlignment="1">
      <alignment horizontal="right"/>
    </xf>
    <xf numFmtId="0" fontId="0" fillId="0" borderId="10" xfId="0" applyBorder="1" applyAlignment="1">
      <alignment/>
    </xf>
    <xf numFmtId="0" fontId="0" fillId="0" borderId="25" xfId="0"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indexed="10"/>
        </patternFill>
      </fill>
    </dxf>
    <dxf>
      <fill>
        <patternFill>
          <bgColor indexed="10"/>
        </patternFill>
      </fill>
    </dxf>
    <dxf>
      <fill>
        <patternFill>
          <bgColor indexed="4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yBookLive\Public\Users\Lauren\AppData\Local\Microsoft\Windows\Temporary%20Internet%20Files\Low\Content.IE5\4Y7U0R3F\2006%20Results\022806%20Access_results_updates\Eight%20Team%20Results-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eamList"/>
      <sheetName val="Tournament Results Data"/>
      <sheetName val="Wall Sheets-3 sets-one playoff"/>
      <sheetName val="WallShts 2-3 sets-1 playoffNVVA"/>
      <sheetName val="Wall 2-3Gold-Silver playoffMVSA"/>
      <sheetName val=" Access Data"/>
      <sheetName val="Results Web-3sets-one playoff"/>
      <sheetName val="ResuWeb 2-3set-one playoffNVVA "/>
      <sheetName val="ResultsWeb 2-3Gold-SilverMVS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U60"/>
  <sheetViews>
    <sheetView tabSelected="1" zoomScalePageLayoutView="0" workbookViewId="0" topLeftCell="A1">
      <selection activeCell="B1" sqref="B1"/>
    </sheetView>
  </sheetViews>
  <sheetFormatPr defaultColWidth="9.140625" defaultRowHeight="12.75"/>
  <cols>
    <col min="1" max="1" width="2.00390625" style="3" bestFit="1" customWidth="1"/>
    <col min="2" max="2" width="13.140625" style="1" bestFit="1" customWidth="1"/>
    <col min="3" max="3" width="7.8515625" style="1" customWidth="1"/>
    <col min="4" max="45" width="1.7109375" style="1" customWidth="1"/>
    <col min="46" max="46" width="3.7109375" style="0" customWidth="1"/>
    <col min="47" max="63" width="1.7109375" style="0" customWidth="1"/>
  </cols>
  <sheetData>
    <row r="1" spans="2:45" ht="12.75">
      <c r="B1" s="59" t="s">
        <v>32</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201"/>
      <c r="AC1" s="201"/>
      <c r="AD1" s="201"/>
      <c r="AE1" s="201"/>
      <c r="AF1" s="201"/>
      <c r="AG1" s="201"/>
      <c r="AH1" s="201"/>
      <c r="AI1" s="201"/>
      <c r="AJ1" s="201"/>
      <c r="AK1" s="201"/>
      <c r="AL1" s="201"/>
      <c r="AM1" s="201"/>
      <c r="AN1" s="201"/>
      <c r="AO1" s="201"/>
      <c r="AP1" s="201"/>
      <c r="AQ1" s="201"/>
      <c r="AR1" s="201"/>
      <c r="AS1" s="201"/>
    </row>
    <row r="2" ht="12.75">
      <c r="B2" s="6"/>
    </row>
    <row r="3" spans="1:30" ht="12.75">
      <c r="A3" s="136" t="s">
        <v>41</v>
      </c>
      <c r="B3" s="136"/>
      <c r="C3" s="91"/>
      <c r="D3" s="91"/>
      <c r="E3" s="91"/>
      <c r="F3" s="91"/>
      <c r="G3" s="91"/>
      <c r="H3" s="91"/>
      <c r="I3" s="91"/>
      <c r="J3" s="91"/>
      <c r="K3" s="91"/>
      <c r="L3" s="91"/>
      <c r="M3" s="91"/>
      <c r="N3" s="91"/>
      <c r="O3" s="91"/>
      <c r="P3" s="201"/>
      <c r="Q3" s="201"/>
      <c r="R3" s="201"/>
      <c r="S3" s="201"/>
      <c r="T3" s="201"/>
      <c r="U3" s="201"/>
      <c r="V3" s="201"/>
      <c r="W3" s="201"/>
      <c r="X3" s="201"/>
      <c r="Y3" s="201"/>
      <c r="Z3" s="201"/>
      <c r="AA3" s="201"/>
      <c r="AB3" s="201"/>
      <c r="AC3" s="201"/>
      <c r="AD3" s="201"/>
    </row>
    <row r="4" spans="2:21" ht="12.75">
      <c r="B4" s="6"/>
      <c r="U4" s="60"/>
    </row>
    <row r="5" spans="2:44" ht="12.75">
      <c r="B5" s="59" t="s">
        <v>33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201"/>
      <c r="AC5" s="201"/>
      <c r="AD5" s="201"/>
      <c r="AE5" s="201"/>
      <c r="AF5" s="201"/>
      <c r="AG5" s="201"/>
      <c r="AH5" s="201"/>
      <c r="AI5" s="201"/>
      <c r="AJ5" s="201"/>
      <c r="AK5" s="201"/>
      <c r="AL5" s="201"/>
      <c r="AM5" s="201"/>
      <c r="AN5" s="201"/>
      <c r="AO5" s="201"/>
      <c r="AP5" s="201"/>
      <c r="AQ5" s="201"/>
      <c r="AR5" s="201"/>
    </row>
    <row r="6" ht="13.5" thickBot="1"/>
    <row r="7" spans="1:45" ht="12.75">
      <c r="A7" s="7"/>
      <c r="B7" s="131" t="s">
        <v>40</v>
      </c>
      <c r="C7" s="131"/>
      <c r="D7" s="131"/>
      <c r="E7" s="131"/>
      <c r="F7" s="131"/>
      <c r="G7" s="131"/>
      <c r="H7" s="131"/>
      <c r="I7" s="131"/>
      <c r="J7" s="131"/>
      <c r="K7" s="131"/>
      <c r="L7" s="131"/>
      <c r="M7" s="131"/>
      <c r="N7" s="131"/>
      <c r="O7" s="131"/>
      <c r="P7" s="131"/>
      <c r="Q7" s="131"/>
      <c r="R7" s="107" t="s">
        <v>82</v>
      </c>
      <c r="S7" s="108"/>
      <c r="T7" s="108"/>
      <c r="U7" s="108"/>
      <c r="V7" s="108"/>
      <c r="W7" s="108"/>
      <c r="X7" s="108"/>
      <c r="Y7" s="108"/>
      <c r="Z7" s="108"/>
      <c r="AA7" s="109"/>
      <c r="AB7" s="107" t="s">
        <v>90</v>
      </c>
      <c r="AC7" s="108"/>
      <c r="AD7" s="108"/>
      <c r="AE7" s="108"/>
      <c r="AF7" s="108"/>
      <c r="AG7" s="108"/>
      <c r="AH7" s="108"/>
      <c r="AI7" s="108"/>
      <c r="AJ7" s="108"/>
      <c r="AK7" s="109"/>
      <c r="AL7" s="122" t="s">
        <v>81</v>
      </c>
      <c r="AM7" s="123"/>
      <c r="AN7" s="123"/>
      <c r="AO7" s="132"/>
      <c r="AP7" s="122" t="s">
        <v>2</v>
      </c>
      <c r="AQ7" s="123"/>
      <c r="AR7" s="123"/>
      <c r="AS7" s="124"/>
    </row>
    <row r="8" spans="1:45" ht="12.75">
      <c r="A8" s="8"/>
      <c r="B8" s="90"/>
      <c r="C8" s="90"/>
      <c r="D8" s="90"/>
      <c r="E8" s="90"/>
      <c r="F8" s="90"/>
      <c r="G8" s="90"/>
      <c r="H8" s="90"/>
      <c r="I8" s="90"/>
      <c r="J8" s="90"/>
      <c r="K8" s="90"/>
      <c r="L8" s="90"/>
      <c r="M8" s="90"/>
      <c r="N8" s="90"/>
      <c r="O8" s="90"/>
      <c r="P8" s="90"/>
      <c r="Q8" s="90"/>
      <c r="R8" s="110"/>
      <c r="S8" s="111"/>
      <c r="T8" s="111"/>
      <c r="U8" s="111"/>
      <c r="V8" s="111"/>
      <c r="W8" s="111"/>
      <c r="X8" s="111"/>
      <c r="Y8" s="111"/>
      <c r="Z8" s="111"/>
      <c r="AA8" s="112"/>
      <c r="AB8" s="110"/>
      <c r="AC8" s="111"/>
      <c r="AD8" s="111"/>
      <c r="AE8" s="111"/>
      <c r="AF8" s="111"/>
      <c r="AG8" s="111"/>
      <c r="AH8" s="111"/>
      <c r="AI8" s="111"/>
      <c r="AJ8" s="111"/>
      <c r="AK8" s="112"/>
      <c r="AL8" s="125"/>
      <c r="AM8" s="126"/>
      <c r="AN8" s="126"/>
      <c r="AO8" s="133"/>
      <c r="AP8" s="125"/>
      <c r="AQ8" s="126"/>
      <c r="AR8" s="126"/>
      <c r="AS8" s="127"/>
    </row>
    <row r="9" spans="1:45" ht="12.75">
      <c r="A9" s="8"/>
      <c r="B9" s="90" t="s">
        <v>35</v>
      </c>
      <c r="C9" s="90"/>
      <c r="D9" s="90"/>
      <c r="E9" s="90"/>
      <c r="F9" s="90"/>
      <c r="G9" s="90"/>
      <c r="H9" s="90"/>
      <c r="I9" s="90"/>
      <c r="J9" s="90"/>
      <c r="K9" s="90"/>
      <c r="L9" s="90"/>
      <c r="M9" s="90"/>
      <c r="N9" s="90"/>
      <c r="O9" s="90"/>
      <c r="P9" s="90"/>
      <c r="Q9" s="90"/>
      <c r="R9" s="82" t="s">
        <v>0</v>
      </c>
      <c r="S9" s="73"/>
      <c r="T9" s="74"/>
      <c r="U9" s="82" t="s">
        <v>1</v>
      </c>
      <c r="V9" s="73"/>
      <c r="W9" s="74"/>
      <c r="X9" s="82" t="s">
        <v>9</v>
      </c>
      <c r="Y9" s="73"/>
      <c r="Z9" s="73"/>
      <c r="AA9" s="74"/>
      <c r="AB9" s="82" t="s">
        <v>0</v>
      </c>
      <c r="AC9" s="73"/>
      <c r="AD9" s="74"/>
      <c r="AE9" s="82" t="s">
        <v>1</v>
      </c>
      <c r="AF9" s="73"/>
      <c r="AG9" s="74"/>
      <c r="AH9" s="82" t="s">
        <v>9</v>
      </c>
      <c r="AI9" s="73"/>
      <c r="AJ9" s="73"/>
      <c r="AK9" s="74"/>
      <c r="AL9" s="128"/>
      <c r="AM9" s="129"/>
      <c r="AN9" s="129"/>
      <c r="AO9" s="134"/>
      <c r="AP9" s="128"/>
      <c r="AQ9" s="129"/>
      <c r="AR9" s="129"/>
      <c r="AS9" s="130"/>
    </row>
    <row r="10" spans="1:45" ht="12.75">
      <c r="A10" s="9"/>
      <c r="B10" s="87" t="s">
        <v>103</v>
      </c>
      <c r="C10" s="87"/>
      <c r="D10" s="87"/>
      <c r="E10" s="87"/>
      <c r="F10" s="87"/>
      <c r="G10" s="87"/>
      <c r="H10" s="87"/>
      <c r="I10" s="87"/>
      <c r="J10" s="87"/>
      <c r="K10" s="87"/>
      <c r="L10" s="87"/>
      <c r="M10" s="87"/>
      <c r="N10" s="87"/>
      <c r="O10" s="87"/>
      <c r="P10" s="87"/>
      <c r="Q10" s="87"/>
      <c r="R10" s="83">
        <f>(((ABS(D19)&gt;ABS(H19))+(ABS(D20)&gt;ABS(H20))+(ABS(D21)&gt;ABS(H21)))&gt;=2)+(((ABS(V19)&gt;ABS(R19))+(ABS(V20)&gt;ABS(R20))+(ABS(V21)&gt;ABS(R21))&gt;=2)+(((ABS(D26)&gt;ABS(H26))+(ABS(D27)&gt;ABS(H27))+(ABS(D28)&gt;ABS(H28))&gt;=2)))+(((ABS(V26)&gt;ABS(R26))+(ABS(V27)&gt;ABS(R27))+(ABS(V28)&gt;ABS(R28))&gt;=2))</f>
        <v>0</v>
      </c>
      <c r="S10" s="84"/>
      <c r="T10" s="85"/>
      <c r="U10" s="83">
        <f>(((ABS(H19)&gt;ABS(D19))+(ABS(H20)&gt;ABS(D20))+(ABS(H20)&gt;ABS(D20)))&gt;=2)+(((ABS(R19)&gt;ABS(V19))+(ABS(R20)&gt;ABS(V20))+(ABS(R21)&gt;ABS(V21))&gt;=2)+(((ABS(H26)&gt;ABS(D26))+(ABS(H27)&gt;ABS(D27))+(ABS(H28)&gt;ABS(D28))&gt;=2)))+(((ABS(R26)&gt;ABS(V26))+(ABS(R27)&gt;ABS(V27))+(ABS(R28)&gt;ABS(V28))&gt;=2))</f>
        <v>0</v>
      </c>
      <c r="V10" s="84"/>
      <c r="W10" s="85"/>
      <c r="X10" s="79" t="e">
        <f>R10/(R10+U10)</f>
        <v>#DIV/0!</v>
      </c>
      <c r="Y10" s="80"/>
      <c r="Z10" s="80"/>
      <c r="AA10" s="81"/>
      <c r="AB10" s="83">
        <f>(ABS(D19)&gt;ABS(H19))+(ABS(D20)&gt;ABS(H20))+(ABS(D21)&gt;ABS(H21))+(ABS(V19)&gt;ABS(R19))+(ABS(V20)&gt;ABS(R20))+(ABS(V21)&gt;ABS(R21))+(ABS(D26)&gt;ABS(H26))+(ABS(D27)&gt;ABS(H27))+(ABS(D28)&gt;ABS(H28))+(ABS(V26)&gt;ABS(R26))+(ABS(V27)&gt;ABS(R27))+(ABS(V28)&gt;ABS(R28))</f>
        <v>0</v>
      </c>
      <c r="AC10" s="84"/>
      <c r="AD10" s="85"/>
      <c r="AE10" s="83">
        <f>(ABS(H19)&gt;ABS(D19))+(ABS(H20)&gt;ABS(D20))+(ABS(H21)&gt;ABS(D21))+(ABS(R19)&gt;ABS(V19))+(ABS(R20)&gt;ABS(V20))+(ABS(R21)&gt;ABS(V21))+(ABS(H26)&gt;ABS(D26))+(ABS(H27)&gt;ABS(D27))+(ABS(H28)&gt;ABS(D28))+(ABS(R26)&gt;ABS(V26))+(ABS(R27)&gt;ABS(V27))+(ABS(R28)&gt;ABS(V28))</f>
        <v>0</v>
      </c>
      <c r="AF10" s="84"/>
      <c r="AG10" s="85"/>
      <c r="AH10" s="79" t="e">
        <f>AB10/(AB10+AE10)</f>
        <v>#DIV/0!</v>
      </c>
      <c r="AI10" s="80"/>
      <c r="AJ10" s="80"/>
      <c r="AK10" s="81"/>
      <c r="AL10" s="79" t="e">
        <f>(ABS(D21)+ABS(D19)+ABS(D20)+ABS(V21)+ABS(V19)+ABS(V20)+ABS(D26)+ABS(D27)+ABS(D28)+ABS(V26)+ABS(V27)+ABS(V28))/(ABS(H21)+ABS(H19)+ABS(H20)+ABS(R21)+ABS(R19)+ABS(R20)+ABS(H28)+ABS(H27)+ABS(H26)+ABS(R26)+ABS(R27)+ABS(R28))</f>
        <v>#DIV/0!</v>
      </c>
      <c r="AM10" s="80"/>
      <c r="AN10" s="80"/>
      <c r="AO10" s="81"/>
      <c r="AP10" s="99"/>
      <c r="AQ10" s="100"/>
      <c r="AR10" s="100"/>
      <c r="AS10" s="121"/>
    </row>
    <row r="11" spans="1:45" ht="12.75">
      <c r="A11" s="9"/>
      <c r="B11" s="87"/>
      <c r="C11" s="87"/>
      <c r="D11" s="87"/>
      <c r="E11" s="87"/>
      <c r="F11" s="87"/>
      <c r="G11" s="87"/>
      <c r="H11" s="87"/>
      <c r="I11" s="87"/>
      <c r="J11" s="87"/>
      <c r="K11" s="87"/>
      <c r="L11" s="87"/>
      <c r="M11" s="87"/>
      <c r="N11" s="87"/>
      <c r="O11" s="87"/>
      <c r="P11" s="87"/>
      <c r="Q11" s="87"/>
      <c r="R11" s="83">
        <f>(((ABS(H19)&gt;ABS(D19))+(ABS(H20)&gt;ABS(D20))+(ABS(H21)&gt;ABS(D21)))&gt;=2)+(((ABS(Y19)&gt;ABS(AC19))+(ABS(Y20)&gt;ABS(AC20))+(ABS(Y21)&gt;ABS(AC21))&gt;=2)+(((ABS(K27)&gt;ABS(O27))+(ABS(K28)&gt;ABS(O28))+(ABS(K26)&gt;ABS(O26))&gt;=2)))+(((ABS(AF27)&gt;ABS(AJ27))+(ABS(AF28)&gt;ABS(AJ28))+(ABS(AF26)&gt;ABS(AJ26))&gt;=2))</f>
        <v>0</v>
      </c>
      <c r="S11" s="84"/>
      <c r="T11" s="85"/>
      <c r="U11" s="83">
        <f>(((ABS(D19)&gt;ABS(H19))+(ABS(D20)&gt;ABS(H20))+(ABS(D21)&gt;ABS(H21)))&gt;=2)+(((ABS(AC19)&gt;ABS(Y19))+(ABS(AC20)&gt;ABS(Y20))+(ABS(AC21)&gt;ABS(Y21))&gt;=2)+(((ABS(O27)&gt;ABS(K27))+(ABS(O28)&gt;ABS(K28))+(ABS(O26)&gt;ABS(K26))&gt;=2)))+(((ABS(AJ27)&gt;ABS(AF27))+(ABS(AJ28)&gt;ABS(AF28))+(ABS(AJ26)&gt;ABS(AF26))&gt;=2))</f>
        <v>0</v>
      </c>
      <c r="V11" s="84"/>
      <c r="W11" s="85"/>
      <c r="X11" s="79" t="e">
        <f>R11/(R11+U11)</f>
        <v>#DIV/0!</v>
      </c>
      <c r="Y11" s="80"/>
      <c r="Z11" s="80"/>
      <c r="AA11" s="81"/>
      <c r="AB11" s="83">
        <f>(ABS(H19)&gt;ABS(D19))+(ABS(H20)&gt;ABS(D20))+(ABS(H21)&gt;ABS(D21))+(ABS(Y19)&gt;ABS(AC19))+(ABS(Y20)&gt;ABS(AC20))+(ABS(Y21)&gt;ABS(AC21))+(ABS(K26)&gt;ABS(O26))+(ABS(K27)&gt;ABS(O27))+(ABS(K28)&gt;ABS(O28))+(ABS(AF26)&gt;ABS(AJ26))+(ABS(AF27)&gt;ABS(AJ27))+(ABS(AF28)&gt;ABS(AJ28))</f>
        <v>0</v>
      </c>
      <c r="AC11" s="84"/>
      <c r="AD11" s="85"/>
      <c r="AE11" s="83">
        <f>(ABS(D19)&gt;ABS(H19))+(ABS(D20)&gt;ABS(H20))+(ABS(D21)&gt;ABS(H21))+(ABS(AC19)&gt;ABS(Y19))+(ABS(AC20)&gt;ABS(Y20))+(ABS(AC21)&gt;ABS(Y21))+(ABS(O26)&gt;ABS(K26))+(ABS(O27)&gt;ABS(K27))+(ABS(O28)&gt;ABS(K28))+(ABS(AJ26)&gt;ABS(AF26))+(ABS(AJ27)&gt;ABS(AF27))+(ABS(AJ28)&gt;ABS(AF28))</f>
        <v>0</v>
      </c>
      <c r="AF11" s="84"/>
      <c r="AG11" s="85"/>
      <c r="AH11" s="79" t="e">
        <f>AB11/(AB11+AE11)</f>
        <v>#DIV/0!</v>
      </c>
      <c r="AI11" s="80"/>
      <c r="AJ11" s="80"/>
      <c r="AK11" s="81"/>
      <c r="AL11" s="79" t="e">
        <f>(ABS(H19)+ABS(H20)+ABS(H21)+ABS(Y19)+ABS(Y20)+ABS(Y21)+ABS(K27)+ABS(K28)+ABS(K26)+ABS(AF27)+ABS(AF28)+ABS(AF26))/(ABS(D19)+ABS(D20)+ABS(D21)+ABS(AC19)+ABS(AC20)+ABS(AC21)+ABS(O26)+ABS(O28)+ABS(O27)+ABS(AJ27)+ABS(AJ28)+ABS(AJ26))</f>
        <v>#DIV/0!</v>
      </c>
      <c r="AM11" s="80"/>
      <c r="AN11" s="80"/>
      <c r="AO11" s="81"/>
      <c r="AP11" s="99"/>
      <c r="AQ11" s="100"/>
      <c r="AR11" s="100"/>
      <c r="AS11" s="121"/>
    </row>
    <row r="12" spans="1:45" ht="12.75">
      <c r="A12" s="9"/>
      <c r="B12" s="87"/>
      <c r="C12" s="87"/>
      <c r="D12" s="87"/>
      <c r="E12" s="87"/>
      <c r="F12" s="87"/>
      <c r="G12" s="87"/>
      <c r="H12" s="87"/>
      <c r="I12" s="87"/>
      <c r="J12" s="87"/>
      <c r="K12" s="87"/>
      <c r="L12" s="87"/>
      <c r="M12" s="87"/>
      <c r="N12" s="87"/>
      <c r="O12" s="87"/>
      <c r="P12" s="87"/>
      <c r="Q12" s="87"/>
      <c r="R12" s="83">
        <f>(((ABS(K20)&gt;ABS(O20))+(ABS(K21)&gt;ABS(O21))+(ABS(K19)&gt;ABS(O19)))&gt;=2)+(((ABS(Y20)&lt;ABS(AC20))+(ABS(Y21)&lt;ABS(AC21))+(ABS(Y19)&lt;ABS(AC19))&gt;=2)+(((ABS(H28)&gt;ABS(D28))+(ABS(H26)&gt;ABS(D26))+(ABS(H27)&gt;ABS(D27))&gt;=2)))+(((ABS(Y28)&gt;ABS(AC28))+(ABS(Y26)&gt;ABS(AC26))+(ABS(Y27)&gt;ABS(AC27))&gt;=2))</f>
        <v>0</v>
      </c>
      <c r="S12" s="84"/>
      <c r="T12" s="85"/>
      <c r="U12" s="83">
        <f>(((ABS(O20)&gt;ABS(K20))+(ABS(O21)&gt;ABS(K21))+(ABS(O19)&gt;ABS(K19)))&gt;=2)+(((ABS(AC20)&lt;ABS(Y20))+(ABS(AC21)&lt;ABS(Y21))+(ABS(AC19)&lt;ABS(Y19))&gt;=2)+(((ABS(D28)&gt;ABS(H28))+(ABS(D26)&gt;ABS(H26))+(ABS(D27)&gt;ABS(H27))&gt;=2)))+(((ABS(AC28)&gt;ABS(Y28))+(ABS(AC26)&gt;ABS(Y26))+(ABS(AC27)&gt;ABS(Y27))&gt;=2))</f>
        <v>0</v>
      </c>
      <c r="V12" s="84"/>
      <c r="W12" s="85"/>
      <c r="X12" s="79" t="e">
        <f>R12/(R12+U12)</f>
        <v>#DIV/0!</v>
      </c>
      <c r="Y12" s="80"/>
      <c r="Z12" s="80"/>
      <c r="AA12" s="81"/>
      <c r="AB12" s="83">
        <f>(ABS(K19)&gt;ABS(O19))+(ABS(K20)&gt;ABS(O20))+(ABS(K21)&gt;ABS(O21))+(ABS(Y19)&lt;ABS(AC19))+(ABS(Y20)&lt;ABS(AC20))+(ABS(Y21)&lt;ABS(AC21))+(ABS(H26)&gt;ABS(D26))+(ABS(H27)&gt;ABS(D27))+(ABS(H28)&gt;ABS(D28))+(ABS(Y26)&gt;ABS(AC26))+(ABS(Y27)&gt;ABS(AC27))+(ABS(Y28)&gt;ABS(AC28))</f>
        <v>0</v>
      </c>
      <c r="AC12" s="84"/>
      <c r="AD12" s="85"/>
      <c r="AE12" s="83">
        <f>(ABS(O19)&gt;ABS(K19))+(ABS(O20)&gt;ABS(K20))+(ABS(O21)&gt;ABS(K21))+(ABS(AC19)&lt;ABS(Y19))+(ABS(AC20)&lt;ABS(Y20))+(ABS(AC21)&lt;ABS(Y21))+(ABS(D26)&gt;ABS(H26))+(ABS(D27)&gt;ABS(H27))+(ABS(D28)&gt;ABS(H28))+(ABS(AC26)&gt;ABS(Y26))+(ABS(AC27)&gt;ABS(Y27))+(ABS(AC28)&gt;ABS(Y28))</f>
        <v>0</v>
      </c>
      <c r="AF12" s="84"/>
      <c r="AG12" s="85"/>
      <c r="AH12" s="79" t="e">
        <f>AB12/(AB12+AE12)</f>
        <v>#DIV/0!</v>
      </c>
      <c r="AI12" s="80"/>
      <c r="AJ12" s="80"/>
      <c r="AK12" s="81"/>
      <c r="AL12" s="79" t="e">
        <f>(ABS(K20)+ABS(K21)+ABS(K19)+ABS(AC20)+ABS(AC21)+ABS(AC19)+ABS(H28)+ABS(H26)+ABS(H27)+ABS(Y28)+ABS(Y26)+ABS(Y27))/(ABS(O20)+ABS(O21)+ABS(O19)+ABS(Y20)+ABS(Y21)+ABS(Y19)+ABS(D27)+ABS(D26)+ABS(D28)+ABS(AC28)+ABS(AC26)+ABS(AC27))</f>
        <v>#DIV/0!</v>
      </c>
      <c r="AM12" s="80"/>
      <c r="AN12" s="80"/>
      <c r="AO12" s="81"/>
      <c r="AP12" s="99"/>
      <c r="AQ12" s="100"/>
      <c r="AR12" s="100"/>
      <c r="AS12" s="121"/>
    </row>
    <row r="13" spans="1:45" ht="12.75">
      <c r="A13" s="9"/>
      <c r="B13" s="87"/>
      <c r="C13" s="87"/>
      <c r="D13" s="87"/>
      <c r="E13" s="87"/>
      <c r="F13" s="87"/>
      <c r="G13" s="87"/>
      <c r="H13" s="87"/>
      <c r="I13" s="87"/>
      <c r="J13" s="87"/>
      <c r="K13" s="87"/>
      <c r="L13" s="87"/>
      <c r="M13" s="87"/>
      <c r="N13" s="87"/>
      <c r="O13" s="87"/>
      <c r="P13" s="87"/>
      <c r="Q13" s="87"/>
      <c r="R13" s="83">
        <f>(((ABS(K21)&lt;ABS(O21))+(ABS(K19)&lt;ABS(O19))+(ABS(K20)&lt;ABS(O20)))&gt;=2)+(((ABS(AJ21)&gt;ABS(AF21))+(ABS(AJ19)&gt;ABS(AF19))+(ABS(AJ20)&gt;ABS(AF20))&gt;=2)+(((ABS(R26)&gt;ABS(V26))+(ABS(R27)&gt;ABS(V27))+(ABS(R28)&gt;ABS(V28))&gt;=2)))+(((ABS(AJ26)&gt;ABS(AF26))+(ABS(AJ27)&gt;ABS(AF27))+(ABS(AJ28)&gt;ABS(AF28))&gt;=2))</f>
        <v>0</v>
      </c>
      <c r="S13" s="84"/>
      <c r="T13" s="85"/>
      <c r="U13" s="83">
        <f>(((ABS(O21)&lt;ABS(K21))+(ABS(O19)&lt;ABS(K19))+(ABS(O20)&lt;ABS(K20)))&gt;=2)+(((ABS(AJ21)&lt;ABS(AF21))+(ABS(AJ19)&lt;ABS(AF19))+(ABS(AJ20)&lt;ABS(AF20))&gt;=2)+(((ABS(V26)&gt;ABS(R26))+(ABS(V27)&gt;ABS(R27))+(ABS(V28)&gt;ABS(R28))&gt;=2)))+(((ABS(AF26)&gt;ABS(AJ26))+(ABS(AF27)&gt;ABS(AJ27))+(ABS(AF28)&gt;ABS(AJ28))&gt;=2))</f>
        <v>0</v>
      </c>
      <c r="V13" s="84"/>
      <c r="W13" s="85"/>
      <c r="X13" s="79" t="e">
        <f>R13/(R13+U13)</f>
        <v>#DIV/0!</v>
      </c>
      <c r="Y13" s="80"/>
      <c r="Z13" s="80"/>
      <c r="AA13" s="81"/>
      <c r="AB13" s="83">
        <f>(ABS(K19)&lt;ABS(O19))+(ABS(K20)&lt;ABS(O20))+(ABS(K21)&lt;ABS(O21))+(ABS(R26)&gt;ABS(V26))+(ABS(R27)&gt;ABS(V27))+(ABS(R28)&gt;ABS(V28))+(ABS(AF19)&lt;ABS(AJ19))+(ABS(AF20)&lt;ABS(AJ20))+(ABS(AF21)&lt;ABS(AJ21))+(ABS(AJ26)&gt;ABS(AF26))+(ABS(AJ27)&gt;ABS(AF27))+(ABS(AJ28)&gt;ABS(AF28))</f>
        <v>0</v>
      </c>
      <c r="AC13" s="84"/>
      <c r="AD13" s="85"/>
      <c r="AE13" s="83">
        <f>(ABS(O19)&lt;ABS(K19))+(ABS(O20)&lt;ABS(K20))+(ABS(O21)&lt;ABS(K21))+(ABS(V26)&gt;ABS(R26))+(ABS(V27)&gt;ABS(R27))+(ABS(V28)&gt;ABS(R28))+(ABS(AJ19)&lt;ABS(AF19))+(ABS(AJ20)&lt;ABS(AF20))+(ABS(AJ21)&lt;ABS(AF21))+(ABS(AF26)&gt;ABS(AJ26))+(ABS(AF27)&gt;ABS(AJ27))+(ABS(AF28)&gt;ABS(AJ28))</f>
        <v>0</v>
      </c>
      <c r="AF13" s="84"/>
      <c r="AG13" s="85"/>
      <c r="AH13" s="79" t="e">
        <f>AB13/(AB13+AE13)</f>
        <v>#DIV/0!</v>
      </c>
      <c r="AI13" s="80"/>
      <c r="AJ13" s="80"/>
      <c r="AK13" s="81"/>
      <c r="AL13" s="79" t="e">
        <f>(ABS(O21)+ABS(O19)+ABS(O20)+ABS(AJ21)+ABS(AJ19)+ABS(AJ20)+ABS(R26)+ABS(R27)+ABS(R28)+ABS(AJ26)+ABS(AJ27)+ABS(AJ28))/(ABS(K21)+ABS(K19)+ABS(K20)+ABS(AF21)+ABS(AF19)+ABS(AF20)+ABS(V28)+ABS(V27)+ABS(V26)+ABS(AF26)+ABS(AF27)+ABS(AF28))</f>
        <v>#DIV/0!</v>
      </c>
      <c r="AM13" s="80"/>
      <c r="AN13" s="80"/>
      <c r="AO13" s="81"/>
      <c r="AP13" s="99"/>
      <c r="AQ13" s="100"/>
      <c r="AR13" s="100"/>
      <c r="AS13" s="121"/>
    </row>
    <row r="14" spans="1:45" ht="12.75">
      <c r="A14" s="9"/>
      <c r="B14" s="87"/>
      <c r="C14" s="87"/>
      <c r="D14" s="87"/>
      <c r="E14" s="87"/>
      <c r="F14" s="87"/>
      <c r="G14" s="87"/>
      <c r="H14" s="87"/>
      <c r="I14" s="87"/>
      <c r="J14" s="87"/>
      <c r="K14" s="87"/>
      <c r="L14" s="87"/>
      <c r="M14" s="87"/>
      <c r="N14" s="87"/>
      <c r="O14" s="87"/>
      <c r="P14" s="87"/>
      <c r="Q14" s="87"/>
      <c r="R14" s="83">
        <f>(((ABS(R19)&gt;ABS(V19))+(ABS(R20)&gt;ABS(V20))+(ABS(R21)&gt;ABS(V21)))&gt;=2)+(((ABS(AJ19)&lt;ABS(AF19))+(ABS(AJ20)&lt;ABS(AF20))+(ABS(AJ21)&lt;ABS(AF21))&gt;=2)+(((ABS(O27)&gt;ABS(K27))+(ABS(O28)&gt;ABS(K28))+(ABS(O26)&gt;ABS(K26))&gt;=2)))+(((ABS(AC27)&gt;ABS(Y27))+(ABS(AC28)&gt;ABS(Y28))+(ABS(AC26)&gt;ABS(Y26))&gt;=2))</f>
        <v>0</v>
      </c>
      <c r="S14" s="84"/>
      <c r="T14" s="85"/>
      <c r="U14" s="83">
        <f>(((ABS(V19)&gt;ABS(R19))+(ABS(V20)&gt;ABS(R20))+(ABS(V21)&gt;ABS(R21)))&gt;=2)+(((ABS(AJ19)&gt;ABS(AF19))+(ABS(AJ20)&gt;ABS(AF20))+(ABS(AJ21)&gt;ABS(AF21))&gt;=2)+(((ABS(K27)&gt;ABS(O27))+(ABS(K28)&gt;ABS(O28))+(ABS(K26)&gt;ABS(O26))&gt;=2)))+(((ABS(Y27)&gt;ABS(AC27))+(ABS(Y28)&gt;ABS(AC28))+(ABS(Y26)&gt;ABS(AC26))&gt;=2))</f>
        <v>0</v>
      </c>
      <c r="V14" s="84"/>
      <c r="W14" s="85"/>
      <c r="X14" s="79" t="e">
        <f>R14/(R14+U14)</f>
        <v>#DIV/0!</v>
      </c>
      <c r="Y14" s="80"/>
      <c r="Z14" s="80"/>
      <c r="AA14" s="81"/>
      <c r="AB14" s="83">
        <f>(ABS(K26)&lt;ABS(O26))+(ABS(K27)&lt;ABS(O27))+(ABS(K28)&lt;ABS(O28))+(ABS(R19)&gt;ABS(V19))+(ABS(R20)&gt;ABS(V20))+(ABS(R21)&gt;ABS(V21))+(ABS(AF19)&gt;ABS(AJ19))+(ABS(AF20)&gt;ABS(AJ20))+(ABS(AF21)&gt;ABS(AJ21))+(ABS(AC26)&gt;ABS(Y26))+(ABS(AC27)&gt;ABS(Y27))+(ABS(AC28)&gt;ABS(Y28))</f>
        <v>0</v>
      </c>
      <c r="AC14" s="84"/>
      <c r="AD14" s="85"/>
      <c r="AE14" s="83">
        <f>(ABS(V19)&gt;ABS(R19))+(ABS(V20)&gt;ABS(R20))+(ABS(V21)&gt;ABS(R21))+(ABS(AJ19)&gt;ABS(AF19))+(ABS(AJ20)&gt;ABS(AF20))+(ABS(AJ21)&gt;ABS(AF21))+(ABS(K26)&gt;ABS(O26))+(ABS(K27)&gt;ABS(O27))+(ABS(K28)&gt;ABS(O28))+(ABS(Y26)&gt;ABS(AC26))+(ABS(Y27)&gt;ABS(AC27))+(ABS(Y28)&gt;ABS(AC28))</f>
        <v>0</v>
      </c>
      <c r="AF14" s="84"/>
      <c r="AG14" s="85"/>
      <c r="AH14" s="79" t="e">
        <f>AB14/(AB14+AE14)</f>
        <v>#DIV/0!</v>
      </c>
      <c r="AI14" s="80"/>
      <c r="AJ14" s="80"/>
      <c r="AK14" s="81"/>
      <c r="AL14" s="79" t="e">
        <f>(ABS(R19)+ABS(R20)+ABS(R21)+ABS(AF19)+ABS(AF20)+ABS(AF21)+ABS(O27)+ABS(O28)+ABS(O26)+ABS(AC27)+ABS(AC28)+ABS(AC26))/(ABS(V19)+ABS(V20)+ABS(V21)+ABS(AJ19)+ABS(AJ20)+ABS(AJ21)+ABS(K26)+ABS(K28)+ABS(K27)+ABS(Y27)+ABS(Y28)+ABS(Y26))</f>
        <v>#DIV/0!</v>
      </c>
      <c r="AM14" s="80"/>
      <c r="AN14" s="80"/>
      <c r="AO14" s="81"/>
      <c r="AP14" s="99"/>
      <c r="AQ14" s="100"/>
      <c r="AR14" s="100"/>
      <c r="AS14" s="121"/>
    </row>
    <row r="15" spans="1:47" ht="12.75">
      <c r="A15" s="8"/>
      <c r="B15" s="110"/>
      <c r="C15" s="112"/>
      <c r="D15" s="118"/>
      <c r="E15" s="119"/>
      <c r="F15" s="119"/>
      <c r="G15" s="119"/>
      <c r="H15" s="119"/>
      <c r="I15" s="119"/>
      <c r="J15" s="120"/>
      <c r="K15" s="96"/>
      <c r="L15" s="97"/>
      <c r="M15" s="97"/>
      <c r="N15" s="97"/>
      <c r="O15" s="97"/>
      <c r="P15" s="97"/>
      <c r="Q15" s="98"/>
      <c r="R15" s="96"/>
      <c r="S15" s="97"/>
      <c r="T15" s="97"/>
      <c r="U15" s="97"/>
      <c r="V15" s="97"/>
      <c r="W15" s="97"/>
      <c r="X15" s="98"/>
      <c r="Y15" s="96"/>
      <c r="Z15" s="97"/>
      <c r="AA15" s="97"/>
      <c r="AB15" s="97"/>
      <c r="AC15" s="97"/>
      <c r="AD15" s="97"/>
      <c r="AE15" s="98"/>
      <c r="AF15" s="96"/>
      <c r="AG15" s="97"/>
      <c r="AH15" s="97"/>
      <c r="AI15" s="97"/>
      <c r="AJ15" s="97"/>
      <c r="AK15" s="97"/>
      <c r="AL15" s="98"/>
      <c r="AM15" s="102"/>
      <c r="AN15" s="102"/>
      <c r="AO15" s="102"/>
      <c r="AP15" s="102"/>
      <c r="AQ15" s="102"/>
      <c r="AR15" s="102"/>
      <c r="AS15" s="103"/>
      <c r="AU15" s="25"/>
    </row>
    <row r="16" spans="1:47" ht="13.5" customHeight="1">
      <c r="A16" s="8"/>
      <c r="B16" s="82" t="s">
        <v>3</v>
      </c>
      <c r="C16" s="74"/>
      <c r="D16" s="99" t="s">
        <v>30</v>
      </c>
      <c r="E16" s="100"/>
      <c r="F16" s="100"/>
      <c r="G16" s="100"/>
      <c r="H16" s="100"/>
      <c r="I16" s="100"/>
      <c r="J16" s="101"/>
      <c r="K16" s="99" t="s">
        <v>31</v>
      </c>
      <c r="L16" s="100"/>
      <c r="M16" s="100"/>
      <c r="N16" s="100"/>
      <c r="O16" s="100"/>
      <c r="P16" s="100"/>
      <c r="Q16" s="101"/>
      <c r="R16" s="82" t="s">
        <v>5</v>
      </c>
      <c r="S16" s="73"/>
      <c r="T16" s="73"/>
      <c r="U16" s="73"/>
      <c r="V16" s="73"/>
      <c r="W16" s="73"/>
      <c r="X16" s="74"/>
      <c r="Y16" s="82" t="s">
        <v>5</v>
      </c>
      <c r="Z16" s="73"/>
      <c r="AA16" s="73"/>
      <c r="AB16" s="73"/>
      <c r="AC16" s="73"/>
      <c r="AD16" s="73"/>
      <c r="AE16" s="74"/>
      <c r="AF16" s="82" t="s">
        <v>5</v>
      </c>
      <c r="AG16" s="73"/>
      <c r="AH16" s="73"/>
      <c r="AI16" s="73"/>
      <c r="AJ16" s="73"/>
      <c r="AK16" s="73"/>
      <c r="AL16" s="74"/>
      <c r="AM16" s="90"/>
      <c r="AN16" s="90"/>
      <c r="AO16" s="90"/>
      <c r="AP16" s="90"/>
      <c r="AQ16" s="90"/>
      <c r="AR16" s="90"/>
      <c r="AS16" s="104"/>
      <c r="AU16" s="25"/>
    </row>
    <row r="17" spans="1:45" ht="13.5" customHeight="1">
      <c r="A17" s="8"/>
      <c r="B17" s="82" t="s">
        <v>8</v>
      </c>
      <c r="C17" s="74"/>
      <c r="D17" s="82" t="s">
        <v>24</v>
      </c>
      <c r="E17" s="73"/>
      <c r="F17" s="73"/>
      <c r="G17" s="73"/>
      <c r="H17" s="73"/>
      <c r="I17" s="73"/>
      <c r="J17" s="74"/>
      <c r="K17" s="82" t="s">
        <v>25</v>
      </c>
      <c r="L17" s="73"/>
      <c r="M17" s="73"/>
      <c r="N17" s="73"/>
      <c r="O17" s="73"/>
      <c r="P17" s="73"/>
      <c r="Q17" s="74"/>
      <c r="R17" s="82" t="s">
        <v>26</v>
      </c>
      <c r="S17" s="73"/>
      <c r="T17" s="73"/>
      <c r="U17" s="73"/>
      <c r="V17" s="73"/>
      <c r="W17" s="73"/>
      <c r="X17" s="74"/>
      <c r="Y17" s="82" t="s">
        <v>27</v>
      </c>
      <c r="Z17" s="73"/>
      <c r="AA17" s="73"/>
      <c r="AB17" s="73"/>
      <c r="AC17" s="73"/>
      <c r="AD17" s="73"/>
      <c r="AE17" s="74"/>
      <c r="AF17" s="82" t="s">
        <v>28</v>
      </c>
      <c r="AG17" s="73"/>
      <c r="AH17" s="73"/>
      <c r="AI17" s="73"/>
      <c r="AJ17" s="73"/>
      <c r="AK17" s="73"/>
      <c r="AL17" s="74"/>
      <c r="AM17" s="90"/>
      <c r="AN17" s="90"/>
      <c r="AO17" s="90"/>
      <c r="AP17" s="90"/>
      <c r="AQ17" s="90"/>
      <c r="AR17" s="90"/>
      <c r="AS17" s="104"/>
    </row>
    <row r="18" spans="1:45" ht="13.5" customHeight="1">
      <c r="A18" s="8"/>
      <c r="B18" s="82" t="s">
        <v>21</v>
      </c>
      <c r="C18" s="74"/>
      <c r="D18" s="82" t="s">
        <v>4</v>
      </c>
      <c r="E18" s="73"/>
      <c r="F18" s="73"/>
      <c r="G18" s="73"/>
      <c r="H18" s="73"/>
      <c r="I18" s="73"/>
      <c r="J18" s="74"/>
      <c r="K18" s="82" t="s">
        <v>52</v>
      </c>
      <c r="L18" s="73"/>
      <c r="M18" s="73"/>
      <c r="N18" s="73"/>
      <c r="O18" s="73"/>
      <c r="P18" s="73"/>
      <c r="Q18" s="74"/>
      <c r="R18" s="82" t="s">
        <v>53</v>
      </c>
      <c r="S18" s="73"/>
      <c r="T18" s="73"/>
      <c r="U18" s="73"/>
      <c r="V18" s="73"/>
      <c r="W18" s="73"/>
      <c r="X18" s="74"/>
      <c r="Y18" s="82" t="s">
        <v>6</v>
      </c>
      <c r="Z18" s="73"/>
      <c r="AA18" s="73"/>
      <c r="AB18" s="73"/>
      <c r="AC18" s="73"/>
      <c r="AD18" s="73"/>
      <c r="AE18" s="74"/>
      <c r="AF18" s="82" t="s">
        <v>54</v>
      </c>
      <c r="AG18" s="73"/>
      <c r="AH18" s="73"/>
      <c r="AI18" s="73"/>
      <c r="AJ18" s="73"/>
      <c r="AK18" s="73"/>
      <c r="AL18" s="74"/>
      <c r="AM18" s="90"/>
      <c r="AN18" s="90"/>
      <c r="AO18" s="90"/>
      <c r="AP18" s="90"/>
      <c r="AQ18" s="90"/>
      <c r="AR18" s="90"/>
      <c r="AS18" s="104"/>
    </row>
    <row r="19" spans="1:45" ht="13.5" customHeight="1">
      <c r="A19" s="8"/>
      <c r="B19" s="82" t="s">
        <v>87</v>
      </c>
      <c r="C19" s="74"/>
      <c r="D19" s="71"/>
      <c r="E19" s="72"/>
      <c r="F19" s="72"/>
      <c r="G19" s="58" t="s">
        <v>11</v>
      </c>
      <c r="H19" s="75"/>
      <c r="I19" s="75"/>
      <c r="J19" s="76"/>
      <c r="K19" s="71"/>
      <c r="L19" s="72"/>
      <c r="M19" s="72"/>
      <c r="N19" s="58" t="s">
        <v>11</v>
      </c>
      <c r="O19" s="75"/>
      <c r="P19" s="75"/>
      <c r="Q19" s="76"/>
      <c r="R19" s="71"/>
      <c r="S19" s="72"/>
      <c r="T19" s="72"/>
      <c r="U19" s="58" t="s">
        <v>11</v>
      </c>
      <c r="V19" s="75"/>
      <c r="W19" s="75"/>
      <c r="X19" s="76"/>
      <c r="Y19" s="71"/>
      <c r="Z19" s="72"/>
      <c r="AA19" s="72"/>
      <c r="AB19" s="58" t="s">
        <v>11</v>
      </c>
      <c r="AC19" s="75"/>
      <c r="AD19" s="75"/>
      <c r="AE19" s="76"/>
      <c r="AF19" s="71"/>
      <c r="AG19" s="72"/>
      <c r="AH19" s="72"/>
      <c r="AI19" s="58" t="s">
        <v>11</v>
      </c>
      <c r="AJ19" s="75"/>
      <c r="AK19" s="75"/>
      <c r="AL19" s="76"/>
      <c r="AM19" s="90"/>
      <c r="AN19" s="90"/>
      <c r="AO19" s="90"/>
      <c r="AP19" s="90"/>
      <c r="AQ19" s="90"/>
      <c r="AR19" s="90"/>
      <c r="AS19" s="104"/>
    </row>
    <row r="20" spans="1:45" ht="13.5" customHeight="1">
      <c r="A20" s="61"/>
      <c r="B20" s="82" t="s">
        <v>88</v>
      </c>
      <c r="C20" s="74"/>
      <c r="D20" s="71"/>
      <c r="E20" s="72"/>
      <c r="F20" s="72"/>
      <c r="G20" s="58" t="s">
        <v>11</v>
      </c>
      <c r="H20" s="75"/>
      <c r="I20" s="75"/>
      <c r="J20" s="75"/>
      <c r="K20" s="71"/>
      <c r="L20" s="72"/>
      <c r="M20" s="72"/>
      <c r="N20" s="58" t="s">
        <v>11</v>
      </c>
      <c r="O20" s="75"/>
      <c r="P20" s="75"/>
      <c r="Q20" s="75"/>
      <c r="R20" s="71"/>
      <c r="S20" s="72"/>
      <c r="T20" s="72"/>
      <c r="U20" s="58" t="s">
        <v>11</v>
      </c>
      <c r="V20" s="75"/>
      <c r="W20" s="75"/>
      <c r="X20" s="75"/>
      <c r="Y20" s="71"/>
      <c r="Z20" s="72"/>
      <c r="AA20" s="72"/>
      <c r="AB20" s="58" t="s">
        <v>11</v>
      </c>
      <c r="AC20" s="75"/>
      <c r="AD20" s="75"/>
      <c r="AE20" s="75"/>
      <c r="AF20" s="71"/>
      <c r="AG20" s="72"/>
      <c r="AH20" s="72"/>
      <c r="AI20" s="58" t="s">
        <v>11</v>
      </c>
      <c r="AJ20" s="75"/>
      <c r="AK20" s="75"/>
      <c r="AL20" s="76"/>
      <c r="AM20" s="90"/>
      <c r="AN20" s="90"/>
      <c r="AO20" s="90"/>
      <c r="AP20" s="90"/>
      <c r="AQ20" s="90"/>
      <c r="AR20" s="90"/>
      <c r="AS20" s="104"/>
    </row>
    <row r="21" spans="1:45" ht="13.5" customHeight="1" thickBot="1">
      <c r="A21" s="8"/>
      <c r="B21" s="113" t="s">
        <v>89</v>
      </c>
      <c r="C21" s="114"/>
      <c r="D21" s="94"/>
      <c r="E21" s="95"/>
      <c r="F21" s="95"/>
      <c r="G21" s="57" t="s">
        <v>11</v>
      </c>
      <c r="H21" s="92"/>
      <c r="I21" s="92"/>
      <c r="J21" s="93"/>
      <c r="K21" s="94"/>
      <c r="L21" s="95"/>
      <c r="M21" s="95"/>
      <c r="N21" s="57" t="s">
        <v>11</v>
      </c>
      <c r="O21" s="92"/>
      <c r="P21" s="92"/>
      <c r="Q21" s="93"/>
      <c r="R21" s="94"/>
      <c r="S21" s="95"/>
      <c r="T21" s="95"/>
      <c r="U21" s="57" t="s">
        <v>11</v>
      </c>
      <c r="V21" s="92"/>
      <c r="W21" s="92"/>
      <c r="X21" s="93"/>
      <c r="Y21" s="94"/>
      <c r="Z21" s="95"/>
      <c r="AA21" s="95"/>
      <c r="AB21" s="57" t="s">
        <v>11</v>
      </c>
      <c r="AC21" s="92"/>
      <c r="AD21" s="92"/>
      <c r="AE21" s="93"/>
      <c r="AF21" s="94"/>
      <c r="AG21" s="95"/>
      <c r="AH21" s="95"/>
      <c r="AI21" s="57" t="s">
        <v>11</v>
      </c>
      <c r="AJ21" s="92"/>
      <c r="AK21" s="92"/>
      <c r="AL21" s="93"/>
      <c r="AM21" s="90"/>
      <c r="AN21" s="90"/>
      <c r="AO21" s="90"/>
      <c r="AP21" s="90"/>
      <c r="AQ21" s="90"/>
      <c r="AR21" s="90"/>
      <c r="AS21" s="104"/>
    </row>
    <row r="22" spans="1:45" ht="13.5" customHeight="1">
      <c r="A22" s="8"/>
      <c r="B22" s="110"/>
      <c r="C22" s="112"/>
      <c r="D22" s="96"/>
      <c r="E22" s="97"/>
      <c r="F22" s="97"/>
      <c r="G22" s="97"/>
      <c r="H22" s="97"/>
      <c r="I22" s="97"/>
      <c r="J22" s="98"/>
      <c r="K22" s="96"/>
      <c r="L22" s="97"/>
      <c r="M22" s="97"/>
      <c r="N22" s="97"/>
      <c r="O22" s="97"/>
      <c r="P22" s="97"/>
      <c r="Q22" s="98"/>
      <c r="R22" s="96"/>
      <c r="S22" s="97"/>
      <c r="T22" s="97"/>
      <c r="U22" s="97"/>
      <c r="V22" s="97"/>
      <c r="W22" s="97"/>
      <c r="X22" s="98"/>
      <c r="Y22" s="96"/>
      <c r="Z22" s="97"/>
      <c r="AA22" s="97"/>
      <c r="AB22" s="97"/>
      <c r="AC22" s="97"/>
      <c r="AD22" s="97"/>
      <c r="AE22" s="98"/>
      <c r="AF22" s="96"/>
      <c r="AG22" s="97"/>
      <c r="AH22" s="97"/>
      <c r="AI22" s="97"/>
      <c r="AJ22" s="97"/>
      <c r="AK22" s="97"/>
      <c r="AL22" s="98"/>
      <c r="AM22" s="90"/>
      <c r="AN22" s="90"/>
      <c r="AO22" s="90"/>
      <c r="AP22" s="90"/>
      <c r="AQ22" s="90"/>
      <c r="AR22" s="90"/>
      <c r="AS22" s="104"/>
    </row>
    <row r="23" spans="1:45" ht="13.5" customHeight="1">
      <c r="A23" s="8"/>
      <c r="B23" s="82" t="s">
        <v>3</v>
      </c>
      <c r="C23" s="74"/>
      <c r="D23" s="82" t="s">
        <v>5</v>
      </c>
      <c r="E23" s="73"/>
      <c r="F23" s="73"/>
      <c r="G23" s="73"/>
      <c r="H23" s="73"/>
      <c r="I23" s="73"/>
      <c r="J23" s="74"/>
      <c r="K23" s="82" t="s">
        <v>5</v>
      </c>
      <c r="L23" s="73"/>
      <c r="M23" s="73"/>
      <c r="N23" s="73"/>
      <c r="O23" s="73"/>
      <c r="P23" s="73"/>
      <c r="Q23" s="74"/>
      <c r="R23" s="82" t="s">
        <v>5</v>
      </c>
      <c r="S23" s="73"/>
      <c r="T23" s="73"/>
      <c r="U23" s="73"/>
      <c r="V23" s="73"/>
      <c r="W23" s="73"/>
      <c r="X23" s="74"/>
      <c r="Y23" s="82" t="s">
        <v>5</v>
      </c>
      <c r="Z23" s="73"/>
      <c r="AA23" s="73"/>
      <c r="AB23" s="73"/>
      <c r="AC23" s="73"/>
      <c r="AD23" s="73"/>
      <c r="AE23" s="74"/>
      <c r="AF23" s="82" t="s">
        <v>5</v>
      </c>
      <c r="AG23" s="73"/>
      <c r="AH23" s="73"/>
      <c r="AI23" s="73"/>
      <c r="AJ23" s="73"/>
      <c r="AK23" s="73"/>
      <c r="AL23" s="74"/>
      <c r="AM23" s="90"/>
      <c r="AN23" s="90"/>
      <c r="AO23" s="90"/>
      <c r="AP23" s="90"/>
      <c r="AQ23" s="90"/>
      <c r="AR23" s="90"/>
      <c r="AS23" s="104"/>
    </row>
    <row r="24" spans="1:45" ht="13.5" customHeight="1">
      <c r="A24" s="8"/>
      <c r="B24" s="82" t="s">
        <v>8</v>
      </c>
      <c r="C24" s="74"/>
      <c r="D24" s="82" t="s">
        <v>29</v>
      </c>
      <c r="E24" s="73"/>
      <c r="F24" s="73"/>
      <c r="G24" s="73"/>
      <c r="H24" s="73"/>
      <c r="I24" s="73"/>
      <c r="J24" s="74"/>
      <c r="K24" s="82" t="s">
        <v>34</v>
      </c>
      <c r="L24" s="73"/>
      <c r="M24" s="73"/>
      <c r="N24" s="73"/>
      <c r="O24" s="73"/>
      <c r="P24" s="73"/>
      <c r="Q24" s="74"/>
      <c r="R24" s="82" t="s">
        <v>13</v>
      </c>
      <c r="S24" s="73"/>
      <c r="T24" s="73"/>
      <c r="U24" s="73"/>
      <c r="V24" s="73"/>
      <c r="W24" s="73"/>
      <c r="X24" s="74"/>
      <c r="Y24" s="82" t="s">
        <v>47</v>
      </c>
      <c r="Z24" s="73"/>
      <c r="AA24" s="73"/>
      <c r="AB24" s="73"/>
      <c r="AC24" s="73"/>
      <c r="AD24" s="73"/>
      <c r="AE24" s="74"/>
      <c r="AF24" s="82" t="s">
        <v>12</v>
      </c>
      <c r="AG24" s="73"/>
      <c r="AH24" s="73"/>
      <c r="AI24" s="73"/>
      <c r="AJ24" s="73"/>
      <c r="AK24" s="73"/>
      <c r="AL24" s="74"/>
      <c r="AM24" s="90"/>
      <c r="AN24" s="90"/>
      <c r="AO24" s="90"/>
      <c r="AP24" s="90"/>
      <c r="AQ24" s="90"/>
      <c r="AR24" s="90"/>
      <c r="AS24" s="104"/>
    </row>
    <row r="25" spans="1:45" ht="13.5" customHeight="1">
      <c r="A25" s="8"/>
      <c r="B25" s="82" t="s">
        <v>21</v>
      </c>
      <c r="C25" s="74"/>
      <c r="D25" s="82" t="s">
        <v>7</v>
      </c>
      <c r="E25" s="73"/>
      <c r="F25" s="73"/>
      <c r="G25" s="73"/>
      <c r="H25" s="73"/>
      <c r="I25" s="73"/>
      <c r="J25" s="74"/>
      <c r="K25" s="82" t="s">
        <v>55</v>
      </c>
      <c r="L25" s="73"/>
      <c r="M25" s="73"/>
      <c r="N25" s="73"/>
      <c r="O25" s="73"/>
      <c r="P25" s="73"/>
      <c r="Q25" s="74"/>
      <c r="R25" s="82" t="s">
        <v>56</v>
      </c>
      <c r="S25" s="73"/>
      <c r="T25" s="73"/>
      <c r="U25" s="73"/>
      <c r="V25" s="73"/>
      <c r="W25" s="73"/>
      <c r="X25" s="74"/>
      <c r="Y25" s="82" t="s">
        <v>57</v>
      </c>
      <c r="Z25" s="73"/>
      <c r="AA25" s="73"/>
      <c r="AB25" s="73"/>
      <c r="AC25" s="73"/>
      <c r="AD25" s="73"/>
      <c r="AE25" s="74"/>
      <c r="AF25" s="82" t="s">
        <v>58</v>
      </c>
      <c r="AG25" s="73"/>
      <c r="AH25" s="73"/>
      <c r="AI25" s="73"/>
      <c r="AJ25" s="73"/>
      <c r="AK25" s="73"/>
      <c r="AL25" s="74"/>
      <c r="AM25" s="90"/>
      <c r="AN25" s="90"/>
      <c r="AO25" s="90"/>
      <c r="AP25" s="90"/>
      <c r="AQ25" s="90"/>
      <c r="AR25" s="90"/>
      <c r="AS25" s="104"/>
    </row>
    <row r="26" spans="1:45" ht="13.5" customHeight="1">
      <c r="A26" s="8"/>
      <c r="B26" s="82" t="s">
        <v>87</v>
      </c>
      <c r="C26" s="74"/>
      <c r="D26" s="71"/>
      <c r="E26" s="72"/>
      <c r="F26" s="72"/>
      <c r="G26" s="58" t="s">
        <v>11</v>
      </c>
      <c r="H26" s="75"/>
      <c r="I26" s="75"/>
      <c r="J26" s="76"/>
      <c r="K26" s="71"/>
      <c r="L26" s="72"/>
      <c r="M26" s="72"/>
      <c r="N26" s="58" t="s">
        <v>11</v>
      </c>
      <c r="O26" s="75"/>
      <c r="P26" s="75"/>
      <c r="Q26" s="76"/>
      <c r="R26" s="71"/>
      <c r="S26" s="72"/>
      <c r="T26" s="72"/>
      <c r="U26" s="58" t="s">
        <v>11</v>
      </c>
      <c r="V26" s="75"/>
      <c r="W26" s="75"/>
      <c r="X26" s="76"/>
      <c r="Y26" s="71"/>
      <c r="Z26" s="72"/>
      <c r="AA26" s="72"/>
      <c r="AB26" s="58" t="s">
        <v>11</v>
      </c>
      <c r="AC26" s="75"/>
      <c r="AD26" s="75"/>
      <c r="AE26" s="76"/>
      <c r="AF26" s="71"/>
      <c r="AG26" s="72"/>
      <c r="AH26" s="72"/>
      <c r="AI26" s="58" t="s">
        <v>11</v>
      </c>
      <c r="AJ26" s="75"/>
      <c r="AK26" s="75"/>
      <c r="AL26" s="76"/>
      <c r="AM26" s="90"/>
      <c r="AN26" s="90"/>
      <c r="AO26" s="90"/>
      <c r="AP26" s="90"/>
      <c r="AQ26" s="90"/>
      <c r="AR26" s="90"/>
      <c r="AS26" s="104"/>
    </row>
    <row r="27" spans="1:45" ht="13.5" customHeight="1">
      <c r="A27" s="61"/>
      <c r="B27" s="82" t="s">
        <v>88</v>
      </c>
      <c r="C27" s="73"/>
      <c r="D27" s="71"/>
      <c r="E27" s="72"/>
      <c r="F27" s="72"/>
      <c r="G27" s="58" t="s">
        <v>11</v>
      </c>
      <c r="H27" s="75"/>
      <c r="I27" s="75"/>
      <c r="J27" s="76"/>
      <c r="K27" s="72"/>
      <c r="L27" s="72"/>
      <c r="M27" s="72"/>
      <c r="N27" s="58" t="s">
        <v>11</v>
      </c>
      <c r="O27" s="75"/>
      <c r="P27" s="75"/>
      <c r="Q27" s="76"/>
      <c r="R27" s="72"/>
      <c r="S27" s="72"/>
      <c r="T27" s="72"/>
      <c r="U27" s="58" t="s">
        <v>11</v>
      </c>
      <c r="V27" s="75"/>
      <c r="W27" s="75"/>
      <c r="X27" s="76"/>
      <c r="Y27" s="72"/>
      <c r="Z27" s="72"/>
      <c r="AA27" s="72"/>
      <c r="AB27" s="58" t="s">
        <v>11</v>
      </c>
      <c r="AC27" s="75"/>
      <c r="AD27" s="75"/>
      <c r="AE27" s="76"/>
      <c r="AF27" s="72"/>
      <c r="AG27" s="72"/>
      <c r="AH27" s="72"/>
      <c r="AI27" s="58" t="s">
        <v>11</v>
      </c>
      <c r="AJ27" s="75"/>
      <c r="AK27" s="75"/>
      <c r="AL27" s="76"/>
      <c r="AM27" s="90"/>
      <c r="AN27" s="90"/>
      <c r="AO27" s="90"/>
      <c r="AP27" s="90"/>
      <c r="AQ27" s="90"/>
      <c r="AR27" s="90"/>
      <c r="AS27" s="104"/>
    </row>
    <row r="28" spans="1:45" ht="13.5" customHeight="1" thickBot="1">
      <c r="A28" s="10"/>
      <c r="B28" s="113" t="s">
        <v>89</v>
      </c>
      <c r="C28" s="114"/>
      <c r="D28" s="94"/>
      <c r="E28" s="95"/>
      <c r="F28" s="95"/>
      <c r="G28" s="57" t="s">
        <v>11</v>
      </c>
      <c r="H28" s="92"/>
      <c r="I28" s="92"/>
      <c r="J28" s="93"/>
      <c r="K28" s="94"/>
      <c r="L28" s="95"/>
      <c r="M28" s="95"/>
      <c r="N28" s="57" t="s">
        <v>11</v>
      </c>
      <c r="O28" s="92"/>
      <c r="P28" s="92"/>
      <c r="Q28" s="93"/>
      <c r="R28" s="94"/>
      <c r="S28" s="95"/>
      <c r="T28" s="95"/>
      <c r="U28" s="57" t="s">
        <v>11</v>
      </c>
      <c r="V28" s="92"/>
      <c r="W28" s="92"/>
      <c r="X28" s="93"/>
      <c r="Y28" s="94"/>
      <c r="Z28" s="95"/>
      <c r="AA28" s="95"/>
      <c r="AB28" s="57" t="s">
        <v>11</v>
      </c>
      <c r="AC28" s="92"/>
      <c r="AD28" s="92"/>
      <c r="AE28" s="93"/>
      <c r="AF28" s="94"/>
      <c r="AG28" s="95"/>
      <c r="AH28" s="95"/>
      <c r="AI28" s="57" t="s">
        <v>11</v>
      </c>
      <c r="AJ28" s="92"/>
      <c r="AK28" s="92"/>
      <c r="AL28" s="93"/>
      <c r="AM28" s="105"/>
      <c r="AN28" s="105"/>
      <c r="AO28" s="105"/>
      <c r="AP28" s="105"/>
      <c r="AQ28" s="105"/>
      <c r="AR28" s="105"/>
      <c r="AS28" s="106"/>
    </row>
    <row r="30" spans="1:45" ht="13.5" thickBot="1">
      <c r="A30" s="2"/>
      <c r="B30" s="2"/>
      <c r="C30" s="2"/>
      <c r="D30" s="20"/>
      <c r="E30" s="20"/>
      <c r="F30" s="20"/>
      <c r="G30" s="2"/>
      <c r="H30" s="21"/>
      <c r="I30" s="21"/>
      <c r="J30" s="21"/>
      <c r="K30" s="20"/>
      <c r="L30" s="20"/>
      <c r="M30" s="20"/>
      <c r="N30" s="2"/>
      <c r="O30" s="21"/>
      <c r="P30" s="21"/>
      <c r="Q30" s="21"/>
      <c r="R30" s="20"/>
      <c r="S30" s="20"/>
      <c r="T30" s="20"/>
      <c r="U30" s="2"/>
      <c r="V30" s="21"/>
      <c r="W30" s="21"/>
      <c r="X30" s="21"/>
      <c r="Y30" s="20"/>
      <c r="Z30" s="20"/>
      <c r="AA30" s="20"/>
      <c r="AB30" s="2"/>
      <c r="AC30" s="21"/>
      <c r="AD30" s="21"/>
      <c r="AE30" s="21"/>
      <c r="AF30" s="20"/>
      <c r="AG30" s="20"/>
      <c r="AH30" s="20"/>
      <c r="AI30" s="2"/>
      <c r="AJ30" s="21"/>
      <c r="AK30" s="21"/>
      <c r="AL30" s="21"/>
      <c r="AM30" s="20"/>
      <c r="AN30" s="20"/>
      <c r="AO30" s="20"/>
      <c r="AP30" s="2"/>
      <c r="AQ30" s="21"/>
      <c r="AR30" s="21"/>
      <c r="AS30" s="21"/>
    </row>
    <row r="31" spans="1:45" ht="12.75" customHeight="1">
      <c r="A31" s="7"/>
      <c r="B31" s="131" t="s">
        <v>40</v>
      </c>
      <c r="C31" s="131"/>
      <c r="D31" s="131"/>
      <c r="E31" s="131"/>
      <c r="F31" s="131"/>
      <c r="G31" s="131"/>
      <c r="H31" s="131"/>
      <c r="I31" s="131"/>
      <c r="J31" s="131"/>
      <c r="K31" s="131"/>
      <c r="L31" s="131"/>
      <c r="M31" s="131"/>
      <c r="N31" s="131"/>
      <c r="O31" s="131"/>
      <c r="P31" s="131"/>
      <c r="Q31" s="131"/>
      <c r="R31" s="107" t="s">
        <v>82</v>
      </c>
      <c r="S31" s="108"/>
      <c r="T31" s="108"/>
      <c r="U31" s="108"/>
      <c r="V31" s="108"/>
      <c r="W31" s="108"/>
      <c r="X31" s="108"/>
      <c r="Y31" s="108"/>
      <c r="Z31" s="108"/>
      <c r="AA31" s="109"/>
      <c r="AB31" s="107" t="s">
        <v>90</v>
      </c>
      <c r="AC31" s="108"/>
      <c r="AD31" s="108"/>
      <c r="AE31" s="108"/>
      <c r="AF31" s="108"/>
      <c r="AG31" s="108"/>
      <c r="AH31" s="108"/>
      <c r="AI31" s="108"/>
      <c r="AJ31" s="108"/>
      <c r="AK31" s="109"/>
      <c r="AL31" s="122" t="s">
        <v>81</v>
      </c>
      <c r="AM31" s="123"/>
      <c r="AN31" s="123"/>
      <c r="AO31" s="132"/>
      <c r="AP31" s="122" t="s">
        <v>2</v>
      </c>
      <c r="AQ31" s="123"/>
      <c r="AR31" s="123"/>
      <c r="AS31" s="124"/>
    </row>
    <row r="32" spans="1:45" ht="12.75">
      <c r="A32" s="8"/>
      <c r="B32" s="90"/>
      <c r="C32" s="90"/>
      <c r="D32" s="90"/>
      <c r="E32" s="90"/>
      <c r="F32" s="90"/>
      <c r="G32" s="90"/>
      <c r="H32" s="90"/>
      <c r="I32" s="90"/>
      <c r="J32" s="90"/>
      <c r="K32" s="90"/>
      <c r="L32" s="90"/>
      <c r="M32" s="90"/>
      <c r="N32" s="90"/>
      <c r="O32" s="90"/>
      <c r="P32" s="90"/>
      <c r="Q32" s="90"/>
      <c r="R32" s="110"/>
      <c r="S32" s="111"/>
      <c r="T32" s="111"/>
      <c r="U32" s="111"/>
      <c r="V32" s="111"/>
      <c r="W32" s="111"/>
      <c r="X32" s="111"/>
      <c r="Y32" s="111"/>
      <c r="Z32" s="111"/>
      <c r="AA32" s="112"/>
      <c r="AB32" s="110"/>
      <c r="AC32" s="111"/>
      <c r="AD32" s="111"/>
      <c r="AE32" s="111"/>
      <c r="AF32" s="111"/>
      <c r="AG32" s="111"/>
      <c r="AH32" s="111"/>
      <c r="AI32" s="111"/>
      <c r="AJ32" s="111"/>
      <c r="AK32" s="112"/>
      <c r="AL32" s="125"/>
      <c r="AM32" s="126"/>
      <c r="AN32" s="126"/>
      <c r="AO32" s="133"/>
      <c r="AP32" s="125"/>
      <c r="AQ32" s="126"/>
      <c r="AR32" s="126"/>
      <c r="AS32" s="127"/>
    </row>
    <row r="33" spans="1:45" ht="12.75">
      <c r="A33" s="8"/>
      <c r="B33" s="90" t="s">
        <v>35</v>
      </c>
      <c r="C33" s="90"/>
      <c r="D33" s="90"/>
      <c r="E33" s="90"/>
      <c r="F33" s="90"/>
      <c r="G33" s="90"/>
      <c r="H33" s="90"/>
      <c r="I33" s="90"/>
      <c r="J33" s="90"/>
      <c r="K33" s="90"/>
      <c r="L33" s="90"/>
      <c r="M33" s="90"/>
      <c r="N33" s="90"/>
      <c r="O33" s="90"/>
      <c r="P33" s="90"/>
      <c r="Q33" s="90"/>
      <c r="R33" s="82" t="s">
        <v>0</v>
      </c>
      <c r="S33" s="73"/>
      <c r="T33" s="74"/>
      <c r="U33" s="82" t="s">
        <v>1</v>
      </c>
      <c r="V33" s="73"/>
      <c r="W33" s="74"/>
      <c r="X33" s="82" t="s">
        <v>9</v>
      </c>
      <c r="Y33" s="73"/>
      <c r="Z33" s="73"/>
      <c r="AA33" s="74"/>
      <c r="AB33" s="82" t="s">
        <v>0</v>
      </c>
      <c r="AC33" s="73"/>
      <c r="AD33" s="74"/>
      <c r="AE33" s="82" t="s">
        <v>1</v>
      </c>
      <c r="AF33" s="73"/>
      <c r="AG33" s="74"/>
      <c r="AH33" s="82" t="s">
        <v>9</v>
      </c>
      <c r="AI33" s="73"/>
      <c r="AJ33" s="73"/>
      <c r="AK33" s="74"/>
      <c r="AL33" s="128"/>
      <c r="AM33" s="129"/>
      <c r="AN33" s="129"/>
      <c r="AO33" s="134"/>
      <c r="AP33" s="128"/>
      <c r="AQ33" s="129"/>
      <c r="AR33" s="129"/>
      <c r="AS33" s="130"/>
    </row>
    <row r="34" spans="1:45" ht="12.75">
      <c r="A34" s="9"/>
      <c r="B34" s="87"/>
      <c r="C34" s="87"/>
      <c r="D34" s="87"/>
      <c r="E34" s="87"/>
      <c r="F34" s="87"/>
      <c r="G34" s="87"/>
      <c r="H34" s="87"/>
      <c r="I34" s="87"/>
      <c r="J34" s="87"/>
      <c r="K34" s="87"/>
      <c r="L34" s="87"/>
      <c r="M34" s="87"/>
      <c r="N34" s="87"/>
      <c r="O34" s="87"/>
      <c r="P34" s="87"/>
      <c r="Q34" s="87"/>
      <c r="R34" s="83">
        <f>(((ABS(D42)&gt;ABS(H42))+(ABS(D43)&gt;ABS(H43))+(ABS(D44)&gt;ABS(H44)))&gt;=2)+(((ABS(Y42)&gt;ABS(AC42))+(ABS(Y43)&gt;ABS(AC43))+(ABS(Y44)&gt;ABS(AC44))&gt;=2)+(((ABS(AM42)&gt;ABS(AQ42))+(ABS(AM43)&gt;ABS(AQ43))+(ABS(AM44)&gt;ABS(AQ44))&gt;=2)))</f>
        <v>0</v>
      </c>
      <c r="S34" s="84"/>
      <c r="T34" s="85"/>
      <c r="U34" s="86">
        <f>(((ABS(D42)&lt;ABS(H42))+(ABS(D43)&lt;ABS(H43))+(ABS(D44)&lt;ABS(H44)))&gt;=2)+(((ABS(Y42)&lt;ABS(AC42))+(ABS(Y43)&lt;ABS(AC43))+(ABS(Y44)&lt;ABS(AC44)))&gt;=2)+(((ABS(AM42)&lt;ABS(AQ42))+(ABS(AM43)&lt;ABS(AQ43))+(ABS(AM44)&lt;ABS(AQ44))&gt;=2))</f>
        <v>0</v>
      </c>
      <c r="V34" s="77"/>
      <c r="W34" s="78"/>
      <c r="X34" s="79" t="e">
        <f>R34/(R34+U34)</f>
        <v>#DIV/0!</v>
      </c>
      <c r="Y34" s="80"/>
      <c r="Z34" s="80"/>
      <c r="AA34" s="81"/>
      <c r="AB34" s="83">
        <f>(ABS(D42)&gt;ABS(H42))+(ABS(D43)&gt;ABS(H43))+(ABS(D44)&gt;ABS(H44))+(ABS(Y42)&gt;ABS(AC42))+(ABS(Y43)&gt;ABS(AC43))+(ABS(Y44)&gt;ABS(AC44))+(ABS(AM42)&gt;ABS(AQ42))+(ABS(AM43)&gt;ABS(AQ43))+(ABS(AM44)&gt;ABS(AQ44))</f>
        <v>0</v>
      </c>
      <c r="AC34" s="84"/>
      <c r="AD34" s="85"/>
      <c r="AE34" s="83">
        <f>(ABS(D42)&lt;ABS(H42))+(ABS(D43)&lt;ABS(H43))+(ABS(D44)&lt;ABS(H44))+(ABS(Y42)&lt;ABS(AC42))+(ABS(Y43)&lt;ABS(AC43))+(ABS(Y44)&lt;ABS(AC44))+(ABS(AM42)&lt;ABS(AQ42))+(ABS(AM43)&lt;ABS(AQ43))+(ABS(AM44)&lt;ABS(AQ44))</f>
        <v>0</v>
      </c>
      <c r="AF34" s="84"/>
      <c r="AG34" s="85"/>
      <c r="AH34" s="79" t="e">
        <f>AB34/(AB34+AE34)</f>
        <v>#DIV/0!</v>
      </c>
      <c r="AI34" s="80"/>
      <c r="AJ34" s="80"/>
      <c r="AK34" s="81"/>
      <c r="AL34" s="79" t="e">
        <f>(ABS(D42)+ABS(D43)+ABS(D44)+ABS(Y42)+ABS(Y43)+ABS(Y44)+ABS(AM42)+ABS(AM43)+ABS(AM44))/(ABS(H42)+ABS(H43)+ABS(H44)+ABS(AC42)+ABS(AC43)+ABS(AC44)+ABS(AQ42)+ABS(AQ43)+ABS(AQ44))</f>
        <v>#DIV/0!</v>
      </c>
      <c r="AM34" s="80"/>
      <c r="AN34" s="80"/>
      <c r="AO34" s="81"/>
      <c r="AP34" s="99"/>
      <c r="AQ34" s="100"/>
      <c r="AR34" s="100"/>
      <c r="AS34" s="121"/>
    </row>
    <row r="35" spans="1:45" ht="12.75">
      <c r="A35" s="9"/>
      <c r="B35" s="87"/>
      <c r="C35" s="87"/>
      <c r="D35" s="87"/>
      <c r="E35" s="87"/>
      <c r="F35" s="87"/>
      <c r="G35" s="87"/>
      <c r="H35" s="87"/>
      <c r="I35" s="87"/>
      <c r="J35" s="87"/>
      <c r="K35" s="87"/>
      <c r="L35" s="87"/>
      <c r="M35" s="87"/>
      <c r="N35" s="87"/>
      <c r="O35" s="87"/>
      <c r="P35" s="87"/>
      <c r="Q35" s="87"/>
      <c r="R35" s="83">
        <f>(((ABS(H42)&gt;ABS(D42))+(ABS(H43)&gt;ABS(D43))+(ABS(H44)&gt;ABS(D44)))&gt;=2)+(((ABS(R42)&gt;ABS(V42))+(ABS(R43)&gt;ABS(V43))+(ABS(R44)&gt;ABS(V44)))&gt;=2)+(((ABS(AF42)&gt;ABS(AJ42))+(ABS(AF43)&gt;ABS(AJ43))+(ABS(AF44)&gt;ABS(AJ44)))&gt;=2)</f>
        <v>0</v>
      </c>
      <c r="S35" s="84"/>
      <c r="T35" s="85"/>
      <c r="U35" s="86">
        <f>(((ABS(H42)&lt;ABS(D42))+(ABS(H43)&lt;ABS(D43))+(ABS(H44)&lt;ABS(D44)))&gt;=2)+(((ABS(R42)&lt;ABS(V42))+(ABS(R43)&lt;ABS(V43))+(ABS(R44)&lt;ABS(V44)))&gt;=2)+(((ABS(AF42)&lt;ABS(AJ42))+(ABS(AF43)&lt;ABS(AJ43))+(ABS(AF44)&lt;ABS(AJ44)))&gt;=2)</f>
        <v>0</v>
      </c>
      <c r="V35" s="77"/>
      <c r="W35" s="78"/>
      <c r="X35" s="79" t="e">
        <f>R35/(R35+U35)</f>
        <v>#DIV/0!</v>
      </c>
      <c r="Y35" s="80"/>
      <c r="Z35" s="80"/>
      <c r="AA35" s="81"/>
      <c r="AB35" s="83">
        <f>(ABS(H42)&gt;ABS(D42))+(ABS(H43)&gt;ABS(D43))+(ABS(H44)&gt;ABS(D44))+(ABS(R42)&gt;ABS(V42))+(ABS(R43)&gt;ABS(V43))+(ABS(R44)&gt;ABS(V44))+(ABS(AF42)&gt;ABS(AJ42))+(ABS(AF43)&gt;ABS(AJ43))+(ABS(AF44)&gt;ABS(AJ44))</f>
        <v>0</v>
      </c>
      <c r="AC35" s="84"/>
      <c r="AD35" s="85"/>
      <c r="AE35" s="83">
        <f>(ABS(H42)&lt;ABS(D42))+(ABS(H43)&lt;ABS(D43))+(ABS(H44)&lt;ABS(D44))+(ABS(R42)&lt;ABS(V42))+(ABS(R43)&lt;ABS(V43))+(ABS(R44)&lt;ABS(V44))+(ABS(AF42)&lt;ABS(AJ42))+(ABS(AF43)&lt;ABS(AJ43))+(ABS(AF44)&lt;ABS(AJ44))</f>
        <v>0</v>
      </c>
      <c r="AF35" s="84"/>
      <c r="AG35" s="85"/>
      <c r="AH35" s="79" t="e">
        <f>AB35/(AB35+AE35)</f>
        <v>#DIV/0!</v>
      </c>
      <c r="AI35" s="80"/>
      <c r="AJ35" s="80"/>
      <c r="AK35" s="81"/>
      <c r="AL35" s="79" t="e">
        <f>(ABS(H42)+ABS(H43)+ABS(H44)+ABS(R42)+ABS(R43)+ABS(R44)+ABS(AF42)+ABS(AF43)+ABS(AF44))/(ABS(D42)+ABS(D43)+ABS(D44)+ABS(V42)+ABS(V43)+ABS(V44)+ABS(AJ42)+ABS(AJ43)+ABS(AJ44))</f>
        <v>#DIV/0!</v>
      </c>
      <c r="AM35" s="80"/>
      <c r="AN35" s="80"/>
      <c r="AO35" s="81"/>
      <c r="AP35" s="99"/>
      <c r="AQ35" s="100"/>
      <c r="AR35" s="100"/>
      <c r="AS35" s="121"/>
    </row>
    <row r="36" spans="1:45" ht="12.75">
      <c r="A36" s="9"/>
      <c r="B36" s="87"/>
      <c r="C36" s="87"/>
      <c r="D36" s="87"/>
      <c r="E36" s="87"/>
      <c r="F36" s="87"/>
      <c r="G36" s="87"/>
      <c r="H36" s="87"/>
      <c r="I36" s="87"/>
      <c r="J36" s="87"/>
      <c r="K36" s="87"/>
      <c r="L36" s="87"/>
      <c r="M36" s="87"/>
      <c r="N36" s="87"/>
      <c r="O36" s="87"/>
      <c r="P36" s="87"/>
      <c r="Q36" s="87"/>
      <c r="R36" s="83">
        <f>(((ABS(K42)&gt;ABS(O42))+(ABS(K43)&gt;ABS(O43))+(ABS(K44)&gt;ABS(O44)))&gt;=2)+(((ABS(Y42)&lt;ABS(AC42))+(ABS(Y43)&lt;ABS(AC43))+(ABS(Y44)&lt;ABS(AC44))&gt;=2)+(((ABS(AJ42)&gt;ABS(AF42))+(ABS(AJ43)&gt;ABS(AF43))+(ABS(AJ44)&gt;ABS(AF44))&gt;=2)))</f>
        <v>0</v>
      </c>
      <c r="S36" s="84"/>
      <c r="T36" s="85"/>
      <c r="U36" s="86">
        <f>(((ABS(K42)&lt;ABS(O42))+(ABS(K43)&lt;ABS(O43))+(ABS(K44)&lt;ABS(O44)))&gt;=2)+(((ABS(Y42)&gt;ABS(AC42))+(ABS(Y43)&gt;ABS(AC43))+(ABS(Y44)&gt;ABS(AC44))&gt;=2)+(((ABS(AJ42)&lt;ABS(AF42))+(ABS(AJ43)&lt;ABS(AF43))+(ABS(AJ44)&lt;ABS(AF44))&gt;=2)))</f>
        <v>0</v>
      </c>
      <c r="V36" s="77"/>
      <c r="W36" s="78"/>
      <c r="X36" s="79" t="e">
        <f>R36/(R36+U36)</f>
        <v>#DIV/0!</v>
      </c>
      <c r="Y36" s="80"/>
      <c r="Z36" s="80"/>
      <c r="AA36" s="81"/>
      <c r="AB36" s="83">
        <f>(ABS(K42)&gt;ABS(O42))+(ABS(K43)&gt;ABS(O43))+(ABS(K44)&gt;ABS(O44))+(ABS(Y42)&lt;ABS(AC42))+(ABS(Y43)&lt;ABS(AC43))+(ABS(Y44)&lt;ABS(AC44))+(ABS(AJ42)&gt;ABS(AF42))+(ABS(AJ43)&gt;ABS(AF43))+(ABS(AJ44)&gt;ABS(AF44))</f>
        <v>0</v>
      </c>
      <c r="AC36" s="84"/>
      <c r="AD36" s="85"/>
      <c r="AE36" s="83">
        <f>(ABS(O42)&gt;ABS(K42))+(ABS(O43)&gt;ABS(K43))+(ABS(O44)&gt;ABS(K44))+(ABS(Y42)&gt;ABS(AC42))+(ABS(Y43)&gt;ABS(AC43))+(ABS(Y44)&gt;ABS(AC44))+(ABS(AF42)&gt;ABS(AJ42))+(ABS(AF43)&gt;ABS(AJ43))+(ABS(AF44)&gt;ABS(AJ44))</f>
        <v>0</v>
      </c>
      <c r="AF36" s="84"/>
      <c r="AG36" s="85"/>
      <c r="AH36" s="79" t="e">
        <f>AB36/(AB36+AE36)</f>
        <v>#DIV/0!</v>
      </c>
      <c r="AI36" s="80"/>
      <c r="AJ36" s="80"/>
      <c r="AK36" s="81"/>
      <c r="AL36" s="79" t="e">
        <f>(ABS(K42)+ABS(K43)+ABS(K44)+ABS(AC42)+ABS(AC43)+ABS(AC44)+ABS(AJ42)+ABS(AJ43)+ABS(AJ44))/(ABS(O42)+ABS(O43)+ABS(O44)+ABS(Y42)+ABS(Y43)+ABS(Y44)+ABS(AF42)+ABS(AF43)+ABS(AF44))</f>
        <v>#DIV/0!</v>
      </c>
      <c r="AM36" s="80"/>
      <c r="AN36" s="80"/>
      <c r="AO36" s="81"/>
      <c r="AP36" s="99"/>
      <c r="AQ36" s="100"/>
      <c r="AR36" s="100"/>
      <c r="AS36" s="121"/>
    </row>
    <row r="37" spans="1:45" ht="12.75">
      <c r="A37" s="9"/>
      <c r="B37" s="87"/>
      <c r="C37" s="87"/>
      <c r="D37" s="87"/>
      <c r="E37" s="87"/>
      <c r="F37" s="87"/>
      <c r="G37" s="87"/>
      <c r="H37" s="87"/>
      <c r="I37" s="87"/>
      <c r="J37" s="87"/>
      <c r="K37" s="87"/>
      <c r="L37" s="87"/>
      <c r="M37" s="87"/>
      <c r="N37" s="87"/>
      <c r="O37" s="87"/>
      <c r="P37" s="87"/>
      <c r="Q37" s="87"/>
      <c r="R37" s="83">
        <f>(((ABS(K42)&lt;ABS(O42))+(ABS(K43)&lt;ABS(O43))+(ABS(K44)&lt;ABS(O44)))&gt;=2)+(((ABS(R42)&lt;ABS(V42))+(ABS(R43)&lt;ABS(V43))+(ABS(R44)&lt;ABS(V44))&gt;=2)+(((ABS(AQ42)&gt;ABS(AM42))+(ABS(AQ43)&gt;ABS(AM43))+(ABS(AQ44)&gt;ABS(AM44))&gt;=2)))</f>
        <v>0</v>
      </c>
      <c r="S37" s="84"/>
      <c r="T37" s="85"/>
      <c r="U37" s="86">
        <f>(((ABS(K42)&gt;ABS(O42))+(ABS(K43)&gt;ABS(O43))+(ABS(K44)&gt;ABS(O44)))&gt;=2)+(((ABS(R42)&gt;ABS(V42))+(ABS(R43)&gt;ABS(V43))+(ABS(R44)&gt;ABS(V44))&gt;=2)+(((ABS(AQ42)&lt;ABS(AM42))+(ABS(AQ43)&lt;ABS(AM43))+(ABS(AQ44)&lt;ABS(AM44))&gt;=2)))</f>
        <v>0</v>
      </c>
      <c r="V37" s="77"/>
      <c r="W37" s="78"/>
      <c r="X37" s="79" t="e">
        <f>R37/(R37+U37)</f>
        <v>#DIV/0!</v>
      </c>
      <c r="Y37" s="80"/>
      <c r="Z37" s="80"/>
      <c r="AA37" s="81"/>
      <c r="AB37" s="83">
        <f>(ABS(K42)&lt;ABS(O42))+(ABS(K43)&lt;ABS(O43))+(ABS(K44)&lt;ABS(O44))+(ABS(R42)&lt;ABS(V42))+(ABS(R43)&lt;ABS(V43))+(ABS(R44)&lt;ABS(V44))+(ABS(AQ42)&gt;ABS(AM42))+(ABS(AQ43)&gt;ABS(AM43))+(ABS(AQ44)&gt;ABS(AM44))</f>
        <v>0</v>
      </c>
      <c r="AC37" s="84"/>
      <c r="AD37" s="85"/>
      <c r="AE37" s="83">
        <f>(ABS(K42)&gt;ABS(O42))+(ABS(K43)&gt;ABS(O43))+(ABS(K44)&gt;ABS(O44))+(ABS(R42)&gt;ABS(V42))+(ABS(R43)&gt;ABS(V43))+(ABS(R44)&gt;ABS(V44))+(ABS(AQ42)&lt;ABS(AM42))+(ABS(AQ43)&lt;ABS(AM43))+(ABS(AQ44)&lt;ABS(AM44))</f>
        <v>0</v>
      </c>
      <c r="AF37" s="84"/>
      <c r="AG37" s="85"/>
      <c r="AH37" s="79" t="e">
        <f>AB37/(AB37+AE37)</f>
        <v>#DIV/0!</v>
      </c>
      <c r="AI37" s="80"/>
      <c r="AJ37" s="80"/>
      <c r="AK37" s="81"/>
      <c r="AL37" s="79" t="e">
        <f>(ABS(O42)+ABS(O43)+ABS(O44)+ABS(V42)+ABS(V43)+ABS(V44)+ABS(AQ42)+ABS(AQ43)+ABS(AQ44))/(ABS(K42)+ABS(K43)+ABS(K44)+ABS(R42)+ABS(R43)+ABS(R44)+ABS(AM42)+ABS(AM43)+ABS(AM44))</f>
        <v>#DIV/0!</v>
      </c>
      <c r="AM37" s="80"/>
      <c r="AN37" s="80"/>
      <c r="AO37" s="81"/>
      <c r="AP37" s="99"/>
      <c r="AQ37" s="100"/>
      <c r="AR37" s="100"/>
      <c r="AS37" s="121"/>
    </row>
    <row r="38" spans="1:45" ht="12.75">
      <c r="A38" s="8"/>
      <c r="B38" s="110"/>
      <c r="C38" s="112"/>
      <c r="D38" s="118"/>
      <c r="E38" s="119"/>
      <c r="F38" s="119"/>
      <c r="G38" s="119"/>
      <c r="H38" s="119"/>
      <c r="I38" s="119"/>
      <c r="J38" s="120"/>
      <c r="K38" s="118"/>
      <c r="L38" s="119"/>
      <c r="M38" s="119"/>
      <c r="N38" s="119"/>
      <c r="O38" s="119"/>
      <c r="P38" s="119"/>
      <c r="Q38" s="120"/>
      <c r="R38" s="118"/>
      <c r="S38" s="119"/>
      <c r="T38" s="119"/>
      <c r="U38" s="119"/>
      <c r="V38" s="119"/>
      <c r="W38" s="119"/>
      <c r="X38" s="120"/>
      <c r="Y38" s="118"/>
      <c r="Z38" s="119"/>
      <c r="AA38" s="119"/>
      <c r="AB38" s="119"/>
      <c r="AC38" s="119"/>
      <c r="AD38" s="119"/>
      <c r="AE38" s="120"/>
      <c r="AF38" s="118"/>
      <c r="AG38" s="119"/>
      <c r="AH38" s="119"/>
      <c r="AI38" s="119"/>
      <c r="AJ38" s="119"/>
      <c r="AK38" s="119"/>
      <c r="AL38" s="120"/>
      <c r="AM38" s="118"/>
      <c r="AN38" s="119"/>
      <c r="AO38" s="119"/>
      <c r="AP38" s="119"/>
      <c r="AQ38" s="119"/>
      <c r="AR38" s="119"/>
      <c r="AS38" s="120"/>
    </row>
    <row r="39" spans="1:45" ht="12.75">
      <c r="A39" s="8"/>
      <c r="B39" s="82" t="s">
        <v>3</v>
      </c>
      <c r="C39" s="74"/>
      <c r="D39" s="99" t="s">
        <v>30</v>
      </c>
      <c r="E39" s="100"/>
      <c r="F39" s="100"/>
      <c r="G39" s="100"/>
      <c r="H39" s="100"/>
      <c r="I39" s="100"/>
      <c r="J39" s="101"/>
      <c r="K39" s="99" t="s">
        <v>31</v>
      </c>
      <c r="L39" s="100"/>
      <c r="M39" s="100"/>
      <c r="N39" s="100"/>
      <c r="O39" s="100"/>
      <c r="P39" s="100"/>
      <c r="Q39" s="101"/>
      <c r="R39" s="82" t="s">
        <v>5</v>
      </c>
      <c r="S39" s="73"/>
      <c r="T39" s="73"/>
      <c r="U39" s="73"/>
      <c r="V39" s="73"/>
      <c r="W39" s="73"/>
      <c r="X39" s="74"/>
      <c r="Y39" s="82" t="s">
        <v>5</v>
      </c>
      <c r="Z39" s="73"/>
      <c r="AA39" s="73"/>
      <c r="AB39" s="73"/>
      <c r="AC39" s="73"/>
      <c r="AD39" s="73"/>
      <c r="AE39" s="74"/>
      <c r="AF39" s="82" t="s">
        <v>5</v>
      </c>
      <c r="AG39" s="73"/>
      <c r="AH39" s="73"/>
      <c r="AI39" s="73"/>
      <c r="AJ39" s="73"/>
      <c r="AK39" s="73"/>
      <c r="AL39" s="74"/>
      <c r="AM39" s="82" t="s">
        <v>5</v>
      </c>
      <c r="AN39" s="73"/>
      <c r="AO39" s="73"/>
      <c r="AP39" s="73"/>
      <c r="AQ39" s="73"/>
      <c r="AR39" s="73"/>
      <c r="AS39" s="117"/>
    </row>
    <row r="40" spans="1:45" ht="12.75">
      <c r="A40" s="8"/>
      <c r="B40" s="82" t="s">
        <v>8</v>
      </c>
      <c r="C40" s="74"/>
      <c r="D40" s="82" t="s">
        <v>24</v>
      </c>
      <c r="E40" s="73"/>
      <c r="F40" s="73"/>
      <c r="G40" s="73"/>
      <c r="H40" s="73"/>
      <c r="I40" s="73"/>
      <c r="J40" s="74"/>
      <c r="K40" s="82" t="s">
        <v>25</v>
      </c>
      <c r="L40" s="73"/>
      <c r="M40" s="73"/>
      <c r="N40" s="73"/>
      <c r="O40" s="73"/>
      <c r="P40" s="73"/>
      <c r="Q40" s="74"/>
      <c r="R40" s="82" t="s">
        <v>26</v>
      </c>
      <c r="S40" s="73"/>
      <c r="T40" s="73"/>
      <c r="U40" s="73"/>
      <c r="V40" s="73"/>
      <c r="W40" s="73"/>
      <c r="X40" s="74"/>
      <c r="Y40" s="82" t="s">
        <v>27</v>
      </c>
      <c r="Z40" s="73"/>
      <c r="AA40" s="73"/>
      <c r="AB40" s="73"/>
      <c r="AC40" s="73"/>
      <c r="AD40" s="73"/>
      <c r="AE40" s="74"/>
      <c r="AF40" s="82" t="s">
        <v>28</v>
      </c>
      <c r="AG40" s="73"/>
      <c r="AH40" s="73"/>
      <c r="AI40" s="73"/>
      <c r="AJ40" s="73"/>
      <c r="AK40" s="73"/>
      <c r="AL40" s="74"/>
      <c r="AM40" s="82" t="s">
        <v>29</v>
      </c>
      <c r="AN40" s="73"/>
      <c r="AO40" s="73"/>
      <c r="AP40" s="73"/>
      <c r="AQ40" s="73"/>
      <c r="AR40" s="73"/>
      <c r="AS40" s="117"/>
    </row>
    <row r="41" spans="1:45" ht="12.75">
      <c r="A41" s="8"/>
      <c r="B41" s="82" t="s">
        <v>21</v>
      </c>
      <c r="C41" s="74"/>
      <c r="D41" s="82" t="s">
        <v>4</v>
      </c>
      <c r="E41" s="73"/>
      <c r="F41" s="73"/>
      <c r="G41" s="73"/>
      <c r="H41" s="73"/>
      <c r="I41" s="73"/>
      <c r="J41" s="74"/>
      <c r="K41" s="82" t="s">
        <v>43</v>
      </c>
      <c r="L41" s="73"/>
      <c r="M41" s="73"/>
      <c r="N41" s="73"/>
      <c r="O41" s="73"/>
      <c r="P41" s="73"/>
      <c r="Q41" s="74"/>
      <c r="R41" s="82" t="s">
        <v>44</v>
      </c>
      <c r="S41" s="73"/>
      <c r="T41" s="73"/>
      <c r="U41" s="73"/>
      <c r="V41" s="73"/>
      <c r="W41" s="73"/>
      <c r="X41" s="74"/>
      <c r="Y41" s="82" t="s">
        <v>7</v>
      </c>
      <c r="Z41" s="73"/>
      <c r="AA41" s="73"/>
      <c r="AB41" s="73"/>
      <c r="AC41" s="73"/>
      <c r="AD41" s="73"/>
      <c r="AE41" s="74"/>
      <c r="AF41" s="82" t="s">
        <v>6</v>
      </c>
      <c r="AG41" s="73"/>
      <c r="AH41" s="73"/>
      <c r="AI41" s="73"/>
      <c r="AJ41" s="73"/>
      <c r="AK41" s="73"/>
      <c r="AL41" s="74"/>
      <c r="AM41" s="82" t="s">
        <v>45</v>
      </c>
      <c r="AN41" s="73"/>
      <c r="AO41" s="73"/>
      <c r="AP41" s="73"/>
      <c r="AQ41" s="73"/>
      <c r="AR41" s="73"/>
      <c r="AS41" s="117"/>
    </row>
    <row r="42" spans="1:45" ht="12.75">
      <c r="A42" s="8"/>
      <c r="B42" s="82" t="s">
        <v>87</v>
      </c>
      <c r="C42" s="74"/>
      <c r="D42" s="71"/>
      <c r="E42" s="72"/>
      <c r="F42" s="72"/>
      <c r="G42" s="58" t="s">
        <v>11</v>
      </c>
      <c r="H42" s="75"/>
      <c r="I42" s="75"/>
      <c r="J42" s="76"/>
      <c r="K42" s="71"/>
      <c r="L42" s="72"/>
      <c r="M42" s="72"/>
      <c r="N42" s="58" t="s">
        <v>11</v>
      </c>
      <c r="O42" s="75"/>
      <c r="P42" s="75"/>
      <c r="Q42" s="76"/>
      <c r="R42" s="71"/>
      <c r="S42" s="72"/>
      <c r="T42" s="72"/>
      <c r="U42" s="58" t="s">
        <v>11</v>
      </c>
      <c r="V42" s="75"/>
      <c r="W42" s="75"/>
      <c r="X42" s="76"/>
      <c r="Y42" s="71"/>
      <c r="Z42" s="72"/>
      <c r="AA42" s="72"/>
      <c r="AB42" s="58" t="s">
        <v>11</v>
      </c>
      <c r="AC42" s="75"/>
      <c r="AD42" s="75"/>
      <c r="AE42" s="76"/>
      <c r="AF42" s="71"/>
      <c r="AG42" s="72"/>
      <c r="AH42" s="72"/>
      <c r="AI42" s="58" t="s">
        <v>11</v>
      </c>
      <c r="AJ42" s="75"/>
      <c r="AK42" s="75"/>
      <c r="AL42" s="76"/>
      <c r="AM42" s="71"/>
      <c r="AN42" s="72"/>
      <c r="AO42" s="72"/>
      <c r="AP42" s="58" t="s">
        <v>11</v>
      </c>
      <c r="AQ42" s="75"/>
      <c r="AR42" s="75"/>
      <c r="AS42" s="116"/>
    </row>
    <row r="43" spans="1:45" ht="12.75">
      <c r="A43" s="8"/>
      <c r="B43" s="82" t="s">
        <v>88</v>
      </c>
      <c r="C43" s="74"/>
      <c r="D43" s="71"/>
      <c r="E43" s="72"/>
      <c r="F43" s="72"/>
      <c r="G43" s="58" t="s">
        <v>11</v>
      </c>
      <c r="H43" s="75"/>
      <c r="I43" s="75"/>
      <c r="J43" s="76"/>
      <c r="K43" s="71"/>
      <c r="L43" s="72"/>
      <c r="M43" s="72"/>
      <c r="N43" s="58" t="s">
        <v>11</v>
      </c>
      <c r="O43" s="75"/>
      <c r="P43" s="75"/>
      <c r="Q43" s="76"/>
      <c r="R43" s="71"/>
      <c r="S43" s="72"/>
      <c r="T43" s="72"/>
      <c r="U43" s="58" t="s">
        <v>11</v>
      </c>
      <c r="V43" s="75"/>
      <c r="W43" s="75"/>
      <c r="X43" s="76"/>
      <c r="Y43" s="71"/>
      <c r="Z43" s="72"/>
      <c r="AA43" s="72"/>
      <c r="AB43" s="58" t="s">
        <v>11</v>
      </c>
      <c r="AC43" s="75"/>
      <c r="AD43" s="75"/>
      <c r="AE43" s="76"/>
      <c r="AF43" s="71"/>
      <c r="AG43" s="72"/>
      <c r="AH43" s="72"/>
      <c r="AI43" s="58" t="s">
        <v>11</v>
      </c>
      <c r="AJ43" s="75"/>
      <c r="AK43" s="75"/>
      <c r="AL43" s="76"/>
      <c r="AM43" s="71"/>
      <c r="AN43" s="72"/>
      <c r="AO43" s="72"/>
      <c r="AP43" s="58" t="s">
        <v>11</v>
      </c>
      <c r="AQ43" s="75"/>
      <c r="AR43" s="75"/>
      <c r="AS43" s="116"/>
    </row>
    <row r="44" spans="1:45" ht="13.5" thickBot="1">
      <c r="A44" s="10"/>
      <c r="B44" s="113" t="s">
        <v>89</v>
      </c>
      <c r="C44" s="114"/>
      <c r="D44" s="94"/>
      <c r="E44" s="95"/>
      <c r="F44" s="95"/>
      <c r="G44" s="57" t="s">
        <v>11</v>
      </c>
      <c r="H44" s="92"/>
      <c r="I44" s="92"/>
      <c r="J44" s="93"/>
      <c r="K44" s="94"/>
      <c r="L44" s="95"/>
      <c r="M44" s="95"/>
      <c r="N44" s="57" t="s">
        <v>11</v>
      </c>
      <c r="O44" s="92"/>
      <c r="P44" s="92"/>
      <c r="Q44" s="93"/>
      <c r="R44" s="94"/>
      <c r="S44" s="95"/>
      <c r="T44" s="95"/>
      <c r="U44" s="57" t="s">
        <v>11</v>
      </c>
      <c r="V44" s="92"/>
      <c r="W44" s="92"/>
      <c r="X44" s="93"/>
      <c r="Y44" s="94"/>
      <c r="Z44" s="95"/>
      <c r="AA44" s="95"/>
      <c r="AB44" s="57" t="s">
        <v>11</v>
      </c>
      <c r="AC44" s="92"/>
      <c r="AD44" s="92"/>
      <c r="AE44" s="93"/>
      <c r="AF44" s="94"/>
      <c r="AG44" s="95"/>
      <c r="AH44" s="95"/>
      <c r="AI44" s="57" t="s">
        <v>11</v>
      </c>
      <c r="AJ44" s="92"/>
      <c r="AK44" s="92"/>
      <c r="AL44" s="93"/>
      <c r="AM44" s="94"/>
      <c r="AN44" s="95"/>
      <c r="AO44" s="95"/>
      <c r="AP44" s="57" t="s">
        <v>11</v>
      </c>
      <c r="AQ44" s="92"/>
      <c r="AR44" s="92"/>
      <c r="AS44" s="115"/>
    </row>
    <row r="45" spans="1:45" ht="12.75">
      <c r="A45" s="2"/>
      <c r="B45" s="2"/>
      <c r="C45" s="2"/>
      <c r="D45" s="20"/>
      <c r="E45" s="20"/>
      <c r="F45" s="20"/>
      <c r="G45" s="2"/>
      <c r="H45" s="21"/>
      <c r="I45" s="21"/>
      <c r="J45" s="21"/>
      <c r="K45" s="20"/>
      <c r="L45" s="20"/>
      <c r="M45" s="20"/>
      <c r="N45" s="2"/>
      <c r="O45" s="21"/>
      <c r="P45" s="21"/>
      <c r="Q45" s="21"/>
      <c r="R45" s="20"/>
      <c r="S45" s="20"/>
      <c r="T45" s="20"/>
      <c r="U45" s="2"/>
      <c r="V45" s="21"/>
      <c r="W45" s="21"/>
      <c r="X45" s="21"/>
      <c r="Y45" s="20"/>
      <c r="Z45" s="20"/>
      <c r="AA45" s="20"/>
      <c r="AB45" s="2"/>
      <c r="AC45" s="21"/>
      <c r="AD45" s="21"/>
      <c r="AE45" s="21"/>
      <c r="AF45" s="20"/>
      <c r="AG45" s="20"/>
      <c r="AH45" s="20"/>
      <c r="AI45" s="2"/>
      <c r="AJ45" s="21"/>
      <c r="AK45" s="21"/>
      <c r="AL45" s="21"/>
      <c r="AM45" s="20"/>
      <c r="AN45" s="20"/>
      <c r="AO45" s="20"/>
      <c r="AP45" s="2"/>
      <c r="AQ45" s="21"/>
      <c r="AR45" s="21"/>
      <c r="AS45" s="21"/>
    </row>
    <row r="46" spans="1:45" ht="13.5" thickBot="1">
      <c r="A46" s="2"/>
      <c r="B46" s="2"/>
      <c r="C46" s="2"/>
      <c r="D46" s="20"/>
      <c r="E46" s="20"/>
      <c r="F46" s="20"/>
      <c r="G46" s="2"/>
      <c r="H46" s="21"/>
      <c r="I46" s="21"/>
      <c r="J46" s="21"/>
      <c r="K46" s="20"/>
      <c r="L46" s="20"/>
      <c r="M46" s="20"/>
      <c r="N46" s="2"/>
      <c r="O46" s="21"/>
      <c r="P46" s="21"/>
      <c r="Q46" s="21"/>
      <c r="R46" s="20"/>
      <c r="S46" s="20"/>
      <c r="T46" s="20"/>
      <c r="U46" s="2"/>
      <c r="V46" s="21"/>
      <c r="W46" s="21"/>
      <c r="X46" s="21"/>
      <c r="Y46" s="20"/>
      <c r="Z46" s="20"/>
      <c r="AA46" s="20"/>
      <c r="AB46" s="2"/>
      <c r="AC46" s="21"/>
      <c r="AD46" s="21"/>
      <c r="AE46" s="21"/>
      <c r="AF46" s="20"/>
      <c r="AG46" s="20"/>
      <c r="AH46" s="20"/>
      <c r="AI46" s="2"/>
      <c r="AJ46" s="21"/>
      <c r="AK46" s="21"/>
      <c r="AL46" s="21"/>
      <c r="AM46" s="20"/>
      <c r="AN46" s="20"/>
      <c r="AO46" s="20"/>
      <c r="AP46" s="2"/>
      <c r="AQ46" s="21"/>
      <c r="AR46" s="21"/>
      <c r="AS46" s="21"/>
    </row>
    <row r="47" spans="1:45" ht="12.75" customHeight="1">
      <c r="A47" s="7"/>
      <c r="B47" s="131" t="s">
        <v>40</v>
      </c>
      <c r="C47" s="131"/>
      <c r="D47" s="131"/>
      <c r="E47" s="131"/>
      <c r="F47" s="131"/>
      <c r="G47" s="131"/>
      <c r="H47" s="131"/>
      <c r="I47" s="131"/>
      <c r="J47" s="131"/>
      <c r="K47" s="131"/>
      <c r="L47" s="131"/>
      <c r="M47" s="131"/>
      <c r="N47" s="131"/>
      <c r="O47" s="131"/>
      <c r="P47" s="131"/>
      <c r="Q47" s="131"/>
      <c r="R47" s="107" t="s">
        <v>82</v>
      </c>
      <c r="S47" s="108"/>
      <c r="T47" s="108"/>
      <c r="U47" s="108"/>
      <c r="V47" s="108"/>
      <c r="W47" s="108"/>
      <c r="X47" s="108"/>
      <c r="Y47" s="108"/>
      <c r="Z47" s="108"/>
      <c r="AA47" s="109"/>
      <c r="AB47" s="107" t="s">
        <v>90</v>
      </c>
      <c r="AC47" s="108"/>
      <c r="AD47" s="108"/>
      <c r="AE47" s="108"/>
      <c r="AF47" s="108"/>
      <c r="AG47" s="108"/>
      <c r="AH47" s="108"/>
      <c r="AI47" s="108"/>
      <c r="AJ47" s="108"/>
      <c r="AK47" s="109"/>
      <c r="AL47" s="122" t="s">
        <v>81</v>
      </c>
      <c r="AM47" s="123"/>
      <c r="AN47" s="123"/>
      <c r="AO47" s="132"/>
      <c r="AP47" s="122" t="s">
        <v>2</v>
      </c>
      <c r="AQ47" s="123"/>
      <c r="AR47" s="123"/>
      <c r="AS47" s="124"/>
    </row>
    <row r="48" spans="1:45" ht="12.75">
      <c r="A48" s="8"/>
      <c r="B48" s="90"/>
      <c r="C48" s="90"/>
      <c r="D48" s="90"/>
      <c r="E48" s="90"/>
      <c r="F48" s="90"/>
      <c r="G48" s="90"/>
      <c r="H48" s="90"/>
      <c r="I48" s="90"/>
      <c r="J48" s="90"/>
      <c r="K48" s="90"/>
      <c r="L48" s="90"/>
      <c r="M48" s="90"/>
      <c r="N48" s="90"/>
      <c r="O48" s="90"/>
      <c r="P48" s="90"/>
      <c r="Q48" s="90"/>
      <c r="R48" s="110"/>
      <c r="S48" s="111"/>
      <c r="T48" s="111"/>
      <c r="U48" s="111"/>
      <c r="V48" s="111"/>
      <c r="W48" s="111"/>
      <c r="X48" s="111"/>
      <c r="Y48" s="111"/>
      <c r="Z48" s="111"/>
      <c r="AA48" s="112"/>
      <c r="AB48" s="110"/>
      <c r="AC48" s="111"/>
      <c r="AD48" s="111"/>
      <c r="AE48" s="111"/>
      <c r="AF48" s="111"/>
      <c r="AG48" s="111"/>
      <c r="AH48" s="111"/>
      <c r="AI48" s="111"/>
      <c r="AJ48" s="111"/>
      <c r="AK48" s="112"/>
      <c r="AL48" s="125"/>
      <c r="AM48" s="126"/>
      <c r="AN48" s="126"/>
      <c r="AO48" s="133"/>
      <c r="AP48" s="125"/>
      <c r="AQ48" s="126"/>
      <c r="AR48" s="126"/>
      <c r="AS48" s="127"/>
    </row>
    <row r="49" spans="1:45" ht="12.75">
      <c r="A49" s="8"/>
      <c r="B49" s="90" t="s">
        <v>35</v>
      </c>
      <c r="C49" s="90"/>
      <c r="D49" s="90"/>
      <c r="E49" s="90"/>
      <c r="F49" s="90"/>
      <c r="G49" s="90"/>
      <c r="H49" s="90"/>
      <c r="I49" s="90"/>
      <c r="J49" s="90"/>
      <c r="K49" s="90"/>
      <c r="L49" s="90"/>
      <c r="M49" s="90"/>
      <c r="N49" s="90"/>
      <c r="O49" s="90"/>
      <c r="P49" s="90"/>
      <c r="Q49" s="90"/>
      <c r="R49" s="82" t="s">
        <v>0</v>
      </c>
      <c r="S49" s="73"/>
      <c r="T49" s="74"/>
      <c r="U49" s="82" t="s">
        <v>1</v>
      </c>
      <c r="V49" s="73"/>
      <c r="W49" s="74"/>
      <c r="X49" s="82" t="s">
        <v>9</v>
      </c>
      <c r="Y49" s="73"/>
      <c r="Z49" s="73"/>
      <c r="AA49" s="74"/>
      <c r="AB49" s="82" t="s">
        <v>0</v>
      </c>
      <c r="AC49" s="73"/>
      <c r="AD49" s="74"/>
      <c r="AE49" s="82" t="s">
        <v>1</v>
      </c>
      <c r="AF49" s="73"/>
      <c r="AG49" s="74"/>
      <c r="AH49" s="82" t="s">
        <v>9</v>
      </c>
      <c r="AI49" s="73"/>
      <c r="AJ49" s="73"/>
      <c r="AK49" s="74"/>
      <c r="AL49" s="128"/>
      <c r="AM49" s="129"/>
      <c r="AN49" s="129"/>
      <c r="AO49" s="134"/>
      <c r="AP49" s="128"/>
      <c r="AQ49" s="129"/>
      <c r="AR49" s="129"/>
      <c r="AS49" s="130"/>
    </row>
    <row r="50" spans="1:45" ht="12.75">
      <c r="A50" s="9"/>
      <c r="B50" s="87"/>
      <c r="C50" s="87"/>
      <c r="D50" s="87"/>
      <c r="E50" s="87"/>
      <c r="F50" s="87"/>
      <c r="G50" s="87"/>
      <c r="H50" s="87"/>
      <c r="I50" s="87"/>
      <c r="J50" s="87"/>
      <c r="K50" s="87"/>
      <c r="L50" s="87"/>
      <c r="M50" s="87"/>
      <c r="N50" s="87"/>
      <c r="O50" s="87"/>
      <c r="P50" s="87"/>
      <c r="Q50" s="87"/>
      <c r="R50" s="83">
        <f>(((ABS(D57)&gt;ABS(H57))+(ABS(D58)&gt;ABS(H58))+(ABS(D59)&gt;ABS(H59)))&gt;=2)+(((ABS(R57)&gt;ABS(V57))+(ABS(R58)&gt;ABS(V58))+(ABS(R59)&gt;ABS(V59)))&gt;=2)+(((ABS(AC57)&lt;ABS(Y57))+(ABS(AC58)&lt;ABS(Y58))+(ABS(AC59)&lt;ABS(Y59)))&gt;=2)+(((ABS(AM57)&gt;ABS(AQ57))+(ABS(AM58)&gt;ABS(AQ58))+(ABS(AM59)&gt;ABS(AQ59)))&gt;=2)</f>
        <v>0</v>
      </c>
      <c r="S50" s="84"/>
      <c r="T50" s="85"/>
      <c r="U50" s="86">
        <f>(((ABS(D57)&lt;ABS(H57))+(ABS(D58)&lt;ABS(H58))+(ABS(D59)&lt;ABS(H59)))&gt;=2)+(((ABS(R57)&lt;ABS(V57))+(ABS(R58)&lt;ABS(V58))+(ABS(R59)&lt;ABS(V59)))&gt;=2)+(((ABS(AC57)&gt;ABS(Y57))+(ABS(AC58)&gt;ABS(Y58))+(ABS(AC59)&gt;ABS(Y59)))&gt;=2)+(((ABS(AM57)&lt;ABS(AQ57))+(ABS(AM58)&lt;ABS(AQ58))+(ABS(AM59)&lt;ABS(AQ59)))&gt;=2)</f>
        <v>0</v>
      </c>
      <c r="V50" s="77"/>
      <c r="W50" s="78"/>
      <c r="X50" s="79" t="e">
        <f>R50/(R50+U50)</f>
        <v>#DIV/0!</v>
      </c>
      <c r="Y50" s="80"/>
      <c r="Z50" s="80"/>
      <c r="AA50" s="81"/>
      <c r="AB50" s="83">
        <f>(ABS(D57)&gt;ABS(H57))+(ABS(D58)&gt;ABS(H58))+(ABS(D59)&gt;ABS(H59))+(ABS(R57)&gt;ABS(V57))+(ABS(R58)&gt;ABS(V58))+(ABS(R59)&gt;ABS(V59))+(ABS(AM57)&gt;ABS(AQ57))+(ABS(AM58)&gt;ABS(AQ58))+(ABS(AM59)&gt;ABS(AQ59))+(ABS(Y57)&gt;ABS(AC57))+(ABS(Y58)&gt;ABS(AC58))+(ABS(Y59)&gt;ABS(AC59))</f>
        <v>0</v>
      </c>
      <c r="AC50" s="84"/>
      <c r="AD50" s="85"/>
      <c r="AE50" s="83">
        <f>(ABS(H57)&gt;ABS(D57))+(ABS(H58)&gt;ABS(D58))+(ABS(H59)&gt;ABS(D59))+(ABS(V57)&gt;ABS(R57))+(ABS(V58)&gt;ABS(R58))+(ABS(V59)&gt;ABS(R59))+(ABS(AC57)&gt;ABS(Y57))+(ABS(AC58)&gt;ABS(Y58))+(ABS(AC59)&gt;ABS(Y59))+(ABS(AQ57)&gt;ABS(AM57))+(ABS(AQ58)&gt;ABS(AM58))+(ABS(AQ59)&gt;ABS(AM59))</f>
        <v>0</v>
      </c>
      <c r="AF50" s="84"/>
      <c r="AG50" s="85"/>
      <c r="AH50" s="79" t="e">
        <f>AB50/(AB50+AE50)</f>
        <v>#DIV/0!</v>
      </c>
      <c r="AI50" s="80"/>
      <c r="AJ50" s="80"/>
      <c r="AK50" s="81"/>
      <c r="AL50" s="79" t="e">
        <f>(ABS(D57)+ABS(D58)+ABS(D59)+ABS(R57)+ABS(R58)+ABS(R59)+ABS(Y57)+ABS(Y58)+ABS(Y59)+ABS(AM57)+ABS(AM58)+ABS(AM59))/(ABS(H57)+ABS(H58)+ABS(H59)+ABS(V57)+ABS(V58)+ABS(V59)+ABS(AC57)+ABS(AC58)+ABS(AC59)+ABS(AQ57)+ABS(AQ58)+ABS(AQ59))</f>
        <v>#DIV/0!</v>
      </c>
      <c r="AM50" s="80"/>
      <c r="AN50" s="80"/>
      <c r="AO50" s="81"/>
      <c r="AP50" s="99"/>
      <c r="AQ50" s="100"/>
      <c r="AR50" s="100"/>
      <c r="AS50" s="121"/>
    </row>
    <row r="51" spans="1:45" ht="12.75">
      <c r="A51" s="9"/>
      <c r="B51" s="87"/>
      <c r="C51" s="87"/>
      <c r="D51" s="87"/>
      <c r="E51" s="87"/>
      <c r="F51" s="87"/>
      <c r="G51" s="87"/>
      <c r="H51" s="87"/>
      <c r="I51" s="87"/>
      <c r="J51" s="87"/>
      <c r="K51" s="87"/>
      <c r="L51" s="87"/>
      <c r="M51" s="87"/>
      <c r="N51" s="87"/>
      <c r="O51" s="87"/>
      <c r="P51" s="87"/>
      <c r="Q51" s="87"/>
      <c r="R51" s="83">
        <f>(((ABS(H57)&gt;ABS(D57))+(ABS(H58)&gt;ABS(D58))+(ABS(H59)&gt;ABS(D59)))&gt;=2)+(((ABS(K57)&gt;ABS(O57))+(ABS(K58)&gt;ABS(O58))+(ABS(K59)&gt;ABS(O59)))&gt;=2)+(((ABS(AC57)&gt;ABS(Y57))+(ABS(AC58)&gt;ABS(Y58))+(ABS(AC59)&gt;ABS(Y59)))&gt;=2)+(((ABS(AF57)&gt;ABS(AJ57))+(ABS(AF58)&gt;ABS(AJ58))+(ABS(AF59)&gt;ABS(AJ59)))&gt;=2)</f>
        <v>0</v>
      </c>
      <c r="S51" s="84"/>
      <c r="T51" s="85"/>
      <c r="U51" s="86">
        <f>(((ABS(H57)&lt;ABS(D57))+(ABS(H58)&lt;ABS(D58))+(ABS(H59)&lt;ABS(D59)))&gt;=2)+(((ABS(K57)&lt;ABS(O57))+(ABS(K58)&lt;ABS(O58))+(ABS(K59)&lt;ABS(O59)))&gt;=2)+(((ABS(AC57)&lt;ABS(Y57))+(ABS(AC58)&lt;ABS(Y58))+(ABS(AC59)&lt;ABS(Y59)))&gt;=2)+(((ABS(AF57)&lt;ABS(AJ57))+(ABS(AF58)&lt;ABS(AJ58))+(ABS(AF59)&lt;ABS(AJ59)))&gt;=2)</f>
        <v>0</v>
      </c>
      <c r="V51" s="77"/>
      <c r="W51" s="78"/>
      <c r="X51" s="79" t="e">
        <f>R51/(R51+U51)</f>
        <v>#DIV/0!</v>
      </c>
      <c r="Y51" s="80"/>
      <c r="Z51" s="80"/>
      <c r="AA51" s="81"/>
      <c r="AB51" s="83">
        <f>(ABS(H57)&gt;ABS(D57))+(ABS(H58)&gt;ABS(D58))+(ABS(H59)&gt;ABS(D59))+(ABS(K57)&gt;ABS(O57))+(ABS(K58)&gt;ABS(O58))+(ABS(K59)&gt;ABS(O59))+(ABS(AF57)&gt;ABS(AJ57))+(ABS(AF58)&gt;ABS(AJ58))+(ABS(AF59)&gt;ABS(AJ59))+(ABS(AC57)&gt;ABS(Y57))+(ABS(AC58)&gt;ABS(Y58))+(ABS(AC59)&gt;ABS(Y59))</f>
        <v>0</v>
      </c>
      <c r="AC51" s="84"/>
      <c r="AD51" s="85"/>
      <c r="AE51" s="83">
        <f>(ABS(D57)&gt;ABS(H57))+(ABS(D58)&gt;ABS(H58))+(ABS(D59)&gt;ABS(H59))+(ABS(O57)&gt;ABS(K57))+(ABS(O58)&gt;ABS(K58))+(ABS(O59)&gt;ABS(K59))+(ABS(Y57)&gt;ABS(AC57))+(ABS(Y58)&gt;ABS(AC58))+(ABS(Y59)&gt;ABS(AC59))+(ABS(AF57)&lt;ABS(AJ57))+(ABS(AF58)&lt;ABS(AJ58))+(ABS(AF59)&lt;ABS(AJ59))</f>
        <v>0</v>
      </c>
      <c r="AF51" s="84"/>
      <c r="AG51" s="85"/>
      <c r="AH51" s="79" t="e">
        <f>AB51/(AB51+AE51)</f>
        <v>#DIV/0!</v>
      </c>
      <c r="AI51" s="80"/>
      <c r="AJ51" s="80"/>
      <c r="AK51" s="81"/>
      <c r="AL51" s="79" t="e">
        <f>(ABS(H57)+ABS(H58)+ABS(H59)+ABS(K57)+ABS(K58)+ABS(K59)+ABS(AC57)+ABS(AC58)+ABS(AC59)+ABS(AF57)+ABS(AF58)+ABS(AF59))/(ABS(D57)+ABS(D58)+ABS(D59)+ABS(O57)+ABS(O58)+ABS(O59)+ABS(Y57)+ABS(Y58)+ABS(Y59)+ABS(AJ57)+ABS(AJ58)+ABS(AJ59))</f>
        <v>#DIV/0!</v>
      </c>
      <c r="AM51" s="80"/>
      <c r="AN51" s="80"/>
      <c r="AO51" s="81"/>
      <c r="AP51" s="99"/>
      <c r="AQ51" s="100"/>
      <c r="AR51" s="100"/>
      <c r="AS51" s="121"/>
    </row>
    <row r="52" spans="1:45" ht="12.75">
      <c r="A52" s="9"/>
      <c r="B52" s="87"/>
      <c r="C52" s="87"/>
      <c r="D52" s="87"/>
      <c r="E52" s="87"/>
      <c r="F52" s="87"/>
      <c r="G52" s="87"/>
      <c r="H52" s="87"/>
      <c r="I52" s="87"/>
      <c r="J52" s="87"/>
      <c r="K52" s="87"/>
      <c r="L52" s="87"/>
      <c r="M52" s="87"/>
      <c r="N52" s="87"/>
      <c r="O52" s="87"/>
      <c r="P52" s="87"/>
      <c r="Q52" s="87"/>
      <c r="R52" s="83">
        <f>(((ABS(K57)&lt;ABS(O57))+(ABS(K58)&lt;ABS(O58))+(ABS(K59)&lt;ABS(O59)))&gt;=2)+(((ABS(V57)&gt;ABS(R57))+(ABS(V58)&gt;ABS(R58))+(ABS(V59)&gt;ABS(R59)))&gt;=2)+(((ABS(AJ57)&gt;ABS(AF57))+(ABS(AJ58)&gt;ABS(AF58))+(ABS(AJ59)&gt;ABS(AF59)))&gt;=2)+(((ABS(AQ57)&gt;ABS(AM57))+(ABS(AQ58)&gt;ABS(AM58))+(ABS(AQ59)&gt;ABS(AM59)))&gt;=2)</f>
        <v>0</v>
      </c>
      <c r="S52" s="84"/>
      <c r="T52" s="85"/>
      <c r="U52" s="86">
        <f>(((ABS(K57)&gt;ABS(O57))+(ABS(K58)&gt;ABS(O58))+(ABS(K59)&gt;ABS(O59)))&gt;=2)+(((ABS(V57)&lt;ABS(R57))+(ABS(V58)&lt;ABS(R58))+(ABS(V59)&lt;ABS(R59)))&gt;=2)+(((ABS(AJ57)&lt;ABS(AF57))+(ABS(AJ58)&lt;ABS(AF58))+(ABS(AJ59)&lt;ABS(AF59)))&gt;=2)+(((ABS(AQ57)&lt;ABS(AM57))+(ABS(AQ58)&lt;ABS(AM58))+(ABS(AQ59)&lt;ABS(AM59)))&gt;=2)</f>
        <v>0</v>
      </c>
      <c r="V52" s="77"/>
      <c r="W52" s="78"/>
      <c r="X52" s="79" t="e">
        <f>R52/(R52+U52)</f>
        <v>#DIV/0!</v>
      </c>
      <c r="Y52" s="80"/>
      <c r="Z52" s="80"/>
      <c r="AA52" s="81"/>
      <c r="AB52" s="83">
        <f>(ABS(K57)&lt;ABS(O57))+(ABS(K58)&lt;ABS(O58))+(ABS(K59)&lt;ABS(O59))+(ABS(V57)&gt;ABS(R57))+(ABS(V58)&gt;ABS(R58))+(ABS(V59)&gt;ABS(R59))+(ABS(AJ57)&gt;ABS(AF57))+(ABS(AJ58)&gt;ABS(AF58))+(ABS(AJ59)&gt;ABS(AF59))+(ABS(AQ57)&gt;ABS(AM57))+(ABS(AQ58)&gt;ABS(AM58))+(ABS(AQ59)&gt;ABS(AM59))</f>
        <v>0</v>
      </c>
      <c r="AC52" s="84"/>
      <c r="AD52" s="85"/>
      <c r="AE52" s="83">
        <f>(ABS(K57)&gt;ABS(O57))+(ABS(K58)&gt;ABS(O58))+(ABS(K59)&gt;ABS(O59))+(ABS(R57)&gt;ABS(V57))+(ABS(R58)&gt;ABS(V58))+(ABS(R59)&gt;ABS(V59))+(ABS(AJ57)&lt;ABS(AF57))+(ABS(AJ58)&lt;ABS(AF58))+(ABS(AJ59)&lt;ABS(AF59))+(ABS(AQ57)&lt;ABS(AM57))+(ABS(AQ58)&lt;ABS(AM58))+(ABS(AQ59)&lt;ABS(AM59))</f>
        <v>0</v>
      </c>
      <c r="AF52" s="84"/>
      <c r="AG52" s="85"/>
      <c r="AH52" s="79" t="e">
        <f>AB52/(AB52+AE52)</f>
        <v>#DIV/0!</v>
      </c>
      <c r="AI52" s="80"/>
      <c r="AJ52" s="80"/>
      <c r="AK52" s="81"/>
      <c r="AL52" s="79" t="e">
        <f>(ABS(O57)+ABS(O58)+ABS(O59)+ABS(V57)+ABS(V58)+ABS(V59)+ABS(AJ57)+ABS(AJ58)+ABS(AJ59)+ABS(AQ57)+ABS(AQ58)+ABS(AQ59))/(ABS(IK57)+ABS(K58)+ABS(K59)+ABS(R57)+ABS(R58)+ABS(R59)+ABS(AF57)+ABS(AF58)+ABS(AF59)+ABS(AM57)+ABS(AM58)+ABS(AM59))</f>
        <v>#DIV/0!</v>
      </c>
      <c r="AM52" s="80"/>
      <c r="AN52" s="80"/>
      <c r="AO52" s="81"/>
      <c r="AP52" s="99"/>
      <c r="AQ52" s="100"/>
      <c r="AR52" s="100"/>
      <c r="AS52" s="121"/>
    </row>
    <row r="53" spans="1:45" ht="12.75">
      <c r="A53" s="8"/>
      <c r="B53" s="110"/>
      <c r="C53" s="112"/>
      <c r="D53" s="118"/>
      <c r="E53" s="119"/>
      <c r="F53" s="119"/>
      <c r="G53" s="119"/>
      <c r="H53" s="119"/>
      <c r="I53" s="119"/>
      <c r="J53" s="120"/>
      <c r="K53" s="118"/>
      <c r="L53" s="119"/>
      <c r="M53" s="119"/>
      <c r="N53" s="119"/>
      <c r="O53" s="119"/>
      <c r="P53" s="119"/>
      <c r="Q53" s="120"/>
      <c r="R53" s="118"/>
      <c r="S53" s="119"/>
      <c r="T53" s="119"/>
      <c r="U53" s="119"/>
      <c r="V53" s="119"/>
      <c r="W53" s="119"/>
      <c r="X53" s="120"/>
      <c r="Y53" s="118"/>
      <c r="Z53" s="119"/>
      <c r="AA53" s="119"/>
      <c r="AB53" s="119"/>
      <c r="AC53" s="119"/>
      <c r="AD53" s="119"/>
      <c r="AE53" s="120"/>
      <c r="AF53" s="118"/>
      <c r="AG53" s="119"/>
      <c r="AH53" s="119"/>
      <c r="AI53" s="119"/>
      <c r="AJ53" s="119"/>
      <c r="AK53" s="119"/>
      <c r="AL53" s="120"/>
      <c r="AM53" s="118"/>
      <c r="AN53" s="119"/>
      <c r="AO53" s="119"/>
      <c r="AP53" s="119"/>
      <c r="AQ53" s="119"/>
      <c r="AR53" s="119"/>
      <c r="AS53" s="120"/>
    </row>
    <row r="54" spans="1:45" ht="12.75">
      <c r="A54" s="8"/>
      <c r="B54" s="82" t="s">
        <v>3</v>
      </c>
      <c r="C54" s="74"/>
      <c r="D54" s="99" t="s">
        <v>30</v>
      </c>
      <c r="E54" s="100"/>
      <c r="F54" s="100"/>
      <c r="G54" s="100"/>
      <c r="H54" s="100"/>
      <c r="I54" s="100"/>
      <c r="J54" s="101"/>
      <c r="K54" s="99" t="s">
        <v>31</v>
      </c>
      <c r="L54" s="100"/>
      <c r="M54" s="100"/>
      <c r="N54" s="100"/>
      <c r="O54" s="100"/>
      <c r="P54" s="100"/>
      <c r="Q54" s="101"/>
      <c r="R54" s="82" t="s">
        <v>5</v>
      </c>
      <c r="S54" s="73"/>
      <c r="T54" s="73"/>
      <c r="U54" s="73"/>
      <c r="V54" s="73"/>
      <c r="W54" s="73"/>
      <c r="X54" s="74"/>
      <c r="Y54" s="82" t="s">
        <v>5</v>
      </c>
      <c r="Z54" s="73"/>
      <c r="AA54" s="73"/>
      <c r="AB54" s="73"/>
      <c r="AC54" s="73"/>
      <c r="AD54" s="73"/>
      <c r="AE54" s="74"/>
      <c r="AF54" s="82" t="s">
        <v>5</v>
      </c>
      <c r="AG54" s="73"/>
      <c r="AH54" s="73"/>
      <c r="AI54" s="73"/>
      <c r="AJ54" s="73"/>
      <c r="AK54" s="73"/>
      <c r="AL54" s="74"/>
      <c r="AM54" s="82" t="s">
        <v>5</v>
      </c>
      <c r="AN54" s="73"/>
      <c r="AO54" s="73"/>
      <c r="AP54" s="73"/>
      <c r="AQ54" s="73"/>
      <c r="AR54" s="73"/>
      <c r="AS54" s="117"/>
    </row>
    <row r="55" spans="1:45" ht="12.75">
      <c r="A55" s="8"/>
      <c r="B55" s="82" t="s">
        <v>8</v>
      </c>
      <c r="C55" s="74"/>
      <c r="D55" s="82" t="s">
        <v>24</v>
      </c>
      <c r="E55" s="73"/>
      <c r="F55" s="73"/>
      <c r="G55" s="73"/>
      <c r="H55" s="73"/>
      <c r="I55" s="73"/>
      <c r="J55" s="74"/>
      <c r="K55" s="82" t="s">
        <v>25</v>
      </c>
      <c r="L55" s="73"/>
      <c r="M55" s="73"/>
      <c r="N55" s="73"/>
      <c r="O55" s="73"/>
      <c r="P55" s="73"/>
      <c r="Q55" s="74"/>
      <c r="R55" s="82" t="s">
        <v>26</v>
      </c>
      <c r="S55" s="73"/>
      <c r="T55" s="73"/>
      <c r="U55" s="73"/>
      <c r="V55" s="73"/>
      <c r="W55" s="73"/>
      <c r="X55" s="74"/>
      <c r="Y55" s="82" t="s">
        <v>27</v>
      </c>
      <c r="Z55" s="73"/>
      <c r="AA55" s="73"/>
      <c r="AB55" s="73"/>
      <c r="AC55" s="73"/>
      <c r="AD55" s="73"/>
      <c r="AE55" s="74"/>
      <c r="AF55" s="82" t="s">
        <v>28</v>
      </c>
      <c r="AG55" s="73"/>
      <c r="AH55" s="73"/>
      <c r="AI55" s="73"/>
      <c r="AJ55" s="73"/>
      <c r="AK55" s="73"/>
      <c r="AL55" s="74"/>
      <c r="AM55" s="82" t="s">
        <v>29</v>
      </c>
      <c r="AN55" s="73"/>
      <c r="AO55" s="73"/>
      <c r="AP55" s="73"/>
      <c r="AQ55" s="73"/>
      <c r="AR55" s="73"/>
      <c r="AS55" s="117"/>
    </row>
    <row r="56" spans="1:45" ht="12.75">
      <c r="A56" s="8"/>
      <c r="B56" s="82" t="s">
        <v>21</v>
      </c>
      <c r="C56" s="74"/>
      <c r="D56" s="82" t="s">
        <v>4</v>
      </c>
      <c r="E56" s="73"/>
      <c r="F56" s="73"/>
      <c r="G56" s="73"/>
      <c r="H56" s="73"/>
      <c r="I56" s="73"/>
      <c r="J56" s="74"/>
      <c r="K56" s="82" t="s">
        <v>6</v>
      </c>
      <c r="L56" s="73"/>
      <c r="M56" s="73"/>
      <c r="N56" s="73"/>
      <c r="O56" s="73"/>
      <c r="P56" s="73"/>
      <c r="Q56" s="74"/>
      <c r="R56" s="82" t="s">
        <v>65</v>
      </c>
      <c r="S56" s="73"/>
      <c r="T56" s="73"/>
      <c r="U56" s="73"/>
      <c r="V56" s="73"/>
      <c r="W56" s="73"/>
      <c r="X56" s="74"/>
      <c r="Y56" s="82" t="s">
        <v>4</v>
      </c>
      <c r="Z56" s="73"/>
      <c r="AA56" s="73"/>
      <c r="AB56" s="73"/>
      <c r="AC56" s="73"/>
      <c r="AD56" s="73"/>
      <c r="AE56" s="74"/>
      <c r="AF56" s="82" t="s">
        <v>6</v>
      </c>
      <c r="AG56" s="73"/>
      <c r="AH56" s="73"/>
      <c r="AI56" s="73"/>
      <c r="AJ56" s="73"/>
      <c r="AK56" s="73"/>
      <c r="AL56" s="74"/>
      <c r="AM56" s="82" t="s">
        <v>65</v>
      </c>
      <c r="AN56" s="73"/>
      <c r="AO56" s="73"/>
      <c r="AP56" s="73"/>
      <c r="AQ56" s="73"/>
      <c r="AR56" s="73"/>
      <c r="AS56" s="117"/>
    </row>
    <row r="57" spans="1:45" ht="12.75">
      <c r="A57" s="8"/>
      <c r="B57" s="82" t="s">
        <v>87</v>
      </c>
      <c r="C57" s="74"/>
      <c r="D57" s="71"/>
      <c r="E57" s="72"/>
      <c r="F57" s="72"/>
      <c r="G57" s="58" t="s">
        <v>11</v>
      </c>
      <c r="H57" s="75"/>
      <c r="I57" s="75"/>
      <c r="J57" s="76"/>
      <c r="K57" s="71"/>
      <c r="L57" s="72"/>
      <c r="M57" s="72"/>
      <c r="N57" s="58" t="s">
        <v>11</v>
      </c>
      <c r="O57" s="75"/>
      <c r="P57" s="75"/>
      <c r="Q57" s="76"/>
      <c r="R57" s="71"/>
      <c r="S57" s="72"/>
      <c r="T57" s="72"/>
      <c r="U57" s="58" t="s">
        <v>11</v>
      </c>
      <c r="V57" s="75"/>
      <c r="W57" s="75"/>
      <c r="X57" s="76"/>
      <c r="Y57" s="71"/>
      <c r="Z57" s="72"/>
      <c r="AA57" s="72"/>
      <c r="AB57" s="58" t="s">
        <v>11</v>
      </c>
      <c r="AC57" s="75"/>
      <c r="AD57" s="75"/>
      <c r="AE57" s="76"/>
      <c r="AF57" s="71"/>
      <c r="AG57" s="72"/>
      <c r="AH57" s="72"/>
      <c r="AI57" s="58" t="s">
        <v>11</v>
      </c>
      <c r="AJ57" s="75"/>
      <c r="AK57" s="75"/>
      <c r="AL57" s="76"/>
      <c r="AM57" s="71"/>
      <c r="AN57" s="72"/>
      <c r="AO57" s="72"/>
      <c r="AP57" s="58" t="s">
        <v>11</v>
      </c>
      <c r="AQ57" s="75"/>
      <c r="AR57" s="75"/>
      <c r="AS57" s="116"/>
    </row>
    <row r="58" spans="1:45" ht="12.75">
      <c r="A58" s="8"/>
      <c r="B58" s="82" t="s">
        <v>88</v>
      </c>
      <c r="C58" s="74"/>
      <c r="D58" s="71"/>
      <c r="E58" s="72"/>
      <c r="F58" s="72"/>
      <c r="G58" s="58" t="s">
        <v>11</v>
      </c>
      <c r="H58" s="75"/>
      <c r="I58" s="75"/>
      <c r="J58" s="76"/>
      <c r="K58" s="71"/>
      <c r="L58" s="72"/>
      <c r="M58" s="72"/>
      <c r="N58" s="58" t="s">
        <v>11</v>
      </c>
      <c r="O58" s="75"/>
      <c r="P58" s="75"/>
      <c r="Q58" s="76"/>
      <c r="R58" s="71"/>
      <c r="S58" s="72"/>
      <c r="T58" s="72"/>
      <c r="U58" s="58" t="s">
        <v>11</v>
      </c>
      <c r="V58" s="75"/>
      <c r="W58" s="75"/>
      <c r="X58" s="76"/>
      <c r="Y58" s="71"/>
      <c r="Z58" s="72"/>
      <c r="AA58" s="72"/>
      <c r="AB58" s="58" t="s">
        <v>11</v>
      </c>
      <c r="AC58" s="75"/>
      <c r="AD58" s="75"/>
      <c r="AE58" s="76"/>
      <c r="AF58" s="71"/>
      <c r="AG58" s="72"/>
      <c r="AH58" s="72"/>
      <c r="AI58" s="58" t="s">
        <v>11</v>
      </c>
      <c r="AJ58" s="75"/>
      <c r="AK58" s="75"/>
      <c r="AL58" s="76"/>
      <c r="AM58" s="71"/>
      <c r="AN58" s="72"/>
      <c r="AO58" s="72"/>
      <c r="AP58" s="58" t="s">
        <v>11</v>
      </c>
      <c r="AQ58" s="75"/>
      <c r="AR58" s="75"/>
      <c r="AS58" s="116"/>
    </row>
    <row r="59" spans="1:45" ht="13.5" thickBot="1">
      <c r="A59" s="10"/>
      <c r="B59" s="113" t="s">
        <v>89</v>
      </c>
      <c r="C59" s="114"/>
      <c r="D59" s="94"/>
      <c r="E59" s="95"/>
      <c r="F59" s="95"/>
      <c r="G59" s="57" t="s">
        <v>11</v>
      </c>
      <c r="H59" s="92"/>
      <c r="I59" s="92"/>
      <c r="J59" s="93"/>
      <c r="K59" s="94"/>
      <c r="L59" s="95"/>
      <c r="M59" s="95"/>
      <c r="N59" s="57" t="s">
        <v>11</v>
      </c>
      <c r="O59" s="92"/>
      <c r="P59" s="92"/>
      <c r="Q59" s="93"/>
      <c r="R59" s="94"/>
      <c r="S59" s="95"/>
      <c r="T59" s="95"/>
      <c r="U59" s="57" t="s">
        <v>11</v>
      </c>
      <c r="V59" s="92"/>
      <c r="W59" s="92"/>
      <c r="X59" s="93"/>
      <c r="Y59" s="94"/>
      <c r="Z59" s="95"/>
      <c r="AA59" s="95"/>
      <c r="AB59" s="57" t="s">
        <v>11</v>
      </c>
      <c r="AC59" s="92"/>
      <c r="AD59" s="92"/>
      <c r="AE59" s="93"/>
      <c r="AF59" s="94"/>
      <c r="AG59" s="95"/>
      <c r="AH59" s="95"/>
      <c r="AI59" s="57" t="s">
        <v>11</v>
      </c>
      <c r="AJ59" s="92"/>
      <c r="AK59" s="92"/>
      <c r="AL59" s="93"/>
      <c r="AM59" s="94"/>
      <c r="AN59" s="95"/>
      <c r="AO59" s="95"/>
      <c r="AP59" s="57" t="s">
        <v>11</v>
      </c>
      <c r="AQ59" s="92"/>
      <c r="AR59" s="92"/>
      <c r="AS59" s="115"/>
    </row>
    <row r="60" spans="1:45" ht="12.75">
      <c r="A60" s="2"/>
      <c r="B60" s="2"/>
      <c r="C60" s="2"/>
      <c r="D60" s="20"/>
      <c r="E60" s="20"/>
      <c r="F60" s="20"/>
      <c r="G60" s="2"/>
      <c r="H60" s="21"/>
      <c r="I60" s="21"/>
      <c r="J60" s="21"/>
      <c r="K60" s="20"/>
      <c r="L60" s="20"/>
      <c r="M60" s="20"/>
      <c r="N60" s="2"/>
      <c r="O60" s="21"/>
      <c r="P60" s="21"/>
      <c r="Q60" s="21"/>
      <c r="R60" s="20"/>
      <c r="S60" s="20"/>
      <c r="T60" s="20"/>
      <c r="U60" s="2"/>
      <c r="V60" s="21"/>
      <c r="W60" s="21"/>
      <c r="X60" s="21"/>
      <c r="Y60" s="20"/>
      <c r="Z60" s="20"/>
      <c r="AA60" s="20"/>
      <c r="AB60" s="2"/>
      <c r="AC60" s="21"/>
      <c r="AD60" s="21"/>
      <c r="AE60" s="21"/>
      <c r="AF60" s="20"/>
      <c r="AG60" s="20"/>
      <c r="AH60" s="20"/>
      <c r="AI60" s="2"/>
      <c r="AJ60" s="21"/>
      <c r="AK60" s="21"/>
      <c r="AL60" s="21"/>
      <c r="AM60" s="20"/>
      <c r="AN60" s="20"/>
      <c r="AO60" s="20"/>
      <c r="AP60" s="2"/>
      <c r="AQ60" s="21"/>
      <c r="AR60" s="21"/>
      <c r="AS60" s="21"/>
    </row>
  </sheetData>
  <sheetProtection selectLockedCells="1"/>
  <mergeCells count="412">
    <mergeCell ref="C1:AS1"/>
    <mergeCell ref="C5:AR5"/>
    <mergeCell ref="C3:AD3"/>
    <mergeCell ref="U34:W34"/>
    <mergeCell ref="B38:C38"/>
    <mergeCell ref="H36:Q36"/>
    <mergeCell ref="R36:T36"/>
    <mergeCell ref="U36:W36"/>
    <mergeCell ref="H35:Q35"/>
    <mergeCell ref="R35:T35"/>
    <mergeCell ref="D43:F43"/>
    <mergeCell ref="O43:Q43"/>
    <mergeCell ref="B31:Q31"/>
    <mergeCell ref="B34:G34"/>
    <mergeCell ref="H34:Q34"/>
    <mergeCell ref="H42:J42"/>
    <mergeCell ref="B40:C40"/>
    <mergeCell ref="B41:C41"/>
    <mergeCell ref="O42:Q42"/>
    <mergeCell ref="K40:Q40"/>
    <mergeCell ref="AL50:AO50"/>
    <mergeCell ref="AL36:AO36"/>
    <mergeCell ref="AL37:AO37"/>
    <mergeCell ref="K42:M42"/>
    <mergeCell ref="AH37:AK37"/>
    <mergeCell ref="K41:Q41"/>
    <mergeCell ref="AF40:AL40"/>
    <mergeCell ref="V43:X43"/>
    <mergeCell ref="K43:M43"/>
    <mergeCell ref="R40:X40"/>
    <mergeCell ref="B27:C27"/>
    <mergeCell ref="D27:F27"/>
    <mergeCell ref="H27:J27"/>
    <mergeCell ref="K27:M27"/>
    <mergeCell ref="AF26:AH26"/>
    <mergeCell ref="AJ26:AL26"/>
    <mergeCell ref="O27:Q27"/>
    <mergeCell ref="R27:T27"/>
    <mergeCell ref="V27:X27"/>
    <mergeCell ref="Y27:AA27"/>
    <mergeCell ref="Y24:AE24"/>
    <mergeCell ref="D26:F26"/>
    <mergeCell ref="H26:J26"/>
    <mergeCell ref="K26:M26"/>
    <mergeCell ref="D25:J25"/>
    <mergeCell ref="K25:Q25"/>
    <mergeCell ref="Y26:AA26"/>
    <mergeCell ref="AC26:AE26"/>
    <mergeCell ref="B24:C24"/>
    <mergeCell ref="D24:J24"/>
    <mergeCell ref="K24:Q24"/>
    <mergeCell ref="B23:C23"/>
    <mergeCell ref="AJ20:AL20"/>
    <mergeCell ref="AJ19:AL19"/>
    <mergeCell ref="AF18:AL18"/>
    <mergeCell ref="D23:J23"/>
    <mergeCell ref="K23:Q23"/>
    <mergeCell ref="AF19:AH19"/>
    <mergeCell ref="AC19:AE19"/>
    <mergeCell ref="K19:M19"/>
    <mergeCell ref="AF17:AL17"/>
    <mergeCell ref="D22:J22"/>
    <mergeCell ref="K22:Q22"/>
    <mergeCell ref="R22:X22"/>
    <mergeCell ref="K17:Q17"/>
    <mergeCell ref="B16:C16"/>
    <mergeCell ref="AC27:AE27"/>
    <mergeCell ref="B20:C20"/>
    <mergeCell ref="B17:C17"/>
    <mergeCell ref="B18:C18"/>
    <mergeCell ref="B19:C19"/>
    <mergeCell ref="O19:Q19"/>
    <mergeCell ref="D17:J17"/>
    <mergeCell ref="Y25:AE25"/>
    <mergeCell ref="V26:X26"/>
    <mergeCell ref="R23:X23"/>
    <mergeCell ref="B25:C25"/>
    <mergeCell ref="Y22:AE22"/>
    <mergeCell ref="AF20:AH20"/>
    <mergeCell ref="AF27:AH27"/>
    <mergeCell ref="AF23:AL23"/>
    <mergeCell ref="AF25:AL25"/>
    <mergeCell ref="AF22:AL22"/>
    <mergeCell ref="Y23:AE23"/>
    <mergeCell ref="AJ27:AL27"/>
    <mergeCell ref="AF24:AL24"/>
    <mergeCell ref="AJ21:AL21"/>
    <mergeCell ref="D20:F20"/>
    <mergeCell ref="R17:X17"/>
    <mergeCell ref="Y17:AE17"/>
    <mergeCell ref="Y18:AE18"/>
    <mergeCell ref="V20:X20"/>
    <mergeCell ref="Y20:AA20"/>
    <mergeCell ref="AC20:AE20"/>
    <mergeCell ref="R19:T19"/>
    <mergeCell ref="V19:X19"/>
    <mergeCell ref="Y19:AA19"/>
    <mergeCell ref="R18:X18"/>
    <mergeCell ref="H19:J19"/>
    <mergeCell ref="H20:J20"/>
    <mergeCell ref="R20:T20"/>
    <mergeCell ref="K20:M20"/>
    <mergeCell ref="O20:Q20"/>
    <mergeCell ref="K18:Q18"/>
    <mergeCell ref="AB11:AD11"/>
    <mergeCell ref="AP7:AS9"/>
    <mergeCell ref="Y15:AE15"/>
    <mergeCell ref="AF15:AL15"/>
    <mergeCell ref="AH11:AK11"/>
    <mergeCell ref="AP11:AS11"/>
    <mergeCell ref="AE12:AG12"/>
    <mergeCell ref="AH12:AK12"/>
    <mergeCell ref="AP12:AS12"/>
    <mergeCell ref="AP14:AS14"/>
    <mergeCell ref="R14:T14"/>
    <mergeCell ref="AP13:AS13"/>
    <mergeCell ref="B10:G10"/>
    <mergeCell ref="AP10:AS10"/>
    <mergeCell ref="B11:G11"/>
    <mergeCell ref="B12:G12"/>
    <mergeCell ref="AE11:AG11"/>
    <mergeCell ref="AB13:AD13"/>
    <mergeCell ref="AE13:AG13"/>
    <mergeCell ref="AB12:AD12"/>
    <mergeCell ref="Y16:AE16"/>
    <mergeCell ref="AL13:AO13"/>
    <mergeCell ref="AB14:AD14"/>
    <mergeCell ref="AE14:AG14"/>
    <mergeCell ref="AH14:AK14"/>
    <mergeCell ref="AH13:AK13"/>
    <mergeCell ref="AF16:AL16"/>
    <mergeCell ref="AL12:AO12"/>
    <mergeCell ref="AH9:AK9"/>
    <mergeCell ref="R15:X15"/>
    <mergeCell ref="AL7:AO9"/>
    <mergeCell ref="AL10:AO10"/>
    <mergeCell ref="AL11:AO11"/>
    <mergeCell ref="AB7:AK8"/>
    <mergeCell ref="AH10:AK10"/>
    <mergeCell ref="AE10:AG10"/>
    <mergeCell ref="AL14:AO14"/>
    <mergeCell ref="H11:Q11"/>
    <mergeCell ref="B7:Q7"/>
    <mergeCell ref="B8:Q8"/>
    <mergeCell ref="B9:Q9"/>
    <mergeCell ref="X9:AA9"/>
    <mergeCell ref="A3:B3"/>
    <mergeCell ref="R7:AA8"/>
    <mergeCell ref="R9:T9"/>
    <mergeCell ref="U9:W9"/>
    <mergeCell ref="H10:Q10"/>
    <mergeCell ref="B42:C42"/>
    <mergeCell ref="B15:C15"/>
    <mergeCell ref="B13:G13"/>
    <mergeCell ref="D15:J15"/>
    <mergeCell ref="B14:G14"/>
    <mergeCell ref="H13:Q13"/>
    <mergeCell ref="H14:Q14"/>
    <mergeCell ref="D18:J18"/>
    <mergeCell ref="D19:F19"/>
    <mergeCell ref="AQ43:AS43"/>
    <mergeCell ref="B44:C44"/>
    <mergeCell ref="D44:F44"/>
    <mergeCell ref="H44:J44"/>
    <mergeCell ref="K44:M44"/>
    <mergeCell ref="AF43:AH43"/>
    <mergeCell ref="B43:C43"/>
    <mergeCell ref="R43:T43"/>
    <mergeCell ref="AQ44:AS44"/>
    <mergeCell ref="Y44:AA44"/>
    <mergeCell ref="AC44:AE44"/>
    <mergeCell ref="AP35:AS35"/>
    <mergeCell ref="AB36:AD36"/>
    <mergeCell ref="AH36:AK36"/>
    <mergeCell ref="AB35:AD35"/>
    <mergeCell ref="AH35:AK35"/>
    <mergeCell ref="AE35:AG35"/>
    <mergeCell ref="Y38:AE38"/>
    <mergeCell ref="AM43:AO43"/>
    <mergeCell ref="AP31:AS33"/>
    <mergeCell ref="AM42:AO42"/>
    <mergeCell ref="Y43:AA43"/>
    <mergeCell ref="AJ43:AL43"/>
    <mergeCell ref="AL31:AO33"/>
    <mergeCell ref="X34:AA34"/>
    <mergeCell ref="AE34:AG34"/>
    <mergeCell ref="X35:AA35"/>
    <mergeCell ref="X37:AA37"/>
    <mergeCell ref="AE36:AG36"/>
    <mergeCell ref="Y40:AE40"/>
    <mergeCell ref="X36:AA36"/>
    <mergeCell ref="D42:F42"/>
    <mergeCell ref="B37:G37"/>
    <mergeCell ref="AB33:AD33"/>
    <mergeCell ref="AE33:AG33"/>
    <mergeCell ref="R33:T33"/>
    <mergeCell ref="U33:W33"/>
    <mergeCell ref="X33:AA33"/>
    <mergeCell ref="B35:G35"/>
    <mergeCell ref="U35:W35"/>
    <mergeCell ref="R34:T34"/>
    <mergeCell ref="B32:Q32"/>
    <mergeCell ref="B33:Q33"/>
    <mergeCell ref="B36:G36"/>
    <mergeCell ref="D40:J40"/>
    <mergeCell ref="H43:J43"/>
    <mergeCell ref="O44:Q44"/>
    <mergeCell ref="R44:T44"/>
    <mergeCell ref="V44:X44"/>
    <mergeCell ref="AJ44:AL44"/>
    <mergeCell ref="AM44:AO44"/>
    <mergeCell ref="AF44:AH44"/>
    <mergeCell ref="AH33:AK33"/>
    <mergeCell ref="AL34:AO34"/>
    <mergeCell ref="AH34:AK34"/>
    <mergeCell ref="AL35:AO35"/>
    <mergeCell ref="AF38:AL38"/>
    <mergeCell ref="AM38:AS38"/>
    <mergeCell ref="AP36:AS36"/>
    <mergeCell ref="AQ42:AS42"/>
    <mergeCell ref="AP34:AS34"/>
    <mergeCell ref="B39:C39"/>
    <mergeCell ref="D39:J39"/>
    <mergeCell ref="K39:Q39"/>
    <mergeCell ref="R39:X39"/>
    <mergeCell ref="Y39:AE39"/>
    <mergeCell ref="AF39:AL39"/>
    <mergeCell ref="AM39:AS39"/>
    <mergeCell ref="AB34:AD34"/>
    <mergeCell ref="AF41:AL41"/>
    <mergeCell ref="AJ42:AL42"/>
    <mergeCell ref="R41:X41"/>
    <mergeCell ref="Y41:AE41"/>
    <mergeCell ref="R42:T42"/>
    <mergeCell ref="V42:X42"/>
    <mergeCell ref="Y42:AA42"/>
    <mergeCell ref="AM41:AS41"/>
    <mergeCell ref="D41:J41"/>
    <mergeCell ref="AP37:AS37"/>
    <mergeCell ref="AM40:AS40"/>
    <mergeCell ref="D38:J38"/>
    <mergeCell ref="K38:Q38"/>
    <mergeCell ref="R38:X38"/>
    <mergeCell ref="H37:Q37"/>
    <mergeCell ref="R37:T37"/>
    <mergeCell ref="U37:W37"/>
    <mergeCell ref="AB10:AD10"/>
    <mergeCell ref="AB9:AD9"/>
    <mergeCell ref="AE9:AG9"/>
    <mergeCell ref="AH50:AK50"/>
    <mergeCell ref="AB31:AK32"/>
    <mergeCell ref="AC42:AE42"/>
    <mergeCell ref="AF42:AH42"/>
    <mergeCell ref="AC43:AE43"/>
    <mergeCell ref="AB37:AD37"/>
    <mergeCell ref="AE37:AG37"/>
    <mergeCell ref="AP47:AS49"/>
    <mergeCell ref="B48:Q48"/>
    <mergeCell ref="B49:Q49"/>
    <mergeCell ref="AB49:AD49"/>
    <mergeCell ref="AE49:AG49"/>
    <mergeCell ref="AH49:AK49"/>
    <mergeCell ref="B47:Q47"/>
    <mergeCell ref="AB47:AK48"/>
    <mergeCell ref="AL47:AO49"/>
    <mergeCell ref="R47:AA48"/>
    <mergeCell ref="AP50:AS50"/>
    <mergeCell ref="B51:G51"/>
    <mergeCell ref="AB51:AD51"/>
    <mergeCell ref="AE51:AG51"/>
    <mergeCell ref="AH51:AK51"/>
    <mergeCell ref="AL51:AO51"/>
    <mergeCell ref="AP51:AS51"/>
    <mergeCell ref="AB50:AD50"/>
    <mergeCell ref="AE50:AG50"/>
    <mergeCell ref="B50:G50"/>
    <mergeCell ref="B52:G52"/>
    <mergeCell ref="AB52:AD52"/>
    <mergeCell ref="AE52:AG52"/>
    <mergeCell ref="H52:Q52"/>
    <mergeCell ref="R52:T52"/>
    <mergeCell ref="U52:W52"/>
    <mergeCell ref="X52:AA52"/>
    <mergeCell ref="AH52:AK52"/>
    <mergeCell ref="AL52:AO52"/>
    <mergeCell ref="Y53:AE53"/>
    <mergeCell ref="AF53:AL53"/>
    <mergeCell ref="AM53:AS53"/>
    <mergeCell ref="AP52:AS52"/>
    <mergeCell ref="B53:C53"/>
    <mergeCell ref="D53:J53"/>
    <mergeCell ref="K53:Q53"/>
    <mergeCell ref="R53:X53"/>
    <mergeCell ref="B54:C54"/>
    <mergeCell ref="D54:J54"/>
    <mergeCell ref="K54:Q54"/>
    <mergeCell ref="R54:X54"/>
    <mergeCell ref="AM54:AS54"/>
    <mergeCell ref="AM55:AS55"/>
    <mergeCell ref="AM56:AS56"/>
    <mergeCell ref="Y54:AE54"/>
    <mergeCell ref="AF54:AL54"/>
    <mergeCell ref="Y56:AE56"/>
    <mergeCell ref="AF56:AL56"/>
    <mergeCell ref="B55:C55"/>
    <mergeCell ref="R57:T57"/>
    <mergeCell ref="V57:X57"/>
    <mergeCell ref="Y57:AA57"/>
    <mergeCell ref="K56:Q56"/>
    <mergeCell ref="R56:X56"/>
    <mergeCell ref="D55:J55"/>
    <mergeCell ref="B57:C57"/>
    <mergeCell ref="D57:F57"/>
    <mergeCell ref="H57:J57"/>
    <mergeCell ref="B56:C56"/>
    <mergeCell ref="D56:J56"/>
    <mergeCell ref="AM58:AO58"/>
    <mergeCell ref="AF55:AL55"/>
    <mergeCell ref="K55:Q55"/>
    <mergeCell ref="R55:X55"/>
    <mergeCell ref="AC57:AE57"/>
    <mergeCell ref="AF57:AH57"/>
    <mergeCell ref="AJ57:AL57"/>
    <mergeCell ref="K57:M57"/>
    <mergeCell ref="Y55:AE55"/>
    <mergeCell ref="O57:Q57"/>
    <mergeCell ref="AQ58:AS58"/>
    <mergeCell ref="AQ57:AS57"/>
    <mergeCell ref="B58:C58"/>
    <mergeCell ref="D58:F58"/>
    <mergeCell ref="H58:J58"/>
    <mergeCell ref="K58:M58"/>
    <mergeCell ref="O58:Q58"/>
    <mergeCell ref="R58:T58"/>
    <mergeCell ref="V58:X58"/>
    <mergeCell ref="AM57:AO57"/>
    <mergeCell ref="AF58:AH58"/>
    <mergeCell ref="AJ58:AL58"/>
    <mergeCell ref="Y58:AA58"/>
    <mergeCell ref="AC58:AE58"/>
    <mergeCell ref="AQ59:AS59"/>
    <mergeCell ref="AC59:AE59"/>
    <mergeCell ref="AF59:AH59"/>
    <mergeCell ref="AJ59:AL59"/>
    <mergeCell ref="AM59:AO59"/>
    <mergeCell ref="B22:C22"/>
    <mergeCell ref="B26:C26"/>
    <mergeCell ref="V59:X59"/>
    <mergeCell ref="Y59:AA59"/>
    <mergeCell ref="B59:C59"/>
    <mergeCell ref="D59:F59"/>
    <mergeCell ref="H59:J59"/>
    <mergeCell ref="K59:M59"/>
    <mergeCell ref="O59:Q59"/>
    <mergeCell ref="R59:T59"/>
    <mergeCell ref="B21:C21"/>
    <mergeCell ref="D21:F21"/>
    <mergeCell ref="H21:J21"/>
    <mergeCell ref="K21:M21"/>
    <mergeCell ref="B28:C28"/>
    <mergeCell ref="D28:F28"/>
    <mergeCell ref="H28:J28"/>
    <mergeCell ref="K28:M28"/>
    <mergeCell ref="H12:Q12"/>
    <mergeCell ref="R10:T10"/>
    <mergeCell ref="R12:T12"/>
    <mergeCell ref="O28:Q28"/>
    <mergeCell ref="R28:T28"/>
    <mergeCell ref="O21:Q21"/>
    <mergeCell ref="R21:T21"/>
    <mergeCell ref="R24:X24"/>
    <mergeCell ref="U12:W12"/>
    <mergeCell ref="X12:AA12"/>
    <mergeCell ref="R13:T13"/>
    <mergeCell ref="U13:W13"/>
    <mergeCell ref="X13:AA13"/>
    <mergeCell ref="U10:W10"/>
    <mergeCell ref="X10:AA10"/>
    <mergeCell ref="R11:T11"/>
    <mergeCell ref="U11:W11"/>
    <mergeCell ref="X11:AA11"/>
    <mergeCell ref="D16:J16"/>
    <mergeCell ref="AM15:AS28"/>
    <mergeCell ref="R31:AA32"/>
    <mergeCell ref="Y28:AA28"/>
    <mergeCell ref="AC28:AE28"/>
    <mergeCell ref="AF28:AH28"/>
    <mergeCell ref="AJ28:AL28"/>
    <mergeCell ref="AC21:AE21"/>
    <mergeCell ref="AF21:AH21"/>
    <mergeCell ref="V28:X28"/>
    <mergeCell ref="U14:W14"/>
    <mergeCell ref="X14:AA14"/>
    <mergeCell ref="R25:X25"/>
    <mergeCell ref="O26:Q26"/>
    <mergeCell ref="R26:T26"/>
    <mergeCell ref="V21:X21"/>
    <mergeCell ref="Y21:AA21"/>
    <mergeCell ref="K15:Q15"/>
    <mergeCell ref="K16:Q16"/>
    <mergeCell ref="R16:X16"/>
    <mergeCell ref="R49:T49"/>
    <mergeCell ref="U49:W49"/>
    <mergeCell ref="X49:AA49"/>
    <mergeCell ref="H50:Q50"/>
    <mergeCell ref="R50:T50"/>
    <mergeCell ref="U50:W50"/>
    <mergeCell ref="X50:AA50"/>
    <mergeCell ref="H51:Q51"/>
    <mergeCell ref="R51:T51"/>
    <mergeCell ref="U51:W51"/>
    <mergeCell ref="X51:AA51"/>
  </mergeCells>
  <printOptions/>
  <pageMargins left="0.25" right="0.25" top="0.5" bottom="0.25" header="0.5" footer="0.5"/>
  <pageSetup fitToHeight="2"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125"/>
  <sheetViews>
    <sheetView zoomScalePageLayoutView="0" workbookViewId="0" topLeftCell="A1">
      <selection activeCell="D48" sqref="D48:F48"/>
    </sheetView>
  </sheetViews>
  <sheetFormatPr defaultColWidth="9.140625" defaultRowHeight="12.75"/>
  <cols>
    <col min="1" max="1" width="2.00390625" style="3" bestFit="1" customWidth="1"/>
    <col min="2" max="2" width="13.140625" style="1" bestFit="1" customWidth="1"/>
    <col min="3" max="3" width="7.8515625" style="1" customWidth="1"/>
    <col min="4" max="45" width="1.7109375" style="1" customWidth="1"/>
  </cols>
  <sheetData>
    <row r="1" ht="12.75">
      <c r="V1" s="1" t="s">
        <v>76</v>
      </c>
    </row>
    <row r="2" ht="12.75">
      <c r="U2" s="1" t="s">
        <v>77</v>
      </c>
    </row>
    <row r="3" spans="2:27" ht="12.75">
      <c r="B3" s="6" t="str">
        <f>'Tournament Results Data'!B1</f>
        <v>Tournament:  </v>
      </c>
      <c r="C3" s="143">
        <f>'Tournament Results Data'!C1</f>
        <v>0</v>
      </c>
      <c r="D3" s="143"/>
      <c r="E3" s="143"/>
      <c r="F3" s="143"/>
      <c r="G3" s="143"/>
      <c r="H3" s="143"/>
      <c r="I3" s="143"/>
      <c r="J3" s="143"/>
      <c r="K3" s="143"/>
      <c r="L3" s="143"/>
      <c r="M3" s="143"/>
      <c r="N3" s="143"/>
      <c r="O3" s="143"/>
      <c r="P3" s="143"/>
      <c r="Q3" s="143"/>
      <c r="R3" s="143"/>
      <c r="S3" s="143"/>
      <c r="T3" s="143"/>
      <c r="U3" s="143"/>
      <c r="V3" s="143"/>
      <c r="W3" s="143"/>
      <c r="X3" s="143"/>
      <c r="Y3" s="143"/>
      <c r="Z3" s="143"/>
      <c r="AA3" s="143"/>
    </row>
    <row r="4" ht="12.75">
      <c r="B4" s="6"/>
    </row>
    <row r="5" spans="1:5" ht="12.75">
      <c r="A5" s="152" t="str">
        <f>'Tournament Results Data'!$A$3</f>
        <v>Date:  </v>
      </c>
      <c r="B5" s="152"/>
      <c r="C5" s="153">
        <f>'Tournament Results Data'!C3</f>
        <v>0</v>
      </c>
      <c r="D5" s="153"/>
      <c r="E5" s="153"/>
    </row>
    <row r="6" ht="12.75">
      <c r="B6" s="6"/>
    </row>
    <row r="7" spans="2:27" ht="12.75">
      <c r="B7" s="6" t="str">
        <f>'Tournament Results Data'!B5</f>
        <v>Site:  </v>
      </c>
      <c r="C7" s="143">
        <f>'Tournament Results Data'!C5</f>
        <v>0</v>
      </c>
      <c r="D7" s="143"/>
      <c r="E7" s="143"/>
      <c r="F7" s="143"/>
      <c r="G7" s="143"/>
      <c r="H7" s="143"/>
      <c r="I7" s="143"/>
      <c r="J7" s="143"/>
      <c r="K7" s="143"/>
      <c r="L7" s="143"/>
      <c r="M7" s="143"/>
      <c r="N7" s="143"/>
      <c r="O7" s="143"/>
      <c r="P7" s="143"/>
      <c r="Q7" s="143"/>
      <c r="R7" s="143"/>
      <c r="S7" s="143"/>
      <c r="T7" s="143"/>
      <c r="U7" s="143"/>
      <c r="V7" s="143"/>
      <c r="W7" s="143"/>
      <c r="X7" s="143"/>
      <c r="Y7" s="143"/>
      <c r="Z7" s="143"/>
      <c r="AA7" s="143"/>
    </row>
    <row r="8" ht="10.5" customHeight="1" thickBot="1"/>
    <row r="9" spans="1:45" ht="12" customHeight="1">
      <c r="A9" s="7"/>
      <c r="B9" s="131" t="s">
        <v>40</v>
      </c>
      <c r="C9" s="131"/>
      <c r="D9" s="131"/>
      <c r="E9" s="131"/>
      <c r="F9" s="131"/>
      <c r="G9" s="131"/>
      <c r="H9" s="131"/>
      <c r="I9" s="131"/>
      <c r="J9" s="131"/>
      <c r="K9" s="131"/>
      <c r="L9" s="131"/>
      <c r="M9" s="131"/>
      <c r="N9" s="131"/>
      <c r="O9" s="131"/>
      <c r="P9" s="131"/>
      <c r="Q9" s="131"/>
      <c r="R9" s="107"/>
      <c r="S9" s="108"/>
      <c r="T9" s="108"/>
      <c r="U9" s="108"/>
      <c r="V9" s="108"/>
      <c r="W9" s="108"/>
      <c r="X9" s="108"/>
      <c r="Y9" s="108"/>
      <c r="Z9" s="108"/>
      <c r="AA9" s="109"/>
      <c r="AB9" s="107" t="s">
        <v>90</v>
      </c>
      <c r="AC9" s="108"/>
      <c r="AD9" s="108"/>
      <c r="AE9" s="108"/>
      <c r="AF9" s="108"/>
      <c r="AG9" s="108"/>
      <c r="AH9" s="108"/>
      <c r="AI9" s="108"/>
      <c r="AJ9" s="108"/>
      <c r="AK9" s="109"/>
      <c r="AL9" s="122"/>
      <c r="AM9" s="123"/>
      <c r="AN9" s="123"/>
      <c r="AO9" s="132"/>
      <c r="AP9" s="122" t="s">
        <v>2</v>
      </c>
      <c r="AQ9" s="123"/>
      <c r="AR9" s="123"/>
      <c r="AS9" s="124"/>
    </row>
    <row r="10" spans="1:45" ht="6" customHeight="1">
      <c r="A10" s="8"/>
      <c r="B10" s="90"/>
      <c r="C10" s="90"/>
      <c r="D10" s="90"/>
      <c r="E10" s="90"/>
      <c r="F10" s="90"/>
      <c r="G10" s="90"/>
      <c r="H10" s="90"/>
      <c r="I10" s="90"/>
      <c r="J10" s="90"/>
      <c r="K10" s="90"/>
      <c r="L10" s="90"/>
      <c r="M10" s="90"/>
      <c r="N10" s="90"/>
      <c r="O10" s="90"/>
      <c r="P10" s="90"/>
      <c r="Q10" s="90"/>
      <c r="R10" s="166"/>
      <c r="S10" s="90"/>
      <c r="T10" s="90"/>
      <c r="U10" s="90"/>
      <c r="V10" s="90"/>
      <c r="W10" s="90"/>
      <c r="X10" s="90"/>
      <c r="Y10" s="90"/>
      <c r="Z10" s="90"/>
      <c r="AA10" s="137"/>
      <c r="AB10" s="110"/>
      <c r="AC10" s="111"/>
      <c r="AD10" s="111"/>
      <c r="AE10" s="111"/>
      <c r="AF10" s="111"/>
      <c r="AG10" s="111"/>
      <c r="AH10" s="111"/>
      <c r="AI10" s="111"/>
      <c r="AJ10" s="111"/>
      <c r="AK10" s="112"/>
      <c r="AL10" s="125"/>
      <c r="AM10" s="126"/>
      <c r="AN10" s="126"/>
      <c r="AO10" s="133"/>
      <c r="AP10" s="125"/>
      <c r="AQ10" s="126"/>
      <c r="AR10" s="126"/>
      <c r="AS10" s="127"/>
    </row>
    <row r="11" spans="1:45" ht="12" customHeight="1">
      <c r="A11" s="8"/>
      <c r="B11" s="90" t="s">
        <v>35</v>
      </c>
      <c r="C11" s="90"/>
      <c r="D11" s="90"/>
      <c r="E11" s="90"/>
      <c r="F11" s="90"/>
      <c r="G11" s="90"/>
      <c r="H11" s="90"/>
      <c r="I11" s="90"/>
      <c r="J11" s="90"/>
      <c r="K11" s="90"/>
      <c r="L11" s="90"/>
      <c r="M11" s="90"/>
      <c r="N11" s="90"/>
      <c r="O11" s="90"/>
      <c r="P11" s="90"/>
      <c r="Q11" s="90"/>
      <c r="R11" s="166"/>
      <c r="S11" s="90"/>
      <c r="T11" s="90"/>
      <c r="U11" s="90"/>
      <c r="V11" s="90"/>
      <c r="W11" s="90"/>
      <c r="X11" s="90"/>
      <c r="Y11" s="90"/>
      <c r="Z11" s="90"/>
      <c r="AA11" s="137"/>
      <c r="AB11" s="82" t="s">
        <v>0</v>
      </c>
      <c r="AC11" s="73"/>
      <c r="AD11" s="74"/>
      <c r="AE11" s="82" t="s">
        <v>1</v>
      </c>
      <c r="AF11" s="73"/>
      <c r="AG11" s="74"/>
      <c r="AH11" s="82" t="s">
        <v>9</v>
      </c>
      <c r="AI11" s="73"/>
      <c r="AJ11" s="73"/>
      <c r="AK11" s="74"/>
      <c r="AL11" s="128"/>
      <c r="AM11" s="129"/>
      <c r="AN11" s="129"/>
      <c r="AO11" s="134"/>
      <c r="AP11" s="128"/>
      <c r="AQ11" s="129"/>
      <c r="AR11" s="129"/>
      <c r="AS11" s="130"/>
    </row>
    <row r="12" spans="1:45" ht="15.75" customHeight="1">
      <c r="A12" s="9" t="s">
        <v>36</v>
      </c>
      <c r="B12" s="87" t="str">
        <f>'Tournament Results Data'!B10</f>
        <v> </v>
      </c>
      <c r="C12" s="87"/>
      <c r="D12" s="87"/>
      <c r="E12" s="87"/>
      <c r="F12" s="87"/>
      <c r="G12" s="87"/>
      <c r="H12" s="87">
        <f>'Tournament Results Data'!H10</f>
        <v>0</v>
      </c>
      <c r="I12" s="87"/>
      <c r="J12" s="87"/>
      <c r="K12" s="87"/>
      <c r="L12" s="87"/>
      <c r="M12" s="87"/>
      <c r="N12" s="87"/>
      <c r="O12" s="87"/>
      <c r="P12" s="87"/>
      <c r="Q12" s="87"/>
      <c r="R12" s="166"/>
      <c r="S12" s="90"/>
      <c r="T12" s="90"/>
      <c r="U12" s="90"/>
      <c r="V12" s="90"/>
      <c r="W12" s="90"/>
      <c r="X12" s="90"/>
      <c r="Y12" s="90"/>
      <c r="Z12" s="90"/>
      <c r="AA12" s="137"/>
      <c r="AB12" s="83"/>
      <c r="AC12" s="84"/>
      <c r="AD12" s="85"/>
      <c r="AE12" s="83"/>
      <c r="AF12" s="84"/>
      <c r="AG12" s="85"/>
      <c r="AH12" s="79"/>
      <c r="AI12" s="80"/>
      <c r="AJ12" s="80"/>
      <c r="AK12" s="81"/>
      <c r="AL12" s="82"/>
      <c r="AM12" s="73"/>
      <c r="AN12" s="73"/>
      <c r="AO12" s="74"/>
      <c r="AP12" s="99"/>
      <c r="AQ12" s="100"/>
      <c r="AR12" s="100"/>
      <c r="AS12" s="121"/>
    </row>
    <row r="13" spans="1:45" ht="15.75" customHeight="1">
      <c r="A13" s="9" t="s">
        <v>37</v>
      </c>
      <c r="B13" s="87">
        <f>'Tournament Results Data'!B11</f>
        <v>0</v>
      </c>
      <c r="C13" s="87"/>
      <c r="D13" s="87"/>
      <c r="E13" s="87"/>
      <c r="F13" s="87"/>
      <c r="G13" s="87"/>
      <c r="H13" s="87">
        <f>'Tournament Results Data'!H11</f>
        <v>0</v>
      </c>
      <c r="I13" s="87"/>
      <c r="J13" s="87"/>
      <c r="K13" s="87"/>
      <c r="L13" s="87"/>
      <c r="M13" s="87"/>
      <c r="N13" s="87"/>
      <c r="O13" s="87"/>
      <c r="P13" s="87"/>
      <c r="Q13" s="87"/>
      <c r="R13" s="166"/>
      <c r="S13" s="90"/>
      <c r="T13" s="90"/>
      <c r="U13" s="90"/>
      <c r="V13" s="90"/>
      <c r="W13" s="90"/>
      <c r="X13" s="90"/>
      <c r="Y13" s="90"/>
      <c r="Z13" s="90"/>
      <c r="AA13" s="137"/>
      <c r="AB13" s="83"/>
      <c r="AC13" s="84"/>
      <c r="AD13" s="85"/>
      <c r="AE13" s="83"/>
      <c r="AF13" s="84"/>
      <c r="AG13" s="85"/>
      <c r="AH13" s="79"/>
      <c r="AI13" s="80"/>
      <c r="AJ13" s="80"/>
      <c r="AK13" s="81"/>
      <c r="AL13" s="82"/>
      <c r="AM13" s="73"/>
      <c r="AN13" s="73"/>
      <c r="AO13" s="74"/>
      <c r="AP13" s="99"/>
      <c r="AQ13" s="100"/>
      <c r="AR13" s="100"/>
      <c r="AS13" s="121"/>
    </row>
    <row r="14" spans="1:45" ht="15.75" customHeight="1">
      <c r="A14" s="9" t="s">
        <v>38</v>
      </c>
      <c r="B14" s="87">
        <f>'Tournament Results Data'!B12</f>
        <v>0</v>
      </c>
      <c r="C14" s="87"/>
      <c r="D14" s="87"/>
      <c r="E14" s="87"/>
      <c r="F14" s="87"/>
      <c r="G14" s="87"/>
      <c r="H14" s="87">
        <f>'Tournament Results Data'!H12</f>
        <v>0</v>
      </c>
      <c r="I14" s="87"/>
      <c r="J14" s="87"/>
      <c r="K14" s="87"/>
      <c r="L14" s="87"/>
      <c r="M14" s="87"/>
      <c r="N14" s="87"/>
      <c r="O14" s="87"/>
      <c r="P14" s="87"/>
      <c r="Q14" s="87"/>
      <c r="R14" s="166"/>
      <c r="S14" s="90"/>
      <c r="T14" s="90"/>
      <c r="U14" s="90"/>
      <c r="V14" s="90"/>
      <c r="W14" s="90"/>
      <c r="X14" s="90"/>
      <c r="Y14" s="90"/>
      <c r="Z14" s="90"/>
      <c r="AA14" s="137"/>
      <c r="AB14" s="83"/>
      <c r="AC14" s="84"/>
      <c r="AD14" s="85"/>
      <c r="AE14" s="83"/>
      <c r="AF14" s="84"/>
      <c r="AG14" s="85"/>
      <c r="AH14" s="79"/>
      <c r="AI14" s="80"/>
      <c r="AJ14" s="80"/>
      <c r="AK14" s="81"/>
      <c r="AL14" s="82"/>
      <c r="AM14" s="73"/>
      <c r="AN14" s="73"/>
      <c r="AO14" s="74"/>
      <c r="AP14" s="99"/>
      <c r="AQ14" s="100"/>
      <c r="AR14" s="100"/>
      <c r="AS14" s="121"/>
    </row>
    <row r="15" spans="1:45" ht="15.75" customHeight="1">
      <c r="A15" s="9" t="s">
        <v>39</v>
      </c>
      <c r="B15" s="87">
        <f>'Tournament Results Data'!B13</f>
        <v>0</v>
      </c>
      <c r="C15" s="87"/>
      <c r="D15" s="87"/>
      <c r="E15" s="87"/>
      <c r="F15" s="87"/>
      <c r="G15" s="87"/>
      <c r="H15" s="87">
        <f>'Tournament Results Data'!H13</f>
        <v>0</v>
      </c>
      <c r="I15" s="87"/>
      <c r="J15" s="87"/>
      <c r="K15" s="87"/>
      <c r="L15" s="87"/>
      <c r="M15" s="87"/>
      <c r="N15" s="87"/>
      <c r="O15" s="87"/>
      <c r="P15" s="87"/>
      <c r="Q15" s="87"/>
      <c r="R15" s="166"/>
      <c r="S15" s="90"/>
      <c r="T15" s="90"/>
      <c r="U15" s="90"/>
      <c r="V15" s="90"/>
      <c r="W15" s="90"/>
      <c r="X15" s="90"/>
      <c r="Y15" s="90"/>
      <c r="Z15" s="90"/>
      <c r="AA15" s="137"/>
      <c r="AB15" s="83"/>
      <c r="AC15" s="84"/>
      <c r="AD15" s="85"/>
      <c r="AE15" s="83"/>
      <c r="AF15" s="84"/>
      <c r="AG15" s="85"/>
      <c r="AH15" s="79"/>
      <c r="AI15" s="80"/>
      <c r="AJ15" s="80"/>
      <c r="AK15" s="81"/>
      <c r="AL15" s="82"/>
      <c r="AM15" s="73"/>
      <c r="AN15" s="73"/>
      <c r="AO15" s="74"/>
      <c r="AP15" s="99"/>
      <c r="AQ15" s="100"/>
      <c r="AR15" s="100"/>
      <c r="AS15" s="121"/>
    </row>
    <row r="16" spans="1:45" ht="15.75" customHeight="1">
      <c r="A16" s="9" t="s">
        <v>59</v>
      </c>
      <c r="B16" s="87">
        <f>'Tournament Results Data'!B14</f>
        <v>0</v>
      </c>
      <c r="C16" s="87"/>
      <c r="D16" s="87"/>
      <c r="E16" s="87"/>
      <c r="F16" s="87"/>
      <c r="G16" s="87"/>
      <c r="H16" s="87">
        <f>'Tournament Results Data'!H14</f>
        <v>0</v>
      </c>
      <c r="I16" s="87"/>
      <c r="J16" s="87"/>
      <c r="K16" s="87"/>
      <c r="L16" s="87"/>
      <c r="M16" s="87"/>
      <c r="N16" s="87"/>
      <c r="O16" s="87"/>
      <c r="P16" s="87"/>
      <c r="Q16" s="87"/>
      <c r="R16" s="110"/>
      <c r="S16" s="111"/>
      <c r="T16" s="111"/>
      <c r="U16" s="111"/>
      <c r="V16" s="111"/>
      <c r="W16" s="111"/>
      <c r="X16" s="111"/>
      <c r="Y16" s="111"/>
      <c r="Z16" s="111"/>
      <c r="AA16" s="112"/>
      <c r="AB16" s="83"/>
      <c r="AC16" s="84"/>
      <c r="AD16" s="85"/>
      <c r="AE16" s="83"/>
      <c r="AF16" s="84"/>
      <c r="AG16" s="85"/>
      <c r="AH16" s="79"/>
      <c r="AI16" s="80"/>
      <c r="AJ16" s="80"/>
      <c r="AK16" s="81"/>
      <c r="AL16" s="82"/>
      <c r="AM16" s="73"/>
      <c r="AN16" s="73"/>
      <c r="AO16" s="74"/>
      <c r="AP16" s="99"/>
      <c r="AQ16" s="100"/>
      <c r="AR16" s="100"/>
      <c r="AS16" s="121"/>
    </row>
    <row r="17" spans="1:47" ht="12.75">
      <c r="A17" s="8"/>
      <c r="B17" s="110"/>
      <c r="C17" s="112"/>
      <c r="D17" s="118"/>
      <c r="E17" s="119"/>
      <c r="F17" s="119"/>
      <c r="G17" s="119"/>
      <c r="H17" s="119"/>
      <c r="I17" s="119"/>
      <c r="J17" s="120"/>
      <c r="K17" s="118"/>
      <c r="L17" s="119"/>
      <c r="M17" s="119"/>
      <c r="N17" s="119"/>
      <c r="O17" s="119"/>
      <c r="P17" s="119"/>
      <c r="Q17" s="120"/>
      <c r="R17" s="118"/>
      <c r="S17" s="119"/>
      <c r="T17" s="119"/>
      <c r="U17" s="119"/>
      <c r="V17" s="119"/>
      <c r="W17" s="119"/>
      <c r="X17" s="120"/>
      <c r="Y17" s="118"/>
      <c r="Z17" s="119"/>
      <c r="AA17" s="119"/>
      <c r="AB17" s="119"/>
      <c r="AC17" s="119"/>
      <c r="AD17" s="119"/>
      <c r="AE17" s="120"/>
      <c r="AF17" s="118"/>
      <c r="AG17" s="119"/>
      <c r="AH17" s="119"/>
      <c r="AI17" s="119"/>
      <c r="AJ17" s="119"/>
      <c r="AK17" s="119"/>
      <c r="AL17" s="120"/>
      <c r="AM17" s="102"/>
      <c r="AN17" s="102"/>
      <c r="AO17" s="102"/>
      <c r="AP17" s="102"/>
      <c r="AQ17" s="102"/>
      <c r="AR17" s="102"/>
      <c r="AS17" s="103"/>
      <c r="AU17" s="25"/>
    </row>
    <row r="18" spans="1:47" ht="13.5" customHeight="1">
      <c r="A18" s="8"/>
      <c r="B18" s="82" t="s">
        <v>3</v>
      </c>
      <c r="C18" s="74"/>
      <c r="D18" s="99" t="s">
        <v>30</v>
      </c>
      <c r="E18" s="100"/>
      <c r="F18" s="100"/>
      <c r="G18" s="100"/>
      <c r="H18" s="100"/>
      <c r="I18" s="100"/>
      <c r="J18" s="101"/>
      <c r="K18" s="99" t="s">
        <v>31</v>
      </c>
      <c r="L18" s="100"/>
      <c r="M18" s="100"/>
      <c r="N18" s="100"/>
      <c r="O18" s="100"/>
      <c r="P18" s="100"/>
      <c r="Q18" s="101"/>
      <c r="R18" s="82" t="s">
        <v>5</v>
      </c>
      <c r="S18" s="73"/>
      <c r="T18" s="73"/>
      <c r="U18" s="73"/>
      <c r="V18" s="73"/>
      <c r="W18" s="73"/>
      <c r="X18" s="74"/>
      <c r="Y18" s="82" t="s">
        <v>5</v>
      </c>
      <c r="Z18" s="73"/>
      <c r="AA18" s="73"/>
      <c r="AB18" s="73"/>
      <c r="AC18" s="73"/>
      <c r="AD18" s="73"/>
      <c r="AE18" s="74"/>
      <c r="AF18" s="82" t="s">
        <v>5</v>
      </c>
      <c r="AG18" s="73"/>
      <c r="AH18" s="73"/>
      <c r="AI18" s="73"/>
      <c r="AJ18" s="73"/>
      <c r="AK18" s="73"/>
      <c r="AL18" s="74"/>
      <c r="AM18" s="90"/>
      <c r="AN18" s="90"/>
      <c r="AO18" s="90"/>
      <c r="AP18" s="90"/>
      <c r="AQ18" s="90"/>
      <c r="AR18" s="90"/>
      <c r="AS18" s="104"/>
      <c r="AU18" s="25"/>
    </row>
    <row r="19" spans="1:45" ht="13.5" customHeight="1">
      <c r="A19" s="8"/>
      <c r="B19" s="82" t="s">
        <v>8</v>
      </c>
      <c r="C19" s="74"/>
      <c r="D19" s="82" t="s">
        <v>24</v>
      </c>
      <c r="E19" s="73"/>
      <c r="F19" s="73"/>
      <c r="G19" s="73"/>
      <c r="H19" s="73"/>
      <c r="I19" s="73"/>
      <c r="J19" s="74"/>
      <c r="K19" s="82" t="s">
        <v>25</v>
      </c>
      <c r="L19" s="73"/>
      <c r="M19" s="73"/>
      <c r="N19" s="73"/>
      <c r="O19" s="73"/>
      <c r="P19" s="73"/>
      <c r="Q19" s="74"/>
      <c r="R19" s="82" t="s">
        <v>26</v>
      </c>
      <c r="S19" s="73"/>
      <c r="T19" s="73"/>
      <c r="U19" s="73"/>
      <c r="V19" s="73"/>
      <c r="W19" s="73"/>
      <c r="X19" s="74"/>
      <c r="Y19" s="82" t="s">
        <v>27</v>
      </c>
      <c r="Z19" s="73"/>
      <c r="AA19" s="73"/>
      <c r="AB19" s="73"/>
      <c r="AC19" s="73"/>
      <c r="AD19" s="73"/>
      <c r="AE19" s="74"/>
      <c r="AF19" s="82" t="s">
        <v>28</v>
      </c>
      <c r="AG19" s="73"/>
      <c r="AH19" s="73"/>
      <c r="AI19" s="73"/>
      <c r="AJ19" s="73"/>
      <c r="AK19" s="73"/>
      <c r="AL19" s="74"/>
      <c r="AM19" s="90"/>
      <c r="AN19" s="90"/>
      <c r="AO19" s="90"/>
      <c r="AP19" s="90"/>
      <c r="AQ19" s="90"/>
      <c r="AR19" s="90"/>
      <c r="AS19" s="104"/>
    </row>
    <row r="20" spans="1:45" ht="13.5" customHeight="1">
      <c r="A20" s="8"/>
      <c r="B20" s="82" t="s">
        <v>21</v>
      </c>
      <c r="C20" s="74"/>
      <c r="D20" s="82" t="s">
        <v>4</v>
      </c>
      <c r="E20" s="73"/>
      <c r="F20" s="73"/>
      <c r="G20" s="73"/>
      <c r="H20" s="73"/>
      <c r="I20" s="73"/>
      <c r="J20" s="74"/>
      <c r="K20" s="82" t="s">
        <v>52</v>
      </c>
      <c r="L20" s="73"/>
      <c r="M20" s="73"/>
      <c r="N20" s="73"/>
      <c r="O20" s="73"/>
      <c r="P20" s="73"/>
      <c r="Q20" s="74"/>
      <c r="R20" s="82" t="s">
        <v>53</v>
      </c>
      <c r="S20" s="73"/>
      <c r="T20" s="73"/>
      <c r="U20" s="73"/>
      <c r="V20" s="73"/>
      <c r="W20" s="73"/>
      <c r="X20" s="74"/>
      <c r="Y20" s="82" t="s">
        <v>6</v>
      </c>
      <c r="Z20" s="73"/>
      <c r="AA20" s="73"/>
      <c r="AB20" s="73"/>
      <c r="AC20" s="73"/>
      <c r="AD20" s="73"/>
      <c r="AE20" s="74"/>
      <c r="AF20" s="82" t="s">
        <v>54</v>
      </c>
      <c r="AG20" s="73"/>
      <c r="AH20" s="73"/>
      <c r="AI20" s="73"/>
      <c r="AJ20" s="73"/>
      <c r="AK20" s="73"/>
      <c r="AL20" s="74"/>
      <c r="AM20" s="90"/>
      <c r="AN20" s="90"/>
      <c r="AO20" s="90"/>
      <c r="AP20" s="90"/>
      <c r="AQ20" s="90"/>
      <c r="AR20" s="90"/>
      <c r="AS20" s="104"/>
    </row>
    <row r="21" spans="1:45" ht="18" customHeight="1">
      <c r="A21" s="8"/>
      <c r="B21" s="82" t="s">
        <v>87</v>
      </c>
      <c r="C21" s="74"/>
      <c r="D21" s="71"/>
      <c r="E21" s="72"/>
      <c r="F21" s="72"/>
      <c r="G21" s="58" t="s">
        <v>11</v>
      </c>
      <c r="H21" s="75"/>
      <c r="I21" s="75"/>
      <c r="J21" s="76"/>
      <c r="K21" s="71"/>
      <c r="L21" s="72"/>
      <c r="M21" s="72"/>
      <c r="N21" s="58" t="s">
        <v>11</v>
      </c>
      <c r="O21" s="75"/>
      <c r="P21" s="75"/>
      <c r="Q21" s="76"/>
      <c r="R21" s="71"/>
      <c r="S21" s="72"/>
      <c r="T21" s="72"/>
      <c r="U21" s="58" t="s">
        <v>11</v>
      </c>
      <c r="V21" s="75"/>
      <c r="W21" s="75"/>
      <c r="X21" s="76"/>
      <c r="Y21" s="71"/>
      <c r="Z21" s="72"/>
      <c r="AA21" s="72"/>
      <c r="AB21" s="58" t="s">
        <v>11</v>
      </c>
      <c r="AC21" s="75"/>
      <c r="AD21" s="75"/>
      <c r="AE21" s="76"/>
      <c r="AF21" s="71"/>
      <c r="AG21" s="72"/>
      <c r="AH21" s="72"/>
      <c r="AI21" s="58" t="s">
        <v>11</v>
      </c>
      <c r="AJ21" s="75"/>
      <c r="AK21" s="75"/>
      <c r="AL21" s="76"/>
      <c r="AM21" s="90"/>
      <c r="AN21" s="90"/>
      <c r="AO21" s="90"/>
      <c r="AP21" s="90"/>
      <c r="AQ21" s="90"/>
      <c r="AR21" s="90"/>
      <c r="AS21" s="104"/>
    </row>
    <row r="22" spans="1:45" ht="18" customHeight="1" thickBot="1">
      <c r="A22" s="8"/>
      <c r="B22" s="113" t="s">
        <v>88</v>
      </c>
      <c r="C22" s="114"/>
      <c r="D22" s="94"/>
      <c r="E22" s="95"/>
      <c r="F22" s="95"/>
      <c r="G22" s="57" t="s">
        <v>11</v>
      </c>
      <c r="H22" s="92"/>
      <c r="I22" s="92"/>
      <c r="J22" s="93"/>
      <c r="K22" s="94"/>
      <c r="L22" s="95"/>
      <c r="M22" s="95"/>
      <c r="N22" s="57" t="s">
        <v>11</v>
      </c>
      <c r="O22" s="92"/>
      <c r="P22" s="92"/>
      <c r="Q22" s="93"/>
      <c r="R22" s="94"/>
      <c r="S22" s="95"/>
      <c r="T22" s="95"/>
      <c r="U22" s="57" t="s">
        <v>11</v>
      </c>
      <c r="V22" s="92"/>
      <c r="W22" s="92"/>
      <c r="X22" s="93"/>
      <c r="Y22" s="94"/>
      <c r="Z22" s="95"/>
      <c r="AA22" s="95"/>
      <c r="AB22" s="57" t="s">
        <v>11</v>
      </c>
      <c r="AC22" s="92"/>
      <c r="AD22" s="92"/>
      <c r="AE22" s="93"/>
      <c r="AF22" s="94"/>
      <c r="AG22" s="95"/>
      <c r="AH22" s="95"/>
      <c r="AI22" s="57" t="s">
        <v>11</v>
      </c>
      <c r="AJ22" s="92"/>
      <c r="AK22" s="92"/>
      <c r="AL22" s="93"/>
      <c r="AM22" s="90"/>
      <c r="AN22" s="90"/>
      <c r="AO22" s="90"/>
      <c r="AP22" s="90"/>
      <c r="AQ22" s="90"/>
      <c r="AR22" s="90"/>
      <c r="AS22" s="104"/>
    </row>
    <row r="23" spans="1:45" ht="18" customHeight="1">
      <c r="A23" s="8"/>
      <c r="B23" s="110"/>
      <c r="C23" s="112"/>
      <c r="D23" s="118"/>
      <c r="E23" s="119"/>
      <c r="F23" s="119"/>
      <c r="G23" s="119"/>
      <c r="H23" s="119"/>
      <c r="I23" s="119"/>
      <c r="J23" s="120"/>
      <c r="K23" s="118"/>
      <c r="L23" s="119"/>
      <c r="M23" s="119"/>
      <c r="N23" s="119"/>
      <c r="O23" s="119"/>
      <c r="P23" s="119"/>
      <c r="Q23" s="120"/>
      <c r="R23" s="118"/>
      <c r="S23" s="119"/>
      <c r="T23" s="119"/>
      <c r="U23" s="119"/>
      <c r="V23" s="119"/>
      <c r="W23" s="119"/>
      <c r="X23" s="120"/>
      <c r="Y23" s="118"/>
      <c r="Z23" s="119"/>
      <c r="AA23" s="119"/>
      <c r="AB23" s="119"/>
      <c r="AC23" s="119"/>
      <c r="AD23" s="119"/>
      <c r="AE23" s="120"/>
      <c r="AF23" s="118"/>
      <c r="AG23" s="119"/>
      <c r="AH23" s="119"/>
      <c r="AI23" s="119"/>
      <c r="AJ23" s="119"/>
      <c r="AK23" s="119"/>
      <c r="AL23" s="120"/>
      <c r="AM23" s="90"/>
      <c r="AN23" s="90"/>
      <c r="AO23" s="90"/>
      <c r="AP23" s="90"/>
      <c r="AQ23" s="90"/>
      <c r="AR23" s="90"/>
      <c r="AS23" s="104"/>
    </row>
    <row r="24" spans="1:45" ht="13.5" customHeight="1">
      <c r="A24" s="8"/>
      <c r="B24" s="82" t="s">
        <v>3</v>
      </c>
      <c r="C24" s="74"/>
      <c r="D24" s="82" t="s">
        <v>5</v>
      </c>
      <c r="E24" s="73"/>
      <c r="F24" s="73"/>
      <c r="G24" s="73"/>
      <c r="H24" s="73"/>
      <c r="I24" s="73"/>
      <c r="J24" s="74"/>
      <c r="K24" s="82" t="s">
        <v>5</v>
      </c>
      <c r="L24" s="73"/>
      <c r="M24" s="73"/>
      <c r="N24" s="73"/>
      <c r="O24" s="73"/>
      <c r="P24" s="73"/>
      <c r="Q24" s="74"/>
      <c r="R24" s="82" t="s">
        <v>5</v>
      </c>
      <c r="S24" s="73"/>
      <c r="T24" s="73"/>
      <c r="U24" s="73"/>
      <c r="V24" s="73"/>
      <c r="W24" s="73"/>
      <c r="X24" s="74"/>
      <c r="Y24" s="82" t="s">
        <v>5</v>
      </c>
      <c r="Z24" s="73"/>
      <c r="AA24" s="73"/>
      <c r="AB24" s="73"/>
      <c r="AC24" s="73"/>
      <c r="AD24" s="73"/>
      <c r="AE24" s="74"/>
      <c r="AF24" s="82" t="s">
        <v>5</v>
      </c>
      <c r="AG24" s="73"/>
      <c r="AH24" s="73"/>
      <c r="AI24" s="73"/>
      <c r="AJ24" s="73"/>
      <c r="AK24" s="73"/>
      <c r="AL24" s="74"/>
      <c r="AM24" s="90"/>
      <c r="AN24" s="90"/>
      <c r="AO24" s="90"/>
      <c r="AP24" s="90"/>
      <c r="AQ24" s="90"/>
      <c r="AR24" s="90"/>
      <c r="AS24" s="104"/>
    </row>
    <row r="25" spans="1:45" ht="13.5" customHeight="1">
      <c r="A25" s="8"/>
      <c r="B25" s="82" t="s">
        <v>8</v>
      </c>
      <c r="C25" s="74"/>
      <c r="D25" s="82" t="s">
        <v>29</v>
      </c>
      <c r="E25" s="73"/>
      <c r="F25" s="73"/>
      <c r="G25" s="73"/>
      <c r="H25" s="73"/>
      <c r="I25" s="73"/>
      <c r="J25" s="74"/>
      <c r="K25" s="82" t="s">
        <v>34</v>
      </c>
      <c r="L25" s="73"/>
      <c r="M25" s="73"/>
      <c r="N25" s="73"/>
      <c r="O25" s="73"/>
      <c r="P25" s="73"/>
      <c r="Q25" s="74"/>
      <c r="R25" s="82" t="s">
        <v>13</v>
      </c>
      <c r="S25" s="73"/>
      <c r="T25" s="73"/>
      <c r="U25" s="73"/>
      <c r="V25" s="73"/>
      <c r="W25" s="73"/>
      <c r="X25" s="74"/>
      <c r="Y25" s="82" t="s">
        <v>47</v>
      </c>
      <c r="Z25" s="73"/>
      <c r="AA25" s="73"/>
      <c r="AB25" s="73"/>
      <c r="AC25" s="73"/>
      <c r="AD25" s="73"/>
      <c r="AE25" s="74"/>
      <c r="AF25" s="82" t="s">
        <v>12</v>
      </c>
      <c r="AG25" s="73"/>
      <c r="AH25" s="73"/>
      <c r="AI25" s="73"/>
      <c r="AJ25" s="73"/>
      <c r="AK25" s="73"/>
      <c r="AL25" s="74"/>
      <c r="AM25" s="90"/>
      <c r="AN25" s="90"/>
      <c r="AO25" s="90"/>
      <c r="AP25" s="90"/>
      <c r="AQ25" s="90"/>
      <c r="AR25" s="90"/>
      <c r="AS25" s="104"/>
    </row>
    <row r="26" spans="1:45" ht="13.5" customHeight="1">
      <c r="A26" s="8"/>
      <c r="B26" s="82" t="s">
        <v>21</v>
      </c>
      <c r="C26" s="74"/>
      <c r="D26" s="82" t="s">
        <v>7</v>
      </c>
      <c r="E26" s="73"/>
      <c r="F26" s="73"/>
      <c r="G26" s="73"/>
      <c r="H26" s="73"/>
      <c r="I26" s="73"/>
      <c r="J26" s="74"/>
      <c r="K26" s="82" t="s">
        <v>55</v>
      </c>
      <c r="L26" s="73"/>
      <c r="M26" s="73"/>
      <c r="N26" s="73"/>
      <c r="O26" s="73"/>
      <c r="P26" s="73"/>
      <c r="Q26" s="74"/>
      <c r="R26" s="82" t="s">
        <v>56</v>
      </c>
      <c r="S26" s="73"/>
      <c r="T26" s="73"/>
      <c r="U26" s="73"/>
      <c r="V26" s="73"/>
      <c r="W26" s="73"/>
      <c r="X26" s="74"/>
      <c r="Y26" s="82" t="s">
        <v>57</v>
      </c>
      <c r="Z26" s="73"/>
      <c r="AA26" s="73"/>
      <c r="AB26" s="73"/>
      <c r="AC26" s="73"/>
      <c r="AD26" s="73"/>
      <c r="AE26" s="74"/>
      <c r="AF26" s="82" t="s">
        <v>58</v>
      </c>
      <c r="AG26" s="73"/>
      <c r="AH26" s="73"/>
      <c r="AI26" s="73"/>
      <c r="AJ26" s="73"/>
      <c r="AK26" s="73"/>
      <c r="AL26" s="74"/>
      <c r="AM26" s="90"/>
      <c r="AN26" s="90"/>
      <c r="AO26" s="90"/>
      <c r="AP26" s="90"/>
      <c r="AQ26" s="90"/>
      <c r="AR26" s="90"/>
      <c r="AS26" s="104"/>
    </row>
    <row r="27" spans="1:45" ht="18" customHeight="1">
      <c r="A27" s="8"/>
      <c r="B27" s="82" t="s">
        <v>87</v>
      </c>
      <c r="C27" s="74"/>
      <c r="D27" s="71"/>
      <c r="E27" s="72"/>
      <c r="F27" s="72"/>
      <c r="G27" s="58" t="s">
        <v>11</v>
      </c>
      <c r="H27" s="75"/>
      <c r="I27" s="75"/>
      <c r="J27" s="76"/>
      <c r="K27" s="71"/>
      <c r="L27" s="72"/>
      <c r="M27" s="72"/>
      <c r="N27" s="58" t="s">
        <v>11</v>
      </c>
      <c r="O27" s="75"/>
      <c r="P27" s="75"/>
      <c r="Q27" s="76"/>
      <c r="R27" s="71"/>
      <c r="S27" s="72"/>
      <c r="T27" s="72"/>
      <c r="U27" s="58" t="s">
        <v>11</v>
      </c>
      <c r="V27" s="75"/>
      <c r="W27" s="75"/>
      <c r="X27" s="76"/>
      <c r="Y27" s="71"/>
      <c r="Z27" s="72"/>
      <c r="AA27" s="72"/>
      <c r="AB27" s="58" t="s">
        <v>11</v>
      </c>
      <c r="AC27" s="75"/>
      <c r="AD27" s="75"/>
      <c r="AE27" s="76"/>
      <c r="AF27" s="71"/>
      <c r="AG27" s="72"/>
      <c r="AH27" s="72"/>
      <c r="AI27" s="58" t="s">
        <v>11</v>
      </c>
      <c r="AJ27" s="75"/>
      <c r="AK27" s="75"/>
      <c r="AL27" s="76"/>
      <c r="AM27" s="90"/>
      <c r="AN27" s="90"/>
      <c r="AO27" s="90"/>
      <c r="AP27" s="90"/>
      <c r="AQ27" s="90"/>
      <c r="AR27" s="90"/>
      <c r="AS27" s="104"/>
    </row>
    <row r="28" spans="1:45" ht="18" customHeight="1" thickBot="1">
      <c r="A28" s="10"/>
      <c r="B28" s="113" t="s">
        <v>88</v>
      </c>
      <c r="C28" s="114"/>
      <c r="D28" s="94"/>
      <c r="E28" s="95"/>
      <c r="F28" s="95"/>
      <c r="G28" s="57" t="s">
        <v>11</v>
      </c>
      <c r="H28" s="92"/>
      <c r="I28" s="92"/>
      <c r="J28" s="93"/>
      <c r="K28" s="94"/>
      <c r="L28" s="95"/>
      <c r="M28" s="95"/>
      <c r="N28" s="57" t="s">
        <v>11</v>
      </c>
      <c r="O28" s="92"/>
      <c r="P28" s="92"/>
      <c r="Q28" s="93"/>
      <c r="R28" s="94"/>
      <c r="S28" s="95"/>
      <c r="T28" s="95"/>
      <c r="U28" s="57" t="s">
        <v>11</v>
      </c>
      <c r="V28" s="92"/>
      <c r="W28" s="92"/>
      <c r="X28" s="93"/>
      <c r="Y28" s="94"/>
      <c r="Z28" s="95"/>
      <c r="AA28" s="95"/>
      <c r="AB28" s="57" t="s">
        <v>11</v>
      </c>
      <c r="AC28" s="92"/>
      <c r="AD28" s="92"/>
      <c r="AE28" s="93"/>
      <c r="AF28" s="94"/>
      <c r="AG28" s="95"/>
      <c r="AH28" s="95"/>
      <c r="AI28" s="57" t="s">
        <v>11</v>
      </c>
      <c r="AJ28" s="92"/>
      <c r="AK28" s="92"/>
      <c r="AL28" s="93"/>
      <c r="AM28" s="105"/>
      <c r="AN28" s="105"/>
      <c r="AO28" s="105"/>
      <c r="AP28" s="105"/>
      <c r="AQ28" s="105"/>
      <c r="AR28" s="105"/>
      <c r="AS28" s="106"/>
    </row>
    <row r="29" spans="1:45" ht="18" customHeight="1">
      <c r="A29" s="2"/>
      <c r="B29" s="2"/>
      <c r="C29" s="2"/>
      <c r="D29" s="63"/>
      <c r="E29" s="63"/>
      <c r="F29" s="63"/>
      <c r="G29" s="64"/>
      <c r="H29" s="65"/>
      <c r="I29" s="65"/>
      <c r="J29" s="65"/>
      <c r="K29" s="63"/>
      <c r="L29" s="63"/>
      <c r="M29" s="63"/>
      <c r="N29" s="64"/>
      <c r="O29" s="65"/>
      <c r="P29" s="65"/>
      <c r="Q29" s="65"/>
      <c r="R29" s="63"/>
      <c r="S29" s="63"/>
      <c r="T29" s="63"/>
      <c r="U29" s="64"/>
      <c r="V29" s="65"/>
      <c r="W29" s="65"/>
      <c r="X29" s="65"/>
      <c r="Y29" s="63"/>
      <c r="Z29" s="63"/>
      <c r="AA29" s="63"/>
      <c r="AB29" s="64"/>
      <c r="AC29" s="65"/>
      <c r="AD29" s="65"/>
      <c r="AE29" s="65"/>
      <c r="AF29" s="63"/>
      <c r="AG29" s="63"/>
      <c r="AH29" s="63"/>
      <c r="AI29" s="64"/>
      <c r="AJ29" s="65"/>
      <c r="AK29" s="65"/>
      <c r="AL29" s="65"/>
      <c r="AM29" s="2"/>
      <c r="AN29" s="2"/>
      <c r="AO29" s="2"/>
      <c r="AP29" s="2"/>
      <c r="AQ29" s="2"/>
      <c r="AR29" s="2"/>
      <c r="AS29" s="2"/>
    </row>
    <row r="30" spans="2:45" ht="12.75">
      <c r="B30" s="6" t="str">
        <f>'Tournament Results Data'!$B$1</f>
        <v>Tournament:  </v>
      </c>
      <c r="C30" s="143">
        <f>'Tournament Results Data'!$C$1</f>
        <v>0</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c r="AC30"/>
      <c r="AD30"/>
      <c r="AE30"/>
      <c r="AF30"/>
      <c r="AG30"/>
      <c r="AH30"/>
      <c r="AI30"/>
      <c r="AJ30"/>
      <c r="AK30"/>
      <c r="AL30"/>
      <c r="AM30"/>
      <c r="AN30"/>
      <c r="AO30"/>
      <c r="AP30"/>
      <c r="AQ30"/>
      <c r="AR30"/>
      <c r="AS30"/>
    </row>
    <row r="32" spans="1:5" ht="12.75">
      <c r="A32" s="152" t="str">
        <f>'Tournament Results Data'!$A$3</f>
        <v>Date:  </v>
      </c>
      <c r="B32" s="152"/>
      <c r="C32" s="153">
        <f>'Tournament Results Data'!$C$3</f>
        <v>0</v>
      </c>
      <c r="D32" s="153"/>
      <c r="E32" s="153"/>
    </row>
    <row r="34" spans="2:27" ht="12.75">
      <c r="B34" s="6" t="str">
        <f>'Tournament Results Data'!$B$5</f>
        <v>Site:  </v>
      </c>
      <c r="C34" s="143">
        <f>'Tournament Results Data'!$C$5</f>
        <v>0</v>
      </c>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row>
    <row r="36" ht="13.5" thickBot="1"/>
    <row r="37" spans="1:45" ht="12.75">
      <c r="A37" s="7"/>
      <c r="B37" s="108" t="str">
        <f>'Tournament Results Data'!$B$31</f>
        <v>Pool A</v>
      </c>
      <c r="C37" s="108"/>
      <c r="D37" s="108"/>
      <c r="E37" s="108"/>
      <c r="F37" s="108"/>
      <c r="G37" s="108"/>
      <c r="H37" s="108"/>
      <c r="I37" s="108"/>
      <c r="J37" s="108"/>
      <c r="K37" s="108"/>
      <c r="L37" s="108"/>
      <c r="M37" s="108"/>
      <c r="N37" s="108"/>
      <c r="O37" s="108"/>
      <c r="P37" s="108"/>
      <c r="Q37" s="109"/>
      <c r="R37" s="107" t="s">
        <v>82</v>
      </c>
      <c r="S37" s="108"/>
      <c r="T37" s="108"/>
      <c r="U37" s="108"/>
      <c r="V37" s="108"/>
      <c r="W37" s="108"/>
      <c r="X37" s="108"/>
      <c r="Y37" s="108"/>
      <c r="Z37" s="108"/>
      <c r="AA37" s="109"/>
      <c r="AB37" s="107" t="s">
        <v>10</v>
      </c>
      <c r="AC37" s="108"/>
      <c r="AD37" s="108"/>
      <c r="AE37" s="108"/>
      <c r="AF37" s="108"/>
      <c r="AG37" s="108"/>
      <c r="AH37" s="108"/>
      <c r="AI37" s="108"/>
      <c r="AJ37" s="108"/>
      <c r="AK37" s="109"/>
      <c r="AL37" s="122" t="s">
        <v>81</v>
      </c>
      <c r="AM37" s="123"/>
      <c r="AN37" s="123"/>
      <c r="AO37" s="132"/>
      <c r="AP37" s="122" t="s">
        <v>2</v>
      </c>
      <c r="AQ37" s="123"/>
      <c r="AR37" s="123"/>
      <c r="AS37" s="124"/>
    </row>
    <row r="38" spans="1:45" ht="6" customHeight="1">
      <c r="A38" s="8"/>
      <c r="B38" s="90"/>
      <c r="C38" s="90"/>
      <c r="D38" s="90"/>
      <c r="E38" s="90"/>
      <c r="F38" s="90"/>
      <c r="G38" s="90"/>
      <c r="H38" s="90"/>
      <c r="I38" s="90"/>
      <c r="J38" s="90"/>
      <c r="K38" s="90"/>
      <c r="L38" s="90"/>
      <c r="M38" s="90"/>
      <c r="N38" s="90"/>
      <c r="O38" s="90"/>
      <c r="P38" s="90"/>
      <c r="Q38" s="137"/>
      <c r="R38" s="110"/>
      <c r="S38" s="111"/>
      <c r="T38" s="111"/>
      <c r="U38" s="111"/>
      <c r="V38" s="111"/>
      <c r="W38" s="111"/>
      <c r="X38" s="111"/>
      <c r="Y38" s="111"/>
      <c r="Z38" s="111"/>
      <c r="AA38" s="112"/>
      <c r="AB38" s="110"/>
      <c r="AC38" s="111"/>
      <c r="AD38" s="111"/>
      <c r="AE38" s="111"/>
      <c r="AF38" s="111"/>
      <c r="AG38" s="111"/>
      <c r="AH38" s="111"/>
      <c r="AI38" s="111"/>
      <c r="AJ38" s="111"/>
      <c r="AK38" s="112"/>
      <c r="AL38" s="125"/>
      <c r="AM38" s="126"/>
      <c r="AN38" s="126"/>
      <c r="AO38" s="133"/>
      <c r="AP38" s="125"/>
      <c r="AQ38" s="126"/>
      <c r="AR38" s="126"/>
      <c r="AS38" s="127"/>
    </row>
    <row r="39" spans="1:45" ht="12.75">
      <c r="A39" s="8"/>
      <c r="B39" s="111" t="str">
        <f>'Tournament Results Data'!$B$33</f>
        <v>Teams</v>
      </c>
      <c r="C39" s="111"/>
      <c r="D39" s="111"/>
      <c r="E39" s="111"/>
      <c r="F39" s="111"/>
      <c r="G39" s="111"/>
      <c r="H39" s="111"/>
      <c r="I39" s="111"/>
      <c r="J39" s="111"/>
      <c r="K39" s="111"/>
      <c r="L39" s="111"/>
      <c r="M39" s="111"/>
      <c r="N39" s="111"/>
      <c r="O39" s="111"/>
      <c r="P39" s="111"/>
      <c r="Q39" s="112"/>
      <c r="R39" s="82" t="s">
        <v>0</v>
      </c>
      <c r="S39" s="73"/>
      <c r="T39" s="74"/>
      <c r="U39" s="82" t="s">
        <v>1</v>
      </c>
      <c r="V39" s="73"/>
      <c r="W39" s="74"/>
      <c r="X39" s="82" t="s">
        <v>9</v>
      </c>
      <c r="Y39" s="73"/>
      <c r="Z39" s="73"/>
      <c r="AA39" s="74"/>
      <c r="AB39" s="82" t="s">
        <v>0</v>
      </c>
      <c r="AC39" s="73"/>
      <c r="AD39" s="74"/>
      <c r="AE39" s="82" t="s">
        <v>1</v>
      </c>
      <c r="AF39" s="73"/>
      <c r="AG39" s="74"/>
      <c r="AH39" s="82" t="s">
        <v>9</v>
      </c>
      <c r="AI39" s="73"/>
      <c r="AJ39" s="73"/>
      <c r="AK39" s="74"/>
      <c r="AL39" s="128"/>
      <c r="AM39" s="129"/>
      <c r="AN39" s="129"/>
      <c r="AO39" s="134"/>
      <c r="AP39" s="128"/>
      <c r="AQ39" s="129"/>
      <c r="AR39" s="129"/>
      <c r="AS39" s="130"/>
    </row>
    <row r="40" spans="1:45" ht="25.5" customHeight="1">
      <c r="A40" s="9" t="s">
        <v>36</v>
      </c>
      <c r="B40" s="87">
        <f>'Tournament Results Data'!B34</f>
        <v>0</v>
      </c>
      <c r="C40" s="87"/>
      <c r="D40" s="87"/>
      <c r="E40" s="87"/>
      <c r="F40" s="87"/>
      <c r="G40" s="87"/>
      <c r="H40" s="87">
        <f>'Tournament Results Data'!H34</f>
        <v>0</v>
      </c>
      <c r="I40" s="87"/>
      <c r="J40" s="87"/>
      <c r="K40" s="87"/>
      <c r="L40" s="87"/>
      <c r="M40" s="87"/>
      <c r="N40" s="87"/>
      <c r="O40" s="87"/>
      <c r="P40" s="87"/>
      <c r="Q40" s="138"/>
      <c r="R40" s="83"/>
      <c r="S40" s="84"/>
      <c r="T40" s="85"/>
      <c r="U40" s="86"/>
      <c r="V40" s="77"/>
      <c r="W40" s="78"/>
      <c r="X40" s="79"/>
      <c r="Y40" s="80"/>
      <c r="Z40" s="80"/>
      <c r="AA40" s="81"/>
      <c r="AB40" s="83"/>
      <c r="AC40" s="84"/>
      <c r="AD40" s="85"/>
      <c r="AE40" s="83"/>
      <c r="AF40" s="84"/>
      <c r="AG40" s="85"/>
      <c r="AH40" s="79"/>
      <c r="AI40" s="80"/>
      <c r="AJ40" s="80"/>
      <c r="AK40" s="81"/>
      <c r="AL40" s="79"/>
      <c r="AM40" s="80"/>
      <c r="AN40" s="80"/>
      <c r="AO40" s="81"/>
      <c r="AP40" s="82"/>
      <c r="AQ40" s="73"/>
      <c r="AR40" s="73"/>
      <c r="AS40" s="117"/>
    </row>
    <row r="41" spans="1:45" ht="25.5" customHeight="1">
      <c r="A41" s="9" t="s">
        <v>37</v>
      </c>
      <c r="B41" s="87">
        <f>'Tournament Results Data'!B35</f>
        <v>0</v>
      </c>
      <c r="C41" s="87"/>
      <c r="D41" s="87"/>
      <c r="E41" s="87"/>
      <c r="F41" s="87"/>
      <c r="G41" s="87"/>
      <c r="H41" s="87">
        <f>'Tournament Results Data'!H35</f>
        <v>0</v>
      </c>
      <c r="I41" s="87"/>
      <c r="J41" s="87"/>
      <c r="K41" s="87"/>
      <c r="L41" s="87"/>
      <c r="M41" s="87"/>
      <c r="N41" s="87"/>
      <c r="O41" s="87"/>
      <c r="P41" s="87"/>
      <c r="Q41" s="138"/>
      <c r="R41" s="83"/>
      <c r="S41" s="84"/>
      <c r="T41" s="85"/>
      <c r="U41" s="86"/>
      <c r="V41" s="77"/>
      <c r="W41" s="78"/>
      <c r="X41" s="79"/>
      <c r="Y41" s="80"/>
      <c r="Z41" s="80"/>
      <c r="AA41" s="81"/>
      <c r="AB41" s="83"/>
      <c r="AC41" s="84"/>
      <c r="AD41" s="85"/>
      <c r="AE41" s="83"/>
      <c r="AF41" s="84"/>
      <c r="AG41" s="85"/>
      <c r="AH41" s="79"/>
      <c r="AI41" s="80"/>
      <c r="AJ41" s="80"/>
      <c r="AK41" s="81"/>
      <c r="AL41" s="79"/>
      <c r="AM41" s="80"/>
      <c r="AN41" s="80"/>
      <c r="AO41" s="81"/>
      <c r="AP41" s="82"/>
      <c r="AQ41" s="73"/>
      <c r="AR41" s="73"/>
      <c r="AS41" s="117"/>
    </row>
    <row r="42" spans="1:45" ht="25.5" customHeight="1">
      <c r="A42" s="9" t="s">
        <v>38</v>
      </c>
      <c r="B42" s="87">
        <f>'Tournament Results Data'!B36</f>
        <v>0</v>
      </c>
      <c r="C42" s="87"/>
      <c r="D42" s="87"/>
      <c r="E42" s="87"/>
      <c r="F42" s="87"/>
      <c r="G42" s="87"/>
      <c r="H42" s="87">
        <f>'Tournament Results Data'!H36</f>
        <v>0</v>
      </c>
      <c r="I42" s="87"/>
      <c r="J42" s="87"/>
      <c r="K42" s="87"/>
      <c r="L42" s="87"/>
      <c r="M42" s="87"/>
      <c r="N42" s="87"/>
      <c r="O42" s="87"/>
      <c r="P42" s="87"/>
      <c r="Q42" s="138"/>
      <c r="R42" s="83"/>
      <c r="S42" s="84"/>
      <c r="T42" s="85"/>
      <c r="U42" s="86"/>
      <c r="V42" s="77"/>
      <c r="W42" s="78"/>
      <c r="X42" s="79"/>
      <c r="Y42" s="80"/>
      <c r="Z42" s="80"/>
      <c r="AA42" s="81"/>
      <c r="AB42" s="83"/>
      <c r="AC42" s="84"/>
      <c r="AD42" s="85"/>
      <c r="AE42" s="83"/>
      <c r="AF42" s="84"/>
      <c r="AG42" s="85"/>
      <c r="AH42" s="79"/>
      <c r="AI42" s="80"/>
      <c r="AJ42" s="80"/>
      <c r="AK42" s="81"/>
      <c r="AL42" s="79"/>
      <c r="AM42" s="80"/>
      <c r="AN42" s="80"/>
      <c r="AO42" s="81"/>
      <c r="AP42" s="82"/>
      <c r="AQ42" s="73"/>
      <c r="AR42" s="73"/>
      <c r="AS42" s="117"/>
    </row>
    <row r="43" spans="1:45" ht="25.5" customHeight="1">
      <c r="A43" s="9" t="s">
        <v>39</v>
      </c>
      <c r="B43" s="87">
        <f>'Tournament Results Data'!B37</f>
        <v>0</v>
      </c>
      <c r="C43" s="87"/>
      <c r="D43" s="87"/>
      <c r="E43" s="87"/>
      <c r="F43" s="87"/>
      <c r="G43" s="87"/>
      <c r="H43" s="87">
        <f>'Tournament Results Data'!H37</f>
        <v>0</v>
      </c>
      <c r="I43" s="87"/>
      <c r="J43" s="87"/>
      <c r="K43" s="87"/>
      <c r="L43" s="87"/>
      <c r="M43" s="87"/>
      <c r="N43" s="87"/>
      <c r="O43" s="87"/>
      <c r="P43" s="87"/>
      <c r="Q43" s="138"/>
      <c r="R43" s="83"/>
      <c r="S43" s="84"/>
      <c r="T43" s="85"/>
      <c r="U43" s="86"/>
      <c r="V43" s="77"/>
      <c r="W43" s="78"/>
      <c r="X43" s="79"/>
      <c r="Y43" s="80"/>
      <c r="Z43" s="80"/>
      <c r="AA43" s="81"/>
      <c r="AB43" s="83"/>
      <c r="AC43" s="84"/>
      <c r="AD43" s="85"/>
      <c r="AE43" s="83"/>
      <c r="AF43" s="84"/>
      <c r="AG43" s="85"/>
      <c r="AH43" s="79"/>
      <c r="AI43" s="80"/>
      <c r="AJ43" s="80"/>
      <c r="AK43" s="81"/>
      <c r="AL43" s="79"/>
      <c r="AM43" s="80"/>
      <c r="AN43" s="80"/>
      <c r="AO43" s="81"/>
      <c r="AP43" s="82"/>
      <c r="AQ43" s="73"/>
      <c r="AR43" s="73"/>
      <c r="AS43" s="117"/>
    </row>
    <row r="44" spans="1:45" ht="12.75">
      <c r="A44" s="8"/>
      <c r="B44" s="110"/>
      <c r="C44" s="112"/>
      <c r="D44" s="110"/>
      <c r="E44" s="111"/>
      <c r="F44" s="111"/>
      <c r="G44" s="111"/>
      <c r="H44" s="111"/>
      <c r="I44" s="111"/>
      <c r="J44" s="112"/>
      <c r="K44" s="110"/>
      <c r="L44" s="111"/>
      <c r="M44" s="111"/>
      <c r="N44" s="111"/>
      <c r="O44" s="111"/>
      <c r="P44" s="111"/>
      <c r="Q44" s="112"/>
      <c r="R44" s="110"/>
      <c r="S44" s="111"/>
      <c r="T44" s="111"/>
      <c r="U44" s="111"/>
      <c r="V44" s="111"/>
      <c r="W44" s="111"/>
      <c r="X44" s="112"/>
      <c r="Y44" s="110"/>
      <c r="Z44" s="111"/>
      <c r="AA44" s="111"/>
      <c r="AB44" s="111"/>
      <c r="AC44" s="111"/>
      <c r="AD44" s="111"/>
      <c r="AE44" s="112"/>
      <c r="AF44" s="110"/>
      <c r="AG44" s="111"/>
      <c r="AH44" s="111"/>
      <c r="AI44" s="111"/>
      <c r="AJ44" s="111"/>
      <c r="AK44" s="111"/>
      <c r="AL44" s="112"/>
      <c r="AM44" s="110"/>
      <c r="AN44" s="111"/>
      <c r="AO44" s="111"/>
      <c r="AP44" s="111"/>
      <c r="AQ44" s="111"/>
      <c r="AR44" s="111"/>
      <c r="AS44" s="151"/>
    </row>
    <row r="45" spans="1:45" ht="12.75">
      <c r="A45" s="8"/>
      <c r="B45" s="82" t="s">
        <v>3</v>
      </c>
      <c r="C45" s="74"/>
      <c r="D45" s="82" t="str">
        <f>'Tournament Results Data'!D39</f>
        <v>8:30 AM</v>
      </c>
      <c r="E45" s="73"/>
      <c r="F45" s="73"/>
      <c r="G45" s="73"/>
      <c r="H45" s="73"/>
      <c r="I45" s="73"/>
      <c r="J45" s="74"/>
      <c r="K45" s="82" t="str">
        <f>'Tournament Results Data'!K39</f>
        <v>9:30 AM</v>
      </c>
      <c r="L45" s="73"/>
      <c r="M45" s="73"/>
      <c r="N45" s="73"/>
      <c r="O45" s="73"/>
      <c r="P45" s="73"/>
      <c r="Q45" s="74"/>
      <c r="R45" s="82" t="str">
        <f>'Tournament Results Data'!R39</f>
        <v>ASAP</v>
      </c>
      <c r="S45" s="73"/>
      <c r="T45" s="73"/>
      <c r="U45" s="73"/>
      <c r="V45" s="73"/>
      <c r="W45" s="73"/>
      <c r="X45" s="74"/>
      <c r="Y45" s="82" t="str">
        <f>'Tournament Results Data'!Y39</f>
        <v>ASAP</v>
      </c>
      <c r="Z45" s="73"/>
      <c r="AA45" s="73"/>
      <c r="AB45" s="73"/>
      <c r="AC45" s="73"/>
      <c r="AD45" s="73"/>
      <c r="AE45" s="74"/>
      <c r="AF45" s="82" t="str">
        <f>'Tournament Results Data'!AF39</f>
        <v>ASAP</v>
      </c>
      <c r="AG45" s="73"/>
      <c r="AH45" s="73"/>
      <c r="AI45" s="73"/>
      <c r="AJ45" s="73"/>
      <c r="AK45" s="73"/>
      <c r="AL45" s="74"/>
      <c r="AM45" s="82" t="str">
        <f>'Tournament Results Data'!AM39</f>
        <v>ASAP</v>
      </c>
      <c r="AN45" s="73"/>
      <c r="AO45" s="73"/>
      <c r="AP45" s="73"/>
      <c r="AQ45" s="73"/>
      <c r="AR45" s="73"/>
      <c r="AS45" s="117"/>
    </row>
    <row r="46" spans="1:45" ht="12.75">
      <c r="A46" s="8"/>
      <c r="B46" s="82" t="s">
        <v>8</v>
      </c>
      <c r="C46" s="74"/>
      <c r="D46" s="82" t="str">
        <f>'Tournament Results Data'!D40</f>
        <v>1</v>
      </c>
      <c r="E46" s="73"/>
      <c r="F46" s="73"/>
      <c r="G46" s="73"/>
      <c r="H46" s="73"/>
      <c r="I46" s="73"/>
      <c r="J46" s="74"/>
      <c r="K46" s="82" t="str">
        <f>'Tournament Results Data'!K40</f>
        <v>2</v>
      </c>
      <c r="L46" s="73"/>
      <c r="M46" s="73"/>
      <c r="N46" s="73"/>
      <c r="O46" s="73"/>
      <c r="P46" s="73"/>
      <c r="Q46" s="74"/>
      <c r="R46" s="82" t="str">
        <f>'Tournament Results Data'!R40</f>
        <v>3</v>
      </c>
      <c r="S46" s="73"/>
      <c r="T46" s="73"/>
      <c r="U46" s="73"/>
      <c r="V46" s="73"/>
      <c r="W46" s="73"/>
      <c r="X46" s="74"/>
      <c r="Y46" s="82" t="str">
        <f>'Tournament Results Data'!Y40</f>
        <v>4</v>
      </c>
      <c r="Z46" s="73"/>
      <c r="AA46" s="73"/>
      <c r="AB46" s="73"/>
      <c r="AC46" s="73"/>
      <c r="AD46" s="73"/>
      <c r="AE46" s="74"/>
      <c r="AF46" s="82" t="str">
        <f>'Tournament Results Data'!AF40</f>
        <v>5</v>
      </c>
      <c r="AG46" s="73"/>
      <c r="AH46" s="73"/>
      <c r="AI46" s="73"/>
      <c r="AJ46" s="73"/>
      <c r="AK46" s="73"/>
      <c r="AL46" s="74"/>
      <c r="AM46" s="82" t="str">
        <f>'Tournament Results Data'!AM40</f>
        <v>6</v>
      </c>
      <c r="AN46" s="73"/>
      <c r="AO46" s="73"/>
      <c r="AP46" s="73"/>
      <c r="AQ46" s="73"/>
      <c r="AR46" s="73"/>
      <c r="AS46" s="117"/>
    </row>
    <row r="47" spans="1:45" ht="12.75">
      <c r="A47" s="8"/>
      <c r="B47" s="82" t="s">
        <v>21</v>
      </c>
      <c r="C47" s="74"/>
      <c r="D47" s="82" t="str">
        <f>'Tournament Results Data'!D41</f>
        <v>1 vs 2 (3)</v>
      </c>
      <c r="E47" s="73"/>
      <c r="F47" s="73"/>
      <c r="G47" s="73"/>
      <c r="H47" s="73"/>
      <c r="I47" s="73"/>
      <c r="J47" s="74"/>
      <c r="K47" s="82" t="str">
        <f>'Tournament Results Data'!K41</f>
        <v>3 vs 4 (2)</v>
      </c>
      <c r="L47" s="73"/>
      <c r="M47" s="73"/>
      <c r="N47" s="73"/>
      <c r="O47" s="73"/>
      <c r="P47" s="73"/>
      <c r="Q47" s="74"/>
      <c r="R47" s="82" t="str">
        <f>'Tournament Results Data'!R41</f>
        <v>2 vs 4 (1)</v>
      </c>
      <c r="S47" s="73"/>
      <c r="T47" s="73"/>
      <c r="U47" s="73"/>
      <c r="V47" s="73"/>
      <c r="W47" s="73"/>
      <c r="X47" s="74"/>
      <c r="Y47" s="82" t="str">
        <f>'Tournament Results Data'!Y41</f>
        <v>1 vs 3 (4)</v>
      </c>
      <c r="Z47" s="73"/>
      <c r="AA47" s="73"/>
      <c r="AB47" s="73"/>
      <c r="AC47" s="73"/>
      <c r="AD47" s="73"/>
      <c r="AE47" s="74"/>
      <c r="AF47" s="82" t="str">
        <f>'Tournament Results Data'!AF41</f>
        <v>2 vs 3 (1)</v>
      </c>
      <c r="AG47" s="73"/>
      <c r="AH47" s="73"/>
      <c r="AI47" s="73"/>
      <c r="AJ47" s="73"/>
      <c r="AK47" s="73"/>
      <c r="AL47" s="74"/>
      <c r="AM47" s="82" t="str">
        <f>'Tournament Results Data'!AM41</f>
        <v>1 vs 4 (2)</v>
      </c>
      <c r="AN47" s="73"/>
      <c r="AO47" s="73"/>
      <c r="AP47" s="73"/>
      <c r="AQ47" s="73"/>
      <c r="AR47" s="73"/>
      <c r="AS47" s="117"/>
    </row>
    <row r="48" spans="1:45" ht="20.25" customHeight="1">
      <c r="A48" s="8"/>
      <c r="B48" s="82" t="s">
        <v>22</v>
      </c>
      <c r="C48" s="74"/>
      <c r="D48" s="139"/>
      <c r="E48" s="140"/>
      <c r="F48" s="140"/>
      <c r="G48" s="5" t="s">
        <v>11</v>
      </c>
      <c r="H48" s="141"/>
      <c r="I48" s="141"/>
      <c r="J48" s="142"/>
      <c r="K48" s="139"/>
      <c r="L48" s="140"/>
      <c r="M48" s="140"/>
      <c r="N48" s="5" t="s">
        <v>11</v>
      </c>
      <c r="O48" s="141"/>
      <c r="P48" s="141"/>
      <c r="Q48" s="142"/>
      <c r="R48" s="139"/>
      <c r="S48" s="140"/>
      <c r="T48" s="140"/>
      <c r="U48" s="5" t="s">
        <v>11</v>
      </c>
      <c r="V48" s="141"/>
      <c r="W48" s="141"/>
      <c r="X48" s="142"/>
      <c r="Y48" s="139"/>
      <c r="Z48" s="140"/>
      <c r="AA48" s="140"/>
      <c r="AB48" s="5" t="s">
        <v>11</v>
      </c>
      <c r="AC48" s="141"/>
      <c r="AD48" s="141"/>
      <c r="AE48" s="142"/>
      <c r="AF48" s="139"/>
      <c r="AG48" s="140"/>
      <c r="AH48" s="140"/>
      <c r="AI48" s="5" t="s">
        <v>11</v>
      </c>
      <c r="AJ48" s="141"/>
      <c r="AK48" s="141"/>
      <c r="AL48" s="142"/>
      <c r="AM48" s="139"/>
      <c r="AN48" s="140"/>
      <c r="AO48" s="140"/>
      <c r="AP48" s="5" t="s">
        <v>11</v>
      </c>
      <c r="AQ48" s="141"/>
      <c r="AR48" s="141"/>
      <c r="AS48" s="148"/>
    </row>
    <row r="49" spans="1:45" ht="20.25" customHeight="1">
      <c r="A49" s="8"/>
      <c r="B49" s="82" t="s">
        <v>23</v>
      </c>
      <c r="C49" s="74"/>
      <c r="D49" s="139"/>
      <c r="E49" s="140"/>
      <c r="F49" s="140"/>
      <c r="G49" s="5" t="s">
        <v>11</v>
      </c>
      <c r="H49" s="141"/>
      <c r="I49" s="141"/>
      <c r="J49" s="142"/>
      <c r="K49" s="139"/>
      <c r="L49" s="140"/>
      <c r="M49" s="140"/>
      <c r="N49" s="5" t="s">
        <v>11</v>
      </c>
      <c r="O49" s="141"/>
      <c r="P49" s="141"/>
      <c r="Q49" s="142"/>
      <c r="R49" s="139"/>
      <c r="S49" s="140"/>
      <c r="T49" s="140"/>
      <c r="U49" s="5" t="s">
        <v>11</v>
      </c>
      <c r="V49" s="141"/>
      <c r="W49" s="141"/>
      <c r="X49" s="142"/>
      <c r="Y49" s="139"/>
      <c r="Z49" s="140"/>
      <c r="AA49" s="140"/>
      <c r="AB49" s="5" t="s">
        <v>11</v>
      </c>
      <c r="AC49" s="141"/>
      <c r="AD49" s="141"/>
      <c r="AE49" s="142"/>
      <c r="AF49" s="139"/>
      <c r="AG49" s="140"/>
      <c r="AH49" s="140"/>
      <c r="AI49" s="5" t="s">
        <v>11</v>
      </c>
      <c r="AJ49" s="141"/>
      <c r="AK49" s="141"/>
      <c r="AL49" s="142"/>
      <c r="AM49" s="139"/>
      <c r="AN49" s="140"/>
      <c r="AO49" s="140"/>
      <c r="AP49" s="5" t="s">
        <v>11</v>
      </c>
      <c r="AQ49" s="141"/>
      <c r="AR49" s="141"/>
      <c r="AS49" s="148"/>
    </row>
    <row r="50" spans="1:45" ht="20.25" customHeight="1" thickBot="1">
      <c r="A50" s="10"/>
      <c r="B50" s="113" t="s">
        <v>42</v>
      </c>
      <c r="C50" s="114"/>
      <c r="D50" s="144"/>
      <c r="E50" s="145"/>
      <c r="F50" s="145"/>
      <c r="G50" s="16" t="s">
        <v>11</v>
      </c>
      <c r="H50" s="146"/>
      <c r="I50" s="146"/>
      <c r="J50" s="154"/>
      <c r="K50" s="144"/>
      <c r="L50" s="145"/>
      <c r="M50" s="145"/>
      <c r="N50" s="16" t="s">
        <v>11</v>
      </c>
      <c r="O50" s="146"/>
      <c r="P50" s="146"/>
      <c r="Q50" s="154"/>
      <c r="R50" s="144"/>
      <c r="S50" s="145"/>
      <c r="T50" s="145"/>
      <c r="U50" s="16" t="s">
        <v>11</v>
      </c>
      <c r="V50" s="146"/>
      <c r="W50" s="146"/>
      <c r="X50" s="154"/>
      <c r="Y50" s="144"/>
      <c r="Z50" s="145"/>
      <c r="AA50" s="145"/>
      <c r="AB50" s="16" t="s">
        <v>11</v>
      </c>
      <c r="AC50" s="146"/>
      <c r="AD50" s="146"/>
      <c r="AE50" s="154"/>
      <c r="AF50" s="144"/>
      <c r="AG50" s="145"/>
      <c r="AH50" s="145"/>
      <c r="AI50" s="16" t="s">
        <v>11</v>
      </c>
      <c r="AJ50" s="146"/>
      <c r="AK50" s="146"/>
      <c r="AL50" s="154"/>
      <c r="AM50" s="144"/>
      <c r="AN50" s="145"/>
      <c r="AO50" s="145"/>
      <c r="AP50" s="16" t="s">
        <v>11</v>
      </c>
      <c r="AQ50" s="146"/>
      <c r="AR50" s="146"/>
      <c r="AS50" s="147"/>
    </row>
    <row r="51" spans="1:45"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row>
    <row r="52" spans="2:45" ht="12.75">
      <c r="B52" s="6" t="str">
        <f>'Tournament Results Data'!$B$1</f>
        <v>Tournament:  </v>
      </c>
      <c r="C52" s="143">
        <f>'Tournament Results Data'!$C$1</f>
        <v>0</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Q52" s="21"/>
      <c r="AR52" s="21"/>
      <c r="AS52" s="21"/>
    </row>
    <row r="53" spans="2:45" ht="12.75">
      <c r="B53" s="6"/>
      <c r="AQ53" s="21"/>
      <c r="AR53" s="21"/>
      <c r="AS53" s="21"/>
    </row>
    <row r="54" spans="1:45" ht="12.75">
      <c r="A54" s="152" t="str">
        <f>'Tournament Results Data'!$A$3</f>
        <v>Date:  </v>
      </c>
      <c r="B54" s="152"/>
      <c r="C54" s="153">
        <f>'Tournament Results Data'!$C$3</f>
        <v>0</v>
      </c>
      <c r="D54" s="153"/>
      <c r="E54" s="153"/>
      <c r="AQ54" s="21"/>
      <c r="AR54" s="21"/>
      <c r="AS54" s="21"/>
    </row>
    <row r="55" spans="2:45" ht="12.75">
      <c r="B55" s="6"/>
      <c r="AQ55" s="21"/>
      <c r="AR55" s="21"/>
      <c r="AS55" s="21"/>
    </row>
    <row r="56" spans="2:45" ht="12.75">
      <c r="B56" s="6" t="str">
        <f>'Tournament Results Data'!$B$5</f>
        <v>Site:  </v>
      </c>
      <c r="C56" s="143">
        <f>'Tournament Results Data'!$C$5</f>
        <v>0</v>
      </c>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Q56" s="21"/>
      <c r="AR56" s="21"/>
      <c r="AS56" s="21"/>
    </row>
    <row r="57" spans="1:45" ht="12.75">
      <c r="A57" s="2"/>
      <c r="B57" s="2"/>
      <c r="C57" s="2"/>
      <c r="D57" s="20"/>
      <c r="E57" s="20"/>
      <c r="F57" s="20"/>
      <c r="G57" s="2"/>
      <c r="H57" s="21"/>
      <c r="I57" s="21"/>
      <c r="J57" s="21"/>
      <c r="K57" s="20"/>
      <c r="L57" s="20"/>
      <c r="M57" s="20"/>
      <c r="N57" s="2"/>
      <c r="O57" s="21"/>
      <c r="P57" s="21"/>
      <c r="Q57" s="21"/>
      <c r="R57" s="20"/>
      <c r="S57" s="20"/>
      <c r="T57" s="20"/>
      <c r="U57" s="2"/>
      <c r="V57" s="21"/>
      <c r="W57" s="21"/>
      <c r="X57" s="21"/>
      <c r="Y57" s="20"/>
      <c r="Z57" s="20"/>
      <c r="AA57" s="20"/>
      <c r="AB57" s="2"/>
      <c r="AC57" s="21"/>
      <c r="AD57" s="21"/>
      <c r="AE57" s="21"/>
      <c r="AF57" s="20"/>
      <c r="AG57" s="20"/>
      <c r="AH57" s="20"/>
      <c r="AI57" s="2"/>
      <c r="AJ57" s="21"/>
      <c r="AK57" s="21"/>
      <c r="AL57" s="21"/>
      <c r="AM57" s="20"/>
      <c r="AN57" s="20"/>
      <c r="AO57" s="20"/>
      <c r="AP57" s="2"/>
      <c r="AQ57" s="21"/>
      <c r="AR57" s="21"/>
      <c r="AS57" s="21"/>
    </row>
    <row r="58" spans="1:45" ht="13.5" thickBot="1">
      <c r="A58" s="2"/>
      <c r="B58" s="2"/>
      <c r="C58" s="2"/>
      <c r="D58" s="20"/>
      <c r="E58" s="20"/>
      <c r="F58" s="20"/>
      <c r="G58" s="2"/>
      <c r="H58" s="21"/>
      <c r="I58" s="21"/>
      <c r="J58" s="21"/>
      <c r="K58" s="20"/>
      <c r="L58" s="20"/>
      <c r="M58" s="20"/>
      <c r="N58" s="2"/>
      <c r="O58" s="21"/>
      <c r="P58" s="21"/>
      <c r="Q58" s="21"/>
      <c r="R58" s="20"/>
      <c r="S58" s="20"/>
      <c r="T58" s="20"/>
      <c r="U58" s="2"/>
      <c r="V58" s="21"/>
      <c r="W58" s="21"/>
      <c r="X58" s="21"/>
      <c r="Y58" s="20"/>
      <c r="Z58" s="20"/>
      <c r="AA58" s="20"/>
      <c r="AB58" s="2"/>
      <c r="AC58" s="21"/>
      <c r="AD58" s="21"/>
      <c r="AE58" s="21"/>
      <c r="AF58" s="20"/>
      <c r="AG58" s="20"/>
      <c r="AH58" s="20"/>
      <c r="AI58" s="2"/>
      <c r="AJ58" s="21"/>
      <c r="AK58" s="21"/>
      <c r="AL58" s="21"/>
      <c r="AM58" s="20"/>
      <c r="AN58" s="20"/>
      <c r="AO58" s="20"/>
      <c r="AP58" s="2"/>
      <c r="AQ58" s="21"/>
      <c r="AR58" s="21"/>
      <c r="AS58" s="21"/>
    </row>
    <row r="59" spans="1:45" ht="12.75">
      <c r="A59" s="7"/>
      <c r="B59" s="108" t="str">
        <f>'Tournament Results Data'!B47</f>
        <v>Pool A</v>
      </c>
      <c r="C59" s="108"/>
      <c r="D59" s="108"/>
      <c r="E59" s="108"/>
      <c r="F59" s="108"/>
      <c r="G59" s="108"/>
      <c r="H59" s="108"/>
      <c r="I59" s="108"/>
      <c r="J59" s="108"/>
      <c r="K59" s="108"/>
      <c r="L59" s="108"/>
      <c r="M59" s="108"/>
      <c r="N59" s="108"/>
      <c r="O59" s="108"/>
      <c r="P59" s="108"/>
      <c r="Q59" s="108"/>
      <c r="R59" s="107" t="s">
        <v>82</v>
      </c>
      <c r="S59" s="108"/>
      <c r="T59" s="108"/>
      <c r="U59" s="108"/>
      <c r="V59" s="108"/>
      <c r="W59" s="108"/>
      <c r="X59" s="108"/>
      <c r="Y59" s="108"/>
      <c r="Z59" s="108"/>
      <c r="AA59" s="109"/>
      <c r="AB59" s="107" t="str">
        <f>'Tournament Results Data'!AB31</f>
        <v>Sets</v>
      </c>
      <c r="AC59" s="108"/>
      <c r="AD59" s="108"/>
      <c r="AE59" s="108"/>
      <c r="AF59" s="108"/>
      <c r="AG59" s="108"/>
      <c r="AH59" s="108"/>
      <c r="AI59" s="108"/>
      <c r="AJ59" s="108"/>
      <c r="AK59" s="109"/>
      <c r="AL59" s="122" t="s">
        <v>81</v>
      </c>
      <c r="AM59" s="123"/>
      <c r="AN59" s="123"/>
      <c r="AO59" s="132"/>
      <c r="AP59" s="122" t="str">
        <f>'Tournament Results Data'!AP31</f>
        <v>Finish Place</v>
      </c>
      <c r="AQ59" s="123"/>
      <c r="AR59" s="123"/>
      <c r="AS59" s="124"/>
    </row>
    <row r="60" spans="1:45" ht="6" customHeight="1">
      <c r="A60" s="8"/>
      <c r="B60" s="90"/>
      <c r="C60" s="90"/>
      <c r="D60" s="90"/>
      <c r="E60" s="90"/>
      <c r="F60" s="90"/>
      <c r="G60" s="90"/>
      <c r="H60" s="90"/>
      <c r="I60" s="90"/>
      <c r="J60" s="90"/>
      <c r="K60" s="90"/>
      <c r="L60" s="90"/>
      <c r="M60" s="90"/>
      <c r="N60" s="90"/>
      <c r="O60" s="90"/>
      <c r="P60" s="90"/>
      <c r="Q60" s="90"/>
      <c r="R60" s="110"/>
      <c r="S60" s="111"/>
      <c r="T60" s="111"/>
      <c r="U60" s="111"/>
      <c r="V60" s="111"/>
      <c r="W60" s="111"/>
      <c r="X60" s="111"/>
      <c r="Y60" s="111"/>
      <c r="Z60" s="111"/>
      <c r="AA60" s="112"/>
      <c r="AB60" s="110"/>
      <c r="AC60" s="111"/>
      <c r="AD60" s="111"/>
      <c r="AE60" s="111"/>
      <c r="AF60" s="111"/>
      <c r="AG60" s="111"/>
      <c r="AH60" s="111"/>
      <c r="AI60" s="111"/>
      <c r="AJ60" s="111"/>
      <c r="AK60" s="112"/>
      <c r="AL60" s="125"/>
      <c r="AM60" s="126"/>
      <c r="AN60" s="126"/>
      <c r="AO60" s="133"/>
      <c r="AP60" s="125"/>
      <c r="AQ60" s="126"/>
      <c r="AR60" s="126"/>
      <c r="AS60" s="127"/>
    </row>
    <row r="61" spans="1:45" ht="12.75">
      <c r="A61" s="8"/>
      <c r="B61" s="90" t="str">
        <f>'Tournament Results Data'!B49</f>
        <v>Teams</v>
      </c>
      <c r="C61" s="90"/>
      <c r="D61" s="90"/>
      <c r="E61" s="90"/>
      <c r="F61" s="90"/>
      <c r="G61" s="90"/>
      <c r="H61" s="90"/>
      <c r="I61" s="90"/>
      <c r="J61" s="90"/>
      <c r="K61" s="90"/>
      <c r="L61" s="90"/>
      <c r="M61" s="90"/>
      <c r="N61" s="90"/>
      <c r="O61" s="90"/>
      <c r="P61" s="90"/>
      <c r="Q61" s="90"/>
      <c r="R61" s="82" t="s">
        <v>0</v>
      </c>
      <c r="S61" s="73"/>
      <c r="T61" s="74"/>
      <c r="U61" s="82" t="s">
        <v>1</v>
      </c>
      <c r="V61" s="73"/>
      <c r="W61" s="74"/>
      <c r="X61" s="82" t="s">
        <v>9</v>
      </c>
      <c r="Y61" s="73"/>
      <c r="Z61" s="73"/>
      <c r="AA61" s="74"/>
      <c r="AB61" s="82" t="str">
        <f>'Tournament Results Data'!AB33</f>
        <v>Won</v>
      </c>
      <c r="AC61" s="73"/>
      <c r="AD61" s="74"/>
      <c r="AE61" s="82" t="str">
        <f>'Tournament Results Data'!AE33</f>
        <v>Lost</v>
      </c>
      <c r="AF61" s="73"/>
      <c r="AG61" s="74"/>
      <c r="AH61" s="82" t="s">
        <v>9</v>
      </c>
      <c r="AI61" s="73"/>
      <c r="AJ61" s="73"/>
      <c r="AK61" s="74"/>
      <c r="AL61" s="128"/>
      <c r="AM61" s="129"/>
      <c r="AN61" s="129"/>
      <c r="AO61" s="134"/>
      <c r="AP61" s="128"/>
      <c r="AQ61" s="129"/>
      <c r="AR61" s="129"/>
      <c r="AS61" s="130"/>
    </row>
    <row r="62" spans="1:45" ht="25.5" customHeight="1">
      <c r="A62" s="9">
        <f>'Tournament Results Data'!A34</f>
        <v>0</v>
      </c>
      <c r="B62" s="87">
        <f>'Tournament Results Data'!B50</f>
        <v>0</v>
      </c>
      <c r="C62" s="87"/>
      <c r="D62" s="87"/>
      <c r="E62" s="87"/>
      <c r="F62" s="87"/>
      <c r="G62" s="87"/>
      <c r="H62" s="87">
        <f>'Tournament Results Data'!H50</f>
        <v>0</v>
      </c>
      <c r="I62" s="87"/>
      <c r="J62" s="87"/>
      <c r="K62" s="87"/>
      <c r="L62" s="87"/>
      <c r="M62" s="87"/>
      <c r="N62" s="87"/>
      <c r="O62" s="87"/>
      <c r="P62" s="87"/>
      <c r="Q62" s="138"/>
      <c r="R62" s="83"/>
      <c r="S62" s="84"/>
      <c r="T62" s="85"/>
      <c r="U62" s="86"/>
      <c r="V62" s="77"/>
      <c r="W62" s="78"/>
      <c r="X62" s="79"/>
      <c r="Y62" s="80"/>
      <c r="Z62" s="80"/>
      <c r="AA62" s="81"/>
      <c r="AB62" s="83"/>
      <c r="AC62" s="84"/>
      <c r="AD62" s="85"/>
      <c r="AE62" s="83"/>
      <c r="AF62" s="84"/>
      <c r="AG62" s="85"/>
      <c r="AH62" s="79"/>
      <c r="AI62" s="80"/>
      <c r="AJ62" s="80"/>
      <c r="AK62" s="81"/>
      <c r="AL62" s="79"/>
      <c r="AM62" s="80"/>
      <c r="AN62" s="80"/>
      <c r="AO62" s="81"/>
      <c r="AP62" s="82"/>
      <c r="AQ62" s="73"/>
      <c r="AR62" s="73"/>
      <c r="AS62" s="117"/>
    </row>
    <row r="63" spans="1:45" ht="25.5" customHeight="1">
      <c r="A63" s="9">
        <f>'Tournament Results Data'!A35</f>
        <v>0</v>
      </c>
      <c r="B63" s="87">
        <f>'Tournament Results Data'!B51</f>
        <v>0</v>
      </c>
      <c r="C63" s="87"/>
      <c r="D63" s="87"/>
      <c r="E63" s="87"/>
      <c r="F63" s="87"/>
      <c r="G63" s="87"/>
      <c r="H63" s="87">
        <f>'Tournament Results Data'!H51</f>
        <v>0</v>
      </c>
      <c r="I63" s="87"/>
      <c r="J63" s="87"/>
      <c r="K63" s="87"/>
      <c r="L63" s="87"/>
      <c r="M63" s="87"/>
      <c r="N63" s="87"/>
      <c r="O63" s="87"/>
      <c r="P63" s="87"/>
      <c r="Q63" s="138"/>
      <c r="R63" s="83"/>
      <c r="S63" s="84"/>
      <c r="T63" s="85"/>
      <c r="U63" s="86"/>
      <c r="V63" s="77"/>
      <c r="W63" s="78"/>
      <c r="X63" s="79"/>
      <c r="Y63" s="80"/>
      <c r="Z63" s="80"/>
      <c r="AA63" s="81"/>
      <c r="AB63" s="83"/>
      <c r="AC63" s="84"/>
      <c r="AD63" s="85"/>
      <c r="AE63" s="83"/>
      <c r="AF63" s="84"/>
      <c r="AG63" s="85"/>
      <c r="AH63" s="79"/>
      <c r="AI63" s="80"/>
      <c r="AJ63" s="80"/>
      <c r="AK63" s="81"/>
      <c r="AL63" s="79"/>
      <c r="AM63" s="80"/>
      <c r="AN63" s="80"/>
      <c r="AO63" s="81"/>
      <c r="AP63" s="82"/>
      <c r="AQ63" s="73"/>
      <c r="AR63" s="73"/>
      <c r="AS63" s="117"/>
    </row>
    <row r="64" spans="1:45" ht="25.5" customHeight="1">
      <c r="A64" s="9">
        <f>'Tournament Results Data'!A36</f>
        <v>0</v>
      </c>
      <c r="B64" s="87">
        <f>'Tournament Results Data'!B52</f>
        <v>0</v>
      </c>
      <c r="C64" s="87"/>
      <c r="D64" s="87"/>
      <c r="E64" s="87"/>
      <c r="F64" s="87"/>
      <c r="G64" s="87"/>
      <c r="H64" s="87">
        <f>'Tournament Results Data'!H52</f>
        <v>0</v>
      </c>
      <c r="I64" s="87"/>
      <c r="J64" s="87"/>
      <c r="K64" s="87"/>
      <c r="L64" s="87"/>
      <c r="M64" s="87"/>
      <c r="N64" s="87"/>
      <c r="O64" s="87"/>
      <c r="P64" s="87"/>
      <c r="Q64" s="138"/>
      <c r="R64" s="83"/>
      <c r="S64" s="84"/>
      <c r="T64" s="85"/>
      <c r="U64" s="86"/>
      <c r="V64" s="77"/>
      <c r="W64" s="78"/>
      <c r="X64" s="79"/>
      <c r="Y64" s="80"/>
      <c r="Z64" s="80"/>
      <c r="AA64" s="81"/>
      <c r="AB64" s="83"/>
      <c r="AC64" s="84"/>
      <c r="AD64" s="85"/>
      <c r="AE64" s="83"/>
      <c r="AF64" s="84"/>
      <c r="AG64" s="85"/>
      <c r="AH64" s="79"/>
      <c r="AI64" s="80"/>
      <c r="AJ64" s="80"/>
      <c r="AK64" s="81"/>
      <c r="AL64" s="79"/>
      <c r="AM64" s="80"/>
      <c r="AN64" s="80"/>
      <c r="AO64" s="81"/>
      <c r="AP64" s="82"/>
      <c r="AQ64" s="73"/>
      <c r="AR64" s="73"/>
      <c r="AS64" s="117"/>
    </row>
    <row r="65" spans="1:45" ht="12.75">
      <c r="A65" s="8"/>
      <c r="B65" s="110"/>
      <c r="C65" s="112"/>
      <c r="D65" s="110"/>
      <c r="E65" s="111"/>
      <c r="F65" s="111"/>
      <c r="G65" s="111"/>
      <c r="H65" s="111"/>
      <c r="I65" s="111"/>
      <c r="J65" s="112"/>
      <c r="K65" s="110"/>
      <c r="L65" s="111"/>
      <c r="M65" s="111"/>
      <c r="N65" s="111"/>
      <c r="O65" s="111"/>
      <c r="P65" s="111"/>
      <c r="Q65" s="112"/>
      <c r="R65" s="110"/>
      <c r="S65" s="111"/>
      <c r="T65" s="111"/>
      <c r="U65" s="111"/>
      <c r="V65" s="111"/>
      <c r="W65" s="111"/>
      <c r="X65" s="112"/>
      <c r="Y65" s="110"/>
      <c r="Z65" s="111"/>
      <c r="AA65" s="111"/>
      <c r="AB65" s="111"/>
      <c r="AC65" s="111"/>
      <c r="AD65" s="111"/>
      <c r="AE65" s="112"/>
      <c r="AF65" s="110"/>
      <c r="AG65" s="111"/>
      <c r="AH65" s="111"/>
      <c r="AI65" s="111"/>
      <c r="AJ65" s="111"/>
      <c r="AK65" s="111"/>
      <c r="AL65" s="112"/>
      <c r="AM65" s="110"/>
      <c r="AN65" s="111"/>
      <c r="AO65" s="111"/>
      <c r="AP65" s="111"/>
      <c r="AQ65" s="111"/>
      <c r="AR65" s="111"/>
      <c r="AS65" s="151"/>
    </row>
    <row r="66" spans="1:45" ht="12.75">
      <c r="A66" s="8"/>
      <c r="B66" s="82" t="str">
        <f>'Tournament Results Data'!B39</f>
        <v>Time</v>
      </c>
      <c r="C66" s="74"/>
      <c r="D66" s="82" t="str">
        <f>'Tournament Results Data'!D54</f>
        <v>8:30 AM</v>
      </c>
      <c r="E66" s="73"/>
      <c r="F66" s="73"/>
      <c r="G66" s="73"/>
      <c r="H66" s="73"/>
      <c r="I66" s="73"/>
      <c r="J66" s="74"/>
      <c r="K66" s="82" t="str">
        <f>'Tournament Results Data'!K54</f>
        <v>9:30 AM</v>
      </c>
      <c r="L66" s="73"/>
      <c r="M66" s="73"/>
      <c r="N66" s="73"/>
      <c r="O66" s="73"/>
      <c r="P66" s="73"/>
      <c r="Q66" s="74"/>
      <c r="R66" s="82" t="str">
        <f>'Tournament Results Data'!R54</f>
        <v>ASAP</v>
      </c>
      <c r="S66" s="73"/>
      <c r="T66" s="73"/>
      <c r="U66" s="73"/>
      <c r="V66" s="73"/>
      <c r="W66" s="73"/>
      <c r="X66" s="74"/>
      <c r="Y66" s="82" t="str">
        <f>'Tournament Results Data'!Y54</f>
        <v>ASAP</v>
      </c>
      <c r="Z66" s="73"/>
      <c r="AA66" s="73"/>
      <c r="AB66" s="73"/>
      <c r="AC66" s="73"/>
      <c r="AD66" s="73"/>
      <c r="AE66" s="74"/>
      <c r="AF66" s="82" t="str">
        <f>'Tournament Results Data'!AF54</f>
        <v>ASAP</v>
      </c>
      <c r="AG66" s="73"/>
      <c r="AH66" s="73"/>
      <c r="AI66" s="73"/>
      <c r="AJ66" s="73"/>
      <c r="AK66" s="73"/>
      <c r="AL66" s="74"/>
      <c r="AM66" s="82" t="str">
        <f>'Tournament Results Data'!AM54</f>
        <v>ASAP</v>
      </c>
      <c r="AN66" s="73"/>
      <c r="AO66" s="73"/>
      <c r="AP66" s="73"/>
      <c r="AQ66" s="73"/>
      <c r="AR66" s="73"/>
      <c r="AS66" s="117"/>
    </row>
    <row r="67" spans="1:45" ht="12.75">
      <c r="A67" s="8"/>
      <c r="B67" s="82" t="str">
        <f>'Tournament Results Data'!B40</f>
        <v>Match #</v>
      </c>
      <c r="C67" s="74"/>
      <c r="D67" s="82" t="str">
        <f>'Tournament Results Data'!D55</f>
        <v>1</v>
      </c>
      <c r="E67" s="73"/>
      <c r="F67" s="73"/>
      <c r="G67" s="73"/>
      <c r="H67" s="73"/>
      <c r="I67" s="73"/>
      <c r="J67" s="74"/>
      <c r="K67" s="82" t="str">
        <f>'Tournament Results Data'!K55</f>
        <v>2</v>
      </c>
      <c r="L67" s="73"/>
      <c r="M67" s="73"/>
      <c r="N67" s="73"/>
      <c r="O67" s="73"/>
      <c r="P67" s="73"/>
      <c r="Q67" s="74"/>
      <c r="R67" s="82" t="str">
        <f>'Tournament Results Data'!R55</f>
        <v>3</v>
      </c>
      <c r="S67" s="73"/>
      <c r="T67" s="73"/>
      <c r="U67" s="73"/>
      <c r="V67" s="73"/>
      <c r="W67" s="73"/>
      <c r="X67" s="74"/>
      <c r="Y67" s="82" t="str">
        <f>'Tournament Results Data'!Y55</f>
        <v>4</v>
      </c>
      <c r="Z67" s="73"/>
      <c r="AA67" s="73"/>
      <c r="AB67" s="73"/>
      <c r="AC67" s="73"/>
      <c r="AD67" s="73"/>
      <c r="AE67" s="74"/>
      <c r="AF67" s="82" t="str">
        <f>'Tournament Results Data'!AF55</f>
        <v>5</v>
      </c>
      <c r="AG67" s="73"/>
      <c r="AH67" s="73"/>
      <c r="AI67" s="73"/>
      <c r="AJ67" s="73"/>
      <c r="AK67" s="73"/>
      <c r="AL67" s="74"/>
      <c r="AM67" s="82" t="str">
        <f>'Tournament Results Data'!AM55</f>
        <v>6</v>
      </c>
      <c r="AN67" s="73"/>
      <c r="AO67" s="73"/>
      <c r="AP67" s="73"/>
      <c r="AQ67" s="73"/>
      <c r="AR67" s="73"/>
      <c r="AS67" s="117"/>
    </row>
    <row r="68" spans="1:45" ht="12.75">
      <c r="A68" s="8"/>
      <c r="B68" s="82" t="str">
        <f>'Tournament Results Data'!B41</f>
        <v>Match(Work)</v>
      </c>
      <c r="C68" s="74"/>
      <c r="D68" s="82" t="str">
        <f>'Tournament Results Data'!D56</f>
        <v>1 vs 2 (3)</v>
      </c>
      <c r="E68" s="73"/>
      <c r="F68" s="73"/>
      <c r="G68" s="73"/>
      <c r="H68" s="73"/>
      <c r="I68" s="73"/>
      <c r="J68" s="74"/>
      <c r="K68" s="82" t="str">
        <f>'Tournament Results Data'!K56</f>
        <v>2 vs 3 (1)</v>
      </c>
      <c r="L68" s="73"/>
      <c r="M68" s="73"/>
      <c r="N68" s="73"/>
      <c r="O68" s="73"/>
      <c r="P68" s="73"/>
      <c r="Q68" s="74"/>
      <c r="R68" s="82" t="str">
        <f>'Tournament Results Data'!R56</f>
        <v>1 vs 3 (2)</v>
      </c>
      <c r="S68" s="73"/>
      <c r="T68" s="73"/>
      <c r="U68" s="73"/>
      <c r="V68" s="73"/>
      <c r="W68" s="73"/>
      <c r="X68" s="74"/>
      <c r="Y68" s="82" t="str">
        <f>'Tournament Results Data'!Y56</f>
        <v>1 vs 2 (3)</v>
      </c>
      <c r="Z68" s="73"/>
      <c r="AA68" s="73"/>
      <c r="AB68" s="73"/>
      <c r="AC68" s="73"/>
      <c r="AD68" s="73"/>
      <c r="AE68" s="74"/>
      <c r="AF68" s="82" t="str">
        <f>'Tournament Results Data'!AF56</f>
        <v>2 vs 3 (1)</v>
      </c>
      <c r="AG68" s="73"/>
      <c r="AH68" s="73"/>
      <c r="AI68" s="73"/>
      <c r="AJ68" s="73"/>
      <c r="AK68" s="73"/>
      <c r="AL68" s="74"/>
      <c r="AM68" s="82" t="str">
        <f>'Tournament Results Data'!AM56</f>
        <v>1 vs 3 (2)</v>
      </c>
      <c r="AN68" s="73"/>
      <c r="AO68" s="73"/>
      <c r="AP68" s="73"/>
      <c r="AQ68" s="73"/>
      <c r="AR68" s="73"/>
      <c r="AS68" s="117"/>
    </row>
    <row r="69" spans="1:45" ht="21" customHeight="1">
      <c r="A69" s="8"/>
      <c r="B69" s="82" t="str">
        <f>'Tournament Results Data'!B42</f>
        <v>Score Set 1</v>
      </c>
      <c r="C69" s="74"/>
      <c r="D69" s="139"/>
      <c r="E69" s="140"/>
      <c r="F69" s="140"/>
      <c r="G69" s="5" t="str">
        <f>'Tournament Results Data'!G42</f>
        <v>-</v>
      </c>
      <c r="H69" s="141"/>
      <c r="I69" s="141"/>
      <c r="J69" s="142"/>
      <c r="K69" s="139"/>
      <c r="L69" s="140"/>
      <c r="M69" s="140"/>
      <c r="N69" s="5" t="str">
        <f>'Tournament Results Data'!N42</f>
        <v>-</v>
      </c>
      <c r="O69" s="141"/>
      <c r="P69" s="141"/>
      <c r="Q69" s="142"/>
      <c r="R69" s="139"/>
      <c r="S69" s="140"/>
      <c r="T69" s="140"/>
      <c r="U69" s="5" t="str">
        <f>'Tournament Results Data'!U42</f>
        <v>-</v>
      </c>
      <c r="V69" s="141"/>
      <c r="W69" s="141"/>
      <c r="X69" s="142"/>
      <c r="Y69" s="139"/>
      <c r="Z69" s="140"/>
      <c r="AA69" s="140"/>
      <c r="AB69" s="5" t="str">
        <f>'Tournament Results Data'!AB42</f>
        <v>-</v>
      </c>
      <c r="AC69" s="141"/>
      <c r="AD69" s="141"/>
      <c r="AE69" s="142"/>
      <c r="AF69" s="139"/>
      <c r="AG69" s="140"/>
      <c r="AH69" s="140"/>
      <c r="AI69" s="5" t="str">
        <f>'Tournament Results Data'!AI42</f>
        <v>-</v>
      </c>
      <c r="AJ69" s="141"/>
      <c r="AK69" s="141"/>
      <c r="AL69" s="142"/>
      <c r="AM69" s="139"/>
      <c r="AN69" s="140"/>
      <c r="AO69" s="140"/>
      <c r="AP69" s="5" t="str">
        <f>'Tournament Results Data'!AP42</f>
        <v>-</v>
      </c>
      <c r="AQ69" s="141"/>
      <c r="AR69" s="141"/>
      <c r="AS69" s="148"/>
    </row>
    <row r="70" spans="1:45" ht="21" customHeight="1">
      <c r="A70" s="8"/>
      <c r="B70" s="82" t="str">
        <f>'Tournament Results Data'!B43</f>
        <v>Score Set 2</v>
      </c>
      <c r="C70" s="74"/>
      <c r="D70" s="139"/>
      <c r="E70" s="140"/>
      <c r="F70" s="140"/>
      <c r="G70" s="5" t="str">
        <f>'Tournament Results Data'!G43</f>
        <v>-</v>
      </c>
      <c r="H70" s="141"/>
      <c r="I70" s="141"/>
      <c r="J70" s="142"/>
      <c r="K70" s="139"/>
      <c r="L70" s="140"/>
      <c r="M70" s="140"/>
      <c r="N70" s="5" t="str">
        <f>'Tournament Results Data'!N43</f>
        <v>-</v>
      </c>
      <c r="O70" s="141"/>
      <c r="P70" s="141"/>
      <c r="Q70" s="142"/>
      <c r="R70" s="139"/>
      <c r="S70" s="140"/>
      <c r="T70" s="140"/>
      <c r="U70" s="5" t="str">
        <f>'Tournament Results Data'!U43</f>
        <v>-</v>
      </c>
      <c r="V70" s="141"/>
      <c r="W70" s="141"/>
      <c r="X70" s="142"/>
      <c r="Y70" s="139"/>
      <c r="Z70" s="140"/>
      <c r="AA70" s="140"/>
      <c r="AB70" s="5" t="str">
        <f>'Tournament Results Data'!AB43</f>
        <v>-</v>
      </c>
      <c r="AC70" s="141"/>
      <c r="AD70" s="141"/>
      <c r="AE70" s="142"/>
      <c r="AF70" s="139"/>
      <c r="AG70" s="140"/>
      <c r="AH70" s="140"/>
      <c r="AI70" s="5" t="str">
        <f>'Tournament Results Data'!AI43</f>
        <v>-</v>
      </c>
      <c r="AJ70" s="141"/>
      <c r="AK70" s="141"/>
      <c r="AL70" s="142"/>
      <c r="AM70" s="139"/>
      <c r="AN70" s="140"/>
      <c r="AO70" s="140"/>
      <c r="AP70" s="5" t="str">
        <f>'Tournament Results Data'!AP43</f>
        <v>-</v>
      </c>
      <c r="AQ70" s="141"/>
      <c r="AR70" s="141"/>
      <c r="AS70" s="148"/>
    </row>
    <row r="71" spans="1:45" ht="21" customHeight="1" thickBot="1">
      <c r="A71" s="10"/>
      <c r="B71" s="113" t="str">
        <f>'Tournament Results Data'!B44</f>
        <v>Score Set 3</v>
      </c>
      <c r="C71" s="114"/>
      <c r="D71" s="144"/>
      <c r="E71" s="145"/>
      <c r="F71" s="145"/>
      <c r="G71" s="16" t="str">
        <f>'Tournament Results Data'!G44</f>
        <v>-</v>
      </c>
      <c r="H71" s="146"/>
      <c r="I71" s="146"/>
      <c r="J71" s="154"/>
      <c r="K71" s="144"/>
      <c r="L71" s="145"/>
      <c r="M71" s="145"/>
      <c r="N71" s="16" t="str">
        <f>'Tournament Results Data'!N44</f>
        <v>-</v>
      </c>
      <c r="O71" s="146"/>
      <c r="P71" s="146"/>
      <c r="Q71" s="154"/>
      <c r="R71" s="144"/>
      <c r="S71" s="145"/>
      <c r="T71" s="145"/>
      <c r="U71" s="16" t="str">
        <f>'Tournament Results Data'!U44</f>
        <v>-</v>
      </c>
      <c r="V71" s="146"/>
      <c r="W71" s="146"/>
      <c r="X71" s="154"/>
      <c r="Y71" s="144"/>
      <c r="Z71" s="145"/>
      <c r="AA71" s="145"/>
      <c r="AB71" s="16" t="str">
        <f>'Tournament Results Data'!AB44</f>
        <v>-</v>
      </c>
      <c r="AC71" s="146"/>
      <c r="AD71" s="146"/>
      <c r="AE71" s="154"/>
      <c r="AF71" s="144"/>
      <c r="AG71" s="145"/>
      <c r="AH71" s="145"/>
      <c r="AI71" s="16" t="str">
        <f>'Tournament Results Data'!AI44</f>
        <v>-</v>
      </c>
      <c r="AJ71" s="146"/>
      <c r="AK71" s="146"/>
      <c r="AL71" s="154"/>
      <c r="AM71" s="144"/>
      <c r="AN71" s="145"/>
      <c r="AO71" s="145"/>
      <c r="AP71" s="16" t="str">
        <f>'Tournament Results Data'!AP44</f>
        <v>-</v>
      </c>
      <c r="AQ71" s="146"/>
      <c r="AR71" s="146"/>
      <c r="AS71" s="147"/>
    </row>
    <row r="72" spans="1:45" ht="12.75">
      <c r="A72" s="2"/>
      <c r="B72" s="2"/>
      <c r="C72" s="2"/>
      <c r="D72" s="20"/>
      <c r="E72" s="20"/>
      <c r="F72" s="20"/>
      <c r="G72" s="2"/>
      <c r="H72" s="21"/>
      <c r="I72" s="21"/>
      <c r="J72" s="21"/>
      <c r="K72" s="20"/>
      <c r="L72" s="20"/>
      <c r="M72" s="20"/>
      <c r="N72" s="2"/>
      <c r="O72" s="21"/>
      <c r="P72" s="21"/>
      <c r="Q72" s="21"/>
      <c r="R72" s="20"/>
      <c r="S72" s="20"/>
      <c r="T72" s="20"/>
      <c r="U72" s="2"/>
      <c r="V72" s="21"/>
      <c r="W72" s="21"/>
      <c r="X72" s="21"/>
      <c r="Y72" s="20"/>
      <c r="Z72" s="20"/>
      <c r="AA72" s="20"/>
      <c r="AB72" s="2"/>
      <c r="AC72" s="21"/>
      <c r="AD72" s="21"/>
      <c r="AE72" s="21"/>
      <c r="AF72" s="20"/>
      <c r="AG72" s="20"/>
      <c r="AH72" s="20"/>
      <c r="AI72" s="2"/>
      <c r="AJ72" s="21"/>
      <c r="AK72" s="21"/>
      <c r="AL72" s="21"/>
      <c r="AM72" s="20"/>
      <c r="AN72" s="20"/>
      <c r="AO72" s="20"/>
      <c r="AP72" s="2"/>
      <c r="AQ72" s="21"/>
      <c r="AR72" s="21"/>
      <c r="AS72" s="21"/>
    </row>
    <row r="73" spans="2:27" ht="12.75">
      <c r="B73" s="6" t="str">
        <f>'Tournament Results Data'!B1</f>
        <v>Tournament:  </v>
      </c>
      <c r="C73" s="143">
        <f>'Tournament Results Data'!C1</f>
        <v>0</v>
      </c>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row>
    <row r="74" ht="12.75">
      <c r="B74" s="6"/>
    </row>
    <row r="75" spans="1:5" ht="12.75">
      <c r="A75" s="152" t="str">
        <f>'Tournament Results Data'!A3</f>
        <v>Date:  </v>
      </c>
      <c r="B75" s="152"/>
      <c r="C75" s="153">
        <f>'Tournament Results Data'!C3</f>
        <v>0</v>
      </c>
      <c r="D75" s="153"/>
      <c r="E75" s="153"/>
    </row>
    <row r="76" ht="12.75">
      <c r="B76" s="6"/>
    </row>
    <row r="77" spans="2:27" ht="12.75">
      <c r="B77" s="6" t="str">
        <f>'Tournament Results Data'!B5</f>
        <v>Site:  </v>
      </c>
      <c r="C77" s="143">
        <f>'Tournament Results Data'!C5</f>
        <v>0</v>
      </c>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row>
    <row r="79" spans="2:45" ht="18">
      <c r="B79" s="155" t="s">
        <v>48</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row>
    <row r="81" spans="1:30" ht="12.75" customHeight="1">
      <c r="A81" s="156"/>
      <c r="B81" s="156"/>
      <c r="C81" s="157"/>
      <c r="D81" s="40"/>
      <c r="E81" s="40"/>
      <c r="F81" s="2"/>
      <c r="G81" s="2"/>
      <c r="H81" s="2"/>
      <c r="I81" s="2"/>
      <c r="J81" s="2"/>
      <c r="K81" s="2"/>
      <c r="L81" s="2"/>
      <c r="M81" s="2"/>
      <c r="N81" s="2"/>
      <c r="O81" s="2"/>
      <c r="P81" s="2"/>
      <c r="Q81" s="2"/>
      <c r="R81" s="2"/>
      <c r="S81" s="2"/>
      <c r="T81" s="2"/>
      <c r="U81" s="2"/>
      <c r="V81" s="2"/>
      <c r="W81" s="2"/>
      <c r="X81" s="2"/>
      <c r="Y81" s="2"/>
      <c r="Z81" s="2"/>
      <c r="AA81" s="21" t="s">
        <v>91</v>
      </c>
      <c r="AB81" s="2"/>
      <c r="AC81" s="2"/>
      <c r="AD81" s="32"/>
    </row>
    <row r="82" spans="1:30" ht="12.75" customHeight="1">
      <c r="A82" s="29"/>
      <c r="B82" s="29"/>
      <c r="C82" s="36"/>
      <c r="D82" s="29"/>
      <c r="E82" s="29"/>
      <c r="F82" s="29"/>
      <c r="G82" s="17"/>
      <c r="H82" s="30"/>
      <c r="I82" s="30"/>
      <c r="J82" s="30"/>
      <c r="K82" s="30"/>
      <c r="L82" s="30"/>
      <c r="M82" s="30"/>
      <c r="N82" s="30"/>
      <c r="O82" s="30"/>
      <c r="P82" s="30"/>
      <c r="Q82" s="30"/>
      <c r="R82" s="2"/>
      <c r="S82" s="2"/>
      <c r="T82" s="2"/>
      <c r="U82" s="2"/>
      <c r="V82" s="2"/>
      <c r="W82" s="2"/>
      <c r="X82" s="2"/>
      <c r="Y82" s="21" t="s">
        <v>83</v>
      </c>
      <c r="Z82" s="2"/>
      <c r="AA82" s="21"/>
      <c r="AB82" s="2"/>
      <c r="AC82" s="2"/>
      <c r="AD82" s="32"/>
    </row>
    <row r="83" spans="1:30" ht="12.75" customHeight="1">
      <c r="A83" s="2"/>
      <c r="B83" s="2" t="s">
        <v>49</v>
      </c>
      <c r="C83" s="27"/>
      <c r="D83" s="15"/>
      <c r="E83" s="82"/>
      <c r="F83" s="73"/>
      <c r="G83" s="73"/>
      <c r="H83" s="73"/>
      <c r="I83" s="73"/>
      <c r="J83" s="73"/>
      <c r="K83" s="73"/>
      <c r="L83" s="73"/>
      <c r="M83" s="73"/>
      <c r="N83" s="73"/>
      <c r="O83" s="73"/>
      <c r="P83" s="73"/>
      <c r="Q83" s="73"/>
      <c r="R83" s="73"/>
      <c r="S83" s="73"/>
      <c r="T83" s="73"/>
      <c r="U83" s="73"/>
      <c r="V83" s="74"/>
      <c r="W83" s="2"/>
      <c r="X83" s="2"/>
      <c r="Y83" s="2"/>
      <c r="Z83" s="2"/>
      <c r="AA83" s="2"/>
      <c r="AB83" s="2"/>
      <c r="AC83" s="2"/>
      <c r="AD83" s="32"/>
    </row>
    <row r="84" spans="1:47" ht="12.75" customHeight="1">
      <c r="A84" s="29"/>
      <c r="B84" s="29"/>
      <c r="C84" s="36"/>
      <c r="D84" s="29"/>
      <c r="E84"/>
      <c r="F84"/>
      <c r="G84"/>
      <c r="H84"/>
      <c r="I84"/>
      <c r="J84"/>
      <c r="K84" s="159"/>
      <c r="L84" s="160"/>
      <c r="M84" s="5" t="s">
        <v>11</v>
      </c>
      <c r="N84" s="87"/>
      <c r="O84" s="138"/>
      <c r="P84"/>
      <c r="Q84"/>
      <c r="R84"/>
      <c r="S84"/>
      <c r="T84"/>
      <c r="U84"/>
      <c r="V84" s="41"/>
      <c r="W84" s="28"/>
      <c r="X84"/>
      <c r="Y84"/>
      <c r="Z84"/>
      <c r="AA84"/>
      <c r="AB84"/>
      <c r="AC84"/>
      <c r="AD84"/>
      <c r="AE84"/>
      <c r="AF84"/>
      <c r="AG84"/>
      <c r="AH84"/>
      <c r="AI84"/>
      <c r="AJ84"/>
      <c r="AK84"/>
      <c r="AL84"/>
      <c r="AM84"/>
      <c r="AN84"/>
      <c r="AO84"/>
      <c r="AU84" s="2"/>
    </row>
    <row r="85" spans="1:47" ht="12.75" customHeight="1">
      <c r="A85" s="15"/>
      <c r="B85" s="33"/>
      <c r="C85" s="38"/>
      <c r="D85" s="32"/>
      <c r="E85" s="32"/>
      <c r="F85" s="32"/>
      <c r="G85" s="32"/>
      <c r="H85" s="32"/>
      <c r="I85" s="32"/>
      <c r="J85" s="32"/>
      <c r="K85" s="32"/>
      <c r="L85" s="32"/>
      <c r="M85" s="32"/>
      <c r="N85" s="32"/>
      <c r="O85" s="32"/>
      <c r="P85" s="32"/>
      <c r="Q85" s="32"/>
      <c r="R85" s="32"/>
      <c r="S85" s="32"/>
      <c r="T85" s="32"/>
      <c r="U85" s="32"/>
      <c r="V85"/>
      <c r="W85"/>
      <c r="X85"/>
      <c r="Y85"/>
      <c r="Z85"/>
      <c r="AA85"/>
      <c r="AB85"/>
      <c r="AC85"/>
      <c r="AD85"/>
      <c r="AE85"/>
      <c r="AF85"/>
      <c r="AG85"/>
      <c r="AH85"/>
      <c r="AI85"/>
      <c r="AJ85"/>
      <c r="AK85"/>
      <c r="AL85"/>
      <c r="AM85"/>
      <c r="AN85"/>
      <c r="AO85"/>
      <c r="AU85" s="39"/>
    </row>
    <row r="86" spans="1:41" ht="12.75" customHeight="1">
      <c r="A86" s="156"/>
      <c r="B86" s="156"/>
      <c r="C86" s="157"/>
      <c r="D86" s="2"/>
      <c r="E86" s="2"/>
      <c r="F86" s="2"/>
      <c r="G86" s="2"/>
      <c r="H86" s="2"/>
      <c r="I86" s="2"/>
      <c r="J86" s="2"/>
      <c r="K86" s="2"/>
      <c r="L86" s="2"/>
      <c r="M86" s="2"/>
      <c r="N86" s="2"/>
      <c r="O86" s="2"/>
      <c r="P86" s="2"/>
      <c r="Q86" s="2"/>
      <c r="R86" s="2"/>
      <c r="S86" s="2"/>
      <c r="T86" s="2"/>
      <c r="U86" s="2"/>
      <c r="V86"/>
      <c r="W86"/>
      <c r="X86"/>
      <c r="Y86"/>
      <c r="Z86"/>
      <c r="AA86"/>
      <c r="AB86"/>
      <c r="AC86"/>
      <c r="AD86"/>
      <c r="AE86"/>
      <c r="AF86"/>
      <c r="AG86"/>
      <c r="AH86"/>
      <c r="AI86"/>
      <c r="AJ86"/>
      <c r="AK86"/>
      <c r="AL86"/>
      <c r="AM86"/>
      <c r="AN86"/>
      <c r="AO86"/>
    </row>
    <row r="87" spans="1:41" ht="12.75" customHeight="1">
      <c r="A87" s="29"/>
      <c r="B87" s="29"/>
      <c r="C87" s="29"/>
      <c r="D87" s="29"/>
      <c r="E87" s="29"/>
      <c r="F87" s="29"/>
      <c r="G87" s="17"/>
      <c r="H87" s="30"/>
      <c r="I87" s="30"/>
      <c r="J87" s="30"/>
      <c r="K87" s="30"/>
      <c r="L87" s="30"/>
      <c r="M87" s="30"/>
      <c r="N87" s="30"/>
      <c r="O87" s="30"/>
      <c r="P87" s="30"/>
      <c r="Q87" s="30"/>
      <c r="R87" s="2"/>
      <c r="S87" s="2"/>
      <c r="T87" s="2"/>
      <c r="U87" s="2"/>
      <c r="V87"/>
      <c r="W87"/>
      <c r="X87"/>
      <c r="Y87"/>
      <c r="Z87"/>
      <c r="AA87"/>
      <c r="AB87"/>
      <c r="AC87"/>
      <c r="AD87"/>
      <c r="AE87"/>
      <c r="AF87"/>
      <c r="AG87"/>
      <c r="AH87"/>
      <c r="AI87"/>
      <c r="AJ87"/>
      <c r="AK87"/>
      <c r="AL87"/>
      <c r="AM87"/>
      <c r="AN87"/>
      <c r="AO87"/>
    </row>
    <row r="88" spans="1:41" ht="12.75" customHeight="1">
      <c r="A88" s="2"/>
      <c r="B88" s="2"/>
      <c r="C88" s="2"/>
      <c r="D88" s="2"/>
      <c r="E88" s="2"/>
      <c r="F88" s="2"/>
      <c r="G88" s="2"/>
      <c r="H88" s="2"/>
      <c r="I88" s="2"/>
      <c r="J88" s="2"/>
      <c r="K88" s="2"/>
      <c r="L88" s="2"/>
      <c r="M88" s="2"/>
      <c r="N88" s="2"/>
      <c r="O88" s="2"/>
      <c r="P88" s="2"/>
      <c r="Q88" s="2"/>
      <c r="R88" s="2"/>
      <c r="S88" s="2"/>
      <c r="T88" s="2"/>
      <c r="U88" s="2"/>
      <c r="V88"/>
      <c r="W88"/>
      <c r="X88"/>
      <c r="Y88"/>
      <c r="Z88"/>
      <c r="AA88"/>
      <c r="AB88"/>
      <c r="AC88"/>
      <c r="AD88"/>
      <c r="AE88"/>
      <c r="AF88"/>
      <c r="AG88"/>
      <c r="AH88"/>
      <c r="AI88"/>
      <c r="AJ88"/>
      <c r="AK88"/>
      <c r="AL88"/>
      <c r="AM88"/>
      <c r="AN88"/>
      <c r="AO88"/>
    </row>
    <row r="89" spans="1:41" ht="12.75" customHeight="1">
      <c r="A89" s="156"/>
      <c r="B89" s="156"/>
      <c r="C89" s="157"/>
      <c r="D89" s="2"/>
      <c r="E89" s="2"/>
      <c r="F89" s="2"/>
      <c r="G89" s="2"/>
      <c r="H89" s="2"/>
      <c r="I89" s="2"/>
      <c r="J89" s="2"/>
      <c r="K89" s="2"/>
      <c r="L89" s="2"/>
      <c r="M89" s="2"/>
      <c r="N89" s="2"/>
      <c r="O89" s="2"/>
      <c r="P89" s="2"/>
      <c r="Q89" s="2"/>
      <c r="R89" s="2"/>
      <c r="S89" s="2"/>
      <c r="T89" s="2"/>
      <c r="U89" s="2"/>
      <c r="V89"/>
      <c r="W89"/>
      <c r="X89"/>
      <c r="Y89"/>
      <c r="Z89"/>
      <c r="AA89"/>
      <c r="AB89"/>
      <c r="AC89"/>
      <c r="AD89"/>
      <c r="AE89"/>
      <c r="AF89"/>
      <c r="AG89"/>
      <c r="AH89"/>
      <c r="AI89"/>
      <c r="AJ89"/>
      <c r="AK89"/>
      <c r="AL89"/>
      <c r="AM89"/>
      <c r="AN89"/>
      <c r="AO89"/>
    </row>
    <row r="90" spans="1:41" ht="12.75" customHeight="1">
      <c r="A90" s="29"/>
      <c r="B90" s="29"/>
      <c r="C90" s="35"/>
      <c r="D90" s="29"/>
      <c r="E90" s="29"/>
      <c r="F90" s="29"/>
      <c r="G90" s="17"/>
      <c r="H90" s="30"/>
      <c r="I90" s="30"/>
      <c r="J90" s="30"/>
      <c r="K90" s="30"/>
      <c r="L90" s="30"/>
      <c r="M90" s="30"/>
      <c r="N90" s="30"/>
      <c r="O90" s="30"/>
      <c r="P90" s="30"/>
      <c r="Q90" s="30"/>
      <c r="R90" s="2"/>
      <c r="S90" s="2"/>
      <c r="T90" s="2"/>
      <c r="U90" s="2"/>
      <c r="V90"/>
      <c r="W90"/>
      <c r="X90"/>
      <c r="Y90"/>
      <c r="Z90"/>
      <c r="AA90"/>
      <c r="AB90"/>
      <c r="AC90"/>
      <c r="AD90"/>
      <c r="AE90"/>
      <c r="AF90"/>
      <c r="AG90"/>
      <c r="AH90"/>
      <c r="AI90"/>
      <c r="AJ90"/>
      <c r="AK90"/>
      <c r="AL90"/>
      <c r="AM90"/>
      <c r="AN90"/>
      <c r="AO90"/>
    </row>
    <row r="91" spans="1:47" ht="12.75" customHeight="1">
      <c r="A91" s="2"/>
      <c r="B91" s="32" t="s">
        <v>50</v>
      </c>
      <c r="C91" s="37"/>
      <c r="D91" s="33"/>
      <c r="E91" s="82"/>
      <c r="F91" s="73"/>
      <c r="G91" s="73"/>
      <c r="H91" s="73"/>
      <c r="I91" s="73"/>
      <c r="J91" s="73"/>
      <c r="K91" s="73"/>
      <c r="L91" s="73"/>
      <c r="M91" s="73"/>
      <c r="N91" s="73"/>
      <c r="O91" s="73"/>
      <c r="P91" s="73"/>
      <c r="Q91" s="73"/>
      <c r="R91" s="73"/>
      <c r="S91" s="73"/>
      <c r="T91" s="73"/>
      <c r="U91" s="73"/>
      <c r="V91" s="74"/>
      <c r="W91" s="28"/>
      <c r="X91"/>
      <c r="Y91"/>
      <c r="Z91"/>
      <c r="AA91"/>
      <c r="AB91"/>
      <c r="AC91"/>
      <c r="AD91"/>
      <c r="AE91"/>
      <c r="AF91"/>
      <c r="AG91"/>
      <c r="AH91"/>
      <c r="AI91"/>
      <c r="AJ91"/>
      <c r="AK91"/>
      <c r="AL91"/>
      <c r="AM91"/>
      <c r="AN91"/>
      <c r="AO91"/>
      <c r="AU91" s="1"/>
    </row>
    <row r="92" spans="1:41" ht="12.75" customHeight="1">
      <c r="A92" s="2"/>
      <c r="B92" s="2"/>
      <c r="C92" s="27"/>
      <c r="D92" s="2"/>
      <c r="E92"/>
      <c r="F92"/>
      <c r="G92"/>
      <c r="H92"/>
      <c r="I92"/>
      <c r="J92"/>
      <c r="K92" s="158"/>
      <c r="L92" s="149"/>
      <c r="M92" s="5" t="s">
        <v>11</v>
      </c>
      <c r="N92" s="149"/>
      <c r="O92" s="150"/>
      <c r="P92"/>
      <c r="Q92"/>
      <c r="R92"/>
      <c r="S92"/>
      <c r="T92"/>
      <c r="U92"/>
      <c r="V92" s="2"/>
      <c r="W92"/>
      <c r="X92"/>
      <c r="Y92"/>
      <c r="Z92"/>
      <c r="AA92"/>
      <c r="AB92"/>
      <c r="AC92"/>
      <c r="AD92"/>
      <c r="AE92"/>
      <c r="AF92"/>
      <c r="AG92"/>
      <c r="AH92"/>
      <c r="AI92"/>
      <c r="AJ92"/>
      <c r="AK92"/>
      <c r="AL92"/>
      <c r="AM92"/>
      <c r="AN92"/>
      <c r="AO92"/>
    </row>
    <row r="93" spans="1:30" ht="12.75" customHeight="1">
      <c r="A93" s="15"/>
      <c r="B93" s="15"/>
      <c r="C93" s="26"/>
      <c r="D93" s="2"/>
      <c r="E93" s="2"/>
      <c r="F93" s="2"/>
      <c r="G93" s="2"/>
      <c r="H93" s="2"/>
      <c r="I93" s="2"/>
      <c r="J93" s="2"/>
      <c r="K93" s="2"/>
      <c r="L93" s="2"/>
      <c r="M93" s="2"/>
      <c r="N93" s="2"/>
      <c r="O93" s="2"/>
      <c r="P93" s="2"/>
      <c r="Q93" s="2"/>
      <c r="R93" s="2"/>
      <c r="S93" s="2"/>
      <c r="T93" s="2"/>
      <c r="U93" s="2"/>
      <c r="V93" s="2"/>
      <c r="W93" s="2"/>
      <c r="X93" s="2"/>
      <c r="Y93" s="2"/>
      <c r="Z93" s="2"/>
      <c r="AA93" s="2"/>
      <c r="AB93" s="2"/>
      <c r="AC93" s="2"/>
      <c r="AD93" s="32"/>
    </row>
    <row r="94" spans="1:30" ht="12.75" customHeight="1">
      <c r="A94" s="156"/>
      <c r="B94" s="156"/>
      <c r="C94" s="157"/>
      <c r="D94" s="2"/>
      <c r="E94" s="2"/>
      <c r="F94" s="2"/>
      <c r="G94" s="2"/>
      <c r="H94" s="2"/>
      <c r="I94" s="2"/>
      <c r="J94" s="2"/>
      <c r="K94" s="2"/>
      <c r="L94" s="2"/>
      <c r="M94" s="2"/>
      <c r="N94" s="2"/>
      <c r="O94" s="2"/>
      <c r="P94" s="2"/>
      <c r="Q94" s="2"/>
      <c r="R94" s="2"/>
      <c r="S94" s="2"/>
      <c r="T94" s="2"/>
      <c r="U94" s="2"/>
      <c r="V94" s="2"/>
      <c r="W94" s="2"/>
      <c r="X94" s="2"/>
      <c r="Y94" s="2"/>
      <c r="Z94" s="2"/>
      <c r="AA94" s="2"/>
      <c r="AB94" s="2"/>
      <c r="AC94" s="2"/>
      <c r="AD94" s="32"/>
    </row>
    <row r="95" spans="1:30" ht="12.75" customHeight="1">
      <c r="A95" s="29"/>
      <c r="B95" s="29"/>
      <c r="C95" s="29"/>
      <c r="D95" s="29"/>
      <c r="E95" s="29"/>
      <c r="F95" s="29"/>
      <c r="G95" s="17"/>
      <c r="H95" s="30"/>
      <c r="I95" s="30"/>
      <c r="J95" s="30"/>
      <c r="K95" s="30"/>
      <c r="L95" s="30"/>
      <c r="M95" s="30"/>
      <c r="N95" s="30"/>
      <c r="O95" s="30"/>
      <c r="P95" s="30"/>
      <c r="Q95" s="30"/>
      <c r="R95" s="2"/>
      <c r="S95" s="2"/>
      <c r="T95" s="2"/>
      <c r="U95" s="2"/>
      <c r="V95" s="2"/>
      <c r="W95" s="2"/>
      <c r="X95" s="2"/>
      <c r="Y95" s="2"/>
      <c r="Z95" s="2"/>
      <c r="AA95" s="2"/>
      <c r="AB95" s="2"/>
      <c r="AC95" s="2"/>
      <c r="AD95" s="32"/>
    </row>
    <row r="96" spans="1:30" ht="12.75" customHeight="1">
      <c r="A96" s="156"/>
      <c r="B96" s="156"/>
      <c r="C96" s="157"/>
      <c r="D96" s="2"/>
      <c r="E96" s="2"/>
      <c r="F96" s="2"/>
      <c r="G96" s="2"/>
      <c r="H96" s="2"/>
      <c r="I96" s="2"/>
      <c r="J96" s="2"/>
      <c r="K96" s="2"/>
      <c r="L96" s="2"/>
      <c r="M96" s="2"/>
      <c r="N96" s="2"/>
      <c r="O96" s="2"/>
      <c r="P96" s="2"/>
      <c r="Q96" s="2"/>
      <c r="R96" s="2"/>
      <c r="S96" s="2"/>
      <c r="T96" s="2"/>
      <c r="U96" s="2"/>
      <c r="V96"/>
      <c r="W96" s="2"/>
      <c r="X96" s="2"/>
      <c r="Y96" s="2"/>
      <c r="Z96" s="2"/>
      <c r="AA96" s="2"/>
      <c r="AB96" s="2"/>
      <c r="AC96" s="2"/>
      <c r="AD96" s="32"/>
    </row>
    <row r="97" spans="1:30" ht="12.75" customHeight="1">
      <c r="A97" s="29"/>
      <c r="B97" s="29"/>
      <c r="C97" s="35"/>
      <c r="D97" s="29"/>
      <c r="E97" s="29"/>
      <c r="F97" s="29"/>
      <c r="G97" s="17"/>
      <c r="H97" s="30"/>
      <c r="I97" s="30"/>
      <c r="J97" s="30"/>
      <c r="K97" s="30"/>
      <c r="L97" s="30"/>
      <c r="M97" s="30"/>
      <c r="N97" s="30"/>
      <c r="O97" s="30"/>
      <c r="P97" s="30"/>
      <c r="Q97" s="30"/>
      <c r="R97" s="2"/>
      <c r="S97" s="2"/>
      <c r="T97" s="2"/>
      <c r="U97" s="2"/>
      <c r="V97"/>
      <c r="W97" s="2"/>
      <c r="X97" s="2"/>
      <c r="Y97" s="2"/>
      <c r="Z97" s="2"/>
      <c r="AA97" s="2"/>
      <c r="AB97" s="2"/>
      <c r="AC97" s="2"/>
      <c r="AD97" s="32"/>
    </row>
    <row r="98" spans="1:30" ht="12.75" customHeight="1">
      <c r="A98" s="2"/>
      <c r="B98" s="32" t="s">
        <v>51</v>
      </c>
      <c r="C98" s="37"/>
      <c r="D98" s="33"/>
      <c r="E98" s="82"/>
      <c r="F98" s="73"/>
      <c r="G98" s="73"/>
      <c r="H98" s="73"/>
      <c r="I98" s="73"/>
      <c r="J98" s="73"/>
      <c r="K98" s="73"/>
      <c r="L98" s="73"/>
      <c r="M98" s="73"/>
      <c r="N98" s="73"/>
      <c r="O98" s="73"/>
      <c r="P98" s="73"/>
      <c r="Q98" s="73"/>
      <c r="R98" s="73"/>
      <c r="S98" s="73"/>
      <c r="T98" s="73"/>
      <c r="U98" s="73"/>
      <c r="V98" s="74"/>
      <c r="W98" s="2"/>
      <c r="X98" s="2"/>
      <c r="Y98" s="2"/>
      <c r="Z98" s="2"/>
      <c r="AA98" s="2"/>
      <c r="AB98" s="2"/>
      <c r="AC98" s="2"/>
      <c r="AD98" s="32"/>
    </row>
    <row r="99" spans="1:30" ht="12.75" customHeight="1">
      <c r="A99" s="2"/>
      <c r="B99" s="2"/>
      <c r="C99" s="27"/>
      <c r="D99" s="2"/>
      <c r="E99"/>
      <c r="F99"/>
      <c r="G99"/>
      <c r="H99"/>
      <c r="I99"/>
      <c r="J99"/>
      <c r="K99" s="158"/>
      <c r="L99" s="149"/>
      <c r="M99" s="5" t="s">
        <v>11</v>
      </c>
      <c r="N99" s="149"/>
      <c r="O99" s="150"/>
      <c r="P99"/>
      <c r="Q99"/>
      <c r="R99"/>
      <c r="S99"/>
      <c r="T99"/>
      <c r="U99"/>
      <c r="V99" s="2"/>
      <c r="W99" s="2"/>
      <c r="X99" s="2"/>
      <c r="Y99" s="2"/>
      <c r="Z99" s="2"/>
      <c r="AA99" s="2"/>
      <c r="AB99" s="2"/>
      <c r="AC99" s="2"/>
      <c r="AD99" s="32"/>
    </row>
    <row r="100" spans="1:30" ht="12.75" customHeight="1">
      <c r="A100" s="15"/>
      <c r="B100" s="15"/>
      <c r="C100" s="26"/>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32"/>
    </row>
    <row r="101" spans="1:30" ht="12.75" customHeight="1">
      <c r="A101" s="156"/>
      <c r="B101" s="156"/>
      <c r="C101" s="157"/>
      <c r="D101" s="2"/>
      <c r="E101" s="2"/>
      <c r="F101" s="2"/>
      <c r="G101" s="2"/>
      <c r="H101" s="2"/>
      <c r="I101" s="2"/>
      <c r="J101" s="2"/>
      <c r="K101" s="2"/>
      <c r="L101" s="2"/>
      <c r="M101" s="2"/>
      <c r="N101" s="2"/>
      <c r="O101" s="2"/>
      <c r="P101" s="2"/>
      <c r="Q101" s="2"/>
      <c r="R101" s="2"/>
      <c r="S101" s="2"/>
      <c r="T101" s="2"/>
      <c r="U101" s="2"/>
      <c r="V101" s="2"/>
      <c r="W101" s="32"/>
      <c r="X101" s="32"/>
      <c r="Y101" s="32"/>
      <c r="Z101" s="32"/>
      <c r="AA101" s="32"/>
      <c r="AB101" s="32"/>
      <c r="AC101" s="32"/>
      <c r="AD101" s="32"/>
    </row>
    <row r="102" spans="1:30" ht="12.75" customHeight="1">
      <c r="A102" s="40"/>
      <c r="B102" s="40"/>
      <c r="C102" s="40"/>
      <c r="D102" s="2"/>
      <c r="E102" s="2"/>
      <c r="F102" s="2"/>
      <c r="G102" s="2"/>
      <c r="H102" s="2"/>
      <c r="I102" s="2"/>
      <c r="J102" s="2"/>
      <c r="K102" s="2"/>
      <c r="L102" s="2"/>
      <c r="M102" s="2"/>
      <c r="N102" s="2"/>
      <c r="O102" s="2"/>
      <c r="P102" s="2"/>
      <c r="Q102" s="2"/>
      <c r="R102" s="2"/>
      <c r="S102" s="2"/>
      <c r="T102" s="2"/>
      <c r="U102" s="2"/>
      <c r="V102" s="2"/>
      <c r="W102" s="32"/>
      <c r="X102" s="32"/>
      <c r="Y102" s="32"/>
      <c r="Z102" s="32"/>
      <c r="AA102" s="32"/>
      <c r="AB102" s="32"/>
      <c r="AC102" s="32"/>
      <c r="AD102" s="32"/>
    </row>
    <row r="104" spans="2:27" ht="12.75">
      <c r="B104" s="6" t="str">
        <f>'Tournament Results Data'!B1</f>
        <v>Tournament:  </v>
      </c>
      <c r="C104" s="143">
        <f>'Tournament Results Data'!C1</f>
        <v>0</v>
      </c>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row>
    <row r="105" ht="12.75">
      <c r="B105" s="6"/>
    </row>
    <row r="106" spans="1:5" ht="12.75">
      <c r="A106" s="152" t="str">
        <f>'Tournament Results Data'!A3</f>
        <v>Date:  </v>
      </c>
      <c r="B106" s="152"/>
      <c r="C106" s="153">
        <f>'Tournament Results Data'!C3</f>
        <v>0</v>
      </c>
      <c r="D106" s="153"/>
      <c r="E106" s="153"/>
    </row>
    <row r="107" ht="12.75">
      <c r="B107" s="6"/>
    </row>
    <row r="108" spans="2:27" ht="12.75">
      <c r="B108" s="6" t="str">
        <f>'Tournament Results Data'!B5</f>
        <v>Site:  </v>
      </c>
      <c r="C108" s="143">
        <f>'Tournament Results Data'!C5</f>
        <v>0</v>
      </c>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row>
    <row r="111" spans="1:46" ht="18">
      <c r="A111" s="163" t="s">
        <v>92</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51"/>
    </row>
    <row r="112" spans="1:46" ht="12.75">
      <c r="A112" s="31"/>
      <c r="B112" s="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T112" s="1"/>
    </row>
    <row r="113" spans="1:46" ht="12.75">
      <c r="A113" s="167"/>
      <c r="B113" s="156"/>
      <c r="C113" s="156"/>
      <c r="D113" s="157"/>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32"/>
      <c r="AT113" s="1"/>
    </row>
    <row r="114" spans="1:46" ht="12.75">
      <c r="A114" s="31"/>
      <c r="B114" s="29"/>
      <c r="C114" s="29"/>
      <c r="D114" s="35"/>
      <c r="E114" s="29"/>
      <c r="F114" s="29"/>
      <c r="G114" s="29"/>
      <c r="H114" s="17"/>
      <c r="I114" s="30"/>
      <c r="J114" s="30"/>
      <c r="K114" s="30"/>
      <c r="L114" s="30"/>
      <c r="M114" s="30"/>
      <c r="N114" s="30"/>
      <c r="O114" s="30"/>
      <c r="P114" s="30"/>
      <c r="Q114" s="30"/>
      <c r="R114" s="30"/>
      <c r="S114" s="2"/>
      <c r="T114" s="2"/>
      <c r="U114" s="2"/>
      <c r="V114" s="2"/>
      <c r="W114" s="2"/>
      <c r="X114" s="2"/>
      <c r="Y114" s="2"/>
      <c r="Z114" s="2"/>
      <c r="AA114" s="2"/>
      <c r="AB114" s="2"/>
      <c r="AC114" s="2"/>
      <c r="AD114" s="2"/>
      <c r="AE114" s="32"/>
      <c r="AT114" s="1"/>
    </row>
    <row r="115" spans="1:46" ht="12.75">
      <c r="A115" s="31"/>
      <c r="B115" s="2"/>
      <c r="C115" s="2"/>
      <c r="D115" s="27"/>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2"/>
      <c r="AT115" s="1"/>
    </row>
    <row r="116" spans="1:46" ht="12.75">
      <c r="A116" s="31"/>
      <c r="B116" s="2"/>
      <c r="C116" s="2"/>
      <c r="D116" s="27"/>
      <c r="E116" s="15"/>
      <c r="F116" s="82"/>
      <c r="G116" s="73"/>
      <c r="H116" s="73"/>
      <c r="I116" s="73"/>
      <c r="J116" s="73"/>
      <c r="K116" s="73"/>
      <c r="L116" s="73"/>
      <c r="M116" s="73"/>
      <c r="N116" s="73"/>
      <c r="O116" s="73"/>
      <c r="P116" s="73"/>
      <c r="Q116" s="73"/>
      <c r="R116" s="73"/>
      <c r="S116" s="73"/>
      <c r="T116" s="73"/>
      <c r="U116" s="73"/>
      <c r="V116" s="73"/>
      <c r="W116" s="74"/>
      <c r="X116" s="2"/>
      <c r="Y116" s="2"/>
      <c r="Z116" s="2"/>
      <c r="AA116" s="2"/>
      <c r="AB116" s="2"/>
      <c r="AC116" s="2"/>
      <c r="AD116" s="2"/>
      <c r="AE116" s="32"/>
      <c r="AT116" s="1"/>
    </row>
    <row r="117" spans="1:46" ht="12.75">
      <c r="A117" s="31"/>
      <c r="B117" s="29"/>
      <c r="C117" s="29"/>
      <c r="D117" s="36"/>
      <c r="E117" s="29"/>
      <c r="F117" s="161"/>
      <c r="G117" s="162"/>
      <c r="H117" s="15" t="s">
        <v>11</v>
      </c>
      <c r="I117" s="168"/>
      <c r="J117" s="169"/>
      <c r="K117" s="30" t="s">
        <v>93</v>
      </c>
      <c r="L117" s="161"/>
      <c r="M117" s="162"/>
      <c r="N117" s="15" t="s">
        <v>11</v>
      </c>
      <c r="O117" s="162"/>
      <c r="P117" s="170"/>
      <c r="Q117" s="30" t="s">
        <v>93</v>
      </c>
      <c r="R117" s="161"/>
      <c r="S117" s="162"/>
      <c r="T117" s="15" t="s">
        <v>11</v>
      </c>
      <c r="U117" s="164"/>
      <c r="V117" s="165"/>
      <c r="W117" s="2"/>
      <c r="X117" s="2"/>
      <c r="Y117" s="2"/>
      <c r="Z117" s="2"/>
      <c r="AA117" s="2"/>
      <c r="AB117" s="2"/>
      <c r="AC117" s="2"/>
      <c r="AD117" s="2"/>
      <c r="AE117" s="32"/>
      <c r="AT117" s="1"/>
    </row>
    <row r="118" spans="1:46" ht="12.75">
      <c r="A118" s="31"/>
      <c r="B118" s="2"/>
      <c r="C118" s="32"/>
      <c r="D118" s="37"/>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T118" s="1"/>
    </row>
    <row r="119" spans="1:46" ht="12.75">
      <c r="A119" s="34"/>
      <c r="B119" s="15"/>
      <c r="C119" s="33"/>
      <c r="D119" s="38"/>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T119" s="1"/>
    </row>
    <row r="120" spans="1:46" ht="12.75">
      <c r="A120" s="167"/>
      <c r="B120" s="156"/>
      <c r="C120" s="156"/>
      <c r="D120" s="157"/>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32"/>
      <c r="AT120" s="1"/>
    </row>
    <row r="123" ht="12.75">
      <c r="B123" s="60" t="s">
        <v>96</v>
      </c>
    </row>
    <row r="125" ht="12.75">
      <c r="B125" s="60" t="s">
        <v>97</v>
      </c>
    </row>
  </sheetData>
  <sheetProtection password="EF6D" sheet="1" objects="1" scenarios="1" selectLockedCells="1" selectUnlockedCells="1"/>
  <mergeCells count="414">
    <mergeCell ref="U117:V117"/>
    <mergeCell ref="C108:AA108"/>
    <mergeCell ref="R9:AA16"/>
    <mergeCell ref="A120:D120"/>
    <mergeCell ref="A113:D113"/>
    <mergeCell ref="F116:W116"/>
    <mergeCell ref="F117:G117"/>
    <mergeCell ref="I117:J117"/>
    <mergeCell ref="L117:M117"/>
    <mergeCell ref="O117:P117"/>
    <mergeCell ref="R117:S117"/>
    <mergeCell ref="R68:X68"/>
    <mergeCell ref="D70:F70"/>
    <mergeCell ref="E91:V91"/>
    <mergeCell ref="C73:AA73"/>
    <mergeCell ref="C104:AA104"/>
    <mergeCell ref="A111:AS111"/>
    <mergeCell ref="O71:Q71"/>
    <mergeCell ref="AM69:AO69"/>
    <mergeCell ref="AQ69:AS69"/>
    <mergeCell ref="A106:B106"/>
    <mergeCell ref="C106:E106"/>
    <mergeCell ref="A89:C89"/>
    <mergeCell ref="A86:C86"/>
    <mergeCell ref="A101:C101"/>
    <mergeCell ref="A96:C96"/>
    <mergeCell ref="E98:V98"/>
    <mergeCell ref="K99:L99"/>
    <mergeCell ref="A94:C94"/>
    <mergeCell ref="K92:L92"/>
    <mergeCell ref="N92:O92"/>
    <mergeCell ref="D71:F71"/>
    <mergeCell ref="H71:J71"/>
    <mergeCell ref="K71:M71"/>
    <mergeCell ref="E83:V83"/>
    <mergeCell ref="A81:C81"/>
    <mergeCell ref="K84:L84"/>
    <mergeCell ref="N84:O84"/>
    <mergeCell ref="C75:E75"/>
    <mergeCell ref="B79:AS79"/>
    <mergeCell ref="A75:B75"/>
    <mergeCell ref="AC70:AE70"/>
    <mergeCell ref="AC71:AE71"/>
    <mergeCell ref="AQ71:AS71"/>
    <mergeCell ref="AM71:AO71"/>
    <mergeCell ref="R71:T71"/>
    <mergeCell ref="AF71:AH71"/>
    <mergeCell ref="AJ71:AL71"/>
    <mergeCell ref="R70:T70"/>
    <mergeCell ref="V70:X70"/>
    <mergeCell ref="D69:F69"/>
    <mergeCell ref="K70:M70"/>
    <mergeCell ref="Y70:AA70"/>
    <mergeCell ref="B71:C71"/>
    <mergeCell ref="O69:Q69"/>
    <mergeCell ref="R69:T69"/>
    <mergeCell ref="V71:X71"/>
    <mergeCell ref="B70:C70"/>
    <mergeCell ref="H70:J70"/>
    <mergeCell ref="AM68:AS68"/>
    <mergeCell ref="K68:Q68"/>
    <mergeCell ref="AQ70:AS70"/>
    <mergeCell ref="R67:X67"/>
    <mergeCell ref="Y67:AE67"/>
    <mergeCell ref="AF70:AH70"/>
    <mergeCell ref="AJ70:AL70"/>
    <mergeCell ref="AM70:AO70"/>
    <mergeCell ref="AF67:AL67"/>
    <mergeCell ref="R65:X65"/>
    <mergeCell ref="Y65:AE65"/>
    <mergeCell ref="R64:T64"/>
    <mergeCell ref="U64:W64"/>
    <mergeCell ref="AE64:AG64"/>
    <mergeCell ref="B65:C65"/>
    <mergeCell ref="D65:J65"/>
    <mergeCell ref="K65:Q65"/>
    <mergeCell ref="AB64:AD64"/>
    <mergeCell ref="D50:F50"/>
    <mergeCell ref="O50:Q50"/>
    <mergeCell ref="X64:AA64"/>
    <mergeCell ref="X61:AA61"/>
    <mergeCell ref="R62:T62"/>
    <mergeCell ref="U62:W62"/>
    <mergeCell ref="X62:AA62"/>
    <mergeCell ref="AL62:AO62"/>
    <mergeCell ref="AM67:AS67"/>
    <mergeCell ref="AF68:AL68"/>
    <mergeCell ref="H50:J50"/>
    <mergeCell ref="K50:M50"/>
    <mergeCell ref="AB59:AK60"/>
    <mergeCell ref="Y50:AA50"/>
    <mergeCell ref="AC50:AE50"/>
    <mergeCell ref="C56:AA56"/>
    <mergeCell ref="B62:G62"/>
    <mergeCell ref="AJ49:AL49"/>
    <mergeCell ref="AF50:AH50"/>
    <mergeCell ref="R49:T49"/>
    <mergeCell ref="AC49:AE49"/>
    <mergeCell ref="V49:X49"/>
    <mergeCell ref="R50:T50"/>
    <mergeCell ref="V50:X50"/>
    <mergeCell ref="AJ50:AL50"/>
    <mergeCell ref="AF49:AH49"/>
    <mergeCell ref="R46:X46"/>
    <mergeCell ref="Y46:AE46"/>
    <mergeCell ref="AC48:AE48"/>
    <mergeCell ref="B48:C48"/>
    <mergeCell ref="B47:C47"/>
    <mergeCell ref="D47:J47"/>
    <mergeCell ref="K47:Q47"/>
    <mergeCell ref="D46:J46"/>
    <mergeCell ref="K46:Q46"/>
    <mergeCell ref="B46:C46"/>
    <mergeCell ref="R44:X44"/>
    <mergeCell ref="Y45:AE45"/>
    <mergeCell ref="D45:J45"/>
    <mergeCell ref="B44:C44"/>
    <mergeCell ref="D44:J44"/>
    <mergeCell ref="K44:Q44"/>
    <mergeCell ref="K45:Q45"/>
    <mergeCell ref="B45:C45"/>
    <mergeCell ref="AP41:AS41"/>
    <mergeCell ref="AH41:AK41"/>
    <mergeCell ref="B41:G41"/>
    <mergeCell ref="X43:AA43"/>
    <mergeCell ref="R41:T41"/>
    <mergeCell ref="R42:T42"/>
    <mergeCell ref="U42:W42"/>
    <mergeCell ref="X42:AA42"/>
    <mergeCell ref="U41:W41"/>
    <mergeCell ref="B43:G43"/>
    <mergeCell ref="A32:B32"/>
    <mergeCell ref="AP40:AS40"/>
    <mergeCell ref="AB40:AD40"/>
    <mergeCell ref="AE40:AG40"/>
    <mergeCell ref="AH40:AK40"/>
    <mergeCell ref="AL40:AO40"/>
    <mergeCell ref="C32:E32"/>
    <mergeCell ref="C34:AA34"/>
    <mergeCell ref="C30:AA30"/>
    <mergeCell ref="O22:Q22"/>
    <mergeCell ref="B20:C20"/>
    <mergeCell ref="B21:C21"/>
    <mergeCell ref="D23:J23"/>
    <mergeCell ref="O21:Q21"/>
    <mergeCell ref="R18:X18"/>
    <mergeCell ref="Y18:AE18"/>
    <mergeCell ref="R21:T21"/>
    <mergeCell ref="V21:X21"/>
    <mergeCell ref="AC21:AE21"/>
    <mergeCell ref="Y20:AE20"/>
    <mergeCell ref="R20:X20"/>
    <mergeCell ref="AF21:AH21"/>
    <mergeCell ref="R23:X23"/>
    <mergeCell ref="Y19:AE19"/>
    <mergeCell ref="AM17:AS28"/>
    <mergeCell ref="AF18:AL18"/>
    <mergeCell ref="AF17:AL17"/>
    <mergeCell ref="AF20:AL20"/>
    <mergeCell ref="AJ27:AL27"/>
    <mergeCell ref="Y21:AA21"/>
    <mergeCell ref="V22:X22"/>
    <mergeCell ref="AH15:AK15"/>
    <mergeCell ref="AE13:AG13"/>
    <mergeCell ref="AP16:AS16"/>
    <mergeCell ref="AL16:AO16"/>
    <mergeCell ref="AP15:AS15"/>
    <mergeCell ref="AL15:AO15"/>
    <mergeCell ref="AP13:AS13"/>
    <mergeCell ref="AP14:AS14"/>
    <mergeCell ref="D21:F21"/>
    <mergeCell ref="AL13:AO13"/>
    <mergeCell ref="AL14:AO14"/>
    <mergeCell ref="H16:Q16"/>
    <mergeCell ref="H13:Q13"/>
    <mergeCell ref="AB13:AD13"/>
    <mergeCell ref="B16:G16"/>
    <mergeCell ref="AE15:AG15"/>
    <mergeCell ref="AH13:AK13"/>
    <mergeCell ref="AB14:AD14"/>
    <mergeCell ref="AP9:AS11"/>
    <mergeCell ref="AL9:AO11"/>
    <mergeCell ref="AL12:AO12"/>
    <mergeCell ref="AB9:AK10"/>
    <mergeCell ref="AB11:AD11"/>
    <mergeCell ref="AE11:AG11"/>
    <mergeCell ref="AP12:AS12"/>
    <mergeCell ref="AH11:AK11"/>
    <mergeCell ref="AH12:AK12"/>
    <mergeCell ref="AH14:AK14"/>
    <mergeCell ref="AB12:AD12"/>
    <mergeCell ref="B13:G13"/>
    <mergeCell ref="AE12:AG12"/>
    <mergeCell ref="B14:G14"/>
    <mergeCell ref="H14:Q14"/>
    <mergeCell ref="H12:Q12"/>
    <mergeCell ref="B12:G12"/>
    <mergeCell ref="AE14:AG14"/>
    <mergeCell ref="C3:AA3"/>
    <mergeCell ref="C5:E5"/>
    <mergeCell ref="C7:AA7"/>
    <mergeCell ref="K17:Q17"/>
    <mergeCell ref="R17:X17"/>
    <mergeCell ref="Y17:AE17"/>
    <mergeCell ref="AB16:AD16"/>
    <mergeCell ref="H15:Q15"/>
    <mergeCell ref="AB15:AD15"/>
    <mergeCell ref="A5:B5"/>
    <mergeCell ref="D19:J19"/>
    <mergeCell ref="B9:Q9"/>
    <mergeCell ref="B10:Q10"/>
    <mergeCell ref="B11:Q11"/>
    <mergeCell ref="B15:G15"/>
    <mergeCell ref="B19:C19"/>
    <mergeCell ref="D18:J18"/>
    <mergeCell ref="AL63:AO63"/>
    <mergeCell ref="AP63:AS63"/>
    <mergeCell ref="AP64:AS64"/>
    <mergeCell ref="AL64:AO64"/>
    <mergeCell ref="AP59:AS61"/>
    <mergeCell ref="AF66:AL66"/>
    <mergeCell ref="AM66:AS66"/>
    <mergeCell ref="AH62:AK62"/>
    <mergeCell ref="AH63:AK63"/>
    <mergeCell ref="AL59:AO61"/>
    <mergeCell ref="AF65:AL65"/>
    <mergeCell ref="AM65:AS65"/>
    <mergeCell ref="AH64:AK64"/>
    <mergeCell ref="AP62:AS62"/>
    <mergeCell ref="AH61:AK61"/>
    <mergeCell ref="AB61:AD61"/>
    <mergeCell ref="AE61:AG61"/>
    <mergeCell ref="AB63:AD63"/>
    <mergeCell ref="AE63:AG63"/>
    <mergeCell ref="AB62:AD62"/>
    <mergeCell ref="AE62:AG62"/>
    <mergeCell ref="AF22:AH22"/>
    <mergeCell ref="Y24:AE24"/>
    <mergeCell ref="AF24:AL24"/>
    <mergeCell ref="AF23:AL23"/>
    <mergeCell ref="AJ22:AL22"/>
    <mergeCell ref="Y23:AE23"/>
    <mergeCell ref="R26:X26"/>
    <mergeCell ref="V27:X27"/>
    <mergeCell ref="R24:X24"/>
    <mergeCell ref="AC22:AE22"/>
    <mergeCell ref="Y69:AA69"/>
    <mergeCell ref="V69:X69"/>
    <mergeCell ref="K69:M69"/>
    <mergeCell ref="B49:C49"/>
    <mergeCell ref="D49:F49"/>
    <mergeCell ref="H49:J49"/>
    <mergeCell ref="K49:M49"/>
    <mergeCell ref="A54:B54"/>
    <mergeCell ref="C54:E54"/>
    <mergeCell ref="B50:C50"/>
    <mergeCell ref="N99:O99"/>
    <mergeCell ref="R63:T63"/>
    <mergeCell ref="K66:Q66"/>
    <mergeCell ref="H64:Q64"/>
    <mergeCell ref="R66:X66"/>
    <mergeCell ref="O70:Q70"/>
    <mergeCell ref="C77:AA77"/>
    <mergeCell ref="Y71:AA71"/>
    <mergeCell ref="H69:J69"/>
    <mergeCell ref="B69:C69"/>
    <mergeCell ref="B66:C66"/>
    <mergeCell ref="Y68:AE68"/>
    <mergeCell ref="B68:C68"/>
    <mergeCell ref="Y66:AE66"/>
    <mergeCell ref="D67:J67"/>
    <mergeCell ref="K67:Q67"/>
    <mergeCell ref="B67:C67"/>
    <mergeCell ref="R25:X25"/>
    <mergeCell ref="U63:W63"/>
    <mergeCell ref="X63:AA63"/>
    <mergeCell ref="B64:G64"/>
    <mergeCell ref="B63:G63"/>
    <mergeCell ref="R59:AA60"/>
    <mergeCell ref="R61:T61"/>
    <mergeCell ref="U61:W61"/>
    <mergeCell ref="Y25:AE25"/>
    <mergeCell ref="AB41:AD41"/>
    <mergeCell ref="D66:J66"/>
    <mergeCell ref="D68:J68"/>
    <mergeCell ref="AF48:AH48"/>
    <mergeCell ref="AH16:AK16"/>
    <mergeCell ref="AE16:AG16"/>
    <mergeCell ref="B60:Q60"/>
    <mergeCell ref="B27:C27"/>
    <mergeCell ref="AF19:AL19"/>
    <mergeCell ref="AJ21:AL21"/>
    <mergeCell ref="R19:X19"/>
    <mergeCell ref="D25:J25"/>
    <mergeCell ref="K27:M27"/>
    <mergeCell ref="O27:Q27"/>
    <mergeCell ref="AJ69:AL69"/>
    <mergeCell ref="AC69:AE69"/>
    <mergeCell ref="Y49:AA49"/>
    <mergeCell ref="AF69:AH69"/>
    <mergeCell ref="K48:M48"/>
    <mergeCell ref="O48:Q48"/>
    <mergeCell ref="H63:Q63"/>
    <mergeCell ref="R22:T22"/>
    <mergeCell ref="B24:C24"/>
    <mergeCell ref="D24:J24"/>
    <mergeCell ref="K24:Q24"/>
    <mergeCell ref="B23:C23"/>
    <mergeCell ref="AC27:AE27"/>
    <mergeCell ref="B25:C25"/>
    <mergeCell ref="AL37:AO39"/>
    <mergeCell ref="H27:J27"/>
    <mergeCell ref="K26:Q26"/>
    <mergeCell ref="B26:C26"/>
    <mergeCell ref="B28:C28"/>
    <mergeCell ref="D26:J26"/>
    <mergeCell ref="K25:Q25"/>
    <mergeCell ref="D27:F27"/>
    <mergeCell ref="V28:X28"/>
    <mergeCell ref="K23:Q23"/>
    <mergeCell ref="AP37:AS39"/>
    <mergeCell ref="AH39:AK39"/>
    <mergeCell ref="AC28:AE28"/>
    <mergeCell ref="AF28:AH28"/>
    <mergeCell ref="AJ28:AL28"/>
    <mergeCell ref="B38:Q38"/>
    <mergeCell ref="B39:Q39"/>
    <mergeCell ref="Y27:AA27"/>
    <mergeCell ref="AF26:AL26"/>
    <mergeCell ref="AM47:AS47"/>
    <mergeCell ref="AL43:AO43"/>
    <mergeCell ref="AP43:AS43"/>
    <mergeCell ref="AH42:AK42"/>
    <mergeCell ref="AE39:AG39"/>
    <mergeCell ref="AB37:AK38"/>
    <mergeCell ref="AB42:AD42"/>
    <mergeCell ref="AE42:AG42"/>
    <mergeCell ref="AE41:AG41"/>
    <mergeCell ref="AL41:AO41"/>
    <mergeCell ref="Y47:AE47"/>
    <mergeCell ref="AF47:AL47"/>
    <mergeCell ref="X41:AA41"/>
    <mergeCell ref="AM44:AS44"/>
    <mergeCell ref="AB43:AD43"/>
    <mergeCell ref="AE43:AG43"/>
    <mergeCell ref="AH43:AK43"/>
    <mergeCell ref="AF45:AL45"/>
    <mergeCell ref="Y44:AE44"/>
    <mergeCell ref="AL42:AO42"/>
    <mergeCell ref="AF46:AL46"/>
    <mergeCell ref="AM46:AS46"/>
    <mergeCell ref="AM45:AS45"/>
    <mergeCell ref="AP42:AS42"/>
    <mergeCell ref="AF44:AL44"/>
    <mergeCell ref="AJ48:AL48"/>
    <mergeCell ref="R48:T48"/>
    <mergeCell ref="V48:X48"/>
    <mergeCell ref="Y48:AA48"/>
    <mergeCell ref="AM50:AO50"/>
    <mergeCell ref="AQ50:AS50"/>
    <mergeCell ref="AM48:AO48"/>
    <mergeCell ref="AQ48:AS48"/>
    <mergeCell ref="AM49:AO49"/>
    <mergeCell ref="AQ49:AS49"/>
    <mergeCell ref="Y22:AA22"/>
    <mergeCell ref="B17:C17"/>
    <mergeCell ref="K20:Q20"/>
    <mergeCell ref="K21:M21"/>
    <mergeCell ref="H21:J21"/>
    <mergeCell ref="D17:J17"/>
    <mergeCell ref="D20:J20"/>
    <mergeCell ref="K18:Q18"/>
    <mergeCell ref="K19:Q19"/>
    <mergeCell ref="B18:C18"/>
    <mergeCell ref="B22:C22"/>
    <mergeCell ref="D22:F22"/>
    <mergeCell ref="H22:J22"/>
    <mergeCell ref="K22:M22"/>
    <mergeCell ref="Y26:AE26"/>
    <mergeCell ref="AF25:AL25"/>
    <mergeCell ref="R40:T40"/>
    <mergeCell ref="U40:W40"/>
    <mergeCell ref="X40:AA40"/>
    <mergeCell ref="Y28:AA28"/>
    <mergeCell ref="R28:T28"/>
    <mergeCell ref="R37:AA38"/>
    <mergeCell ref="R39:T39"/>
    <mergeCell ref="R27:T27"/>
    <mergeCell ref="B37:Q37"/>
    <mergeCell ref="B40:G40"/>
    <mergeCell ref="AF27:AH27"/>
    <mergeCell ref="O28:Q28"/>
    <mergeCell ref="U39:W39"/>
    <mergeCell ref="X39:AA39"/>
    <mergeCell ref="AB39:AD39"/>
    <mergeCell ref="D28:F28"/>
    <mergeCell ref="H28:J28"/>
    <mergeCell ref="K28:M28"/>
    <mergeCell ref="H40:Q40"/>
    <mergeCell ref="D48:F48"/>
    <mergeCell ref="H48:J48"/>
    <mergeCell ref="O49:Q49"/>
    <mergeCell ref="B42:G42"/>
    <mergeCell ref="H41:Q41"/>
    <mergeCell ref="H42:Q42"/>
    <mergeCell ref="H43:Q43"/>
    <mergeCell ref="H62:Q62"/>
    <mergeCell ref="R47:X47"/>
    <mergeCell ref="B61:Q61"/>
    <mergeCell ref="C52:AA52"/>
    <mergeCell ref="R45:X45"/>
    <mergeCell ref="B59:Q59"/>
    <mergeCell ref="R43:T43"/>
    <mergeCell ref="U43:W43"/>
  </mergeCells>
  <printOptions/>
  <pageMargins left="0" right="0" top="0.5" bottom="0.25" header="0.5" footer="0.5"/>
  <pageSetup fitToHeight="2" horizontalDpi="600" verticalDpi="600" orientation="landscape" scale="135" r:id="rId1"/>
  <rowBreaks count="3" manualBreakCount="3">
    <brk id="51" max="255" man="1"/>
    <brk id="72" max="255" man="1"/>
    <brk id="103" max="255" man="1"/>
  </rowBreaks>
</worksheet>
</file>

<file path=xl/worksheets/sheet3.xml><?xml version="1.0" encoding="utf-8"?>
<worksheet xmlns="http://schemas.openxmlformats.org/spreadsheetml/2006/main" xmlns:r="http://schemas.openxmlformats.org/officeDocument/2006/relationships">
  <dimension ref="A1:AU127"/>
  <sheetViews>
    <sheetView zoomScalePageLayoutView="0" workbookViewId="0" topLeftCell="A13">
      <selection activeCell="AX49" sqref="AX49"/>
    </sheetView>
  </sheetViews>
  <sheetFormatPr defaultColWidth="9.140625" defaultRowHeight="12.75"/>
  <cols>
    <col min="1" max="1" width="2.00390625" style="3" bestFit="1" customWidth="1"/>
    <col min="2" max="2" width="13.140625" style="1" bestFit="1" customWidth="1"/>
    <col min="3" max="3" width="7.8515625" style="1" customWidth="1"/>
    <col min="4" max="45" width="1.7109375" style="1" customWidth="1"/>
  </cols>
  <sheetData>
    <row r="1" ht="12.75">
      <c r="V1" s="1" t="s">
        <v>76</v>
      </c>
    </row>
    <row r="2" ht="12.75">
      <c r="U2" s="1" t="s">
        <v>77</v>
      </c>
    </row>
    <row r="3" spans="2:27" ht="12.75">
      <c r="B3" s="6" t="str">
        <f>'Tournament Results Data'!B1</f>
        <v>Tournament:  </v>
      </c>
      <c r="C3" s="143">
        <f>'Tournament Results Data'!C1</f>
        <v>0</v>
      </c>
      <c r="D3" s="143"/>
      <c r="E3" s="143"/>
      <c r="F3" s="143"/>
      <c r="G3" s="143"/>
      <c r="H3" s="143"/>
      <c r="I3" s="143"/>
      <c r="J3" s="143"/>
      <c r="K3" s="143"/>
      <c r="L3" s="143"/>
      <c r="M3" s="143"/>
      <c r="N3" s="143"/>
      <c r="O3" s="143"/>
      <c r="P3" s="143"/>
      <c r="Q3" s="143"/>
      <c r="R3" s="143"/>
      <c r="S3" s="143"/>
      <c r="T3" s="143"/>
      <c r="U3" s="143"/>
      <c r="V3" s="143"/>
      <c r="W3" s="143"/>
      <c r="X3" s="143"/>
      <c r="Y3" s="143"/>
      <c r="Z3" s="143"/>
      <c r="AA3" s="143"/>
    </row>
    <row r="4" ht="12.75">
      <c r="B4" s="6"/>
    </row>
    <row r="5" spans="1:5" ht="12.75">
      <c r="A5" s="152" t="str">
        <f>'Tournament Results Data'!$A$3</f>
        <v>Date:  </v>
      </c>
      <c r="B5" s="152"/>
      <c r="C5" s="153">
        <f>'Tournament Results Data'!C3</f>
        <v>0</v>
      </c>
      <c r="D5" s="153"/>
      <c r="E5" s="153"/>
    </row>
    <row r="6" ht="12.75">
      <c r="B6" s="6"/>
    </row>
    <row r="7" spans="2:27" ht="12.75">
      <c r="B7" s="6" t="str">
        <f>'Tournament Results Data'!B5</f>
        <v>Site:  </v>
      </c>
      <c r="C7" s="143">
        <f>'Tournament Results Data'!C5</f>
        <v>0</v>
      </c>
      <c r="D7" s="143"/>
      <c r="E7" s="143"/>
      <c r="F7" s="143"/>
      <c r="G7" s="143"/>
      <c r="H7" s="143"/>
      <c r="I7" s="143"/>
      <c r="J7" s="143"/>
      <c r="K7" s="143"/>
      <c r="L7" s="143"/>
      <c r="M7" s="143"/>
      <c r="N7" s="143"/>
      <c r="O7" s="143"/>
      <c r="P7" s="143"/>
      <c r="Q7" s="143"/>
      <c r="R7" s="143"/>
      <c r="S7" s="143"/>
      <c r="T7" s="143"/>
      <c r="U7" s="143"/>
      <c r="V7" s="143"/>
      <c r="W7" s="143"/>
      <c r="X7" s="143"/>
      <c r="Y7" s="143"/>
      <c r="Z7" s="143"/>
      <c r="AA7" s="143"/>
    </row>
    <row r="8" ht="10.5" customHeight="1" thickBot="1"/>
    <row r="9" spans="1:45" ht="12" customHeight="1">
      <c r="A9" s="7"/>
      <c r="B9" s="131" t="s">
        <v>40</v>
      </c>
      <c r="C9" s="131"/>
      <c r="D9" s="131"/>
      <c r="E9" s="131"/>
      <c r="F9" s="131"/>
      <c r="G9" s="131"/>
      <c r="H9" s="131"/>
      <c r="I9" s="131"/>
      <c r="J9" s="131"/>
      <c r="K9" s="131"/>
      <c r="L9" s="131"/>
      <c r="M9" s="131"/>
      <c r="N9" s="131"/>
      <c r="O9" s="131"/>
      <c r="P9" s="131"/>
      <c r="Q9" s="131"/>
      <c r="R9" s="107" t="s">
        <v>82</v>
      </c>
      <c r="S9" s="108"/>
      <c r="T9" s="108"/>
      <c r="U9" s="108"/>
      <c r="V9" s="108"/>
      <c r="W9" s="108"/>
      <c r="X9" s="108"/>
      <c r="Y9" s="108"/>
      <c r="Z9" s="108"/>
      <c r="AA9" s="109"/>
      <c r="AB9" s="107" t="s">
        <v>90</v>
      </c>
      <c r="AC9" s="108"/>
      <c r="AD9" s="108"/>
      <c r="AE9" s="108"/>
      <c r="AF9" s="108"/>
      <c r="AG9" s="108"/>
      <c r="AH9" s="108"/>
      <c r="AI9" s="108"/>
      <c r="AJ9" s="108"/>
      <c r="AK9" s="109"/>
      <c r="AL9" s="122"/>
      <c r="AM9" s="123"/>
      <c r="AN9" s="123"/>
      <c r="AO9" s="132"/>
      <c r="AP9" s="122" t="s">
        <v>2</v>
      </c>
      <c r="AQ9" s="123"/>
      <c r="AR9" s="123"/>
      <c r="AS9" s="124"/>
    </row>
    <row r="10" spans="1:45" ht="6" customHeight="1">
      <c r="A10" s="8"/>
      <c r="B10" s="90"/>
      <c r="C10" s="90"/>
      <c r="D10" s="90"/>
      <c r="E10" s="90"/>
      <c r="F10" s="90"/>
      <c r="G10" s="90"/>
      <c r="H10" s="90"/>
      <c r="I10" s="90"/>
      <c r="J10" s="90"/>
      <c r="K10" s="90"/>
      <c r="L10" s="90"/>
      <c r="M10" s="90"/>
      <c r="N10" s="90"/>
      <c r="O10" s="90"/>
      <c r="P10" s="90"/>
      <c r="Q10" s="90"/>
      <c r="R10" s="110"/>
      <c r="S10" s="111"/>
      <c r="T10" s="111"/>
      <c r="U10" s="111"/>
      <c r="V10" s="111"/>
      <c r="W10" s="111"/>
      <c r="X10" s="111"/>
      <c r="Y10" s="111"/>
      <c r="Z10" s="111"/>
      <c r="AA10" s="112"/>
      <c r="AB10" s="110"/>
      <c r="AC10" s="111"/>
      <c r="AD10" s="111"/>
      <c r="AE10" s="111"/>
      <c r="AF10" s="111"/>
      <c r="AG10" s="111"/>
      <c r="AH10" s="111"/>
      <c r="AI10" s="111"/>
      <c r="AJ10" s="111"/>
      <c r="AK10" s="112"/>
      <c r="AL10" s="125"/>
      <c r="AM10" s="126"/>
      <c r="AN10" s="126"/>
      <c r="AO10" s="133"/>
      <c r="AP10" s="125"/>
      <c r="AQ10" s="126"/>
      <c r="AR10" s="126"/>
      <c r="AS10" s="127"/>
    </row>
    <row r="11" spans="1:45" ht="12" customHeight="1">
      <c r="A11" s="8"/>
      <c r="B11" s="90" t="s">
        <v>35</v>
      </c>
      <c r="C11" s="90"/>
      <c r="D11" s="90"/>
      <c r="E11" s="90"/>
      <c r="F11" s="90"/>
      <c r="G11" s="90"/>
      <c r="H11" s="90"/>
      <c r="I11" s="90"/>
      <c r="J11" s="90"/>
      <c r="K11" s="90"/>
      <c r="L11" s="90"/>
      <c r="M11" s="90"/>
      <c r="N11" s="90"/>
      <c r="O11" s="90"/>
      <c r="P11" s="90"/>
      <c r="Q11" s="90"/>
      <c r="R11" s="82" t="s">
        <v>0</v>
      </c>
      <c r="S11" s="73"/>
      <c r="T11" s="74"/>
      <c r="U11" s="82" t="s">
        <v>1</v>
      </c>
      <c r="V11" s="73"/>
      <c r="W11" s="74"/>
      <c r="X11" s="82" t="s">
        <v>9</v>
      </c>
      <c r="Y11" s="73"/>
      <c r="Z11" s="73"/>
      <c r="AA11" s="74"/>
      <c r="AB11" s="82" t="s">
        <v>0</v>
      </c>
      <c r="AC11" s="73"/>
      <c r="AD11" s="74"/>
      <c r="AE11" s="82" t="s">
        <v>1</v>
      </c>
      <c r="AF11" s="73"/>
      <c r="AG11" s="74"/>
      <c r="AH11" s="82" t="s">
        <v>9</v>
      </c>
      <c r="AI11" s="73"/>
      <c r="AJ11" s="73"/>
      <c r="AK11" s="74"/>
      <c r="AL11" s="128"/>
      <c r="AM11" s="129"/>
      <c r="AN11" s="129"/>
      <c r="AO11" s="134"/>
      <c r="AP11" s="128"/>
      <c r="AQ11" s="129"/>
      <c r="AR11" s="129"/>
      <c r="AS11" s="130"/>
    </row>
    <row r="12" spans="1:45" ht="15.75" customHeight="1">
      <c r="A12" s="9" t="s">
        <v>36</v>
      </c>
      <c r="B12" s="87" t="str">
        <f>'Tournament Results Data'!B10</f>
        <v> </v>
      </c>
      <c r="C12" s="87"/>
      <c r="D12" s="87"/>
      <c r="E12" s="87"/>
      <c r="F12" s="87"/>
      <c r="G12" s="87"/>
      <c r="H12" s="87">
        <f>'Tournament Results Data'!H10</f>
        <v>0</v>
      </c>
      <c r="I12" s="87"/>
      <c r="J12" s="87"/>
      <c r="K12" s="87"/>
      <c r="L12" s="87"/>
      <c r="M12" s="87"/>
      <c r="N12" s="87"/>
      <c r="O12" s="87"/>
      <c r="P12" s="87"/>
      <c r="Q12" s="87"/>
      <c r="R12" s="82"/>
      <c r="S12" s="73"/>
      <c r="T12" s="74"/>
      <c r="U12" s="82"/>
      <c r="V12" s="73"/>
      <c r="W12" s="74"/>
      <c r="X12" s="82"/>
      <c r="Y12" s="73"/>
      <c r="Z12" s="73"/>
      <c r="AA12" s="74"/>
      <c r="AB12" s="83"/>
      <c r="AC12" s="84"/>
      <c r="AD12" s="85"/>
      <c r="AE12" s="83"/>
      <c r="AF12" s="84"/>
      <c r="AG12" s="85"/>
      <c r="AH12" s="79"/>
      <c r="AI12" s="80"/>
      <c r="AJ12" s="80"/>
      <c r="AK12" s="81"/>
      <c r="AL12" s="82"/>
      <c r="AM12" s="73"/>
      <c r="AN12" s="73"/>
      <c r="AO12" s="74"/>
      <c r="AP12" s="99"/>
      <c r="AQ12" s="100"/>
      <c r="AR12" s="100"/>
      <c r="AS12" s="121"/>
    </row>
    <row r="13" spans="1:45" ht="15.75" customHeight="1">
      <c r="A13" s="9" t="s">
        <v>37</v>
      </c>
      <c r="B13" s="87">
        <f>'Tournament Results Data'!B11</f>
        <v>0</v>
      </c>
      <c r="C13" s="87"/>
      <c r="D13" s="87"/>
      <c r="E13" s="87"/>
      <c r="F13" s="87"/>
      <c r="G13" s="87"/>
      <c r="H13" s="87">
        <f>'Tournament Results Data'!H11</f>
        <v>0</v>
      </c>
      <c r="I13" s="87"/>
      <c r="J13" s="87"/>
      <c r="K13" s="87"/>
      <c r="L13" s="87"/>
      <c r="M13" s="87"/>
      <c r="N13" s="87"/>
      <c r="O13" s="87"/>
      <c r="P13" s="87"/>
      <c r="Q13" s="87"/>
      <c r="R13" s="82"/>
      <c r="S13" s="73"/>
      <c r="T13" s="74"/>
      <c r="U13" s="82"/>
      <c r="V13" s="73"/>
      <c r="W13" s="74"/>
      <c r="X13" s="82"/>
      <c r="Y13" s="73"/>
      <c r="Z13" s="73"/>
      <c r="AA13" s="74"/>
      <c r="AB13" s="83"/>
      <c r="AC13" s="84"/>
      <c r="AD13" s="85"/>
      <c r="AE13" s="83"/>
      <c r="AF13" s="84"/>
      <c r="AG13" s="85"/>
      <c r="AH13" s="79"/>
      <c r="AI13" s="80"/>
      <c r="AJ13" s="80"/>
      <c r="AK13" s="81"/>
      <c r="AL13" s="82"/>
      <c r="AM13" s="73"/>
      <c r="AN13" s="73"/>
      <c r="AO13" s="74"/>
      <c r="AP13" s="99"/>
      <c r="AQ13" s="100"/>
      <c r="AR13" s="100"/>
      <c r="AS13" s="121"/>
    </row>
    <row r="14" spans="1:45" ht="15.75" customHeight="1">
      <c r="A14" s="9" t="s">
        <v>38</v>
      </c>
      <c r="B14" s="87">
        <f>'Tournament Results Data'!B12</f>
        <v>0</v>
      </c>
      <c r="C14" s="87"/>
      <c r="D14" s="87"/>
      <c r="E14" s="87"/>
      <c r="F14" s="87"/>
      <c r="G14" s="87"/>
      <c r="H14" s="87">
        <f>'Tournament Results Data'!H12</f>
        <v>0</v>
      </c>
      <c r="I14" s="87"/>
      <c r="J14" s="87"/>
      <c r="K14" s="87"/>
      <c r="L14" s="87"/>
      <c r="M14" s="87"/>
      <c r="N14" s="87"/>
      <c r="O14" s="87"/>
      <c r="P14" s="87"/>
      <c r="Q14" s="87"/>
      <c r="R14" s="82"/>
      <c r="S14" s="73"/>
      <c r="T14" s="74"/>
      <c r="U14" s="82"/>
      <c r="V14" s="73"/>
      <c r="W14" s="74"/>
      <c r="X14" s="82"/>
      <c r="Y14" s="73"/>
      <c r="Z14" s="73"/>
      <c r="AA14" s="74"/>
      <c r="AB14" s="83"/>
      <c r="AC14" s="84"/>
      <c r="AD14" s="85"/>
      <c r="AE14" s="83"/>
      <c r="AF14" s="84"/>
      <c r="AG14" s="85"/>
      <c r="AH14" s="79"/>
      <c r="AI14" s="80"/>
      <c r="AJ14" s="80"/>
      <c r="AK14" s="81"/>
      <c r="AL14" s="82"/>
      <c r="AM14" s="73"/>
      <c r="AN14" s="73"/>
      <c r="AO14" s="74"/>
      <c r="AP14" s="99"/>
      <c r="AQ14" s="100"/>
      <c r="AR14" s="100"/>
      <c r="AS14" s="121"/>
    </row>
    <row r="15" spans="1:45" ht="15.75" customHeight="1">
      <c r="A15" s="9" t="s">
        <v>39</v>
      </c>
      <c r="B15" s="87">
        <f>'Tournament Results Data'!B13</f>
        <v>0</v>
      </c>
      <c r="C15" s="87"/>
      <c r="D15" s="87"/>
      <c r="E15" s="87"/>
      <c r="F15" s="87"/>
      <c r="G15" s="87"/>
      <c r="H15" s="87">
        <f>'Tournament Results Data'!H13</f>
        <v>0</v>
      </c>
      <c r="I15" s="87"/>
      <c r="J15" s="87"/>
      <c r="K15" s="87"/>
      <c r="L15" s="87"/>
      <c r="M15" s="87"/>
      <c r="N15" s="87"/>
      <c r="O15" s="87"/>
      <c r="P15" s="87"/>
      <c r="Q15" s="87"/>
      <c r="R15" s="82"/>
      <c r="S15" s="73"/>
      <c r="T15" s="74"/>
      <c r="U15" s="82"/>
      <c r="V15" s="73"/>
      <c r="W15" s="74"/>
      <c r="X15" s="82"/>
      <c r="Y15" s="73"/>
      <c r="Z15" s="73"/>
      <c r="AA15" s="74"/>
      <c r="AB15" s="83"/>
      <c r="AC15" s="84"/>
      <c r="AD15" s="85"/>
      <c r="AE15" s="83"/>
      <c r="AF15" s="84"/>
      <c r="AG15" s="85"/>
      <c r="AH15" s="79"/>
      <c r="AI15" s="80"/>
      <c r="AJ15" s="80"/>
      <c r="AK15" s="81"/>
      <c r="AL15" s="82"/>
      <c r="AM15" s="73"/>
      <c r="AN15" s="73"/>
      <c r="AO15" s="74"/>
      <c r="AP15" s="99"/>
      <c r="AQ15" s="100"/>
      <c r="AR15" s="100"/>
      <c r="AS15" s="121"/>
    </row>
    <row r="16" spans="1:45" ht="15.75" customHeight="1">
      <c r="A16" s="9" t="s">
        <v>59</v>
      </c>
      <c r="B16" s="87">
        <f>'Tournament Results Data'!B14</f>
        <v>0</v>
      </c>
      <c r="C16" s="87"/>
      <c r="D16" s="87"/>
      <c r="E16" s="87"/>
      <c r="F16" s="87"/>
      <c r="G16" s="87"/>
      <c r="H16" s="87">
        <f>'Tournament Results Data'!H14</f>
        <v>0</v>
      </c>
      <c r="I16" s="87"/>
      <c r="J16" s="87"/>
      <c r="K16" s="87"/>
      <c r="L16" s="87"/>
      <c r="M16" s="87"/>
      <c r="N16" s="87"/>
      <c r="O16" s="87"/>
      <c r="P16" s="87"/>
      <c r="Q16" s="87"/>
      <c r="R16" s="82"/>
      <c r="S16" s="73"/>
      <c r="T16" s="74"/>
      <c r="U16" s="82"/>
      <c r="V16" s="73"/>
      <c r="W16" s="74"/>
      <c r="X16" s="82"/>
      <c r="Y16" s="73"/>
      <c r="Z16" s="73"/>
      <c r="AA16" s="74"/>
      <c r="AB16" s="83"/>
      <c r="AC16" s="84"/>
      <c r="AD16" s="85"/>
      <c r="AE16" s="83"/>
      <c r="AF16" s="84"/>
      <c r="AG16" s="85"/>
      <c r="AH16" s="79"/>
      <c r="AI16" s="80"/>
      <c r="AJ16" s="80"/>
      <c r="AK16" s="81"/>
      <c r="AL16" s="82"/>
      <c r="AM16" s="73"/>
      <c r="AN16" s="73"/>
      <c r="AO16" s="74"/>
      <c r="AP16" s="99"/>
      <c r="AQ16" s="100"/>
      <c r="AR16" s="100"/>
      <c r="AS16" s="121"/>
    </row>
    <row r="17" spans="1:47" ht="12.75">
      <c r="A17" s="8"/>
      <c r="B17" s="110"/>
      <c r="C17" s="112"/>
      <c r="D17" s="118"/>
      <c r="E17" s="119"/>
      <c r="F17" s="119"/>
      <c r="G17" s="119"/>
      <c r="H17" s="119"/>
      <c r="I17" s="119"/>
      <c r="J17" s="120"/>
      <c r="K17" s="118"/>
      <c r="L17" s="119"/>
      <c r="M17" s="119"/>
      <c r="N17" s="119"/>
      <c r="O17" s="119"/>
      <c r="P17" s="119"/>
      <c r="Q17" s="120"/>
      <c r="R17" s="118"/>
      <c r="S17" s="119"/>
      <c r="T17" s="119"/>
      <c r="U17" s="119"/>
      <c r="V17" s="119"/>
      <c r="W17" s="119"/>
      <c r="X17" s="120"/>
      <c r="Y17" s="118"/>
      <c r="Z17" s="119"/>
      <c r="AA17" s="119"/>
      <c r="AB17" s="119"/>
      <c r="AC17" s="119"/>
      <c r="AD17" s="119"/>
      <c r="AE17" s="120"/>
      <c r="AF17" s="118"/>
      <c r="AG17" s="119"/>
      <c r="AH17" s="119"/>
      <c r="AI17" s="119"/>
      <c r="AJ17" s="119"/>
      <c r="AK17" s="119"/>
      <c r="AL17" s="120"/>
      <c r="AM17" s="102"/>
      <c r="AN17" s="102"/>
      <c r="AO17" s="102"/>
      <c r="AP17" s="102"/>
      <c r="AQ17" s="102"/>
      <c r="AR17" s="102"/>
      <c r="AS17" s="103"/>
      <c r="AU17" s="25"/>
    </row>
    <row r="18" spans="1:47" ht="13.5" customHeight="1">
      <c r="A18" s="8"/>
      <c r="B18" s="82" t="s">
        <v>3</v>
      </c>
      <c r="C18" s="74"/>
      <c r="D18" s="99" t="s">
        <v>30</v>
      </c>
      <c r="E18" s="100"/>
      <c r="F18" s="100"/>
      <c r="G18" s="100"/>
      <c r="H18" s="100"/>
      <c r="I18" s="100"/>
      <c r="J18" s="101"/>
      <c r="K18" s="99" t="s">
        <v>31</v>
      </c>
      <c r="L18" s="100"/>
      <c r="M18" s="100"/>
      <c r="N18" s="100"/>
      <c r="O18" s="100"/>
      <c r="P18" s="100"/>
      <c r="Q18" s="101"/>
      <c r="R18" s="82" t="s">
        <v>5</v>
      </c>
      <c r="S18" s="73"/>
      <c r="T18" s="73"/>
      <c r="U18" s="73"/>
      <c r="V18" s="73"/>
      <c r="W18" s="73"/>
      <c r="X18" s="74"/>
      <c r="Y18" s="82" t="s">
        <v>5</v>
      </c>
      <c r="Z18" s="73"/>
      <c r="AA18" s="73"/>
      <c r="AB18" s="73"/>
      <c r="AC18" s="73"/>
      <c r="AD18" s="73"/>
      <c r="AE18" s="74"/>
      <c r="AF18" s="82" t="s">
        <v>5</v>
      </c>
      <c r="AG18" s="73"/>
      <c r="AH18" s="73"/>
      <c r="AI18" s="73"/>
      <c r="AJ18" s="73"/>
      <c r="AK18" s="73"/>
      <c r="AL18" s="74"/>
      <c r="AM18" s="90"/>
      <c r="AN18" s="90"/>
      <c r="AO18" s="90"/>
      <c r="AP18" s="90"/>
      <c r="AQ18" s="90"/>
      <c r="AR18" s="90"/>
      <c r="AS18" s="104"/>
      <c r="AU18" s="25"/>
    </row>
    <row r="19" spans="1:45" ht="13.5" customHeight="1">
      <c r="A19" s="8"/>
      <c r="B19" s="82" t="s">
        <v>8</v>
      </c>
      <c r="C19" s="74"/>
      <c r="D19" s="82" t="s">
        <v>24</v>
      </c>
      <c r="E19" s="73"/>
      <c r="F19" s="73"/>
      <c r="G19" s="73"/>
      <c r="H19" s="73"/>
      <c r="I19" s="73"/>
      <c r="J19" s="74"/>
      <c r="K19" s="82" t="s">
        <v>25</v>
      </c>
      <c r="L19" s="73"/>
      <c r="M19" s="73"/>
      <c r="N19" s="73"/>
      <c r="O19" s="73"/>
      <c r="P19" s="73"/>
      <c r="Q19" s="74"/>
      <c r="R19" s="82" t="s">
        <v>26</v>
      </c>
      <c r="S19" s="73"/>
      <c r="T19" s="73"/>
      <c r="U19" s="73"/>
      <c r="V19" s="73"/>
      <c r="W19" s="73"/>
      <c r="X19" s="74"/>
      <c r="Y19" s="82" t="s">
        <v>27</v>
      </c>
      <c r="Z19" s="73"/>
      <c r="AA19" s="73"/>
      <c r="AB19" s="73"/>
      <c r="AC19" s="73"/>
      <c r="AD19" s="73"/>
      <c r="AE19" s="74"/>
      <c r="AF19" s="82" t="s">
        <v>28</v>
      </c>
      <c r="AG19" s="73"/>
      <c r="AH19" s="73"/>
      <c r="AI19" s="73"/>
      <c r="AJ19" s="73"/>
      <c r="AK19" s="73"/>
      <c r="AL19" s="74"/>
      <c r="AM19" s="90"/>
      <c r="AN19" s="90"/>
      <c r="AO19" s="90"/>
      <c r="AP19" s="90"/>
      <c r="AQ19" s="90"/>
      <c r="AR19" s="90"/>
      <c r="AS19" s="104"/>
    </row>
    <row r="20" spans="1:45" ht="13.5" customHeight="1">
      <c r="A20" s="8"/>
      <c r="B20" s="82" t="s">
        <v>21</v>
      </c>
      <c r="C20" s="74"/>
      <c r="D20" s="82" t="s">
        <v>4</v>
      </c>
      <c r="E20" s="73"/>
      <c r="F20" s="73"/>
      <c r="G20" s="73"/>
      <c r="H20" s="73"/>
      <c r="I20" s="73"/>
      <c r="J20" s="74"/>
      <c r="K20" s="82" t="s">
        <v>52</v>
      </c>
      <c r="L20" s="73"/>
      <c r="M20" s="73"/>
      <c r="N20" s="73"/>
      <c r="O20" s="73"/>
      <c r="P20" s="73"/>
      <c r="Q20" s="74"/>
      <c r="R20" s="82" t="s">
        <v>53</v>
      </c>
      <c r="S20" s="73"/>
      <c r="T20" s="73"/>
      <c r="U20" s="73"/>
      <c r="V20" s="73"/>
      <c r="W20" s="73"/>
      <c r="X20" s="74"/>
      <c r="Y20" s="82" t="s">
        <v>6</v>
      </c>
      <c r="Z20" s="73"/>
      <c r="AA20" s="73"/>
      <c r="AB20" s="73"/>
      <c r="AC20" s="73"/>
      <c r="AD20" s="73"/>
      <c r="AE20" s="74"/>
      <c r="AF20" s="82" t="s">
        <v>54</v>
      </c>
      <c r="AG20" s="73"/>
      <c r="AH20" s="73"/>
      <c r="AI20" s="73"/>
      <c r="AJ20" s="73"/>
      <c r="AK20" s="73"/>
      <c r="AL20" s="74"/>
      <c r="AM20" s="90"/>
      <c r="AN20" s="90"/>
      <c r="AO20" s="90"/>
      <c r="AP20" s="90"/>
      <c r="AQ20" s="90"/>
      <c r="AR20" s="90"/>
      <c r="AS20" s="104"/>
    </row>
    <row r="21" spans="1:45" ht="18" customHeight="1">
      <c r="A21" s="8"/>
      <c r="B21" s="82" t="s">
        <v>87</v>
      </c>
      <c r="C21" s="74"/>
      <c r="D21" s="71"/>
      <c r="E21" s="72"/>
      <c r="F21" s="72"/>
      <c r="G21" s="58" t="s">
        <v>11</v>
      </c>
      <c r="H21" s="75"/>
      <c r="I21" s="75"/>
      <c r="J21" s="76"/>
      <c r="K21" s="71"/>
      <c r="L21" s="72"/>
      <c r="M21" s="72"/>
      <c r="N21" s="58" t="s">
        <v>11</v>
      </c>
      <c r="O21" s="75"/>
      <c r="P21" s="75"/>
      <c r="Q21" s="76"/>
      <c r="R21" s="71"/>
      <c r="S21" s="72"/>
      <c r="T21" s="72"/>
      <c r="U21" s="58" t="s">
        <v>11</v>
      </c>
      <c r="V21" s="75"/>
      <c r="W21" s="75"/>
      <c r="X21" s="76"/>
      <c r="Y21" s="71"/>
      <c r="Z21" s="72"/>
      <c r="AA21" s="72"/>
      <c r="AB21" s="58" t="s">
        <v>11</v>
      </c>
      <c r="AC21" s="75"/>
      <c r="AD21" s="75"/>
      <c r="AE21" s="76"/>
      <c r="AF21" s="71"/>
      <c r="AG21" s="72"/>
      <c r="AH21" s="72"/>
      <c r="AI21" s="58" t="s">
        <v>11</v>
      </c>
      <c r="AJ21" s="75"/>
      <c r="AK21" s="75"/>
      <c r="AL21" s="76"/>
      <c r="AM21" s="90"/>
      <c r="AN21" s="90"/>
      <c r="AO21" s="90"/>
      <c r="AP21" s="90"/>
      <c r="AQ21" s="90"/>
      <c r="AR21" s="90"/>
      <c r="AS21" s="104"/>
    </row>
    <row r="22" spans="1:45" ht="18" customHeight="1">
      <c r="A22" s="61"/>
      <c r="B22" s="82" t="s">
        <v>88</v>
      </c>
      <c r="C22" s="74"/>
      <c r="D22" s="71"/>
      <c r="E22" s="72"/>
      <c r="F22" s="72"/>
      <c r="G22" s="58" t="s">
        <v>11</v>
      </c>
      <c r="H22" s="75"/>
      <c r="I22" s="75"/>
      <c r="J22" s="75"/>
      <c r="K22" s="71"/>
      <c r="L22" s="72"/>
      <c r="M22" s="72"/>
      <c r="N22" s="58" t="s">
        <v>11</v>
      </c>
      <c r="O22" s="75"/>
      <c r="P22" s="75"/>
      <c r="Q22" s="75"/>
      <c r="R22" s="71"/>
      <c r="S22" s="72"/>
      <c r="T22" s="72"/>
      <c r="U22" s="58" t="s">
        <v>11</v>
      </c>
      <c r="V22" s="75"/>
      <c r="W22" s="75"/>
      <c r="X22" s="75"/>
      <c r="Y22" s="71"/>
      <c r="Z22" s="72"/>
      <c r="AA22" s="72"/>
      <c r="AB22" s="58" t="s">
        <v>11</v>
      </c>
      <c r="AC22" s="75"/>
      <c r="AD22" s="75"/>
      <c r="AE22" s="75"/>
      <c r="AF22" s="71"/>
      <c r="AG22" s="72"/>
      <c r="AH22" s="72"/>
      <c r="AI22" s="58" t="s">
        <v>11</v>
      </c>
      <c r="AJ22" s="75"/>
      <c r="AK22" s="75"/>
      <c r="AL22" s="76"/>
      <c r="AM22" s="90"/>
      <c r="AN22" s="90"/>
      <c r="AO22" s="90"/>
      <c r="AP22" s="90"/>
      <c r="AQ22" s="90"/>
      <c r="AR22" s="90"/>
      <c r="AS22" s="104"/>
    </row>
    <row r="23" spans="1:45" ht="18" customHeight="1" thickBot="1">
      <c r="A23" s="8"/>
      <c r="B23" s="113" t="s">
        <v>89</v>
      </c>
      <c r="C23" s="114"/>
      <c r="D23" s="94"/>
      <c r="E23" s="95"/>
      <c r="F23" s="95"/>
      <c r="G23" s="57" t="s">
        <v>11</v>
      </c>
      <c r="H23" s="92"/>
      <c r="I23" s="92"/>
      <c r="J23" s="93"/>
      <c r="K23" s="94"/>
      <c r="L23" s="95"/>
      <c r="M23" s="95"/>
      <c r="N23" s="57" t="s">
        <v>11</v>
      </c>
      <c r="O23" s="92"/>
      <c r="P23" s="92"/>
      <c r="Q23" s="93"/>
      <c r="R23" s="94"/>
      <c r="S23" s="95"/>
      <c r="T23" s="95"/>
      <c r="U23" s="57" t="s">
        <v>11</v>
      </c>
      <c r="V23" s="92"/>
      <c r="W23" s="92"/>
      <c r="X23" s="93"/>
      <c r="Y23" s="94"/>
      <c r="Z23" s="95"/>
      <c r="AA23" s="95"/>
      <c r="AB23" s="57" t="s">
        <v>11</v>
      </c>
      <c r="AC23" s="92"/>
      <c r="AD23" s="92"/>
      <c r="AE23" s="93"/>
      <c r="AF23" s="94"/>
      <c r="AG23" s="95"/>
      <c r="AH23" s="95"/>
      <c r="AI23" s="57" t="s">
        <v>11</v>
      </c>
      <c r="AJ23" s="92"/>
      <c r="AK23" s="92"/>
      <c r="AL23" s="93"/>
      <c r="AM23" s="90"/>
      <c r="AN23" s="90"/>
      <c r="AO23" s="90"/>
      <c r="AP23" s="90"/>
      <c r="AQ23" s="90"/>
      <c r="AR23" s="90"/>
      <c r="AS23" s="104"/>
    </row>
    <row r="24" spans="1:45" ht="18" customHeight="1">
      <c r="A24" s="8"/>
      <c r="B24" s="110"/>
      <c r="C24" s="112"/>
      <c r="D24" s="118"/>
      <c r="E24" s="119"/>
      <c r="F24" s="119"/>
      <c r="G24" s="119"/>
      <c r="H24" s="119"/>
      <c r="I24" s="119"/>
      <c r="J24" s="120"/>
      <c r="K24" s="118"/>
      <c r="L24" s="119"/>
      <c r="M24" s="119"/>
      <c r="N24" s="119"/>
      <c r="O24" s="119"/>
      <c r="P24" s="119"/>
      <c r="Q24" s="120"/>
      <c r="R24" s="118"/>
      <c r="S24" s="119"/>
      <c r="T24" s="119"/>
      <c r="U24" s="119"/>
      <c r="V24" s="119"/>
      <c r="W24" s="119"/>
      <c r="X24" s="120"/>
      <c r="Y24" s="118"/>
      <c r="Z24" s="119"/>
      <c r="AA24" s="119"/>
      <c r="AB24" s="119"/>
      <c r="AC24" s="119"/>
      <c r="AD24" s="119"/>
      <c r="AE24" s="120"/>
      <c r="AF24" s="118"/>
      <c r="AG24" s="119"/>
      <c r="AH24" s="119"/>
      <c r="AI24" s="119"/>
      <c r="AJ24" s="119"/>
      <c r="AK24" s="119"/>
      <c r="AL24" s="120"/>
      <c r="AM24" s="90"/>
      <c r="AN24" s="90"/>
      <c r="AO24" s="90"/>
      <c r="AP24" s="90"/>
      <c r="AQ24" s="90"/>
      <c r="AR24" s="90"/>
      <c r="AS24" s="104"/>
    </row>
    <row r="25" spans="1:45" ht="13.5" customHeight="1">
      <c r="A25" s="8"/>
      <c r="B25" s="82" t="s">
        <v>3</v>
      </c>
      <c r="C25" s="74"/>
      <c r="D25" s="82" t="s">
        <v>5</v>
      </c>
      <c r="E25" s="73"/>
      <c r="F25" s="73"/>
      <c r="G25" s="73"/>
      <c r="H25" s="73"/>
      <c r="I25" s="73"/>
      <c r="J25" s="74"/>
      <c r="K25" s="82" t="s">
        <v>5</v>
      </c>
      <c r="L25" s="73"/>
      <c r="M25" s="73"/>
      <c r="N25" s="73"/>
      <c r="O25" s="73"/>
      <c r="P25" s="73"/>
      <c r="Q25" s="74"/>
      <c r="R25" s="82" t="s">
        <v>5</v>
      </c>
      <c r="S25" s="73"/>
      <c r="T25" s="73"/>
      <c r="U25" s="73"/>
      <c r="V25" s="73"/>
      <c r="W25" s="73"/>
      <c r="X25" s="74"/>
      <c r="Y25" s="82" t="s">
        <v>5</v>
      </c>
      <c r="Z25" s="73"/>
      <c r="AA25" s="73"/>
      <c r="AB25" s="73"/>
      <c r="AC25" s="73"/>
      <c r="AD25" s="73"/>
      <c r="AE25" s="74"/>
      <c r="AF25" s="82" t="s">
        <v>5</v>
      </c>
      <c r="AG25" s="73"/>
      <c r="AH25" s="73"/>
      <c r="AI25" s="73"/>
      <c r="AJ25" s="73"/>
      <c r="AK25" s="73"/>
      <c r="AL25" s="74"/>
      <c r="AM25" s="90"/>
      <c r="AN25" s="90"/>
      <c r="AO25" s="90"/>
      <c r="AP25" s="90"/>
      <c r="AQ25" s="90"/>
      <c r="AR25" s="90"/>
      <c r="AS25" s="104"/>
    </row>
    <row r="26" spans="1:45" ht="13.5" customHeight="1">
      <c r="A26" s="8"/>
      <c r="B26" s="82" t="s">
        <v>8</v>
      </c>
      <c r="C26" s="74"/>
      <c r="D26" s="82" t="s">
        <v>29</v>
      </c>
      <c r="E26" s="73"/>
      <c r="F26" s="73"/>
      <c r="G26" s="73"/>
      <c r="H26" s="73"/>
      <c r="I26" s="73"/>
      <c r="J26" s="74"/>
      <c r="K26" s="82" t="s">
        <v>34</v>
      </c>
      <c r="L26" s="73"/>
      <c r="M26" s="73"/>
      <c r="N26" s="73"/>
      <c r="O26" s="73"/>
      <c r="P26" s="73"/>
      <c r="Q26" s="74"/>
      <c r="R26" s="82" t="s">
        <v>13</v>
      </c>
      <c r="S26" s="73"/>
      <c r="T26" s="73"/>
      <c r="U26" s="73"/>
      <c r="V26" s="73"/>
      <c r="W26" s="73"/>
      <c r="X26" s="74"/>
      <c r="Y26" s="82" t="s">
        <v>47</v>
      </c>
      <c r="Z26" s="73"/>
      <c r="AA26" s="73"/>
      <c r="AB26" s="73"/>
      <c r="AC26" s="73"/>
      <c r="AD26" s="73"/>
      <c r="AE26" s="74"/>
      <c r="AF26" s="82" t="s">
        <v>12</v>
      </c>
      <c r="AG26" s="73"/>
      <c r="AH26" s="73"/>
      <c r="AI26" s="73"/>
      <c r="AJ26" s="73"/>
      <c r="AK26" s="73"/>
      <c r="AL26" s="74"/>
      <c r="AM26" s="90"/>
      <c r="AN26" s="90"/>
      <c r="AO26" s="90"/>
      <c r="AP26" s="90"/>
      <c r="AQ26" s="90"/>
      <c r="AR26" s="90"/>
      <c r="AS26" s="104"/>
    </row>
    <row r="27" spans="1:45" ht="13.5" customHeight="1">
      <c r="A27" s="8"/>
      <c r="B27" s="82" t="s">
        <v>21</v>
      </c>
      <c r="C27" s="74"/>
      <c r="D27" s="82" t="s">
        <v>7</v>
      </c>
      <c r="E27" s="73"/>
      <c r="F27" s="73"/>
      <c r="G27" s="73"/>
      <c r="H27" s="73"/>
      <c r="I27" s="73"/>
      <c r="J27" s="74"/>
      <c r="K27" s="82" t="s">
        <v>55</v>
      </c>
      <c r="L27" s="73"/>
      <c r="M27" s="73"/>
      <c r="N27" s="73"/>
      <c r="O27" s="73"/>
      <c r="P27" s="73"/>
      <c r="Q27" s="74"/>
      <c r="R27" s="82" t="s">
        <v>56</v>
      </c>
      <c r="S27" s="73"/>
      <c r="T27" s="73"/>
      <c r="U27" s="73"/>
      <c r="V27" s="73"/>
      <c r="W27" s="73"/>
      <c r="X27" s="74"/>
      <c r="Y27" s="82" t="s">
        <v>57</v>
      </c>
      <c r="Z27" s="73"/>
      <c r="AA27" s="73"/>
      <c r="AB27" s="73"/>
      <c r="AC27" s="73"/>
      <c r="AD27" s="73"/>
      <c r="AE27" s="74"/>
      <c r="AF27" s="82" t="s">
        <v>58</v>
      </c>
      <c r="AG27" s="73"/>
      <c r="AH27" s="73"/>
      <c r="AI27" s="73"/>
      <c r="AJ27" s="73"/>
      <c r="AK27" s="73"/>
      <c r="AL27" s="74"/>
      <c r="AM27" s="90"/>
      <c r="AN27" s="90"/>
      <c r="AO27" s="90"/>
      <c r="AP27" s="90"/>
      <c r="AQ27" s="90"/>
      <c r="AR27" s="90"/>
      <c r="AS27" s="104"/>
    </row>
    <row r="28" spans="1:45" ht="18" customHeight="1">
      <c r="A28" s="8"/>
      <c r="B28" s="82" t="s">
        <v>87</v>
      </c>
      <c r="C28" s="74"/>
      <c r="D28" s="71"/>
      <c r="E28" s="72"/>
      <c r="F28" s="72"/>
      <c r="G28" s="58" t="s">
        <v>11</v>
      </c>
      <c r="H28" s="75"/>
      <c r="I28" s="75"/>
      <c r="J28" s="76"/>
      <c r="K28" s="71"/>
      <c r="L28" s="72"/>
      <c r="M28" s="72"/>
      <c r="N28" s="58" t="s">
        <v>11</v>
      </c>
      <c r="O28" s="75"/>
      <c r="P28" s="75"/>
      <c r="Q28" s="76"/>
      <c r="R28" s="71"/>
      <c r="S28" s="72"/>
      <c r="T28" s="72"/>
      <c r="U28" s="58" t="s">
        <v>11</v>
      </c>
      <c r="V28" s="75"/>
      <c r="W28" s="75"/>
      <c r="X28" s="76"/>
      <c r="Y28" s="71"/>
      <c r="Z28" s="72"/>
      <c r="AA28" s="72"/>
      <c r="AB28" s="58" t="s">
        <v>11</v>
      </c>
      <c r="AC28" s="75"/>
      <c r="AD28" s="75"/>
      <c r="AE28" s="76"/>
      <c r="AF28" s="71"/>
      <c r="AG28" s="72"/>
      <c r="AH28" s="72"/>
      <c r="AI28" s="58" t="s">
        <v>11</v>
      </c>
      <c r="AJ28" s="75"/>
      <c r="AK28" s="75"/>
      <c r="AL28" s="76"/>
      <c r="AM28" s="90"/>
      <c r="AN28" s="90"/>
      <c r="AO28" s="90"/>
      <c r="AP28" s="90"/>
      <c r="AQ28" s="90"/>
      <c r="AR28" s="90"/>
      <c r="AS28" s="104"/>
    </row>
    <row r="29" spans="1:45" ht="18" customHeight="1">
      <c r="A29" s="61"/>
      <c r="B29" s="82" t="s">
        <v>88</v>
      </c>
      <c r="C29" s="73"/>
      <c r="D29" s="71"/>
      <c r="E29" s="72"/>
      <c r="F29" s="72"/>
      <c r="G29" s="58" t="s">
        <v>11</v>
      </c>
      <c r="H29" s="75"/>
      <c r="I29" s="75"/>
      <c r="J29" s="76"/>
      <c r="K29" s="72"/>
      <c r="L29" s="72"/>
      <c r="M29" s="72"/>
      <c r="N29" s="58" t="s">
        <v>11</v>
      </c>
      <c r="O29" s="75"/>
      <c r="P29" s="75"/>
      <c r="Q29" s="76"/>
      <c r="R29" s="72"/>
      <c r="S29" s="72"/>
      <c r="T29" s="72"/>
      <c r="U29" s="58" t="s">
        <v>11</v>
      </c>
      <c r="V29" s="75"/>
      <c r="W29" s="75"/>
      <c r="X29" s="76"/>
      <c r="Y29" s="72"/>
      <c r="Z29" s="72"/>
      <c r="AA29" s="72"/>
      <c r="AB29" s="58" t="s">
        <v>11</v>
      </c>
      <c r="AC29" s="75"/>
      <c r="AD29" s="75"/>
      <c r="AE29" s="76"/>
      <c r="AF29" s="72"/>
      <c r="AG29" s="72"/>
      <c r="AH29" s="72"/>
      <c r="AI29" s="58" t="s">
        <v>11</v>
      </c>
      <c r="AJ29" s="75"/>
      <c r="AK29" s="75"/>
      <c r="AL29" s="76"/>
      <c r="AM29" s="90"/>
      <c r="AN29" s="90"/>
      <c r="AO29" s="90"/>
      <c r="AP29" s="90"/>
      <c r="AQ29" s="90"/>
      <c r="AR29" s="90"/>
      <c r="AS29" s="104"/>
    </row>
    <row r="30" spans="1:45" ht="18" customHeight="1" thickBot="1">
      <c r="A30" s="10"/>
      <c r="B30" s="113" t="s">
        <v>89</v>
      </c>
      <c r="C30" s="114"/>
      <c r="D30" s="94"/>
      <c r="E30" s="95"/>
      <c r="F30" s="95"/>
      <c r="G30" s="57" t="s">
        <v>11</v>
      </c>
      <c r="H30" s="92"/>
      <c r="I30" s="92"/>
      <c r="J30" s="93"/>
      <c r="K30" s="94"/>
      <c r="L30" s="95"/>
      <c r="M30" s="95"/>
      <c r="N30" s="57" t="s">
        <v>11</v>
      </c>
      <c r="O30" s="92"/>
      <c r="P30" s="92"/>
      <c r="Q30" s="93"/>
      <c r="R30" s="94"/>
      <c r="S30" s="95"/>
      <c r="T30" s="95"/>
      <c r="U30" s="57" t="s">
        <v>11</v>
      </c>
      <c r="V30" s="92"/>
      <c r="W30" s="92"/>
      <c r="X30" s="93"/>
      <c r="Y30" s="94"/>
      <c r="Z30" s="95"/>
      <c r="AA30" s="95"/>
      <c r="AB30" s="57" t="s">
        <v>11</v>
      </c>
      <c r="AC30" s="92"/>
      <c r="AD30" s="92"/>
      <c r="AE30" s="93"/>
      <c r="AF30" s="94"/>
      <c r="AG30" s="95"/>
      <c r="AH30" s="95"/>
      <c r="AI30" s="57" t="s">
        <v>11</v>
      </c>
      <c r="AJ30" s="92"/>
      <c r="AK30" s="92"/>
      <c r="AL30" s="93"/>
      <c r="AM30" s="105"/>
      <c r="AN30" s="105"/>
      <c r="AO30" s="105"/>
      <c r="AP30" s="105"/>
      <c r="AQ30" s="105"/>
      <c r="AR30" s="105"/>
      <c r="AS30" s="106"/>
    </row>
    <row r="31" spans="1:45" ht="18" customHeight="1">
      <c r="A31" s="2"/>
      <c r="B31" s="2"/>
      <c r="C31" s="2"/>
      <c r="D31" s="63"/>
      <c r="E31" s="63"/>
      <c r="F31" s="63"/>
      <c r="G31" s="64"/>
      <c r="H31" s="65"/>
      <c r="I31" s="65"/>
      <c r="J31" s="65"/>
      <c r="K31" s="63"/>
      <c r="L31" s="63"/>
      <c r="M31" s="63"/>
      <c r="N31" s="64"/>
      <c r="O31" s="65"/>
      <c r="P31" s="65"/>
      <c r="Q31" s="65"/>
      <c r="R31" s="63"/>
      <c r="S31" s="63"/>
      <c r="T31" s="63"/>
      <c r="U31" s="64"/>
      <c r="V31" s="65"/>
      <c r="W31" s="65"/>
      <c r="X31" s="65"/>
      <c r="Y31" s="63"/>
      <c r="Z31" s="63"/>
      <c r="AA31" s="63"/>
      <c r="AB31" s="64"/>
      <c r="AC31" s="65"/>
      <c r="AD31" s="65"/>
      <c r="AE31" s="65"/>
      <c r="AF31" s="63"/>
      <c r="AG31" s="63"/>
      <c r="AH31" s="63"/>
      <c r="AI31" s="64"/>
      <c r="AJ31" s="65"/>
      <c r="AK31" s="65"/>
      <c r="AL31" s="65"/>
      <c r="AM31" s="2"/>
      <c r="AN31" s="2"/>
      <c r="AO31" s="2"/>
      <c r="AP31" s="2"/>
      <c r="AQ31" s="2"/>
      <c r="AR31" s="2"/>
      <c r="AS31" s="2"/>
    </row>
    <row r="32" spans="2:45" ht="12.75">
      <c r="B32" s="6" t="str">
        <f>'Tournament Results Data'!$B$1</f>
        <v>Tournament:  </v>
      </c>
      <c r="C32" s="143">
        <f>'Tournament Results Data'!$C$1</f>
        <v>0</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c r="AC32"/>
      <c r="AD32"/>
      <c r="AE32"/>
      <c r="AF32"/>
      <c r="AG32"/>
      <c r="AH32"/>
      <c r="AI32"/>
      <c r="AJ32"/>
      <c r="AK32"/>
      <c r="AL32"/>
      <c r="AM32"/>
      <c r="AN32"/>
      <c r="AO32"/>
      <c r="AP32"/>
      <c r="AQ32"/>
      <c r="AR32"/>
      <c r="AS32"/>
    </row>
    <row r="34" spans="1:5" ht="12.75">
      <c r="A34" s="152" t="str">
        <f>'Tournament Results Data'!$A$3</f>
        <v>Date:  </v>
      </c>
      <c r="B34" s="152"/>
      <c r="C34" s="153">
        <f>'Tournament Results Data'!$C$3</f>
        <v>0</v>
      </c>
      <c r="D34" s="153"/>
      <c r="E34" s="153"/>
    </row>
    <row r="36" spans="2:27" ht="12.75">
      <c r="B36" s="6" t="str">
        <f>'Tournament Results Data'!$B$5</f>
        <v>Site:  </v>
      </c>
      <c r="C36" s="143">
        <f>'Tournament Results Data'!$C$5</f>
        <v>0</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row>
    <row r="38" ht="13.5" thickBot="1"/>
    <row r="39" spans="1:45" ht="12.75">
      <c r="A39" s="7"/>
      <c r="B39" s="108" t="str">
        <f>'Tournament Results Data'!$B$31</f>
        <v>Pool A</v>
      </c>
      <c r="C39" s="108"/>
      <c r="D39" s="108"/>
      <c r="E39" s="108"/>
      <c r="F39" s="108"/>
      <c r="G39" s="108"/>
      <c r="H39" s="108"/>
      <c r="I39" s="108"/>
      <c r="J39" s="108"/>
      <c r="K39" s="108"/>
      <c r="L39" s="108"/>
      <c r="M39" s="108"/>
      <c r="N39" s="108"/>
      <c r="O39" s="108"/>
      <c r="P39" s="108"/>
      <c r="Q39" s="109"/>
      <c r="R39" s="107" t="s">
        <v>82</v>
      </c>
      <c r="S39" s="108"/>
      <c r="T39" s="108"/>
      <c r="U39" s="108"/>
      <c r="V39" s="108"/>
      <c r="W39" s="108"/>
      <c r="X39" s="108"/>
      <c r="Y39" s="108"/>
      <c r="Z39" s="108"/>
      <c r="AA39" s="109"/>
      <c r="AB39" s="107" t="s">
        <v>90</v>
      </c>
      <c r="AC39" s="108"/>
      <c r="AD39" s="108"/>
      <c r="AE39" s="108"/>
      <c r="AF39" s="108"/>
      <c r="AG39" s="108"/>
      <c r="AH39" s="108"/>
      <c r="AI39" s="108"/>
      <c r="AJ39" s="108"/>
      <c r="AK39" s="109"/>
      <c r="AL39" s="122"/>
      <c r="AM39" s="123"/>
      <c r="AN39" s="123"/>
      <c r="AO39" s="132"/>
      <c r="AP39" s="122" t="s">
        <v>2</v>
      </c>
      <c r="AQ39" s="123"/>
      <c r="AR39" s="123"/>
      <c r="AS39" s="124"/>
    </row>
    <row r="40" spans="1:45" ht="6" customHeight="1">
      <c r="A40" s="8"/>
      <c r="B40" s="90"/>
      <c r="C40" s="90"/>
      <c r="D40" s="90"/>
      <c r="E40" s="90"/>
      <c r="F40" s="90"/>
      <c r="G40" s="90"/>
      <c r="H40" s="90"/>
      <c r="I40" s="90"/>
      <c r="J40" s="90"/>
      <c r="K40" s="90"/>
      <c r="L40" s="90"/>
      <c r="M40" s="90"/>
      <c r="N40" s="90"/>
      <c r="O40" s="90"/>
      <c r="P40" s="90"/>
      <c r="Q40" s="137"/>
      <c r="R40" s="110"/>
      <c r="S40" s="111"/>
      <c r="T40" s="111"/>
      <c r="U40" s="111"/>
      <c r="V40" s="111"/>
      <c r="W40" s="111"/>
      <c r="X40" s="111"/>
      <c r="Y40" s="111"/>
      <c r="Z40" s="111"/>
      <c r="AA40" s="112"/>
      <c r="AB40" s="110"/>
      <c r="AC40" s="111"/>
      <c r="AD40" s="111"/>
      <c r="AE40" s="111"/>
      <c r="AF40" s="111"/>
      <c r="AG40" s="111"/>
      <c r="AH40" s="111"/>
      <c r="AI40" s="111"/>
      <c r="AJ40" s="111"/>
      <c r="AK40" s="112"/>
      <c r="AL40" s="125"/>
      <c r="AM40" s="126"/>
      <c r="AN40" s="126"/>
      <c r="AO40" s="133"/>
      <c r="AP40" s="125"/>
      <c r="AQ40" s="126"/>
      <c r="AR40" s="126"/>
      <c r="AS40" s="127"/>
    </row>
    <row r="41" spans="1:45" ht="12.75">
      <c r="A41" s="8"/>
      <c r="B41" s="111" t="str">
        <f>'Tournament Results Data'!$B$33</f>
        <v>Teams</v>
      </c>
      <c r="C41" s="111"/>
      <c r="D41" s="111"/>
      <c r="E41" s="111"/>
      <c r="F41" s="111"/>
      <c r="G41" s="111"/>
      <c r="H41" s="111"/>
      <c r="I41" s="111"/>
      <c r="J41" s="111"/>
      <c r="K41" s="111"/>
      <c r="L41" s="111"/>
      <c r="M41" s="111"/>
      <c r="N41" s="111"/>
      <c r="O41" s="111"/>
      <c r="P41" s="111"/>
      <c r="Q41" s="112"/>
      <c r="R41" s="82" t="s">
        <v>0</v>
      </c>
      <c r="S41" s="73"/>
      <c r="T41" s="74"/>
      <c r="U41" s="82" t="s">
        <v>1</v>
      </c>
      <c r="V41" s="73"/>
      <c r="W41" s="74"/>
      <c r="X41" s="82" t="s">
        <v>9</v>
      </c>
      <c r="Y41" s="73"/>
      <c r="Z41" s="73"/>
      <c r="AA41" s="74"/>
      <c r="AB41" s="82" t="s">
        <v>0</v>
      </c>
      <c r="AC41" s="73"/>
      <c r="AD41" s="74"/>
      <c r="AE41" s="82" t="s">
        <v>1</v>
      </c>
      <c r="AF41" s="73"/>
      <c r="AG41" s="74"/>
      <c r="AH41" s="82" t="s">
        <v>9</v>
      </c>
      <c r="AI41" s="73"/>
      <c r="AJ41" s="73"/>
      <c r="AK41" s="74"/>
      <c r="AL41" s="128"/>
      <c r="AM41" s="129"/>
      <c r="AN41" s="129"/>
      <c r="AO41" s="134"/>
      <c r="AP41" s="128"/>
      <c r="AQ41" s="129"/>
      <c r="AR41" s="129"/>
      <c r="AS41" s="130"/>
    </row>
    <row r="42" spans="1:45" ht="25.5" customHeight="1">
      <c r="A42" s="9" t="s">
        <v>36</v>
      </c>
      <c r="B42" s="87">
        <f>'Tournament Results Data'!B34</f>
        <v>0</v>
      </c>
      <c r="C42" s="87"/>
      <c r="D42" s="87"/>
      <c r="E42" s="87"/>
      <c r="F42" s="87"/>
      <c r="G42" s="87"/>
      <c r="H42" s="87">
        <f>'Tournament Results Data'!H34</f>
        <v>0</v>
      </c>
      <c r="I42" s="87"/>
      <c r="J42" s="87"/>
      <c r="K42" s="87"/>
      <c r="L42" s="87"/>
      <c r="M42" s="87"/>
      <c r="N42" s="87"/>
      <c r="O42" s="87"/>
      <c r="P42" s="87"/>
      <c r="Q42" s="138"/>
      <c r="R42" s="83"/>
      <c r="S42" s="84"/>
      <c r="T42" s="85"/>
      <c r="U42" s="86"/>
      <c r="V42" s="77"/>
      <c r="W42" s="78"/>
      <c r="X42" s="79"/>
      <c r="Y42" s="80"/>
      <c r="Z42" s="80"/>
      <c r="AA42" s="81"/>
      <c r="AB42" s="83"/>
      <c r="AC42" s="84"/>
      <c r="AD42" s="85"/>
      <c r="AE42" s="83"/>
      <c r="AF42" s="84"/>
      <c r="AG42" s="85"/>
      <c r="AH42" s="79"/>
      <c r="AI42" s="80"/>
      <c r="AJ42" s="80"/>
      <c r="AK42" s="81"/>
      <c r="AL42" s="79"/>
      <c r="AM42" s="80"/>
      <c r="AN42" s="80"/>
      <c r="AO42" s="81"/>
      <c r="AP42" s="82"/>
      <c r="AQ42" s="73"/>
      <c r="AR42" s="73"/>
      <c r="AS42" s="117"/>
    </row>
    <row r="43" spans="1:45" ht="25.5" customHeight="1">
      <c r="A43" s="9" t="s">
        <v>37</v>
      </c>
      <c r="B43" s="87">
        <f>'Tournament Results Data'!B35</f>
        <v>0</v>
      </c>
      <c r="C43" s="87"/>
      <c r="D43" s="87"/>
      <c r="E43" s="87"/>
      <c r="F43" s="87"/>
      <c r="G43" s="87"/>
      <c r="H43" s="87">
        <f>'Tournament Results Data'!H35</f>
        <v>0</v>
      </c>
      <c r="I43" s="87"/>
      <c r="J43" s="87"/>
      <c r="K43" s="87"/>
      <c r="L43" s="87"/>
      <c r="M43" s="87"/>
      <c r="N43" s="87"/>
      <c r="O43" s="87"/>
      <c r="P43" s="87"/>
      <c r="Q43" s="138"/>
      <c r="R43" s="83"/>
      <c r="S43" s="84"/>
      <c r="T43" s="85"/>
      <c r="U43" s="86"/>
      <c r="V43" s="77"/>
      <c r="W43" s="78"/>
      <c r="X43" s="79"/>
      <c r="Y43" s="80"/>
      <c r="Z43" s="80"/>
      <c r="AA43" s="81"/>
      <c r="AB43" s="83"/>
      <c r="AC43" s="84"/>
      <c r="AD43" s="85"/>
      <c r="AE43" s="83"/>
      <c r="AF43" s="84"/>
      <c r="AG43" s="85"/>
      <c r="AH43" s="79"/>
      <c r="AI43" s="80"/>
      <c r="AJ43" s="80"/>
      <c r="AK43" s="81"/>
      <c r="AL43" s="79"/>
      <c r="AM43" s="80"/>
      <c r="AN43" s="80"/>
      <c r="AO43" s="81"/>
      <c r="AP43" s="82"/>
      <c r="AQ43" s="73"/>
      <c r="AR43" s="73"/>
      <c r="AS43" s="117"/>
    </row>
    <row r="44" spans="1:45" ht="25.5" customHeight="1">
      <c r="A44" s="9" t="s">
        <v>38</v>
      </c>
      <c r="B44" s="87">
        <f>'Tournament Results Data'!B36</f>
        <v>0</v>
      </c>
      <c r="C44" s="87"/>
      <c r="D44" s="87"/>
      <c r="E44" s="87"/>
      <c r="F44" s="87"/>
      <c r="G44" s="87"/>
      <c r="H44" s="87">
        <f>'Tournament Results Data'!H36</f>
        <v>0</v>
      </c>
      <c r="I44" s="87"/>
      <c r="J44" s="87"/>
      <c r="K44" s="87"/>
      <c r="L44" s="87"/>
      <c r="M44" s="87"/>
      <c r="N44" s="87"/>
      <c r="O44" s="87"/>
      <c r="P44" s="87"/>
      <c r="Q44" s="138"/>
      <c r="R44" s="83"/>
      <c r="S44" s="84"/>
      <c r="T44" s="85"/>
      <c r="U44" s="86"/>
      <c r="V44" s="77"/>
      <c r="W44" s="78"/>
      <c r="X44" s="79"/>
      <c r="Y44" s="80"/>
      <c r="Z44" s="80"/>
      <c r="AA44" s="81"/>
      <c r="AB44" s="83"/>
      <c r="AC44" s="84"/>
      <c r="AD44" s="85"/>
      <c r="AE44" s="83"/>
      <c r="AF44" s="84"/>
      <c r="AG44" s="85"/>
      <c r="AH44" s="79"/>
      <c r="AI44" s="80"/>
      <c r="AJ44" s="80"/>
      <c r="AK44" s="81"/>
      <c r="AL44" s="79"/>
      <c r="AM44" s="80"/>
      <c r="AN44" s="80"/>
      <c r="AO44" s="81"/>
      <c r="AP44" s="82"/>
      <c r="AQ44" s="73"/>
      <c r="AR44" s="73"/>
      <c r="AS44" s="117"/>
    </row>
    <row r="45" spans="1:45" ht="25.5" customHeight="1">
      <c r="A45" s="9" t="s">
        <v>39</v>
      </c>
      <c r="B45" s="87">
        <f>'Tournament Results Data'!B37</f>
        <v>0</v>
      </c>
      <c r="C45" s="87"/>
      <c r="D45" s="87"/>
      <c r="E45" s="87"/>
      <c r="F45" s="87"/>
      <c r="G45" s="87"/>
      <c r="H45" s="87">
        <f>'Tournament Results Data'!H37</f>
        <v>0</v>
      </c>
      <c r="I45" s="87"/>
      <c r="J45" s="87"/>
      <c r="K45" s="87"/>
      <c r="L45" s="87"/>
      <c r="M45" s="87"/>
      <c r="N45" s="87"/>
      <c r="O45" s="87"/>
      <c r="P45" s="87"/>
      <c r="Q45" s="138"/>
      <c r="R45" s="83"/>
      <c r="S45" s="84"/>
      <c r="T45" s="85"/>
      <c r="U45" s="86"/>
      <c r="V45" s="77"/>
      <c r="W45" s="78"/>
      <c r="X45" s="79"/>
      <c r="Y45" s="80"/>
      <c r="Z45" s="80"/>
      <c r="AA45" s="81"/>
      <c r="AB45" s="83"/>
      <c r="AC45" s="84"/>
      <c r="AD45" s="85"/>
      <c r="AE45" s="83"/>
      <c r="AF45" s="84"/>
      <c r="AG45" s="85"/>
      <c r="AH45" s="79"/>
      <c r="AI45" s="80"/>
      <c r="AJ45" s="80"/>
      <c r="AK45" s="81"/>
      <c r="AL45" s="79"/>
      <c r="AM45" s="80"/>
      <c r="AN45" s="80"/>
      <c r="AO45" s="81"/>
      <c r="AP45" s="82"/>
      <c r="AQ45" s="73"/>
      <c r="AR45" s="73"/>
      <c r="AS45" s="117"/>
    </row>
    <row r="46" spans="1:45" ht="12.75">
      <c r="A46" s="8"/>
      <c r="B46" s="110"/>
      <c r="C46" s="112"/>
      <c r="D46" s="110"/>
      <c r="E46" s="111"/>
      <c r="F46" s="111"/>
      <c r="G46" s="111"/>
      <c r="H46" s="111"/>
      <c r="I46" s="111"/>
      <c r="J46" s="112"/>
      <c r="K46" s="110"/>
      <c r="L46" s="111"/>
      <c r="M46" s="111"/>
      <c r="N46" s="111"/>
      <c r="O46" s="111"/>
      <c r="P46" s="111"/>
      <c r="Q46" s="112"/>
      <c r="R46" s="110"/>
      <c r="S46" s="111"/>
      <c r="T46" s="111"/>
      <c r="U46" s="111"/>
      <c r="V46" s="111"/>
      <c r="W46" s="111"/>
      <c r="X46" s="112"/>
      <c r="Y46" s="110"/>
      <c r="Z46" s="111"/>
      <c r="AA46" s="111"/>
      <c r="AB46" s="111"/>
      <c r="AC46" s="111"/>
      <c r="AD46" s="111"/>
      <c r="AE46" s="112"/>
      <c r="AF46" s="110"/>
      <c r="AG46" s="111"/>
      <c r="AH46" s="111"/>
      <c r="AI46" s="111"/>
      <c r="AJ46" s="111"/>
      <c r="AK46" s="111"/>
      <c r="AL46" s="112"/>
      <c r="AM46" s="110"/>
      <c r="AN46" s="111"/>
      <c r="AO46" s="111"/>
      <c r="AP46" s="111"/>
      <c r="AQ46" s="111"/>
      <c r="AR46" s="111"/>
      <c r="AS46" s="151"/>
    </row>
    <row r="47" spans="1:45" ht="12.75">
      <c r="A47" s="8"/>
      <c r="B47" s="82" t="s">
        <v>3</v>
      </c>
      <c r="C47" s="74"/>
      <c r="D47" s="82" t="str">
        <f>'Tournament Results Data'!D39</f>
        <v>8:30 AM</v>
      </c>
      <c r="E47" s="73"/>
      <c r="F47" s="73"/>
      <c r="G47" s="73"/>
      <c r="H47" s="73"/>
      <c r="I47" s="73"/>
      <c r="J47" s="74"/>
      <c r="K47" s="82" t="str">
        <f>'Tournament Results Data'!K39</f>
        <v>9:30 AM</v>
      </c>
      <c r="L47" s="73"/>
      <c r="M47" s="73"/>
      <c r="N47" s="73"/>
      <c r="O47" s="73"/>
      <c r="P47" s="73"/>
      <c r="Q47" s="74"/>
      <c r="R47" s="82" t="str">
        <f>'Tournament Results Data'!R39</f>
        <v>ASAP</v>
      </c>
      <c r="S47" s="73"/>
      <c r="T47" s="73"/>
      <c r="U47" s="73"/>
      <c r="V47" s="73"/>
      <c r="W47" s="73"/>
      <c r="X47" s="74"/>
      <c r="Y47" s="82" t="str">
        <f>'Tournament Results Data'!Y39</f>
        <v>ASAP</v>
      </c>
      <c r="Z47" s="73"/>
      <c r="AA47" s="73"/>
      <c r="AB47" s="73"/>
      <c r="AC47" s="73"/>
      <c r="AD47" s="73"/>
      <c r="AE47" s="74"/>
      <c r="AF47" s="82" t="str">
        <f>'Tournament Results Data'!AF39</f>
        <v>ASAP</v>
      </c>
      <c r="AG47" s="73"/>
      <c r="AH47" s="73"/>
      <c r="AI47" s="73"/>
      <c r="AJ47" s="73"/>
      <c r="AK47" s="73"/>
      <c r="AL47" s="74"/>
      <c r="AM47" s="82" t="str">
        <f>'Tournament Results Data'!AM39</f>
        <v>ASAP</v>
      </c>
      <c r="AN47" s="73"/>
      <c r="AO47" s="73"/>
      <c r="AP47" s="73"/>
      <c r="AQ47" s="73"/>
      <c r="AR47" s="73"/>
      <c r="AS47" s="117"/>
    </row>
    <row r="48" spans="1:45" ht="12.75">
      <c r="A48" s="8"/>
      <c r="B48" s="82" t="s">
        <v>8</v>
      </c>
      <c r="C48" s="74"/>
      <c r="D48" s="82" t="str">
        <f>'Tournament Results Data'!D40</f>
        <v>1</v>
      </c>
      <c r="E48" s="73"/>
      <c r="F48" s="73"/>
      <c r="G48" s="73"/>
      <c r="H48" s="73"/>
      <c r="I48" s="73"/>
      <c r="J48" s="74"/>
      <c r="K48" s="82" t="str">
        <f>'Tournament Results Data'!K40</f>
        <v>2</v>
      </c>
      <c r="L48" s="73"/>
      <c r="M48" s="73"/>
      <c r="N48" s="73"/>
      <c r="O48" s="73"/>
      <c r="P48" s="73"/>
      <c r="Q48" s="74"/>
      <c r="R48" s="82" t="str">
        <f>'Tournament Results Data'!R40</f>
        <v>3</v>
      </c>
      <c r="S48" s="73"/>
      <c r="T48" s="73"/>
      <c r="U48" s="73"/>
      <c r="V48" s="73"/>
      <c r="W48" s="73"/>
      <c r="X48" s="74"/>
      <c r="Y48" s="82" t="str">
        <f>'Tournament Results Data'!Y40</f>
        <v>4</v>
      </c>
      <c r="Z48" s="73"/>
      <c r="AA48" s="73"/>
      <c r="AB48" s="73"/>
      <c r="AC48" s="73"/>
      <c r="AD48" s="73"/>
      <c r="AE48" s="74"/>
      <c r="AF48" s="82" t="str">
        <f>'Tournament Results Data'!AF40</f>
        <v>5</v>
      </c>
      <c r="AG48" s="73"/>
      <c r="AH48" s="73"/>
      <c r="AI48" s="73"/>
      <c r="AJ48" s="73"/>
      <c r="AK48" s="73"/>
      <c r="AL48" s="74"/>
      <c r="AM48" s="82" t="str">
        <f>'Tournament Results Data'!AM40</f>
        <v>6</v>
      </c>
      <c r="AN48" s="73"/>
      <c r="AO48" s="73"/>
      <c r="AP48" s="73"/>
      <c r="AQ48" s="73"/>
      <c r="AR48" s="73"/>
      <c r="AS48" s="117"/>
    </row>
    <row r="49" spans="1:45" ht="12.75">
      <c r="A49" s="8"/>
      <c r="B49" s="82" t="s">
        <v>21</v>
      </c>
      <c r="C49" s="74"/>
      <c r="D49" s="82" t="str">
        <f>'Tournament Results Data'!D41</f>
        <v>1 vs 2 (3)</v>
      </c>
      <c r="E49" s="73"/>
      <c r="F49" s="73"/>
      <c r="G49" s="73"/>
      <c r="H49" s="73"/>
      <c r="I49" s="73"/>
      <c r="J49" s="74"/>
      <c r="K49" s="82" t="str">
        <f>'Tournament Results Data'!K41</f>
        <v>3 vs 4 (2)</v>
      </c>
      <c r="L49" s="73"/>
      <c r="M49" s="73"/>
      <c r="N49" s="73"/>
      <c r="O49" s="73"/>
      <c r="P49" s="73"/>
      <c r="Q49" s="74"/>
      <c r="R49" s="82" t="str">
        <f>'Tournament Results Data'!R41</f>
        <v>2 vs 4 (1)</v>
      </c>
      <c r="S49" s="73"/>
      <c r="T49" s="73"/>
      <c r="U49" s="73"/>
      <c r="V49" s="73"/>
      <c r="W49" s="73"/>
      <c r="X49" s="74"/>
      <c r="Y49" s="82" t="str">
        <f>'Tournament Results Data'!Y41</f>
        <v>1 vs 3 (4)</v>
      </c>
      <c r="Z49" s="73"/>
      <c r="AA49" s="73"/>
      <c r="AB49" s="73"/>
      <c r="AC49" s="73"/>
      <c r="AD49" s="73"/>
      <c r="AE49" s="74"/>
      <c r="AF49" s="82" t="str">
        <f>'Tournament Results Data'!AF41</f>
        <v>2 vs 3 (1)</v>
      </c>
      <c r="AG49" s="73"/>
      <c r="AH49" s="73"/>
      <c r="AI49" s="73"/>
      <c r="AJ49" s="73"/>
      <c r="AK49" s="73"/>
      <c r="AL49" s="74"/>
      <c r="AM49" s="82" t="str">
        <f>'Tournament Results Data'!AM41</f>
        <v>1 vs 4 (2)</v>
      </c>
      <c r="AN49" s="73"/>
      <c r="AO49" s="73"/>
      <c r="AP49" s="73"/>
      <c r="AQ49" s="73"/>
      <c r="AR49" s="73"/>
      <c r="AS49" s="117"/>
    </row>
    <row r="50" spans="1:45" ht="20.25" customHeight="1">
      <c r="A50" s="8"/>
      <c r="B50" s="82" t="s">
        <v>87</v>
      </c>
      <c r="C50" s="74"/>
      <c r="D50" s="139"/>
      <c r="E50" s="140"/>
      <c r="F50" s="140"/>
      <c r="G50" s="5" t="s">
        <v>11</v>
      </c>
      <c r="H50" s="141"/>
      <c r="I50" s="141"/>
      <c r="J50" s="142"/>
      <c r="K50" s="139"/>
      <c r="L50" s="140"/>
      <c r="M50" s="140"/>
      <c r="N50" s="5" t="s">
        <v>11</v>
      </c>
      <c r="O50" s="141"/>
      <c r="P50" s="141"/>
      <c r="Q50" s="142"/>
      <c r="R50" s="139"/>
      <c r="S50" s="140"/>
      <c r="T50" s="140"/>
      <c r="U50" s="5" t="s">
        <v>11</v>
      </c>
      <c r="V50" s="141"/>
      <c r="W50" s="141"/>
      <c r="X50" s="142"/>
      <c r="Y50" s="139"/>
      <c r="Z50" s="140"/>
      <c r="AA50" s="140"/>
      <c r="AB50" s="5" t="s">
        <v>11</v>
      </c>
      <c r="AC50" s="141"/>
      <c r="AD50" s="141"/>
      <c r="AE50" s="142"/>
      <c r="AF50" s="139"/>
      <c r="AG50" s="140"/>
      <c r="AH50" s="140"/>
      <c r="AI50" s="5" t="s">
        <v>11</v>
      </c>
      <c r="AJ50" s="141"/>
      <c r="AK50" s="141"/>
      <c r="AL50" s="142"/>
      <c r="AM50" s="139"/>
      <c r="AN50" s="140"/>
      <c r="AO50" s="140"/>
      <c r="AP50" s="5" t="s">
        <v>11</v>
      </c>
      <c r="AQ50" s="141"/>
      <c r="AR50" s="141"/>
      <c r="AS50" s="148"/>
    </row>
    <row r="51" spans="1:45" ht="20.25" customHeight="1">
      <c r="A51" s="8"/>
      <c r="B51" s="82" t="s">
        <v>88</v>
      </c>
      <c r="C51" s="74"/>
      <c r="D51" s="139"/>
      <c r="E51" s="140"/>
      <c r="F51" s="140"/>
      <c r="G51" s="5" t="s">
        <v>11</v>
      </c>
      <c r="H51" s="141"/>
      <c r="I51" s="141"/>
      <c r="J51" s="142"/>
      <c r="K51" s="139"/>
      <c r="L51" s="140"/>
      <c r="M51" s="140"/>
      <c r="N51" s="5" t="s">
        <v>11</v>
      </c>
      <c r="O51" s="141"/>
      <c r="P51" s="141"/>
      <c r="Q51" s="142"/>
      <c r="R51" s="139"/>
      <c r="S51" s="140"/>
      <c r="T51" s="140"/>
      <c r="U51" s="5" t="s">
        <v>11</v>
      </c>
      <c r="V51" s="141"/>
      <c r="W51" s="141"/>
      <c r="X51" s="142"/>
      <c r="Y51" s="139"/>
      <c r="Z51" s="140"/>
      <c r="AA51" s="140"/>
      <c r="AB51" s="5" t="s">
        <v>11</v>
      </c>
      <c r="AC51" s="141"/>
      <c r="AD51" s="141"/>
      <c r="AE51" s="142"/>
      <c r="AF51" s="139"/>
      <c r="AG51" s="140"/>
      <c r="AH51" s="140"/>
      <c r="AI51" s="5" t="s">
        <v>11</v>
      </c>
      <c r="AJ51" s="141"/>
      <c r="AK51" s="141"/>
      <c r="AL51" s="142"/>
      <c r="AM51" s="139"/>
      <c r="AN51" s="140"/>
      <c r="AO51" s="140"/>
      <c r="AP51" s="5" t="s">
        <v>11</v>
      </c>
      <c r="AQ51" s="141"/>
      <c r="AR51" s="141"/>
      <c r="AS51" s="148"/>
    </row>
    <row r="52" spans="1:45" ht="20.25" customHeight="1" thickBot="1">
      <c r="A52" s="10"/>
      <c r="B52" s="113" t="s">
        <v>89</v>
      </c>
      <c r="C52" s="114"/>
      <c r="D52" s="144"/>
      <c r="E52" s="145"/>
      <c r="F52" s="145"/>
      <c r="G52" s="16" t="s">
        <v>11</v>
      </c>
      <c r="H52" s="146"/>
      <c r="I52" s="146"/>
      <c r="J52" s="154"/>
      <c r="K52" s="144"/>
      <c r="L52" s="145"/>
      <c r="M52" s="145"/>
      <c r="N52" s="16" t="s">
        <v>11</v>
      </c>
      <c r="O52" s="146"/>
      <c r="P52" s="146"/>
      <c r="Q52" s="154"/>
      <c r="R52" s="144"/>
      <c r="S52" s="145"/>
      <c r="T52" s="145"/>
      <c r="U52" s="16" t="s">
        <v>11</v>
      </c>
      <c r="V52" s="146"/>
      <c r="W52" s="146"/>
      <c r="X52" s="154"/>
      <c r="Y52" s="144"/>
      <c r="Z52" s="145"/>
      <c r="AA52" s="145"/>
      <c r="AB52" s="16" t="s">
        <v>11</v>
      </c>
      <c r="AC52" s="146"/>
      <c r="AD52" s="146"/>
      <c r="AE52" s="154"/>
      <c r="AF52" s="144"/>
      <c r="AG52" s="145"/>
      <c r="AH52" s="145"/>
      <c r="AI52" s="16" t="s">
        <v>11</v>
      </c>
      <c r="AJ52" s="146"/>
      <c r="AK52" s="146"/>
      <c r="AL52" s="154"/>
      <c r="AM52" s="144"/>
      <c r="AN52" s="145"/>
      <c r="AO52" s="145"/>
      <c r="AP52" s="16" t="s">
        <v>11</v>
      </c>
      <c r="AQ52" s="146"/>
      <c r="AR52" s="146"/>
      <c r="AS52" s="147"/>
    </row>
    <row r="53" spans="1:45"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row>
    <row r="54" spans="2:45" ht="12.75">
      <c r="B54" s="6" t="str">
        <f>'Tournament Results Data'!$B$1</f>
        <v>Tournament:  </v>
      </c>
      <c r="C54" s="143">
        <f>'Tournament Results Data'!$C$1</f>
        <v>0</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Q54" s="21"/>
      <c r="AR54" s="21"/>
      <c r="AS54" s="21"/>
    </row>
    <row r="55" spans="2:45" ht="12.75">
      <c r="B55" s="6"/>
      <c r="AQ55" s="21"/>
      <c r="AR55" s="21"/>
      <c r="AS55" s="21"/>
    </row>
    <row r="56" spans="1:45" ht="12.75">
      <c r="A56" s="152" t="str">
        <f>'Tournament Results Data'!$A$3</f>
        <v>Date:  </v>
      </c>
      <c r="B56" s="152"/>
      <c r="C56" s="153">
        <f>'Tournament Results Data'!$C$3</f>
        <v>0</v>
      </c>
      <c r="D56" s="153"/>
      <c r="E56" s="153"/>
      <c r="AQ56" s="21"/>
      <c r="AR56" s="21"/>
      <c r="AS56" s="21"/>
    </row>
    <row r="57" spans="2:45" ht="12.75">
      <c r="B57" s="6"/>
      <c r="AQ57" s="21"/>
      <c r="AR57" s="21"/>
      <c r="AS57" s="21"/>
    </row>
    <row r="58" spans="2:45" ht="12.75">
      <c r="B58" s="6" t="str">
        <f>'Tournament Results Data'!$B$5</f>
        <v>Site:  </v>
      </c>
      <c r="C58" s="143">
        <f>'Tournament Results Data'!$C$5</f>
        <v>0</v>
      </c>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Q58" s="21"/>
      <c r="AR58" s="21"/>
      <c r="AS58" s="21"/>
    </row>
    <row r="59" spans="1:45" ht="12.75">
      <c r="A59" s="2"/>
      <c r="B59" s="2"/>
      <c r="C59" s="2"/>
      <c r="D59" s="20"/>
      <c r="E59" s="20"/>
      <c r="F59" s="20"/>
      <c r="G59" s="2"/>
      <c r="H59" s="21"/>
      <c r="I59" s="21"/>
      <c r="J59" s="21"/>
      <c r="K59" s="20"/>
      <c r="L59" s="20"/>
      <c r="M59" s="20"/>
      <c r="N59" s="2"/>
      <c r="O59" s="21"/>
      <c r="P59" s="21"/>
      <c r="Q59" s="21"/>
      <c r="R59" s="20"/>
      <c r="S59" s="20"/>
      <c r="T59" s="20"/>
      <c r="U59" s="2"/>
      <c r="V59" s="21"/>
      <c r="W59" s="21"/>
      <c r="X59" s="21"/>
      <c r="Y59" s="20"/>
      <c r="Z59" s="20"/>
      <c r="AA59" s="20"/>
      <c r="AB59" s="2"/>
      <c r="AC59" s="21"/>
      <c r="AD59" s="21"/>
      <c r="AE59" s="21"/>
      <c r="AF59" s="20"/>
      <c r="AG59" s="20"/>
      <c r="AH59" s="20"/>
      <c r="AI59" s="2"/>
      <c r="AJ59" s="21"/>
      <c r="AK59" s="21"/>
      <c r="AL59" s="21"/>
      <c r="AM59" s="20"/>
      <c r="AN59" s="20"/>
      <c r="AO59" s="20"/>
      <c r="AP59" s="2"/>
      <c r="AQ59" s="21"/>
      <c r="AR59" s="21"/>
      <c r="AS59" s="21"/>
    </row>
    <row r="60" spans="1:45" ht="13.5" thickBot="1">
      <c r="A60" s="2"/>
      <c r="B60" s="2"/>
      <c r="C60" s="2"/>
      <c r="D60" s="20"/>
      <c r="E60" s="20"/>
      <c r="F60" s="20"/>
      <c r="G60" s="2"/>
      <c r="H60" s="21"/>
      <c r="I60" s="21"/>
      <c r="J60" s="21"/>
      <c r="K60" s="20"/>
      <c r="L60" s="20"/>
      <c r="M60" s="20"/>
      <c r="N60" s="2"/>
      <c r="O60" s="21"/>
      <c r="P60" s="21"/>
      <c r="Q60" s="21"/>
      <c r="R60" s="20"/>
      <c r="S60" s="20"/>
      <c r="T60" s="20"/>
      <c r="U60" s="2"/>
      <c r="V60" s="21"/>
      <c r="W60" s="21"/>
      <c r="X60" s="21"/>
      <c r="Y60" s="20"/>
      <c r="Z60" s="20"/>
      <c r="AA60" s="20"/>
      <c r="AB60" s="2"/>
      <c r="AC60" s="21"/>
      <c r="AD60" s="21"/>
      <c r="AE60" s="21"/>
      <c r="AF60" s="20"/>
      <c r="AG60" s="20"/>
      <c r="AH60" s="20"/>
      <c r="AI60" s="2"/>
      <c r="AJ60" s="21"/>
      <c r="AK60" s="21"/>
      <c r="AL60" s="21"/>
      <c r="AM60" s="20"/>
      <c r="AN60" s="20"/>
      <c r="AO60" s="20"/>
      <c r="AP60" s="2"/>
      <c r="AQ60" s="21"/>
      <c r="AR60" s="21"/>
      <c r="AS60" s="21"/>
    </row>
    <row r="61" spans="1:45" ht="12.75">
      <c r="A61" s="7"/>
      <c r="B61" s="108" t="str">
        <f>'Tournament Results Data'!B47</f>
        <v>Pool A</v>
      </c>
      <c r="C61" s="108"/>
      <c r="D61" s="108"/>
      <c r="E61" s="108"/>
      <c r="F61" s="108"/>
      <c r="G61" s="108"/>
      <c r="H61" s="108"/>
      <c r="I61" s="108"/>
      <c r="J61" s="108"/>
      <c r="K61" s="108"/>
      <c r="L61" s="108"/>
      <c r="M61" s="108"/>
      <c r="N61" s="108"/>
      <c r="O61" s="108"/>
      <c r="P61" s="108"/>
      <c r="Q61" s="108"/>
      <c r="R61" s="107" t="s">
        <v>82</v>
      </c>
      <c r="S61" s="108"/>
      <c r="T61" s="108"/>
      <c r="U61" s="108"/>
      <c r="V61" s="108"/>
      <c r="W61" s="108"/>
      <c r="X61" s="108"/>
      <c r="Y61" s="108"/>
      <c r="Z61" s="108"/>
      <c r="AA61" s="109"/>
      <c r="AB61" s="107" t="str">
        <f>'Tournament Results Data'!AB31</f>
        <v>Sets</v>
      </c>
      <c r="AC61" s="108"/>
      <c r="AD61" s="108"/>
      <c r="AE61" s="108"/>
      <c r="AF61" s="108"/>
      <c r="AG61" s="108"/>
      <c r="AH61" s="108"/>
      <c r="AI61" s="108"/>
      <c r="AJ61" s="108"/>
      <c r="AK61" s="109"/>
      <c r="AL61" s="122"/>
      <c r="AM61" s="123"/>
      <c r="AN61" s="123"/>
      <c r="AO61" s="132"/>
      <c r="AP61" s="122" t="str">
        <f>'Tournament Results Data'!AP31</f>
        <v>Finish Place</v>
      </c>
      <c r="AQ61" s="123"/>
      <c r="AR61" s="123"/>
      <c r="AS61" s="124"/>
    </row>
    <row r="62" spans="1:45" ht="6" customHeight="1">
      <c r="A62" s="8"/>
      <c r="B62" s="90"/>
      <c r="C62" s="90"/>
      <c r="D62" s="90"/>
      <c r="E62" s="90"/>
      <c r="F62" s="90"/>
      <c r="G62" s="90"/>
      <c r="H62" s="90"/>
      <c r="I62" s="90"/>
      <c r="J62" s="90"/>
      <c r="K62" s="90"/>
      <c r="L62" s="90"/>
      <c r="M62" s="90"/>
      <c r="N62" s="90"/>
      <c r="O62" s="90"/>
      <c r="P62" s="90"/>
      <c r="Q62" s="90"/>
      <c r="R62" s="110"/>
      <c r="S62" s="111"/>
      <c r="T62" s="111"/>
      <c r="U62" s="111"/>
      <c r="V62" s="111"/>
      <c r="W62" s="111"/>
      <c r="X62" s="111"/>
      <c r="Y62" s="111"/>
      <c r="Z62" s="111"/>
      <c r="AA62" s="112"/>
      <c r="AB62" s="110"/>
      <c r="AC62" s="111"/>
      <c r="AD62" s="111"/>
      <c r="AE62" s="111"/>
      <c r="AF62" s="111"/>
      <c r="AG62" s="111"/>
      <c r="AH62" s="111"/>
      <c r="AI62" s="111"/>
      <c r="AJ62" s="111"/>
      <c r="AK62" s="112"/>
      <c r="AL62" s="125"/>
      <c r="AM62" s="126"/>
      <c r="AN62" s="126"/>
      <c r="AO62" s="133"/>
      <c r="AP62" s="125"/>
      <c r="AQ62" s="126"/>
      <c r="AR62" s="126"/>
      <c r="AS62" s="127"/>
    </row>
    <row r="63" spans="1:45" ht="12.75">
      <c r="A63" s="8"/>
      <c r="B63" s="90" t="str">
        <f>'Tournament Results Data'!B49</f>
        <v>Teams</v>
      </c>
      <c r="C63" s="90"/>
      <c r="D63" s="90"/>
      <c r="E63" s="90"/>
      <c r="F63" s="90"/>
      <c r="G63" s="90"/>
      <c r="H63" s="90"/>
      <c r="I63" s="90"/>
      <c r="J63" s="90"/>
      <c r="K63" s="90"/>
      <c r="L63" s="90"/>
      <c r="M63" s="90"/>
      <c r="N63" s="90"/>
      <c r="O63" s="90"/>
      <c r="P63" s="90"/>
      <c r="Q63" s="90"/>
      <c r="R63" s="82" t="s">
        <v>0</v>
      </c>
      <c r="S63" s="73"/>
      <c r="T63" s="74"/>
      <c r="U63" s="82" t="s">
        <v>1</v>
      </c>
      <c r="V63" s="73"/>
      <c r="W63" s="74"/>
      <c r="X63" s="82" t="s">
        <v>9</v>
      </c>
      <c r="Y63" s="73"/>
      <c r="Z63" s="73"/>
      <c r="AA63" s="74"/>
      <c r="AB63" s="82" t="str">
        <f>'Tournament Results Data'!AB33</f>
        <v>Won</v>
      </c>
      <c r="AC63" s="73"/>
      <c r="AD63" s="74"/>
      <c r="AE63" s="82" t="str">
        <f>'Tournament Results Data'!AE33</f>
        <v>Lost</v>
      </c>
      <c r="AF63" s="73"/>
      <c r="AG63" s="74"/>
      <c r="AH63" s="82" t="s">
        <v>9</v>
      </c>
      <c r="AI63" s="73"/>
      <c r="AJ63" s="73"/>
      <c r="AK63" s="74"/>
      <c r="AL63" s="128"/>
      <c r="AM63" s="129"/>
      <c r="AN63" s="129"/>
      <c r="AO63" s="134"/>
      <c r="AP63" s="128"/>
      <c r="AQ63" s="129"/>
      <c r="AR63" s="129"/>
      <c r="AS63" s="130"/>
    </row>
    <row r="64" spans="1:45" ht="25.5" customHeight="1">
      <c r="A64" s="9">
        <f>'Tournament Results Data'!A34</f>
        <v>0</v>
      </c>
      <c r="B64" s="87">
        <f>'Tournament Results Data'!B50</f>
        <v>0</v>
      </c>
      <c r="C64" s="87"/>
      <c r="D64" s="87"/>
      <c r="E64" s="87"/>
      <c r="F64" s="87"/>
      <c r="G64" s="87"/>
      <c r="H64" s="87">
        <f>'Tournament Results Data'!H50</f>
        <v>0</v>
      </c>
      <c r="I64" s="87"/>
      <c r="J64" s="87"/>
      <c r="K64" s="87"/>
      <c r="L64" s="87"/>
      <c r="M64" s="87"/>
      <c r="N64" s="87"/>
      <c r="O64" s="87"/>
      <c r="P64" s="87"/>
      <c r="Q64" s="138"/>
      <c r="R64" s="83"/>
      <c r="S64" s="84"/>
      <c r="T64" s="85"/>
      <c r="U64" s="86"/>
      <c r="V64" s="77"/>
      <c r="W64" s="78"/>
      <c r="X64" s="79"/>
      <c r="Y64" s="80"/>
      <c r="Z64" s="80"/>
      <c r="AA64" s="81"/>
      <c r="AB64" s="83"/>
      <c r="AC64" s="84"/>
      <c r="AD64" s="85"/>
      <c r="AE64" s="83"/>
      <c r="AF64" s="84"/>
      <c r="AG64" s="85"/>
      <c r="AH64" s="79"/>
      <c r="AI64" s="80"/>
      <c r="AJ64" s="80"/>
      <c r="AK64" s="81"/>
      <c r="AL64" s="79"/>
      <c r="AM64" s="80"/>
      <c r="AN64" s="80"/>
      <c r="AO64" s="81"/>
      <c r="AP64" s="82"/>
      <c r="AQ64" s="73"/>
      <c r="AR64" s="73"/>
      <c r="AS64" s="117"/>
    </row>
    <row r="65" spans="1:45" ht="25.5" customHeight="1">
      <c r="A65" s="9">
        <f>'Tournament Results Data'!A35</f>
        <v>0</v>
      </c>
      <c r="B65" s="87">
        <f>'Tournament Results Data'!B51</f>
        <v>0</v>
      </c>
      <c r="C65" s="87"/>
      <c r="D65" s="87"/>
      <c r="E65" s="87"/>
      <c r="F65" s="87"/>
      <c r="G65" s="87"/>
      <c r="H65" s="87">
        <f>'Tournament Results Data'!H51</f>
        <v>0</v>
      </c>
      <c r="I65" s="87"/>
      <c r="J65" s="87"/>
      <c r="K65" s="87"/>
      <c r="L65" s="87"/>
      <c r="M65" s="87"/>
      <c r="N65" s="87"/>
      <c r="O65" s="87"/>
      <c r="P65" s="87"/>
      <c r="Q65" s="138"/>
      <c r="R65" s="83"/>
      <c r="S65" s="84"/>
      <c r="T65" s="85"/>
      <c r="U65" s="86"/>
      <c r="V65" s="77"/>
      <c r="W65" s="78"/>
      <c r="X65" s="79"/>
      <c r="Y65" s="80"/>
      <c r="Z65" s="80"/>
      <c r="AA65" s="81"/>
      <c r="AB65" s="83"/>
      <c r="AC65" s="84"/>
      <c r="AD65" s="85"/>
      <c r="AE65" s="83"/>
      <c r="AF65" s="84"/>
      <c r="AG65" s="85"/>
      <c r="AH65" s="79"/>
      <c r="AI65" s="80"/>
      <c r="AJ65" s="80"/>
      <c r="AK65" s="81"/>
      <c r="AL65" s="79"/>
      <c r="AM65" s="80"/>
      <c r="AN65" s="80"/>
      <c r="AO65" s="81"/>
      <c r="AP65" s="82"/>
      <c r="AQ65" s="73"/>
      <c r="AR65" s="73"/>
      <c r="AS65" s="117"/>
    </row>
    <row r="66" spans="1:45" ht="25.5" customHeight="1">
      <c r="A66" s="9">
        <f>'Tournament Results Data'!A36</f>
        <v>0</v>
      </c>
      <c r="B66" s="87">
        <f>'Tournament Results Data'!B52</f>
        <v>0</v>
      </c>
      <c r="C66" s="87"/>
      <c r="D66" s="87"/>
      <c r="E66" s="87"/>
      <c r="F66" s="87"/>
      <c r="G66" s="87"/>
      <c r="H66" s="87">
        <f>'Tournament Results Data'!H52</f>
        <v>0</v>
      </c>
      <c r="I66" s="87"/>
      <c r="J66" s="87"/>
      <c r="K66" s="87"/>
      <c r="L66" s="87"/>
      <c r="M66" s="87"/>
      <c r="N66" s="87"/>
      <c r="O66" s="87"/>
      <c r="P66" s="87"/>
      <c r="Q66" s="138"/>
      <c r="R66" s="83"/>
      <c r="S66" s="84"/>
      <c r="T66" s="85"/>
      <c r="U66" s="86"/>
      <c r="V66" s="77"/>
      <c r="W66" s="78"/>
      <c r="X66" s="79"/>
      <c r="Y66" s="80"/>
      <c r="Z66" s="80"/>
      <c r="AA66" s="81"/>
      <c r="AB66" s="83"/>
      <c r="AC66" s="84"/>
      <c r="AD66" s="85"/>
      <c r="AE66" s="83"/>
      <c r="AF66" s="84"/>
      <c r="AG66" s="85"/>
      <c r="AH66" s="79"/>
      <c r="AI66" s="80"/>
      <c r="AJ66" s="80"/>
      <c r="AK66" s="81"/>
      <c r="AL66" s="79"/>
      <c r="AM66" s="80"/>
      <c r="AN66" s="80"/>
      <c r="AO66" s="81"/>
      <c r="AP66" s="82"/>
      <c r="AQ66" s="73"/>
      <c r="AR66" s="73"/>
      <c r="AS66" s="117"/>
    </row>
    <row r="67" spans="1:45" ht="12.75">
      <c r="A67" s="8"/>
      <c r="B67" s="110"/>
      <c r="C67" s="112"/>
      <c r="D67" s="110"/>
      <c r="E67" s="111"/>
      <c r="F67" s="111"/>
      <c r="G67" s="111"/>
      <c r="H67" s="111"/>
      <c r="I67" s="111"/>
      <c r="J67" s="112"/>
      <c r="K67" s="110"/>
      <c r="L67" s="111"/>
      <c r="M67" s="111"/>
      <c r="N67" s="111"/>
      <c r="O67" s="111"/>
      <c r="P67" s="111"/>
      <c r="Q67" s="112"/>
      <c r="R67" s="110"/>
      <c r="S67" s="111"/>
      <c r="T67" s="111"/>
      <c r="U67" s="111"/>
      <c r="V67" s="111"/>
      <c r="W67" s="111"/>
      <c r="X67" s="112"/>
      <c r="Y67" s="110"/>
      <c r="Z67" s="111"/>
      <c r="AA67" s="111"/>
      <c r="AB67" s="111"/>
      <c r="AC67" s="111"/>
      <c r="AD67" s="111"/>
      <c r="AE67" s="112"/>
      <c r="AF67" s="110"/>
      <c r="AG67" s="111"/>
      <c r="AH67" s="111"/>
      <c r="AI67" s="111"/>
      <c r="AJ67" s="111"/>
      <c r="AK67" s="111"/>
      <c r="AL67" s="112"/>
      <c r="AM67" s="110"/>
      <c r="AN67" s="111"/>
      <c r="AO67" s="111"/>
      <c r="AP67" s="111"/>
      <c r="AQ67" s="111"/>
      <c r="AR67" s="111"/>
      <c r="AS67" s="151"/>
    </row>
    <row r="68" spans="1:45" ht="12.75">
      <c r="A68" s="8"/>
      <c r="B68" s="82" t="str">
        <f>'Tournament Results Data'!B39</f>
        <v>Time</v>
      </c>
      <c r="C68" s="74"/>
      <c r="D68" s="82" t="str">
        <f>'Tournament Results Data'!D54</f>
        <v>8:30 AM</v>
      </c>
      <c r="E68" s="73"/>
      <c r="F68" s="73"/>
      <c r="G68" s="73"/>
      <c r="H68" s="73"/>
      <c r="I68" s="73"/>
      <c r="J68" s="74"/>
      <c r="K68" s="82" t="str">
        <f>'Tournament Results Data'!K54</f>
        <v>9:30 AM</v>
      </c>
      <c r="L68" s="73"/>
      <c r="M68" s="73"/>
      <c r="N68" s="73"/>
      <c r="O68" s="73"/>
      <c r="P68" s="73"/>
      <c r="Q68" s="74"/>
      <c r="R68" s="82" t="str">
        <f>'Tournament Results Data'!R54</f>
        <v>ASAP</v>
      </c>
      <c r="S68" s="73"/>
      <c r="T68" s="73"/>
      <c r="U68" s="73"/>
      <c r="V68" s="73"/>
      <c r="W68" s="73"/>
      <c r="X68" s="74"/>
      <c r="Y68" s="82" t="str">
        <f>'Tournament Results Data'!Y54</f>
        <v>ASAP</v>
      </c>
      <c r="Z68" s="73"/>
      <c r="AA68" s="73"/>
      <c r="AB68" s="73"/>
      <c r="AC68" s="73"/>
      <c r="AD68" s="73"/>
      <c r="AE68" s="74"/>
      <c r="AF68" s="82" t="str">
        <f>'Tournament Results Data'!AF54</f>
        <v>ASAP</v>
      </c>
      <c r="AG68" s="73"/>
      <c r="AH68" s="73"/>
      <c r="AI68" s="73"/>
      <c r="AJ68" s="73"/>
      <c r="AK68" s="73"/>
      <c r="AL68" s="74"/>
      <c r="AM68" s="82" t="str">
        <f>'Tournament Results Data'!AM54</f>
        <v>ASAP</v>
      </c>
      <c r="AN68" s="73"/>
      <c r="AO68" s="73"/>
      <c r="AP68" s="73"/>
      <c r="AQ68" s="73"/>
      <c r="AR68" s="73"/>
      <c r="AS68" s="117"/>
    </row>
    <row r="69" spans="1:45" ht="12.75">
      <c r="A69" s="8"/>
      <c r="B69" s="82" t="str">
        <f>'Tournament Results Data'!B40</f>
        <v>Match #</v>
      </c>
      <c r="C69" s="74"/>
      <c r="D69" s="82" t="str">
        <f>'Tournament Results Data'!D55</f>
        <v>1</v>
      </c>
      <c r="E69" s="73"/>
      <c r="F69" s="73"/>
      <c r="G69" s="73"/>
      <c r="H69" s="73"/>
      <c r="I69" s="73"/>
      <c r="J69" s="74"/>
      <c r="K69" s="82" t="str">
        <f>'Tournament Results Data'!K55</f>
        <v>2</v>
      </c>
      <c r="L69" s="73"/>
      <c r="M69" s="73"/>
      <c r="N69" s="73"/>
      <c r="O69" s="73"/>
      <c r="P69" s="73"/>
      <c r="Q69" s="74"/>
      <c r="R69" s="82" t="str">
        <f>'Tournament Results Data'!R55</f>
        <v>3</v>
      </c>
      <c r="S69" s="73"/>
      <c r="T69" s="73"/>
      <c r="U69" s="73"/>
      <c r="V69" s="73"/>
      <c r="W69" s="73"/>
      <c r="X69" s="74"/>
      <c r="Y69" s="82" t="str">
        <f>'Tournament Results Data'!Y55</f>
        <v>4</v>
      </c>
      <c r="Z69" s="73"/>
      <c r="AA69" s="73"/>
      <c r="AB69" s="73"/>
      <c r="AC69" s="73"/>
      <c r="AD69" s="73"/>
      <c r="AE69" s="74"/>
      <c r="AF69" s="82" t="str">
        <f>'Tournament Results Data'!AF55</f>
        <v>5</v>
      </c>
      <c r="AG69" s="73"/>
      <c r="AH69" s="73"/>
      <c r="AI69" s="73"/>
      <c r="AJ69" s="73"/>
      <c r="AK69" s="73"/>
      <c r="AL69" s="74"/>
      <c r="AM69" s="82" t="str">
        <f>'Tournament Results Data'!AM55</f>
        <v>6</v>
      </c>
      <c r="AN69" s="73"/>
      <c r="AO69" s="73"/>
      <c r="AP69" s="73"/>
      <c r="AQ69" s="73"/>
      <c r="AR69" s="73"/>
      <c r="AS69" s="117"/>
    </row>
    <row r="70" spans="1:45" ht="12.75">
      <c r="A70" s="8"/>
      <c r="B70" s="82" t="str">
        <f>'Tournament Results Data'!B41</f>
        <v>Match(Work)</v>
      </c>
      <c r="C70" s="74"/>
      <c r="D70" s="82" t="str">
        <f>'Tournament Results Data'!D56</f>
        <v>1 vs 2 (3)</v>
      </c>
      <c r="E70" s="73"/>
      <c r="F70" s="73"/>
      <c r="G70" s="73"/>
      <c r="H70" s="73"/>
      <c r="I70" s="73"/>
      <c r="J70" s="74"/>
      <c r="K70" s="82" t="str">
        <f>'Tournament Results Data'!K56</f>
        <v>2 vs 3 (1)</v>
      </c>
      <c r="L70" s="73"/>
      <c r="M70" s="73"/>
      <c r="N70" s="73"/>
      <c r="O70" s="73"/>
      <c r="P70" s="73"/>
      <c r="Q70" s="74"/>
      <c r="R70" s="82" t="str">
        <f>'Tournament Results Data'!R56</f>
        <v>1 vs 3 (2)</v>
      </c>
      <c r="S70" s="73"/>
      <c r="T70" s="73"/>
      <c r="U70" s="73"/>
      <c r="V70" s="73"/>
      <c r="W70" s="73"/>
      <c r="X70" s="74"/>
      <c r="Y70" s="82" t="str">
        <f>'Tournament Results Data'!Y56</f>
        <v>1 vs 2 (3)</v>
      </c>
      <c r="Z70" s="73"/>
      <c r="AA70" s="73"/>
      <c r="AB70" s="73"/>
      <c r="AC70" s="73"/>
      <c r="AD70" s="73"/>
      <c r="AE70" s="74"/>
      <c r="AF70" s="82" t="str">
        <f>'Tournament Results Data'!AF56</f>
        <v>2 vs 3 (1)</v>
      </c>
      <c r="AG70" s="73"/>
      <c r="AH70" s="73"/>
      <c r="AI70" s="73"/>
      <c r="AJ70" s="73"/>
      <c r="AK70" s="73"/>
      <c r="AL70" s="74"/>
      <c r="AM70" s="82" t="str">
        <f>'Tournament Results Data'!AM56</f>
        <v>1 vs 3 (2)</v>
      </c>
      <c r="AN70" s="73"/>
      <c r="AO70" s="73"/>
      <c r="AP70" s="73"/>
      <c r="AQ70" s="73"/>
      <c r="AR70" s="73"/>
      <c r="AS70" s="117"/>
    </row>
    <row r="71" spans="1:45" ht="21" customHeight="1">
      <c r="A71" s="8"/>
      <c r="B71" s="82" t="str">
        <f>'Tournament Results Data'!B42</f>
        <v>Score Set 1</v>
      </c>
      <c r="C71" s="74"/>
      <c r="D71" s="139"/>
      <c r="E71" s="140"/>
      <c r="F71" s="140"/>
      <c r="G71" s="5" t="str">
        <f>'Tournament Results Data'!G42</f>
        <v>-</v>
      </c>
      <c r="H71" s="141"/>
      <c r="I71" s="141"/>
      <c r="J71" s="142"/>
      <c r="K71" s="139"/>
      <c r="L71" s="140"/>
      <c r="M71" s="140"/>
      <c r="N71" s="5" t="str">
        <f>'Tournament Results Data'!N42</f>
        <v>-</v>
      </c>
      <c r="O71" s="141"/>
      <c r="P71" s="141"/>
      <c r="Q71" s="142"/>
      <c r="R71" s="139"/>
      <c r="S71" s="140"/>
      <c r="T71" s="140"/>
      <c r="U71" s="5" t="str">
        <f>'Tournament Results Data'!U42</f>
        <v>-</v>
      </c>
      <c r="V71" s="141"/>
      <c r="W71" s="141"/>
      <c r="X71" s="142"/>
      <c r="Y71" s="139"/>
      <c r="Z71" s="140"/>
      <c r="AA71" s="140"/>
      <c r="AB71" s="5" t="str">
        <f>'Tournament Results Data'!AB42</f>
        <v>-</v>
      </c>
      <c r="AC71" s="141"/>
      <c r="AD71" s="141"/>
      <c r="AE71" s="142"/>
      <c r="AF71" s="139"/>
      <c r="AG71" s="140"/>
      <c r="AH71" s="140"/>
      <c r="AI71" s="5" t="str">
        <f>'Tournament Results Data'!AI42</f>
        <v>-</v>
      </c>
      <c r="AJ71" s="141"/>
      <c r="AK71" s="141"/>
      <c r="AL71" s="142"/>
      <c r="AM71" s="139"/>
      <c r="AN71" s="140"/>
      <c r="AO71" s="140"/>
      <c r="AP71" s="5" t="str">
        <f>'Tournament Results Data'!AP42</f>
        <v>-</v>
      </c>
      <c r="AQ71" s="141"/>
      <c r="AR71" s="141"/>
      <c r="AS71" s="148"/>
    </row>
    <row r="72" spans="1:45" ht="21" customHeight="1">
      <c r="A72" s="8"/>
      <c r="B72" s="82" t="str">
        <f>'Tournament Results Data'!B43</f>
        <v>Score Set 2</v>
      </c>
      <c r="C72" s="74"/>
      <c r="D72" s="139"/>
      <c r="E72" s="140"/>
      <c r="F72" s="140"/>
      <c r="G72" s="5" t="str">
        <f>'Tournament Results Data'!G43</f>
        <v>-</v>
      </c>
      <c r="H72" s="141"/>
      <c r="I72" s="141"/>
      <c r="J72" s="142"/>
      <c r="K72" s="139"/>
      <c r="L72" s="140"/>
      <c r="M72" s="140"/>
      <c r="N72" s="5" t="str">
        <f>'Tournament Results Data'!N43</f>
        <v>-</v>
      </c>
      <c r="O72" s="141"/>
      <c r="P72" s="141"/>
      <c r="Q72" s="142"/>
      <c r="R72" s="139"/>
      <c r="S72" s="140"/>
      <c r="T72" s="140"/>
      <c r="U72" s="5" t="str">
        <f>'Tournament Results Data'!U43</f>
        <v>-</v>
      </c>
      <c r="V72" s="141"/>
      <c r="W72" s="141"/>
      <c r="X72" s="142"/>
      <c r="Y72" s="139"/>
      <c r="Z72" s="140"/>
      <c r="AA72" s="140"/>
      <c r="AB72" s="5" t="str">
        <f>'Tournament Results Data'!AB43</f>
        <v>-</v>
      </c>
      <c r="AC72" s="141"/>
      <c r="AD72" s="141"/>
      <c r="AE72" s="142"/>
      <c r="AF72" s="139"/>
      <c r="AG72" s="140"/>
      <c r="AH72" s="140"/>
      <c r="AI72" s="5" t="str">
        <f>'Tournament Results Data'!AI43</f>
        <v>-</v>
      </c>
      <c r="AJ72" s="141"/>
      <c r="AK72" s="141"/>
      <c r="AL72" s="142"/>
      <c r="AM72" s="139"/>
      <c r="AN72" s="140"/>
      <c r="AO72" s="140"/>
      <c r="AP72" s="5" t="str">
        <f>'Tournament Results Data'!AP43</f>
        <v>-</v>
      </c>
      <c r="AQ72" s="141"/>
      <c r="AR72" s="141"/>
      <c r="AS72" s="148"/>
    </row>
    <row r="73" spans="1:45" ht="21" customHeight="1" thickBot="1">
      <c r="A73" s="10"/>
      <c r="B73" s="113" t="str">
        <f>'Tournament Results Data'!B44</f>
        <v>Score Set 3</v>
      </c>
      <c r="C73" s="114"/>
      <c r="D73" s="144"/>
      <c r="E73" s="145"/>
      <c r="F73" s="145"/>
      <c r="G73" s="16" t="str">
        <f>'Tournament Results Data'!G44</f>
        <v>-</v>
      </c>
      <c r="H73" s="146"/>
      <c r="I73" s="146"/>
      <c r="J73" s="154"/>
      <c r="K73" s="144"/>
      <c r="L73" s="145"/>
      <c r="M73" s="145"/>
      <c r="N73" s="16" t="str">
        <f>'Tournament Results Data'!N44</f>
        <v>-</v>
      </c>
      <c r="O73" s="146"/>
      <c r="P73" s="146"/>
      <c r="Q73" s="154"/>
      <c r="R73" s="144"/>
      <c r="S73" s="145"/>
      <c r="T73" s="145"/>
      <c r="U73" s="16" t="str">
        <f>'Tournament Results Data'!U44</f>
        <v>-</v>
      </c>
      <c r="V73" s="146"/>
      <c r="W73" s="146"/>
      <c r="X73" s="154"/>
      <c r="Y73" s="144"/>
      <c r="Z73" s="145"/>
      <c r="AA73" s="145"/>
      <c r="AB73" s="16" t="str">
        <f>'Tournament Results Data'!AB44</f>
        <v>-</v>
      </c>
      <c r="AC73" s="146"/>
      <c r="AD73" s="146"/>
      <c r="AE73" s="154"/>
      <c r="AF73" s="144"/>
      <c r="AG73" s="145"/>
      <c r="AH73" s="145"/>
      <c r="AI73" s="16" t="str">
        <f>'Tournament Results Data'!AI44</f>
        <v>-</v>
      </c>
      <c r="AJ73" s="146"/>
      <c r="AK73" s="146"/>
      <c r="AL73" s="154"/>
      <c r="AM73" s="144"/>
      <c r="AN73" s="145"/>
      <c r="AO73" s="145"/>
      <c r="AP73" s="16" t="str">
        <f>'Tournament Results Data'!AP44</f>
        <v>-</v>
      </c>
      <c r="AQ73" s="146"/>
      <c r="AR73" s="146"/>
      <c r="AS73" s="147"/>
    </row>
    <row r="74" spans="1:45" ht="12.75">
      <c r="A74" s="2"/>
      <c r="B74" s="2"/>
      <c r="C74" s="2"/>
      <c r="D74" s="20"/>
      <c r="E74" s="20"/>
      <c r="F74" s="20"/>
      <c r="G74" s="2"/>
      <c r="H74" s="21"/>
      <c r="I74" s="21"/>
      <c r="J74" s="21"/>
      <c r="K74" s="20"/>
      <c r="L74" s="20"/>
      <c r="M74" s="20"/>
      <c r="N74" s="2"/>
      <c r="O74" s="21"/>
      <c r="P74" s="21"/>
      <c r="Q74" s="21"/>
      <c r="R74" s="20"/>
      <c r="S74" s="20"/>
      <c r="T74" s="20"/>
      <c r="U74" s="2"/>
      <c r="V74" s="21"/>
      <c r="W74" s="21"/>
      <c r="X74" s="21"/>
      <c r="Y74" s="20"/>
      <c r="Z74" s="20"/>
      <c r="AA74" s="20"/>
      <c r="AB74" s="2"/>
      <c r="AC74" s="21"/>
      <c r="AD74" s="21"/>
      <c r="AE74" s="21"/>
      <c r="AF74" s="20"/>
      <c r="AG74" s="20"/>
      <c r="AH74" s="20"/>
      <c r="AI74" s="2"/>
      <c r="AJ74" s="21"/>
      <c r="AK74" s="21"/>
      <c r="AL74" s="21"/>
      <c r="AM74" s="20"/>
      <c r="AN74" s="20"/>
      <c r="AO74" s="20"/>
      <c r="AP74" s="2"/>
      <c r="AQ74" s="21"/>
      <c r="AR74" s="21"/>
      <c r="AS74" s="21"/>
    </row>
    <row r="75" spans="2:27" ht="12.75">
      <c r="B75" s="6" t="str">
        <f>'Tournament Results Data'!B1</f>
        <v>Tournament:  </v>
      </c>
      <c r="C75" s="143">
        <f>'Tournament Results Data'!C1</f>
        <v>0</v>
      </c>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row>
    <row r="76" ht="12.75">
      <c r="B76" s="6"/>
    </row>
    <row r="77" spans="1:5" ht="12.75">
      <c r="A77" s="152" t="str">
        <f>'Tournament Results Data'!A3</f>
        <v>Date:  </v>
      </c>
      <c r="B77" s="152"/>
      <c r="C77" s="153">
        <f>'Tournament Results Data'!C3</f>
        <v>0</v>
      </c>
      <c r="D77" s="153"/>
      <c r="E77" s="153"/>
    </row>
    <row r="78" ht="12.75">
      <c r="B78" s="6"/>
    </row>
    <row r="79" spans="2:27" ht="12.75">
      <c r="B79" s="6" t="str">
        <f>'Tournament Results Data'!B5</f>
        <v>Site:  </v>
      </c>
      <c r="C79" s="143">
        <f>'Tournament Results Data'!C5</f>
        <v>0</v>
      </c>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row>
    <row r="81" spans="2:45" ht="18">
      <c r="B81" s="155" t="s">
        <v>48</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row>
    <row r="83" spans="1:30" ht="12.75" customHeight="1">
      <c r="A83" s="156"/>
      <c r="B83" s="156"/>
      <c r="C83" s="157"/>
      <c r="D83" s="40"/>
      <c r="E83" s="40"/>
      <c r="F83" s="2"/>
      <c r="G83" s="2"/>
      <c r="H83" s="2"/>
      <c r="I83" s="2"/>
      <c r="J83" s="2"/>
      <c r="K83" s="2"/>
      <c r="L83" s="2"/>
      <c r="M83" s="2"/>
      <c r="N83" s="2"/>
      <c r="O83" s="2"/>
      <c r="P83" s="2"/>
      <c r="Q83" s="2"/>
      <c r="R83" s="2"/>
      <c r="S83" s="2"/>
      <c r="T83" s="2"/>
      <c r="U83" s="2"/>
      <c r="V83" s="2"/>
      <c r="W83" s="2"/>
      <c r="X83" s="2"/>
      <c r="Y83" s="2"/>
      <c r="Z83" s="2"/>
      <c r="AA83" s="21" t="s">
        <v>91</v>
      </c>
      <c r="AB83" s="2"/>
      <c r="AC83" s="2"/>
      <c r="AD83" s="32"/>
    </row>
    <row r="84" spans="1:30" ht="12.75" customHeight="1">
      <c r="A84" s="29"/>
      <c r="B84" s="29"/>
      <c r="C84" s="36"/>
      <c r="D84" s="29"/>
      <c r="E84" s="29"/>
      <c r="F84" s="29"/>
      <c r="G84" s="17"/>
      <c r="H84" s="30"/>
      <c r="I84" s="30"/>
      <c r="J84" s="30"/>
      <c r="K84" s="30"/>
      <c r="L84" s="30"/>
      <c r="M84" s="30"/>
      <c r="N84" s="30"/>
      <c r="O84" s="30"/>
      <c r="P84" s="30"/>
      <c r="Q84" s="30"/>
      <c r="R84" s="2"/>
      <c r="S84" s="2"/>
      <c r="T84" s="2"/>
      <c r="U84" s="2"/>
      <c r="V84" s="2"/>
      <c r="W84" s="2"/>
      <c r="X84" s="2"/>
      <c r="Y84" s="21" t="s">
        <v>83</v>
      </c>
      <c r="Z84" s="2"/>
      <c r="AA84" s="21"/>
      <c r="AB84" s="2"/>
      <c r="AC84" s="2"/>
      <c r="AD84" s="32"/>
    </row>
    <row r="85" spans="1:30" ht="12.75" customHeight="1">
      <c r="A85" s="2"/>
      <c r="B85" s="2" t="s">
        <v>49</v>
      </c>
      <c r="C85" s="27"/>
      <c r="D85" s="15"/>
      <c r="E85" s="82"/>
      <c r="F85" s="73"/>
      <c r="G85" s="73"/>
      <c r="H85" s="73"/>
      <c r="I85" s="73"/>
      <c r="J85" s="73"/>
      <c r="K85" s="73"/>
      <c r="L85" s="73"/>
      <c r="M85" s="73"/>
      <c r="N85" s="73"/>
      <c r="O85" s="73"/>
      <c r="P85" s="73"/>
      <c r="Q85" s="73"/>
      <c r="R85" s="73"/>
      <c r="S85" s="73"/>
      <c r="T85" s="73"/>
      <c r="U85" s="73"/>
      <c r="V85" s="74"/>
      <c r="W85" s="2"/>
      <c r="X85" s="2"/>
      <c r="Y85" s="2"/>
      <c r="Z85" s="2"/>
      <c r="AA85" s="2"/>
      <c r="AB85" s="2"/>
      <c r="AC85" s="2"/>
      <c r="AD85" s="32"/>
    </row>
    <row r="86" spans="1:47" ht="12.75" customHeight="1">
      <c r="A86" s="29"/>
      <c r="B86" s="29"/>
      <c r="C86" s="36"/>
      <c r="D86" s="29"/>
      <c r="E86"/>
      <c r="F86"/>
      <c r="G86"/>
      <c r="H86"/>
      <c r="I86"/>
      <c r="J86"/>
      <c r="K86" s="159"/>
      <c r="L86" s="160"/>
      <c r="M86" s="5" t="s">
        <v>11</v>
      </c>
      <c r="N86" s="87"/>
      <c r="O86" s="138"/>
      <c r="P86"/>
      <c r="Q86"/>
      <c r="R86"/>
      <c r="S86"/>
      <c r="T86"/>
      <c r="U86"/>
      <c r="V86" s="41"/>
      <c r="W86" s="28"/>
      <c r="X86"/>
      <c r="Y86"/>
      <c r="Z86"/>
      <c r="AA86"/>
      <c r="AB86"/>
      <c r="AC86"/>
      <c r="AD86"/>
      <c r="AE86"/>
      <c r="AF86"/>
      <c r="AG86"/>
      <c r="AH86"/>
      <c r="AI86"/>
      <c r="AJ86"/>
      <c r="AK86"/>
      <c r="AL86"/>
      <c r="AM86"/>
      <c r="AN86"/>
      <c r="AO86"/>
      <c r="AU86" s="2"/>
    </row>
    <row r="87" spans="1:47" ht="12.75" customHeight="1">
      <c r="A87" s="15"/>
      <c r="B87" s="33"/>
      <c r="C87" s="38"/>
      <c r="D87" s="32"/>
      <c r="E87" s="32"/>
      <c r="F87" s="32"/>
      <c r="G87" s="32"/>
      <c r="H87" s="32"/>
      <c r="I87" s="32"/>
      <c r="J87" s="32"/>
      <c r="K87" s="32"/>
      <c r="L87" s="32"/>
      <c r="M87" s="32"/>
      <c r="N87" s="32"/>
      <c r="O87" s="32"/>
      <c r="P87" s="32"/>
      <c r="Q87" s="32"/>
      <c r="R87" s="32"/>
      <c r="S87" s="32"/>
      <c r="T87" s="32"/>
      <c r="U87" s="32"/>
      <c r="V87"/>
      <c r="W87"/>
      <c r="X87"/>
      <c r="Y87"/>
      <c r="Z87"/>
      <c r="AA87"/>
      <c r="AB87"/>
      <c r="AC87"/>
      <c r="AD87"/>
      <c r="AE87"/>
      <c r="AF87"/>
      <c r="AG87"/>
      <c r="AH87"/>
      <c r="AI87"/>
      <c r="AJ87"/>
      <c r="AK87"/>
      <c r="AL87"/>
      <c r="AM87"/>
      <c r="AN87"/>
      <c r="AO87"/>
      <c r="AU87" s="39"/>
    </row>
    <row r="88" spans="1:41" ht="12.75" customHeight="1">
      <c r="A88" s="156"/>
      <c r="B88" s="156"/>
      <c r="C88" s="157"/>
      <c r="D88" s="2"/>
      <c r="E88" s="2"/>
      <c r="F88" s="2"/>
      <c r="G88" s="2"/>
      <c r="H88" s="2"/>
      <c r="I88" s="2"/>
      <c r="J88" s="2"/>
      <c r="K88" s="2"/>
      <c r="L88" s="2"/>
      <c r="M88" s="2"/>
      <c r="N88" s="2"/>
      <c r="O88" s="2"/>
      <c r="P88" s="2"/>
      <c r="Q88" s="2"/>
      <c r="R88" s="2"/>
      <c r="S88" s="2"/>
      <c r="T88" s="2"/>
      <c r="U88" s="2"/>
      <c r="V88"/>
      <c r="W88"/>
      <c r="X88"/>
      <c r="Y88"/>
      <c r="Z88"/>
      <c r="AA88"/>
      <c r="AB88"/>
      <c r="AC88"/>
      <c r="AD88"/>
      <c r="AE88"/>
      <c r="AF88"/>
      <c r="AG88"/>
      <c r="AH88"/>
      <c r="AI88"/>
      <c r="AJ88"/>
      <c r="AK88"/>
      <c r="AL88"/>
      <c r="AM88"/>
      <c r="AN88"/>
      <c r="AO88"/>
    </row>
    <row r="89" spans="1:41" ht="12.75" customHeight="1">
      <c r="A89" s="29"/>
      <c r="B89" s="29"/>
      <c r="C89" s="29"/>
      <c r="D89" s="29"/>
      <c r="E89" s="29"/>
      <c r="F89" s="29"/>
      <c r="G89" s="17"/>
      <c r="H89" s="30"/>
      <c r="I89" s="30"/>
      <c r="J89" s="30"/>
      <c r="K89" s="30"/>
      <c r="L89" s="30"/>
      <c r="M89" s="30"/>
      <c r="N89" s="30"/>
      <c r="O89" s="30"/>
      <c r="P89" s="30"/>
      <c r="Q89" s="30"/>
      <c r="R89" s="2"/>
      <c r="S89" s="2"/>
      <c r="T89" s="2"/>
      <c r="U89" s="2"/>
      <c r="V89"/>
      <c r="W89"/>
      <c r="X89"/>
      <c r="Y89"/>
      <c r="Z89"/>
      <c r="AA89"/>
      <c r="AB89"/>
      <c r="AC89"/>
      <c r="AD89"/>
      <c r="AE89"/>
      <c r="AF89"/>
      <c r="AG89"/>
      <c r="AH89"/>
      <c r="AI89"/>
      <c r="AJ89"/>
      <c r="AK89"/>
      <c r="AL89"/>
      <c r="AM89"/>
      <c r="AN89"/>
      <c r="AO89"/>
    </row>
    <row r="90" spans="1:41" ht="12.75" customHeight="1">
      <c r="A90" s="2"/>
      <c r="B90" s="2"/>
      <c r="C90" s="2"/>
      <c r="D90" s="2"/>
      <c r="E90" s="2"/>
      <c r="F90" s="2"/>
      <c r="G90" s="2"/>
      <c r="H90" s="2"/>
      <c r="I90" s="2"/>
      <c r="J90" s="2"/>
      <c r="K90" s="2"/>
      <c r="L90" s="2"/>
      <c r="M90" s="2"/>
      <c r="N90" s="2"/>
      <c r="O90" s="2"/>
      <c r="P90" s="2"/>
      <c r="Q90" s="2"/>
      <c r="R90" s="2"/>
      <c r="S90" s="2"/>
      <c r="T90" s="2"/>
      <c r="U90" s="2"/>
      <c r="V90"/>
      <c r="W90"/>
      <c r="X90"/>
      <c r="Y90"/>
      <c r="Z90"/>
      <c r="AA90"/>
      <c r="AB90"/>
      <c r="AC90"/>
      <c r="AD90"/>
      <c r="AE90"/>
      <c r="AF90"/>
      <c r="AG90"/>
      <c r="AH90"/>
      <c r="AI90"/>
      <c r="AJ90"/>
      <c r="AK90"/>
      <c r="AL90"/>
      <c r="AM90"/>
      <c r="AN90"/>
      <c r="AO90"/>
    </row>
    <row r="91" spans="1:41" ht="12.75" customHeight="1">
      <c r="A91" s="156"/>
      <c r="B91" s="156"/>
      <c r="C91" s="157"/>
      <c r="D91" s="2"/>
      <c r="E91" s="2"/>
      <c r="F91" s="2"/>
      <c r="G91" s="2"/>
      <c r="H91" s="2"/>
      <c r="I91" s="2"/>
      <c r="J91" s="2"/>
      <c r="K91" s="2"/>
      <c r="L91" s="2"/>
      <c r="M91" s="2"/>
      <c r="N91" s="2"/>
      <c r="O91" s="2"/>
      <c r="P91" s="2"/>
      <c r="Q91" s="2"/>
      <c r="R91" s="2"/>
      <c r="S91" s="2"/>
      <c r="T91" s="2"/>
      <c r="U91" s="2"/>
      <c r="V91"/>
      <c r="W91"/>
      <c r="X91"/>
      <c r="Y91"/>
      <c r="Z91"/>
      <c r="AA91"/>
      <c r="AB91"/>
      <c r="AC91"/>
      <c r="AD91"/>
      <c r="AE91"/>
      <c r="AF91"/>
      <c r="AG91"/>
      <c r="AH91"/>
      <c r="AI91"/>
      <c r="AJ91"/>
      <c r="AK91"/>
      <c r="AL91"/>
      <c r="AM91"/>
      <c r="AN91"/>
      <c r="AO91"/>
    </row>
    <row r="92" spans="1:41" ht="12.75" customHeight="1">
      <c r="A92" s="29"/>
      <c r="B92" s="29"/>
      <c r="C92" s="35"/>
      <c r="D92" s="29"/>
      <c r="E92" s="29"/>
      <c r="F92" s="29"/>
      <c r="G92" s="17"/>
      <c r="H92" s="30"/>
      <c r="I92" s="30"/>
      <c r="J92" s="30"/>
      <c r="K92" s="30"/>
      <c r="L92" s="30"/>
      <c r="M92" s="30"/>
      <c r="N92" s="30"/>
      <c r="O92" s="30"/>
      <c r="P92" s="30"/>
      <c r="Q92" s="30"/>
      <c r="R92" s="2"/>
      <c r="S92" s="2"/>
      <c r="T92" s="2"/>
      <c r="U92" s="2"/>
      <c r="V92"/>
      <c r="W92"/>
      <c r="X92"/>
      <c r="Y92"/>
      <c r="Z92"/>
      <c r="AA92"/>
      <c r="AB92"/>
      <c r="AC92"/>
      <c r="AD92"/>
      <c r="AE92"/>
      <c r="AF92"/>
      <c r="AG92"/>
      <c r="AH92"/>
      <c r="AI92"/>
      <c r="AJ92"/>
      <c r="AK92"/>
      <c r="AL92"/>
      <c r="AM92"/>
      <c r="AN92"/>
      <c r="AO92"/>
    </row>
    <row r="93" spans="1:47" ht="12.75" customHeight="1">
      <c r="A93" s="2"/>
      <c r="B93" s="32" t="s">
        <v>50</v>
      </c>
      <c r="C93" s="37"/>
      <c r="D93" s="33"/>
      <c r="E93" s="82"/>
      <c r="F93" s="73"/>
      <c r="G93" s="73"/>
      <c r="H93" s="73"/>
      <c r="I93" s="73"/>
      <c r="J93" s="73"/>
      <c r="K93" s="73"/>
      <c r="L93" s="73"/>
      <c r="M93" s="73"/>
      <c r="N93" s="73"/>
      <c r="O93" s="73"/>
      <c r="P93" s="73"/>
      <c r="Q93" s="73"/>
      <c r="R93" s="73"/>
      <c r="S93" s="73"/>
      <c r="T93" s="73"/>
      <c r="U93" s="73"/>
      <c r="V93" s="74"/>
      <c r="W93" s="28"/>
      <c r="X93"/>
      <c r="Y93"/>
      <c r="Z93"/>
      <c r="AA93"/>
      <c r="AB93"/>
      <c r="AC93"/>
      <c r="AD93"/>
      <c r="AE93"/>
      <c r="AF93"/>
      <c r="AG93"/>
      <c r="AH93"/>
      <c r="AI93"/>
      <c r="AJ93"/>
      <c r="AK93"/>
      <c r="AL93"/>
      <c r="AM93"/>
      <c r="AN93"/>
      <c r="AO93"/>
      <c r="AU93" s="1"/>
    </row>
    <row r="94" spans="1:41" ht="12.75" customHeight="1">
      <c r="A94" s="2"/>
      <c r="B94" s="2"/>
      <c r="C94" s="27"/>
      <c r="D94" s="2"/>
      <c r="E94"/>
      <c r="F94"/>
      <c r="G94"/>
      <c r="H94"/>
      <c r="I94"/>
      <c r="J94"/>
      <c r="K94" s="158"/>
      <c r="L94" s="149"/>
      <c r="M94" s="5" t="s">
        <v>11</v>
      </c>
      <c r="N94" s="149"/>
      <c r="O94" s="150"/>
      <c r="P94"/>
      <c r="Q94"/>
      <c r="R94"/>
      <c r="S94"/>
      <c r="T94"/>
      <c r="U94"/>
      <c r="V94" s="2"/>
      <c r="W94"/>
      <c r="X94"/>
      <c r="Y94"/>
      <c r="Z94"/>
      <c r="AA94"/>
      <c r="AB94"/>
      <c r="AC94"/>
      <c r="AD94"/>
      <c r="AE94"/>
      <c r="AF94"/>
      <c r="AG94"/>
      <c r="AH94"/>
      <c r="AI94"/>
      <c r="AJ94"/>
      <c r="AK94"/>
      <c r="AL94"/>
      <c r="AM94"/>
      <c r="AN94"/>
      <c r="AO94"/>
    </row>
    <row r="95" spans="1:30" ht="12.75" customHeight="1">
      <c r="A95" s="15"/>
      <c r="B95" s="15"/>
      <c r="C95" s="26"/>
      <c r="D95" s="2"/>
      <c r="E95" s="2"/>
      <c r="F95" s="2"/>
      <c r="G95" s="2"/>
      <c r="H95" s="2"/>
      <c r="I95" s="2"/>
      <c r="J95" s="2"/>
      <c r="K95" s="2"/>
      <c r="L95" s="2"/>
      <c r="M95" s="2"/>
      <c r="N95" s="2"/>
      <c r="O95" s="2"/>
      <c r="P95" s="2"/>
      <c r="Q95" s="2"/>
      <c r="R95" s="2"/>
      <c r="S95" s="2"/>
      <c r="T95" s="2"/>
      <c r="U95" s="2"/>
      <c r="V95" s="2"/>
      <c r="W95" s="2"/>
      <c r="X95" s="2"/>
      <c r="Y95" s="2"/>
      <c r="Z95" s="2"/>
      <c r="AA95" s="2"/>
      <c r="AB95" s="2"/>
      <c r="AC95" s="2"/>
      <c r="AD95" s="32"/>
    </row>
    <row r="96" spans="1:30" ht="12.75" customHeight="1">
      <c r="A96" s="156"/>
      <c r="B96" s="156"/>
      <c r="C96" s="157"/>
      <c r="D96" s="2"/>
      <c r="E96" s="2"/>
      <c r="F96" s="2"/>
      <c r="G96" s="2"/>
      <c r="H96" s="2"/>
      <c r="I96" s="2"/>
      <c r="J96" s="2"/>
      <c r="K96" s="2"/>
      <c r="L96" s="2"/>
      <c r="M96" s="2"/>
      <c r="N96" s="2"/>
      <c r="O96" s="2"/>
      <c r="P96" s="2"/>
      <c r="Q96" s="2"/>
      <c r="R96" s="2"/>
      <c r="S96" s="2"/>
      <c r="T96" s="2"/>
      <c r="U96" s="2"/>
      <c r="V96" s="2"/>
      <c r="W96" s="2"/>
      <c r="X96" s="2"/>
      <c r="Y96" s="2"/>
      <c r="Z96" s="2"/>
      <c r="AA96" s="2"/>
      <c r="AB96" s="2"/>
      <c r="AC96" s="2"/>
      <c r="AD96" s="32"/>
    </row>
    <row r="97" spans="1:30" ht="12.75" customHeight="1">
      <c r="A97" s="29"/>
      <c r="B97" s="29"/>
      <c r="C97" s="29"/>
      <c r="D97" s="29"/>
      <c r="E97" s="29"/>
      <c r="F97" s="29"/>
      <c r="G97" s="17"/>
      <c r="H97" s="30"/>
      <c r="I97" s="30"/>
      <c r="J97" s="30"/>
      <c r="K97" s="30"/>
      <c r="L97" s="30"/>
      <c r="M97" s="30"/>
      <c r="N97" s="30"/>
      <c r="O97" s="30"/>
      <c r="P97" s="30"/>
      <c r="Q97" s="30"/>
      <c r="R97" s="2"/>
      <c r="S97" s="2"/>
      <c r="T97" s="2"/>
      <c r="U97" s="2"/>
      <c r="V97" s="2"/>
      <c r="W97" s="2"/>
      <c r="X97" s="2"/>
      <c r="Y97" s="2"/>
      <c r="Z97" s="2"/>
      <c r="AA97" s="2"/>
      <c r="AB97" s="2"/>
      <c r="AC97" s="2"/>
      <c r="AD97" s="32"/>
    </row>
    <row r="98" spans="1:30" ht="12.75" customHeight="1">
      <c r="A98" s="156"/>
      <c r="B98" s="156"/>
      <c r="C98" s="157"/>
      <c r="D98" s="2"/>
      <c r="E98" s="2"/>
      <c r="F98" s="2"/>
      <c r="G98" s="2"/>
      <c r="H98" s="2"/>
      <c r="I98" s="2"/>
      <c r="J98" s="2"/>
      <c r="K98" s="2"/>
      <c r="L98" s="2"/>
      <c r="M98" s="2"/>
      <c r="N98" s="2"/>
      <c r="O98" s="2"/>
      <c r="P98" s="2"/>
      <c r="Q98" s="2"/>
      <c r="R98" s="2"/>
      <c r="S98" s="2"/>
      <c r="T98" s="2"/>
      <c r="U98" s="2"/>
      <c r="V98"/>
      <c r="W98" s="2"/>
      <c r="X98" s="2"/>
      <c r="Y98" s="2"/>
      <c r="Z98" s="2"/>
      <c r="AA98" s="2"/>
      <c r="AB98" s="2"/>
      <c r="AC98" s="2"/>
      <c r="AD98" s="32"/>
    </row>
    <row r="99" spans="1:30" ht="12.75" customHeight="1">
      <c r="A99" s="29"/>
      <c r="B99" s="29"/>
      <c r="C99" s="35"/>
      <c r="D99" s="29"/>
      <c r="E99" s="29"/>
      <c r="F99" s="29"/>
      <c r="G99" s="17"/>
      <c r="H99" s="30"/>
      <c r="I99" s="30"/>
      <c r="J99" s="30"/>
      <c r="K99" s="30"/>
      <c r="L99" s="30"/>
      <c r="M99" s="30"/>
      <c r="N99" s="30"/>
      <c r="O99" s="30"/>
      <c r="P99" s="30"/>
      <c r="Q99" s="30"/>
      <c r="R99" s="2"/>
      <c r="S99" s="2"/>
      <c r="T99" s="2"/>
      <c r="U99" s="2"/>
      <c r="V99"/>
      <c r="W99" s="2"/>
      <c r="X99" s="2"/>
      <c r="Y99" s="2"/>
      <c r="Z99" s="2"/>
      <c r="AA99" s="2"/>
      <c r="AB99" s="2"/>
      <c r="AC99" s="2"/>
      <c r="AD99" s="32"/>
    </row>
    <row r="100" spans="1:30" ht="12.75" customHeight="1">
      <c r="A100" s="2"/>
      <c r="B100" s="32" t="s">
        <v>51</v>
      </c>
      <c r="C100" s="37"/>
      <c r="D100" s="33"/>
      <c r="E100" s="82"/>
      <c r="F100" s="73"/>
      <c r="G100" s="73"/>
      <c r="H100" s="73"/>
      <c r="I100" s="73"/>
      <c r="J100" s="73"/>
      <c r="K100" s="73"/>
      <c r="L100" s="73"/>
      <c r="M100" s="73"/>
      <c r="N100" s="73"/>
      <c r="O100" s="73"/>
      <c r="P100" s="73"/>
      <c r="Q100" s="73"/>
      <c r="R100" s="73"/>
      <c r="S100" s="73"/>
      <c r="T100" s="73"/>
      <c r="U100" s="73"/>
      <c r="V100" s="74"/>
      <c r="W100" s="2"/>
      <c r="X100" s="2"/>
      <c r="Y100" s="2"/>
      <c r="Z100" s="2"/>
      <c r="AA100" s="2"/>
      <c r="AB100" s="2"/>
      <c r="AC100" s="2"/>
      <c r="AD100" s="32"/>
    </row>
    <row r="101" spans="1:30" ht="12.75" customHeight="1">
      <c r="A101" s="2"/>
      <c r="B101" s="2"/>
      <c r="C101" s="27"/>
      <c r="D101" s="2"/>
      <c r="E101"/>
      <c r="F101"/>
      <c r="G101"/>
      <c r="H101"/>
      <c r="I101"/>
      <c r="J101"/>
      <c r="K101" s="158"/>
      <c r="L101" s="149"/>
      <c r="M101" s="5" t="s">
        <v>11</v>
      </c>
      <c r="N101" s="149"/>
      <c r="O101" s="150"/>
      <c r="P101"/>
      <c r="Q101"/>
      <c r="R101"/>
      <c r="S101"/>
      <c r="T101"/>
      <c r="U101"/>
      <c r="V101" s="2"/>
      <c r="W101" s="2"/>
      <c r="X101" s="2"/>
      <c r="Y101" s="2"/>
      <c r="Z101" s="2"/>
      <c r="AA101" s="2"/>
      <c r="AB101" s="2"/>
      <c r="AC101" s="2"/>
      <c r="AD101" s="32"/>
    </row>
    <row r="102" spans="1:30" ht="12.75" customHeight="1">
      <c r="A102" s="15"/>
      <c r="B102" s="15"/>
      <c r="C102" s="26"/>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32"/>
    </row>
    <row r="103" spans="1:30" ht="12.75" customHeight="1">
      <c r="A103" s="156"/>
      <c r="B103" s="156"/>
      <c r="C103" s="157"/>
      <c r="D103" s="2"/>
      <c r="E103" s="2"/>
      <c r="F103" s="2"/>
      <c r="G103" s="2"/>
      <c r="H103" s="2"/>
      <c r="I103" s="2"/>
      <c r="J103" s="2"/>
      <c r="K103" s="2"/>
      <c r="L103" s="2"/>
      <c r="M103" s="2"/>
      <c r="N103" s="2"/>
      <c r="O103" s="2"/>
      <c r="P103" s="2"/>
      <c r="Q103" s="2"/>
      <c r="R103" s="2"/>
      <c r="S103" s="2"/>
      <c r="T103" s="2"/>
      <c r="U103" s="2"/>
      <c r="V103" s="2"/>
      <c r="W103" s="32"/>
      <c r="X103" s="32"/>
      <c r="Y103" s="32"/>
      <c r="Z103" s="32"/>
      <c r="AA103" s="32"/>
      <c r="AB103" s="32"/>
      <c r="AC103" s="32"/>
      <c r="AD103" s="32"/>
    </row>
    <row r="104" spans="1:30" ht="12.75" customHeight="1">
      <c r="A104" s="40"/>
      <c r="B104" s="40"/>
      <c r="C104" s="40"/>
      <c r="D104" s="2"/>
      <c r="E104" s="2"/>
      <c r="F104" s="2"/>
      <c r="G104" s="2"/>
      <c r="H104" s="2"/>
      <c r="I104" s="2"/>
      <c r="J104" s="2"/>
      <c r="K104" s="2"/>
      <c r="L104" s="2"/>
      <c r="M104" s="2"/>
      <c r="N104" s="2"/>
      <c r="O104" s="2"/>
      <c r="P104" s="2"/>
      <c r="Q104" s="2"/>
      <c r="R104" s="2"/>
      <c r="S104" s="2"/>
      <c r="T104" s="2"/>
      <c r="U104" s="2"/>
      <c r="V104" s="2"/>
      <c r="W104" s="32"/>
      <c r="X104" s="32"/>
      <c r="Y104" s="32"/>
      <c r="Z104" s="32"/>
      <c r="AA104" s="32"/>
      <c r="AB104" s="32"/>
      <c r="AC104" s="32"/>
      <c r="AD104" s="32"/>
    </row>
    <row r="106" spans="2:27" ht="12.75">
      <c r="B106" s="6" t="str">
        <f>'Tournament Results Data'!B1</f>
        <v>Tournament:  </v>
      </c>
      <c r="C106" s="143">
        <f>'Tournament Results Data'!C1</f>
        <v>0</v>
      </c>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row>
    <row r="107" ht="12.75">
      <c r="B107" s="6"/>
    </row>
    <row r="108" spans="1:5" ht="12.75">
      <c r="A108" s="152" t="str">
        <f>'Tournament Results Data'!A3</f>
        <v>Date:  </v>
      </c>
      <c r="B108" s="152"/>
      <c r="C108" s="153">
        <f>'Tournament Results Data'!C3</f>
        <v>0</v>
      </c>
      <c r="D108" s="153"/>
      <c r="E108" s="153"/>
    </row>
    <row r="109" ht="12.75">
      <c r="B109" s="6"/>
    </row>
    <row r="110" spans="2:27" ht="12.75">
      <c r="B110" s="6" t="str">
        <f>'Tournament Results Data'!B5</f>
        <v>Site:  </v>
      </c>
      <c r="C110" s="143">
        <f>'Tournament Results Data'!C5</f>
        <v>0</v>
      </c>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row>
    <row r="113" spans="1:46" ht="18">
      <c r="A113" s="163" t="s">
        <v>92</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51"/>
    </row>
    <row r="114" spans="1:46" ht="12.75">
      <c r="A114" s="31"/>
      <c r="B114" s="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T114" s="1"/>
    </row>
    <row r="115" spans="1:46" ht="12.75">
      <c r="A115" s="167"/>
      <c r="B115" s="156"/>
      <c r="C115" s="156"/>
      <c r="D115" s="157"/>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2"/>
      <c r="AT115" s="1"/>
    </row>
    <row r="116" spans="1:46" ht="12.75">
      <c r="A116" s="31"/>
      <c r="B116" s="29"/>
      <c r="C116" s="29"/>
      <c r="D116" s="35"/>
      <c r="E116" s="29"/>
      <c r="F116" s="29"/>
      <c r="G116" s="29"/>
      <c r="H116" s="17"/>
      <c r="I116" s="30"/>
      <c r="J116" s="30"/>
      <c r="K116" s="30"/>
      <c r="L116" s="30"/>
      <c r="M116" s="30"/>
      <c r="N116" s="30"/>
      <c r="O116" s="30"/>
      <c r="P116" s="30"/>
      <c r="Q116" s="30"/>
      <c r="R116" s="30"/>
      <c r="S116" s="2"/>
      <c r="T116" s="2"/>
      <c r="U116" s="2"/>
      <c r="V116" s="2"/>
      <c r="W116" s="2"/>
      <c r="X116" s="2"/>
      <c r="Y116" s="2"/>
      <c r="Z116" s="2"/>
      <c r="AA116" s="2"/>
      <c r="AB116" s="2"/>
      <c r="AC116" s="2"/>
      <c r="AD116" s="2"/>
      <c r="AE116" s="32"/>
      <c r="AT116" s="1"/>
    </row>
    <row r="117" spans="1:46" ht="12.75">
      <c r="A117" s="31"/>
      <c r="B117" s="2"/>
      <c r="C117" s="2"/>
      <c r="D117" s="27"/>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32"/>
      <c r="AT117" s="1"/>
    </row>
    <row r="118" spans="1:46" ht="12.75">
      <c r="A118" s="31"/>
      <c r="B118" s="2"/>
      <c r="C118" s="2"/>
      <c r="D118" s="27"/>
      <c r="E118" s="15"/>
      <c r="F118" s="82"/>
      <c r="G118" s="73"/>
      <c r="H118" s="73"/>
      <c r="I118" s="73"/>
      <c r="J118" s="73"/>
      <c r="K118" s="73"/>
      <c r="L118" s="73"/>
      <c r="M118" s="73"/>
      <c r="N118" s="73"/>
      <c r="O118" s="73"/>
      <c r="P118" s="73"/>
      <c r="Q118" s="73"/>
      <c r="R118" s="73"/>
      <c r="S118" s="73"/>
      <c r="T118" s="73"/>
      <c r="U118" s="73"/>
      <c r="V118" s="73"/>
      <c r="W118" s="74"/>
      <c r="X118" s="2"/>
      <c r="Y118" s="2"/>
      <c r="Z118" s="2"/>
      <c r="AA118" s="2"/>
      <c r="AB118" s="2"/>
      <c r="AC118" s="2"/>
      <c r="AD118" s="2"/>
      <c r="AE118" s="32"/>
      <c r="AT118" s="1"/>
    </row>
    <row r="119" spans="1:46" ht="12.75">
      <c r="A119" s="31"/>
      <c r="B119" s="29"/>
      <c r="C119" s="29"/>
      <c r="D119" s="36"/>
      <c r="E119" s="29"/>
      <c r="F119" s="161"/>
      <c r="G119" s="162"/>
      <c r="H119" s="15" t="s">
        <v>11</v>
      </c>
      <c r="I119" s="168"/>
      <c r="J119" s="169"/>
      <c r="K119" s="30" t="s">
        <v>93</v>
      </c>
      <c r="L119" s="161"/>
      <c r="M119" s="162"/>
      <c r="N119" s="15" t="s">
        <v>11</v>
      </c>
      <c r="O119" s="162"/>
      <c r="P119" s="170"/>
      <c r="Q119" s="30" t="s">
        <v>93</v>
      </c>
      <c r="R119" s="161"/>
      <c r="S119" s="162"/>
      <c r="T119" s="15" t="s">
        <v>11</v>
      </c>
      <c r="U119" s="164"/>
      <c r="V119" s="165"/>
      <c r="W119" s="2"/>
      <c r="X119" s="2"/>
      <c r="Y119" s="2"/>
      <c r="Z119" s="2"/>
      <c r="AA119" s="2"/>
      <c r="AB119" s="2"/>
      <c r="AC119" s="2"/>
      <c r="AD119" s="2"/>
      <c r="AE119" s="32"/>
      <c r="AT119" s="1"/>
    </row>
    <row r="120" spans="1:46" ht="12.75">
      <c r="A120" s="31"/>
      <c r="B120" s="2"/>
      <c r="C120" s="32"/>
      <c r="D120" s="37"/>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T120" s="1"/>
    </row>
    <row r="121" spans="1:46" ht="12.75">
      <c r="A121" s="34"/>
      <c r="B121" s="15"/>
      <c r="C121" s="33"/>
      <c r="D121" s="38"/>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T121" s="1"/>
    </row>
    <row r="122" spans="1:46" ht="12.75">
      <c r="A122" s="167"/>
      <c r="B122" s="156"/>
      <c r="C122" s="156"/>
      <c r="D122" s="157"/>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32"/>
      <c r="AT122" s="1"/>
    </row>
    <row r="125" ht="12.75">
      <c r="B125" s="60" t="s">
        <v>96</v>
      </c>
    </row>
    <row r="127" ht="12.75">
      <c r="B127" s="60" t="s">
        <v>97</v>
      </c>
    </row>
  </sheetData>
  <sheetProtection password="EF6D" sheet="1" objects="1" scenarios="1" selectLockedCells="1" selectUnlockedCells="1"/>
  <mergeCells count="454">
    <mergeCell ref="H64:Q64"/>
    <mergeCell ref="H65:Q65"/>
    <mergeCell ref="H66:Q66"/>
    <mergeCell ref="U66:W66"/>
    <mergeCell ref="R66:T66"/>
    <mergeCell ref="R64:T64"/>
    <mergeCell ref="R63:T63"/>
    <mergeCell ref="U63:W63"/>
    <mergeCell ref="X63:AA63"/>
    <mergeCell ref="X66:AA66"/>
    <mergeCell ref="U42:W42"/>
    <mergeCell ref="R61:AA62"/>
    <mergeCell ref="R45:T45"/>
    <mergeCell ref="U45:W45"/>
    <mergeCell ref="X45:AA45"/>
    <mergeCell ref="X42:AA42"/>
    <mergeCell ref="V51:X51"/>
    <mergeCell ref="Y51:AA51"/>
    <mergeCell ref="D28:F28"/>
    <mergeCell ref="H28:J28"/>
    <mergeCell ref="X43:AA43"/>
    <mergeCell ref="R39:AA40"/>
    <mergeCell ref="R41:T41"/>
    <mergeCell ref="U41:W41"/>
    <mergeCell ref="X41:AA41"/>
    <mergeCell ref="H42:Q42"/>
    <mergeCell ref="H43:Q43"/>
    <mergeCell ref="R42:T42"/>
    <mergeCell ref="AC28:AE28"/>
    <mergeCell ref="AF28:AH28"/>
    <mergeCell ref="D24:J24"/>
    <mergeCell ref="K24:Q24"/>
    <mergeCell ref="R24:X24"/>
    <mergeCell ref="Y24:AE24"/>
    <mergeCell ref="Y27:AE27"/>
    <mergeCell ref="K28:M28"/>
    <mergeCell ref="O28:Q28"/>
    <mergeCell ref="D27:J27"/>
    <mergeCell ref="O22:Q22"/>
    <mergeCell ref="R22:T22"/>
    <mergeCell ref="K17:Q17"/>
    <mergeCell ref="AC23:AE23"/>
    <mergeCell ref="O23:Q23"/>
    <mergeCell ref="R23:T23"/>
    <mergeCell ref="V23:X23"/>
    <mergeCell ref="AC22:AE22"/>
    <mergeCell ref="R19:X19"/>
    <mergeCell ref="Y19:AE19"/>
    <mergeCell ref="B23:C23"/>
    <mergeCell ref="D23:F23"/>
    <mergeCell ref="H23:J23"/>
    <mergeCell ref="K23:M23"/>
    <mergeCell ref="AM49:AS49"/>
    <mergeCell ref="Y49:AE49"/>
    <mergeCell ref="R13:T13"/>
    <mergeCell ref="U13:W13"/>
    <mergeCell ref="X13:AA13"/>
    <mergeCell ref="R14:T14"/>
    <mergeCell ref="U14:W14"/>
    <mergeCell ref="X14:AA14"/>
    <mergeCell ref="Y21:AA21"/>
    <mergeCell ref="Y28:AA28"/>
    <mergeCell ref="AM52:AO52"/>
    <mergeCell ref="AQ52:AS52"/>
    <mergeCell ref="AM50:AO50"/>
    <mergeCell ref="AQ50:AS50"/>
    <mergeCell ref="AM51:AO51"/>
    <mergeCell ref="AQ51:AS51"/>
    <mergeCell ref="AF49:AL49"/>
    <mergeCell ref="K50:M50"/>
    <mergeCell ref="O50:Q50"/>
    <mergeCell ref="R49:X49"/>
    <mergeCell ref="AF50:AH50"/>
    <mergeCell ref="AJ50:AL50"/>
    <mergeCell ref="R50:T50"/>
    <mergeCell ref="V50:X50"/>
    <mergeCell ref="Y50:AA50"/>
    <mergeCell ref="AC50:AE50"/>
    <mergeCell ref="AM48:AS48"/>
    <mergeCell ref="AJ22:AL22"/>
    <mergeCell ref="AF24:AL24"/>
    <mergeCell ref="AJ28:AL28"/>
    <mergeCell ref="AM47:AS47"/>
    <mergeCell ref="AF27:AL27"/>
    <mergeCell ref="AP43:AS43"/>
    <mergeCell ref="AE43:AG43"/>
    <mergeCell ref="AH43:AK43"/>
    <mergeCell ref="AL44:AO44"/>
    <mergeCell ref="AL39:AO41"/>
    <mergeCell ref="AM17:AS30"/>
    <mergeCell ref="AF18:AL18"/>
    <mergeCell ref="AC29:AE29"/>
    <mergeCell ref="AF29:AH29"/>
    <mergeCell ref="AJ29:AL29"/>
    <mergeCell ref="AC30:AE30"/>
    <mergeCell ref="AF30:AH30"/>
    <mergeCell ref="AJ30:AL30"/>
    <mergeCell ref="AF23:AH23"/>
    <mergeCell ref="V28:X28"/>
    <mergeCell ref="K26:Q26"/>
    <mergeCell ref="R26:X26"/>
    <mergeCell ref="R28:T28"/>
    <mergeCell ref="K27:Q27"/>
    <mergeCell ref="R27:X27"/>
    <mergeCell ref="B26:C26"/>
    <mergeCell ref="B61:Q61"/>
    <mergeCell ref="B25:C25"/>
    <mergeCell ref="D25:J25"/>
    <mergeCell ref="K25:Q25"/>
    <mergeCell ref="B27:C27"/>
    <mergeCell ref="K29:M29"/>
    <mergeCell ref="O29:Q29"/>
    <mergeCell ref="D50:F50"/>
    <mergeCell ref="H50:J50"/>
    <mergeCell ref="B42:G42"/>
    <mergeCell ref="B40:Q40"/>
    <mergeCell ref="B30:C30"/>
    <mergeCell ref="D30:F30"/>
    <mergeCell ref="H30:J30"/>
    <mergeCell ref="K30:M30"/>
    <mergeCell ref="A34:B34"/>
    <mergeCell ref="O30:Q30"/>
    <mergeCell ref="Y26:AE26"/>
    <mergeCell ref="AF26:AL26"/>
    <mergeCell ref="H29:J29"/>
    <mergeCell ref="B39:Q39"/>
    <mergeCell ref="Y29:AA29"/>
    <mergeCell ref="R30:T30"/>
    <mergeCell ref="V30:X30"/>
    <mergeCell ref="Y30:AA30"/>
    <mergeCell ref="R29:T29"/>
    <mergeCell ref="V29:X29"/>
    <mergeCell ref="AF25:AL25"/>
    <mergeCell ref="AF22:AH22"/>
    <mergeCell ref="X16:AA16"/>
    <mergeCell ref="Y23:AA23"/>
    <mergeCell ref="AJ23:AL23"/>
    <mergeCell ref="AF21:AH21"/>
    <mergeCell ref="Y17:AE17"/>
    <mergeCell ref="V22:X22"/>
    <mergeCell ref="Y22:AA22"/>
    <mergeCell ref="Y25:AE25"/>
    <mergeCell ref="AJ52:AL52"/>
    <mergeCell ref="R25:X25"/>
    <mergeCell ref="AF20:AL20"/>
    <mergeCell ref="O71:Q71"/>
    <mergeCell ref="R71:T71"/>
    <mergeCell ref="B63:Q63"/>
    <mergeCell ref="AF69:AL69"/>
    <mergeCell ref="AJ71:AL71"/>
    <mergeCell ref="AC71:AE71"/>
    <mergeCell ref="B41:Q41"/>
    <mergeCell ref="AF71:AH71"/>
    <mergeCell ref="D26:J26"/>
    <mergeCell ref="AH16:AK16"/>
    <mergeCell ref="AE16:AG16"/>
    <mergeCell ref="B62:Q62"/>
    <mergeCell ref="B28:C28"/>
    <mergeCell ref="B29:C29"/>
    <mergeCell ref="D29:F29"/>
    <mergeCell ref="AF19:AL19"/>
    <mergeCell ref="AJ21:AL21"/>
    <mergeCell ref="AB66:AD66"/>
    <mergeCell ref="Y68:AE68"/>
    <mergeCell ref="A103:C103"/>
    <mergeCell ref="A98:C98"/>
    <mergeCell ref="E100:V100"/>
    <mergeCell ref="K101:L101"/>
    <mergeCell ref="N101:O101"/>
    <mergeCell ref="AC73:AE73"/>
    <mergeCell ref="B69:C69"/>
    <mergeCell ref="O73:Q73"/>
    <mergeCell ref="AB63:AD63"/>
    <mergeCell ref="AE63:AG63"/>
    <mergeCell ref="AB65:AD65"/>
    <mergeCell ref="AP61:AS63"/>
    <mergeCell ref="AL64:AO64"/>
    <mergeCell ref="AP64:AS64"/>
    <mergeCell ref="AL65:AO65"/>
    <mergeCell ref="AP65:AS65"/>
    <mergeCell ref="AB64:AD64"/>
    <mergeCell ref="V73:X73"/>
    <mergeCell ref="Y73:AA73"/>
    <mergeCell ref="Y72:AA72"/>
    <mergeCell ref="AQ73:AS73"/>
    <mergeCell ref="AM72:AO72"/>
    <mergeCell ref="AF73:AH73"/>
    <mergeCell ref="AJ73:AL73"/>
    <mergeCell ref="AM73:AO73"/>
    <mergeCell ref="AF72:AH72"/>
    <mergeCell ref="AJ72:AL72"/>
    <mergeCell ref="AF70:AL70"/>
    <mergeCell ref="AM70:AS70"/>
    <mergeCell ref="AL66:AO66"/>
    <mergeCell ref="AE66:AG66"/>
    <mergeCell ref="AF68:AL68"/>
    <mergeCell ref="AM68:AS68"/>
    <mergeCell ref="AF67:AL67"/>
    <mergeCell ref="AM67:AS67"/>
    <mergeCell ref="AH66:AK66"/>
    <mergeCell ref="Y67:AE67"/>
    <mergeCell ref="B17:C17"/>
    <mergeCell ref="B15:G15"/>
    <mergeCell ref="D17:J17"/>
    <mergeCell ref="R73:T73"/>
    <mergeCell ref="R67:X67"/>
    <mergeCell ref="U64:W64"/>
    <mergeCell ref="X64:AA64"/>
    <mergeCell ref="R65:T65"/>
    <mergeCell ref="U65:W65"/>
    <mergeCell ref="X65:AA65"/>
    <mergeCell ref="AP66:AS66"/>
    <mergeCell ref="AM69:AS69"/>
    <mergeCell ref="AH14:AK14"/>
    <mergeCell ref="D19:J19"/>
    <mergeCell ref="AH64:AK64"/>
    <mergeCell ref="AH65:AK65"/>
    <mergeCell ref="AL61:AO63"/>
    <mergeCell ref="AE65:AG65"/>
    <mergeCell ref="AE64:AG64"/>
    <mergeCell ref="AH63:AK63"/>
    <mergeCell ref="D18:J18"/>
    <mergeCell ref="B16:G16"/>
    <mergeCell ref="H15:Q15"/>
    <mergeCell ref="AF17:AL17"/>
    <mergeCell ref="H16:Q16"/>
    <mergeCell ref="R16:T16"/>
    <mergeCell ref="X15:AA15"/>
    <mergeCell ref="AH15:AK15"/>
    <mergeCell ref="AB15:AD15"/>
    <mergeCell ref="AE15:AG15"/>
    <mergeCell ref="C3:AA3"/>
    <mergeCell ref="C5:E5"/>
    <mergeCell ref="C7:AA7"/>
    <mergeCell ref="B12:G12"/>
    <mergeCell ref="A5:B5"/>
    <mergeCell ref="R9:AA10"/>
    <mergeCell ref="B9:Q9"/>
    <mergeCell ref="B10:Q10"/>
    <mergeCell ref="B11:Q11"/>
    <mergeCell ref="U16:W16"/>
    <mergeCell ref="R17:X17"/>
    <mergeCell ref="AE14:AG14"/>
    <mergeCell ref="AB16:AD16"/>
    <mergeCell ref="R15:T15"/>
    <mergeCell ref="U15:W15"/>
    <mergeCell ref="R11:T11"/>
    <mergeCell ref="U11:W11"/>
    <mergeCell ref="AH13:AK13"/>
    <mergeCell ref="AH11:AK11"/>
    <mergeCell ref="AB13:AD13"/>
    <mergeCell ref="X11:AA11"/>
    <mergeCell ref="X12:AA12"/>
    <mergeCell ref="AE13:AG13"/>
    <mergeCell ref="AH12:AK12"/>
    <mergeCell ref="AE12:AG12"/>
    <mergeCell ref="AE11:AG11"/>
    <mergeCell ref="AP9:AS11"/>
    <mergeCell ref="AL9:AO11"/>
    <mergeCell ref="AL12:AO12"/>
    <mergeCell ref="AB9:AK10"/>
    <mergeCell ref="AB11:AD11"/>
    <mergeCell ref="AP12:AS12"/>
    <mergeCell ref="B14:G14"/>
    <mergeCell ref="AB14:AD14"/>
    <mergeCell ref="H12:Q12"/>
    <mergeCell ref="H13:Q13"/>
    <mergeCell ref="H14:Q14"/>
    <mergeCell ref="B13:G13"/>
    <mergeCell ref="AB12:AD12"/>
    <mergeCell ref="R12:T12"/>
    <mergeCell ref="U12:W12"/>
    <mergeCell ref="AP16:AS16"/>
    <mergeCell ref="AL13:AO13"/>
    <mergeCell ref="AL14:AO14"/>
    <mergeCell ref="AP15:AS15"/>
    <mergeCell ref="AL15:AO15"/>
    <mergeCell ref="AP13:AS13"/>
    <mergeCell ref="AP14:AS14"/>
    <mergeCell ref="AL16:AO16"/>
    <mergeCell ref="B24:C24"/>
    <mergeCell ref="B22:C22"/>
    <mergeCell ref="K20:Q20"/>
    <mergeCell ref="K21:M21"/>
    <mergeCell ref="H21:J21"/>
    <mergeCell ref="D22:F22"/>
    <mergeCell ref="D21:F21"/>
    <mergeCell ref="D20:J20"/>
    <mergeCell ref="H22:J22"/>
    <mergeCell ref="K22:M22"/>
    <mergeCell ref="B19:C19"/>
    <mergeCell ref="B20:C20"/>
    <mergeCell ref="B21:C21"/>
    <mergeCell ref="K19:Q19"/>
    <mergeCell ref="O21:Q21"/>
    <mergeCell ref="R18:X18"/>
    <mergeCell ref="Y18:AE18"/>
    <mergeCell ref="R21:T21"/>
    <mergeCell ref="V21:X21"/>
    <mergeCell ref="AC21:AE21"/>
    <mergeCell ref="Y20:AE20"/>
    <mergeCell ref="AL42:AO42"/>
    <mergeCell ref="K18:Q18"/>
    <mergeCell ref="AB41:AD41"/>
    <mergeCell ref="AE41:AG41"/>
    <mergeCell ref="AB39:AK40"/>
    <mergeCell ref="C32:AA32"/>
    <mergeCell ref="C34:E34"/>
    <mergeCell ref="C36:AA36"/>
    <mergeCell ref="R20:X20"/>
    <mergeCell ref="B18:C18"/>
    <mergeCell ref="AP39:AS41"/>
    <mergeCell ref="AH41:AK41"/>
    <mergeCell ref="AB44:AD44"/>
    <mergeCell ref="AE44:AG44"/>
    <mergeCell ref="AP44:AS44"/>
    <mergeCell ref="AL43:AO43"/>
    <mergeCell ref="AP42:AS42"/>
    <mergeCell ref="AB42:AD42"/>
    <mergeCell ref="AE42:AG42"/>
    <mergeCell ref="AH42:AK42"/>
    <mergeCell ref="B43:G43"/>
    <mergeCell ref="AB43:AD43"/>
    <mergeCell ref="R43:T43"/>
    <mergeCell ref="R44:T44"/>
    <mergeCell ref="U44:W44"/>
    <mergeCell ref="X44:AA44"/>
    <mergeCell ref="U43:W43"/>
    <mergeCell ref="H44:Q44"/>
    <mergeCell ref="AL45:AO45"/>
    <mergeCell ref="AP45:AS45"/>
    <mergeCell ref="AH44:AK44"/>
    <mergeCell ref="B44:G44"/>
    <mergeCell ref="B45:G45"/>
    <mergeCell ref="AB45:AD45"/>
    <mergeCell ref="AE45:AG45"/>
    <mergeCell ref="AH45:AK45"/>
    <mergeCell ref="H45:Q45"/>
    <mergeCell ref="AF46:AL46"/>
    <mergeCell ref="AM46:AS46"/>
    <mergeCell ref="B48:C48"/>
    <mergeCell ref="R48:X48"/>
    <mergeCell ref="Y48:AE48"/>
    <mergeCell ref="AF47:AL47"/>
    <mergeCell ref="AF48:AL48"/>
    <mergeCell ref="B47:C47"/>
    <mergeCell ref="D47:J47"/>
    <mergeCell ref="K47:Q47"/>
    <mergeCell ref="Y46:AE46"/>
    <mergeCell ref="R47:X47"/>
    <mergeCell ref="B46:C46"/>
    <mergeCell ref="D46:J46"/>
    <mergeCell ref="K46:Q46"/>
    <mergeCell ref="R46:X46"/>
    <mergeCell ref="Y47:AE47"/>
    <mergeCell ref="B49:C49"/>
    <mergeCell ref="D49:J49"/>
    <mergeCell ref="K49:Q49"/>
    <mergeCell ref="D48:J48"/>
    <mergeCell ref="K48:Q48"/>
    <mergeCell ref="B50:C50"/>
    <mergeCell ref="O51:Q51"/>
    <mergeCell ref="R51:T51"/>
    <mergeCell ref="AC51:AE51"/>
    <mergeCell ref="B51:C51"/>
    <mergeCell ref="D51:F51"/>
    <mergeCell ref="H51:J51"/>
    <mergeCell ref="K51:M51"/>
    <mergeCell ref="C56:E56"/>
    <mergeCell ref="C58:AA58"/>
    <mergeCell ref="B64:G64"/>
    <mergeCell ref="O52:Q52"/>
    <mergeCell ref="R52:T52"/>
    <mergeCell ref="V52:X52"/>
    <mergeCell ref="B52:C52"/>
    <mergeCell ref="D52:F52"/>
    <mergeCell ref="H52:J52"/>
    <mergeCell ref="K52:M52"/>
    <mergeCell ref="AF51:AH51"/>
    <mergeCell ref="AJ51:AL51"/>
    <mergeCell ref="AF52:AH52"/>
    <mergeCell ref="B66:G66"/>
    <mergeCell ref="AB61:AK62"/>
    <mergeCell ref="B65:G65"/>
    <mergeCell ref="Y52:AA52"/>
    <mergeCell ref="AC52:AE52"/>
    <mergeCell ref="C54:AA54"/>
    <mergeCell ref="A56:B56"/>
    <mergeCell ref="R69:X69"/>
    <mergeCell ref="V71:X71"/>
    <mergeCell ref="K70:Q70"/>
    <mergeCell ref="Y70:AE70"/>
    <mergeCell ref="Y71:AA71"/>
    <mergeCell ref="Y69:AE69"/>
    <mergeCell ref="K69:Q69"/>
    <mergeCell ref="B67:C67"/>
    <mergeCell ref="D67:J67"/>
    <mergeCell ref="K67:Q67"/>
    <mergeCell ref="B70:C70"/>
    <mergeCell ref="B68:C68"/>
    <mergeCell ref="D68:J68"/>
    <mergeCell ref="K68:Q68"/>
    <mergeCell ref="D70:J70"/>
    <mergeCell ref="D69:J69"/>
    <mergeCell ref="B73:C73"/>
    <mergeCell ref="K86:L86"/>
    <mergeCell ref="AC72:AE72"/>
    <mergeCell ref="R68:X68"/>
    <mergeCell ref="O72:Q72"/>
    <mergeCell ref="C79:AA79"/>
    <mergeCell ref="A83:C83"/>
    <mergeCell ref="V72:X72"/>
    <mergeCell ref="B72:C72"/>
    <mergeCell ref="H72:J72"/>
    <mergeCell ref="A91:C91"/>
    <mergeCell ref="A88:C88"/>
    <mergeCell ref="B71:C71"/>
    <mergeCell ref="D71:F71"/>
    <mergeCell ref="B81:AS81"/>
    <mergeCell ref="A77:B77"/>
    <mergeCell ref="R72:T72"/>
    <mergeCell ref="AM71:AO71"/>
    <mergeCell ref="AQ71:AS71"/>
    <mergeCell ref="AQ72:AS72"/>
    <mergeCell ref="K94:L94"/>
    <mergeCell ref="N94:O94"/>
    <mergeCell ref="K72:M72"/>
    <mergeCell ref="D73:F73"/>
    <mergeCell ref="H73:J73"/>
    <mergeCell ref="K73:M73"/>
    <mergeCell ref="A96:C96"/>
    <mergeCell ref="R70:X70"/>
    <mergeCell ref="D72:F72"/>
    <mergeCell ref="E93:V93"/>
    <mergeCell ref="C75:AA75"/>
    <mergeCell ref="C77:E77"/>
    <mergeCell ref="E85:V85"/>
    <mergeCell ref="K71:M71"/>
    <mergeCell ref="N86:O86"/>
    <mergeCell ref="H71:J71"/>
    <mergeCell ref="C106:AA106"/>
    <mergeCell ref="A108:B108"/>
    <mergeCell ref="C108:E108"/>
    <mergeCell ref="C110:AA110"/>
    <mergeCell ref="A122:D122"/>
    <mergeCell ref="A113:AS113"/>
    <mergeCell ref="A115:D115"/>
    <mergeCell ref="F118:W118"/>
    <mergeCell ref="F119:G119"/>
    <mergeCell ref="I119:J119"/>
    <mergeCell ref="L119:M119"/>
    <mergeCell ref="O119:P119"/>
    <mergeCell ref="R119:S119"/>
    <mergeCell ref="U119:V119"/>
  </mergeCells>
  <printOptions/>
  <pageMargins left="0" right="0" top="0.5" bottom="0.25" header="0.5" footer="0.5"/>
  <pageSetup fitToHeight="2" horizontalDpi="600" verticalDpi="600" orientation="landscape" scale="135" r:id="rId1"/>
  <rowBreaks count="3" manualBreakCount="3">
    <brk id="53" max="255" man="1"/>
    <brk id="74" max="255" man="1"/>
    <brk id="105" max="255" man="1"/>
  </rowBreaks>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A21" sqref="A21"/>
    </sheetView>
  </sheetViews>
  <sheetFormatPr defaultColWidth="9.140625" defaultRowHeight="12.75"/>
  <cols>
    <col min="1" max="1" width="102.00390625" style="0" customWidth="1"/>
  </cols>
  <sheetData>
    <row r="1" ht="12.75">
      <c r="A1" s="14" t="s">
        <v>101</v>
      </c>
    </row>
    <row r="2" ht="12.75">
      <c r="A2" s="14"/>
    </row>
    <row r="3" ht="12.75">
      <c r="A3" s="11" t="s">
        <v>66</v>
      </c>
    </row>
    <row r="4" ht="38.25">
      <c r="A4" s="49" t="s">
        <v>79</v>
      </c>
    </row>
    <row r="5" ht="12.75">
      <c r="A5" s="55" t="s">
        <v>67</v>
      </c>
    </row>
    <row r="6" ht="51">
      <c r="A6" s="49" t="s">
        <v>84</v>
      </c>
    </row>
    <row r="7" ht="12.75">
      <c r="A7" s="11" t="s">
        <v>68</v>
      </c>
    </row>
    <row r="8" ht="76.5">
      <c r="A8" s="49" t="s">
        <v>86</v>
      </c>
    </row>
    <row r="9" ht="12.75">
      <c r="A9" s="55" t="s">
        <v>69</v>
      </c>
    </row>
    <row r="10" ht="102" customHeight="1">
      <c r="A10" s="49" t="s">
        <v>80</v>
      </c>
    </row>
    <row r="11" ht="12.75">
      <c r="A11" s="55" t="s">
        <v>70</v>
      </c>
    </row>
    <row r="12" ht="51">
      <c r="A12" s="69" t="s">
        <v>98</v>
      </c>
    </row>
    <row r="13" ht="12.75">
      <c r="A13" s="11" t="s">
        <v>71</v>
      </c>
    </row>
    <row r="14" ht="51">
      <c r="A14" s="55" t="s">
        <v>72</v>
      </c>
    </row>
    <row r="15" ht="12.75">
      <c r="A15" s="55" t="s">
        <v>73</v>
      </c>
    </row>
    <row r="16" ht="25.5">
      <c r="A16" s="49" t="s">
        <v>74</v>
      </c>
    </row>
    <row r="17" ht="89.25">
      <c r="A17" s="56" t="s">
        <v>75</v>
      </c>
    </row>
    <row r="18" ht="102">
      <c r="A18" s="49" t="s">
        <v>99</v>
      </c>
    </row>
    <row r="20" ht="12.75">
      <c r="A20" s="70" t="s">
        <v>102</v>
      </c>
    </row>
    <row r="26" ht="13.5" customHeight="1"/>
    <row r="27" ht="13.5" customHeight="1"/>
    <row r="28" ht="13.5" customHeight="1"/>
    <row r="29" ht="13.5" customHeight="1"/>
    <row r="30" ht="13.5" customHeight="1"/>
    <row r="33" ht="12.75" customHeight="1"/>
    <row r="49"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password="EF6D" sheet="1" selectLockedCells="1" selectUnlockedCells="1"/>
  <printOptions horizontalCentered="1"/>
  <pageMargins left="0.5" right="0.5" top="0.5" bottom="0.25" header="0.5" footer="0.5"/>
  <pageSetup fitToHeight="2" horizontalDpi="600" verticalDpi="600" orientation="portrait" r:id="rId1"/>
  <rowBreaks count="1" manualBreakCount="1">
    <brk id="63" max="255" man="1"/>
  </rowBreaks>
</worksheet>
</file>

<file path=xl/worksheets/sheet5.xml><?xml version="1.0" encoding="utf-8"?>
<worksheet xmlns="http://schemas.openxmlformats.org/spreadsheetml/2006/main" xmlns:r="http://schemas.openxmlformats.org/officeDocument/2006/relationships">
  <dimension ref="A1:O77"/>
  <sheetViews>
    <sheetView zoomScalePageLayoutView="0" workbookViewId="0" topLeftCell="F1">
      <selection activeCell="Q19" sqref="Q19"/>
    </sheetView>
  </sheetViews>
  <sheetFormatPr defaultColWidth="9.140625" defaultRowHeight="12.75"/>
  <cols>
    <col min="2" max="2" width="9.140625" style="13" customWidth="1"/>
    <col min="3" max="3" width="34.57421875" style="0" customWidth="1"/>
    <col min="4" max="5" width="9.140625" style="4" customWidth="1"/>
    <col min="6" max="7" width="13.7109375" style="4" bestFit="1" customWidth="1"/>
    <col min="8" max="8" width="6.28125" style="4" bestFit="1" customWidth="1"/>
    <col min="9" max="9" width="10.8515625" style="4" bestFit="1" customWidth="1"/>
    <col min="10" max="10" width="10.28125" style="4" bestFit="1" customWidth="1"/>
    <col min="11" max="11" width="10.28125" style="4" customWidth="1"/>
    <col min="12" max="12" width="27.421875" style="0" customWidth="1"/>
  </cols>
  <sheetData>
    <row r="1" spans="1:12" ht="12.75">
      <c r="A1" s="11" t="s">
        <v>16</v>
      </c>
      <c r="B1" s="12" t="s">
        <v>15</v>
      </c>
      <c r="C1" s="11" t="s">
        <v>14</v>
      </c>
      <c r="D1" s="14" t="s">
        <v>17</v>
      </c>
      <c r="E1" s="14" t="s">
        <v>18</v>
      </c>
      <c r="F1" s="14" t="s">
        <v>19</v>
      </c>
      <c r="G1" s="14" t="s">
        <v>20</v>
      </c>
      <c r="H1" s="14" t="s">
        <v>46</v>
      </c>
      <c r="I1" s="14" t="s">
        <v>94</v>
      </c>
      <c r="J1" s="14" t="s">
        <v>95</v>
      </c>
      <c r="K1" s="14" t="s">
        <v>100</v>
      </c>
      <c r="L1" s="14" t="s">
        <v>85</v>
      </c>
    </row>
    <row r="2" spans="1:13" ht="12.75">
      <c r="A2" s="28"/>
      <c r="B2" s="13">
        <f>'Tournament Results Data'!$C$3</f>
        <v>0</v>
      </c>
      <c r="C2" s="1">
        <f>'Tournament Results Data'!$C$1</f>
        <v>0</v>
      </c>
      <c r="D2" s="18" t="e">
        <f>'Tournament Results Data'!#REF!</f>
        <v>#REF!</v>
      </c>
      <c r="E2" s="18" t="e">
        <f>'Tournament Results Data'!#REF!</f>
        <v>#REF!</v>
      </c>
      <c r="F2" s="3">
        <f>'Tournament Results Data'!D19</f>
        <v>0</v>
      </c>
      <c r="G2" s="3">
        <f>'Tournament Results Data'!H19</f>
        <v>0</v>
      </c>
      <c r="H2" s="3"/>
      <c r="I2" s="48" t="e">
        <f>IF(D2-E2=0,"Yes","No")</f>
        <v>#REF!</v>
      </c>
      <c r="J2" s="48" t="str">
        <f>IF(F2-G2=0,"Yes","No")</f>
        <v>Yes</v>
      </c>
      <c r="K2" s="48" t="str">
        <f>IF(ABS(F2-G2)&lt;2,"Yes",IF(ABS(F2-G2)&gt;25,"Yes","No"))</f>
        <v>Yes</v>
      </c>
      <c r="L2" s="1" t="str">
        <f>IF(AND(OR(F2=0,G2=0),F2&lt;&gt;15,F2&lt;&gt;25,G2&lt;&gt;15,G2&lt;&gt;25),"ZERO SCORE-DATA MISSING?",IF(AND(F2&gt;0,G2&gt;0,F2=G2),"ERROR- TIE SCORE",IF(ABS(F2-G2)&gt;25,"ERROR- DIFF&gt;25",IF(ABS(F2-G2)&lt;2,"ERROR- DIFF&lt;2",IF(AND(OR(F2=0,G2=0),OR(F2=15,F2=25,G2=15,G2=25)),"FORFEIT?-ZERO PLUS DIFF=15 OR 25",IF(OR(F2&gt;29,G2&gt;29),"ERROR?- SCORE&gt;29"," "))))))</f>
        <v>ZERO SCORE-DATA MISSING?</v>
      </c>
      <c r="M2" s="1" t="str">
        <f>'Tournament Results Data'!$B$7</f>
        <v>Pool A</v>
      </c>
    </row>
    <row r="3" spans="1:12" ht="12.75">
      <c r="A3" s="28"/>
      <c r="B3" s="13">
        <f>B2</f>
        <v>0</v>
      </c>
      <c r="C3" s="1">
        <f>C2</f>
        <v>0</v>
      </c>
      <c r="D3" s="18" t="e">
        <f>'Tournament Results Data'!#REF!</f>
        <v>#REF!</v>
      </c>
      <c r="E3" s="18" t="e">
        <f>'Tournament Results Data'!#REF!</f>
        <v>#REF!</v>
      </c>
      <c r="F3" s="3">
        <f>'Tournament Results Data'!D20</f>
        <v>0</v>
      </c>
      <c r="G3" s="3">
        <f>'Tournament Results Data'!H20</f>
        <v>0</v>
      </c>
      <c r="H3" s="3"/>
      <c r="I3" s="48" t="e">
        <f aca="true" t="shared" si="0" ref="I3:I66">IF(D3-E3=0,"Yes","No")</f>
        <v>#REF!</v>
      </c>
      <c r="J3" s="48" t="str">
        <f aca="true" t="shared" si="1" ref="J3:J66">IF(F3-G3=0,"Yes","No")</f>
        <v>Yes</v>
      </c>
      <c r="K3" s="48" t="str">
        <f aca="true" t="shared" si="2" ref="K3:K66">IF(ABS(F3-G3)&lt;2,"Yes",IF(ABS(F3-G3)&gt;25,"Yes","No"))</f>
        <v>Yes</v>
      </c>
      <c r="L3" s="1" t="str">
        <f aca="true" t="shared" si="3" ref="L3:L71">IF(AND(OR(F3=0,G3=0),F3&lt;&gt;15,F3&lt;&gt;25,G3&lt;&gt;15,G3&lt;&gt;25),"ZERO SCORE-DATA MISSING?",IF(AND(F3&gt;0,G3&gt;0,F3=G3),"ERROR- TIE SCORE",IF(ABS(F3-G3)&gt;25,"ERROR- DIFF&gt;25",IF(ABS(F3-G3)&lt;2,"ERROR- DIFF&lt;2",IF(AND(OR(F3=0,G3=0),OR(F3=15,F3=25,G3=15,G3=25)),"FORFEIT?-ZERO PLUS DIFF=15 OR 25",IF(OR(F3&gt;29,G3&gt;29),"ERROR?- SCORE&gt;29"," "))))))</f>
        <v>ZERO SCORE-DATA MISSING?</v>
      </c>
    </row>
    <row r="4" spans="1:12" ht="12.75">
      <c r="A4" s="28"/>
      <c r="B4" s="13">
        <f>B3</f>
        <v>0</v>
      </c>
      <c r="C4" s="1">
        <f>$C$2</f>
        <v>0</v>
      </c>
      <c r="D4" s="18" t="e">
        <f>'Tournament Results Data'!#REF!</f>
        <v>#REF!</v>
      </c>
      <c r="E4" s="18" t="e">
        <f>'Tournament Results Data'!#REF!</f>
        <v>#REF!</v>
      </c>
      <c r="F4" s="3">
        <f>'Tournament Results Data'!$D$21</f>
        <v>0</v>
      </c>
      <c r="G4" s="3">
        <f>'Tournament Results Data'!$H$21</f>
        <v>0</v>
      </c>
      <c r="H4" s="3"/>
      <c r="I4" s="48" t="e">
        <f t="shared" si="0"/>
        <v>#REF!</v>
      </c>
      <c r="J4" s="48" t="str">
        <f t="shared" si="1"/>
        <v>Yes</v>
      </c>
      <c r="K4" s="48" t="str">
        <f t="shared" si="2"/>
        <v>Yes</v>
      </c>
      <c r="L4" s="1" t="str">
        <f t="shared" si="3"/>
        <v>ZERO SCORE-DATA MISSING?</v>
      </c>
    </row>
    <row r="5" spans="1:15" ht="12.75">
      <c r="A5" s="28"/>
      <c r="B5" s="13">
        <f>B3</f>
        <v>0</v>
      </c>
      <c r="C5" s="1">
        <f>C3</f>
        <v>0</v>
      </c>
      <c r="D5" s="18" t="e">
        <f>'Tournament Results Data'!#REF!</f>
        <v>#REF!</v>
      </c>
      <c r="E5" s="18" t="e">
        <f>'Tournament Results Data'!#REF!</f>
        <v>#REF!</v>
      </c>
      <c r="F5" s="3">
        <f>'Tournament Results Data'!K19</f>
        <v>0</v>
      </c>
      <c r="G5" s="3">
        <f>'Tournament Results Data'!O19</f>
        <v>0</v>
      </c>
      <c r="H5" s="3"/>
      <c r="I5" s="48" t="e">
        <f t="shared" si="0"/>
        <v>#REF!</v>
      </c>
      <c r="J5" s="48" t="str">
        <f t="shared" si="1"/>
        <v>Yes</v>
      </c>
      <c r="K5" s="48" t="str">
        <f t="shared" si="2"/>
        <v>Yes</v>
      </c>
      <c r="L5" s="1" t="str">
        <f t="shared" si="3"/>
        <v>ZERO SCORE-DATA MISSING?</v>
      </c>
      <c r="M5" t="s">
        <v>60</v>
      </c>
      <c r="N5" s="4" t="e">
        <f>'Tournament Results Data'!#REF!</f>
        <v>#REF!</v>
      </c>
      <c r="O5" t="str">
        <f>'Tournament Results Data'!B10</f>
        <v> </v>
      </c>
    </row>
    <row r="6" spans="1:15" ht="12.75">
      <c r="A6" s="28"/>
      <c r="B6" s="13">
        <f aca="true" t="shared" si="4" ref="B6:B68">B5</f>
        <v>0</v>
      </c>
      <c r="C6" s="1">
        <f aca="true" t="shared" si="5" ref="C6:C68">C5</f>
        <v>0</v>
      </c>
      <c r="D6" s="4" t="e">
        <f>'Tournament Results Data'!#REF!</f>
        <v>#REF!</v>
      </c>
      <c r="E6" s="4" t="e">
        <f>'Tournament Results Data'!#REF!</f>
        <v>#REF!</v>
      </c>
      <c r="F6" s="3">
        <f>'Tournament Results Data'!K20</f>
        <v>0</v>
      </c>
      <c r="G6" s="3">
        <f>'Tournament Results Data'!O20</f>
        <v>0</v>
      </c>
      <c r="H6" s="3"/>
      <c r="I6" s="48" t="e">
        <f t="shared" si="0"/>
        <v>#REF!</v>
      </c>
      <c r="J6" s="48" t="str">
        <f t="shared" si="1"/>
        <v>Yes</v>
      </c>
      <c r="K6" s="48" t="str">
        <f t="shared" si="2"/>
        <v>Yes</v>
      </c>
      <c r="L6" s="1" t="str">
        <f t="shared" si="3"/>
        <v>ZERO SCORE-DATA MISSING?</v>
      </c>
      <c r="M6" t="s">
        <v>61</v>
      </c>
      <c r="N6" s="4" t="e">
        <f>'Tournament Results Data'!#REF!</f>
        <v>#REF!</v>
      </c>
      <c r="O6">
        <f>'Tournament Results Data'!B11</f>
        <v>0</v>
      </c>
    </row>
    <row r="7" spans="1:14" ht="12.75">
      <c r="A7" s="28"/>
      <c r="B7" s="13">
        <f>$B$2</f>
        <v>0</v>
      </c>
      <c r="C7" s="1">
        <f>$C$2</f>
        <v>0</v>
      </c>
      <c r="D7" s="4" t="e">
        <f>'Tournament Results Data'!#REF!</f>
        <v>#REF!</v>
      </c>
      <c r="E7" s="4" t="e">
        <f>'Tournament Results Data'!#REF!</f>
        <v>#REF!</v>
      </c>
      <c r="F7" s="3">
        <f>'Tournament Results Data'!$K$21</f>
        <v>0</v>
      </c>
      <c r="G7" s="3">
        <f>'Tournament Results Data'!$O$21</f>
        <v>0</v>
      </c>
      <c r="H7" s="3"/>
      <c r="I7" s="48" t="e">
        <f t="shared" si="0"/>
        <v>#REF!</v>
      </c>
      <c r="J7" s="48" t="str">
        <f t="shared" si="1"/>
        <v>Yes</v>
      </c>
      <c r="K7" s="48" t="str">
        <f t="shared" si="2"/>
        <v>Yes</v>
      </c>
      <c r="L7" s="1" t="str">
        <f t="shared" si="3"/>
        <v>ZERO SCORE-DATA MISSING?</v>
      </c>
      <c r="N7" s="4"/>
    </row>
    <row r="8" spans="1:15" ht="12.75">
      <c r="A8" s="28"/>
      <c r="B8" s="13">
        <f>B6</f>
        <v>0</v>
      </c>
      <c r="C8" s="1">
        <f>C6</f>
        <v>0</v>
      </c>
      <c r="D8" s="4" t="e">
        <f>'Tournament Results Data'!#REF!</f>
        <v>#REF!</v>
      </c>
      <c r="E8" s="4" t="e">
        <f>D2</f>
        <v>#REF!</v>
      </c>
      <c r="F8" s="3">
        <f>'Tournament Results Data'!R19</f>
        <v>0</v>
      </c>
      <c r="G8" s="3">
        <f>'Tournament Results Data'!V19</f>
        <v>0</v>
      </c>
      <c r="H8" s="3"/>
      <c r="I8" s="48" t="e">
        <f t="shared" si="0"/>
        <v>#REF!</v>
      </c>
      <c r="J8" s="48" t="str">
        <f t="shared" si="1"/>
        <v>Yes</v>
      </c>
      <c r="K8" s="48" t="str">
        <f t="shared" si="2"/>
        <v>Yes</v>
      </c>
      <c r="L8" s="1" t="str">
        <f t="shared" si="3"/>
        <v>ZERO SCORE-DATA MISSING?</v>
      </c>
      <c r="M8" t="s">
        <v>62</v>
      </c>
      <c r="N8" s="4" t="e">
        <f>'Tournament Results Data'!#REF!</f>
        <v>#REF!</v>
      </c>
      <c r="O8">
        <f>'Tournament Results Data'!B12</f>
        <v>0</v>
      </c>
    </row>
    <row r="9" spans="1:15" ht="12.75">
      <c r="A9" s="28"/>
      <c r="B9" s="13">
        <f t="shared" si="4"/>
        <v>0</v>
      </c>
      <c r="C9" s="1">
        <f t="shared" si="5"/>
        <v>0</v>
      </c>
      <c r="D9" s="4" t="e">
        <f>'Tournament Results Data'!#REF!</f>
        <v>#REF!</v>
      </c>
      <c r="E9" s="4" t="e">
        <f>D2</f>
        <v>#REF!</v>
      </c>
      <c r="F9" s="3">
        <f>'Tournament Results Data'!R20</f>
        <v>0</v>
      </c>
      <c r="G9" s="3">
        <f>'Tournament Results Data'!V20</f>
        <v>0</v>
      </c>
      <c r="H9" s="3"/>
      <c r="I9" s="48" t="e">
        <f t="shared" si="0"/>
        <v>#REF!</v>
      </c>
      <c r="J9" s="48" t="str">
        <f t="shared" si="1"/>
        <v>Yes</v>
      </c>
      <c r="K9" s="48" t="str">
        <f t="shared" si="2"/>
        <v>Yes</v>
      </c>
      <c r="L9" s="1" t="str">
        <f t="shared" si="3"/>
        <v>ZERO SCORE-DATA MISSING?</v>
      </c>
      <c r="M9" t="s">
        <v>63</v>
      </c>
      <c r="N9" s="4" t="e">
        <f>'Tournament Results Data'!#REF!</f>
        <v>#REF!</v>
      </c>
      <c r="O9">
        <f>'Tournament Results Data'!B13</f>
        <v>0</v>
      </c>
    </row>
    <row r="10" spans="1:14" ht="12.75">
      <c r="A10" s="28"/>
      <c r="B10" s="13">
        <f>$B$2</f>
        <v>0</v>
      </c>
      <c r="C10" s="1">
        <f>$C$2</f>
        <v>0</v>
      </c>
      <c r="D10" s="4" t="e">
        <f>'Tournament Results Data'!#REF!</f>
        <v>#REF!</v>
      </c>
      <c r="E10" s="4" t="e">
        <f>'Tournament Results Data'!#REF!</f>
        <v>#REF!</v>
      </c>
      <c r="F10" s="3">
        <f>'Tournament Results Data'!$R$21</f>
        <v>0</v>
      </c>
      <c r="G10" s="3">
        <f>'Tournament Results Data'!$V$21</f>
        <v>0</v>
      </c>
      <c r="H10" s="3"/>
      <c r="I10" s="48" t="e">
        <f t="shared" si="0"/>
        <v>#REF!</v>
      </c>
      <c r="J10" s="48" t="str">
        <f t="shared" si="1"/>
        <v>Yes</v>
      </c>
      <c r="K10" s="48" t="str">
        <f t="shared" si="2"/>
        <v>Yes</v>
      </c>
      <c r="L10" s="1" t="str">
        <f t="shared" si="3"/>
        <v>ZERO SCORE-DATA MISSING?</v>
      </c>
      <c r="N10" s="4"/>
    </row>
    <row r="11" spans="1:15" ht="12.75">
      <c r="A11" s="28"/>
      <c r="B11" s="13">
        <f>B9</f>
        <v>0</v>
      </c>
      <c r="C11" s="1">
        <f>C9</f>
        <v>0</v>
      </c>
      <c r="D11" s="4" t="e">
        <f>E2</f>
        <v>#REF!</v>
      </c>
      <c r="E11" s="4" t="e">
        <f>D5</f>
        <v>#REF!</v>
      </c>
      <c r="F11" s="3">
        <f>'Tournament Results Data'!Y19</f>
        <v>0</v>
      </c>
      <c r="G11" s="3">
        <f>'Tournament Results Data'!AC19</f>
        <v>0</v>
      </c>
      <c r="H11" s="3"/>
      <c r="I11" s="48" t="e">
        <f t="shared" si="0"/>
        <v>#REF!</v>
      </c>
      <c r="J11" s="48" t="str">
        <f t="shared" si="1"/>
        <v>Yes</v>
      </c>
      <c r="K11" s="48" t="str">
        <f t="shared" si="2"/>
        <v>Yes</v>
      </c>
      <c r="L11" s="1" t="str">
        <f t="shared" si="3"/>
        <v>ZERO SCORE-DATA MISSING?</v>
      </c>
      <c r="M11" t="s">
        <v>64</v>
      </c>
      <c r="N11" s="4" t="e">
        <f>'Tournament Results Data'!#REF!</f>
        <v>#REF!</v>
      </c>
      <c r="O11">
        <f>'Tournament Results Data'!B14</f>
        <v>0</v>
      </c>
    </row>
    <row r="12" spans="1:12" ht="12.75">
      <c r="A12" s="28"/>
      <c r="B12" s="13">
        <f t="shared" si="4"/>
        <v>0</v>
      </c>
      <c r="C12" s="1">
        <f t="shared" si="5"/>
        <v>0</v>
      </c>
      <c r="D12" s="4" t="e">
        <f>E2</f>
        <v>#REF!</v>
      </c>
      <c r="E12" s="4" t="e">
        <f>D5</f>
        <v>#REF!</v>
      </c>
      <c r="F12" s="3">
        <f>'Tournament Results Data'!Y20</f>
        <v>0</v>
      </c>
      <c r="G12" s="3">
        <f>'Tournament Results Data'!AC20</f>
        <v>0</v>
      </c>
      <c r="H12" s="3"/>
      <c r="I12" s="48" t="e">
        <f t="shared" si="0"/>
        <v>#REF!</v>
      </c>
      <c r="J12" s="48" t="str">
        <f t="shared" si="1"/>
        <v>Yes</v>
      </c>
      <c r="K12" s="48" t="str">
        <f t="shared" si="2"/>
        <v>Yes</v>
      </c>
      <c r="L12" s="1" t="str">
        <f t="shared" si="3"/>
        <v>ZERO SCORE-DATA MISSING?</v>
      </c>
    </row>
    <row r="13" spans="1:12" ht="12.75">
      <c r="A13" s="28"/>
      <c r="B13" s="13">
        <f>$B$2</f>
        <v>0</v>
      </c>
      <c r="C13" s="1">
        <f>$C$2</f>
        <v>0</v>
      </c>
      <c r="D13" s="4" t="e">
        <f>'Tournament Results Data'!#REF!</f>
        <v>#REF!</v>
      </c>
      <c r="E13" s="4" t="e">
        <f>'Tournament Results Data'!#REF!</f>
        <v>#REF!</v>
      </c>
      <c r="F13" s="3">
        <f>'Tournament Results Data'!$Y$21</f>
        <v>0</v>
      </c>
      <c r="G13" s="3">
        <f>'Tournament Results Data'!$AC$21</f>
        <v>0</v>
      </c>
      <c r="H13" s="3"/>
      <c r="I13" s="48" t="e">
        <f t="shared" si="0"/>
        <v>#REF!</v>
      </c>
      <c r="J13" s="48" t="str">
        <f t="shared" si="1"/>
        <v>Yes</v>
      </c>
      <c r="K13" s="48" t="str">
        <f t="shared" si="2"/>
        <v>Yes</v>
      </c>
      <c r="L13" s="1" t="str">
        <f t="shared" si="3"/>
        <v>ZERO SCORE-DATA MISSING?</v>
      </c>
    </row>
    <row r="14" spans="1:12" ht="13.5" customHeight="1">
      <c r="A14" s="28"/>
      <c r="B14" s="13">
        <f>B12</f>
        <v>0</v>
      </c>
      <c r="C14" s="1">
        <f>C12</f>
        <v>0</v>
      </c>
      <c r="D14" s="4" t="e">
        <f>D8</f>
        <v>#REF!</v>
      </c>
      <c r="E14" s="4" t="e">
        <f>E5</f>
        <v>#REF!</v>
      </c>
      <c r="F14" s="3">
        <f>'Tournament Results Data'!AF19</f>
        <v>0</v>
      </c>
      <c r="G14" s="3">
        <f>'Tournament Results Data'!AJ19</f>
        <v>0</v>
      </c>
      <c r="H14" s="3"/>
      <c r="I14" s="48" t="e">
        <f t="shared" si="0"/>
        <v>#REF!</v>
      </c>
      <c r="J14" s="48" t="str">
        <f t="shared" si="1"/>
        <v>Yes</v>
      </c>
      <c r="K14" s="48" t="str">
        <f t="shared" si="2"/>
        <v>Yes</v>
      </c>
      <c r="L14" s="1" t="str">
        <f t="shared" si="3"/>
        <v>ZERO SCORE-DATA MISSING?</v>
      </c>
    </row>
    <row r="15" spans="1:12" ht="13.5" customHeight="1">
      <c r="A15" s="28"/>
      <c r="B15" s="13">
        <f t="shared" si="4"/>
        <v>0</v>
      </c>
      <c r="C15" s="1">
        <f t="shared" si="5"/>
        <v>0</v>
      </c>
      <c r="D15" s="4" t="e">
        <f>D8</f>
        <v>#REF!</v>
      </c>
      <c r="E15" s="4" t="e">
        <f>E5</f>
        <v>#REF!</v>
      </c>
      <c r="F15" s="3">
        <f>'Tournament Results Data'!AF20</f>
        <v>0</v>
      </c>
      <c r="G15" s="3">
        <f>'Tournament Results Data'!AJ20</f>
        <v>0</v>
      </c>
      <c r="H15" s="3"/>
      <c r="I15" s="48" t="e">
        <f t="shared" si="0"/>
        <v>#REF!</v>
      </c>
      <c r="J15" s="48" t="str">
        <f t="shared" si="1"/>
        <v>Yes</v>
      </c>
      <c r="K15" s="48" t="str">
        <f t="shared" si="2"/>
        <v>Yes</v>
      </c>
      <c r="L15" s="1" t="str">
        <f t="shared" si="3"/>
        <v>ZERO SCORE-DATA MISSING?</v>
      </c>
    </row>
    <row r="16" spans="1:12" ht="13.5" customHeight="1">
      <c r="A16" s="28"/>
      <c r="B16" s="13">
        <f>$B$2</f>
        <v>0</v>
      </c>
      <c r="C16" s="1">
        <f>$C$2</f>
        <v>0</v>
      </c>
      <c r="D16" s="4" t="e">
        <f>'Tournament Results Data'!#REF!</f>
        <v>#REF!</v>
      </c>
      <c r="E16" s="4" t="e">
        <f>'Tournament Results Data'!#REF!</f>
        <v>#REF!</v>
      </c>
      <c r="F16" s="3">
        <f>'Tournament Results Data'!$AF$21</f>
        <v>0</v>
      </c>
      <c r="G16" s="3">
        <f>'Tournament Results Data'!$AJ$21</f>
        <v>0</v>
      </c>
      <c r="H16" s="3"/>
      <c r="I16" s="48" t="e">
        <f t="shared" si="0"/>
        <v>#REF!</v>
      </c>
      <c r="J16" s="48" t="str">
        <f t="shared" si="1"/>
        <v>Yes</v>
      </c>
      <c r="K16" s="48" t="str">
        <f t="shared" si="2"/>
        <v>Yes</v>
      </c>
      <c r="L16" s="1" t="str">
        <f t="shared" si="3"/>
        <v>ZERO SCORE-DATA MISSING?</v>
      </c>
    </row>
    <row r="17" spans="1:12" ht="13.5" customHeight="1">
      <c r="A17" s="28"/>
      <c r="B17" s="13">
        <f>B15</f>
        <v>0</v>
      </c>
      <c r="C17" s="1">
        <f>C15</f>
        <v>0</v>
      </c>
      <c r="D17" s="4" t="e">
        <f>D2</f>
        <v>#REF!</v>
      </c>
      <c r="E17" s="4" t="e">
        <f>D5</f>
        <v>#REF!</v>
      </c>
      <c r="F17" s="3">
        <f>'Tournament Results Data'!D26</f>
        <v>0</v>
      </c>
      <c r="G17" s="3">
        <f>'Tournament Results Data'!H26</f>
        <v>0</v>
      </c>
      <c r="H17" s="3"/>
      <c r="I17" s="48" t="e">
        <f t="shared" si="0"/>
        <v>#REF!</v>
      </c>
      <c r="J17" s="48" t="str">
        <f t="shared" si="1"/>
        <v>Yes</v>
      </c>
      <c r="K17" s="48" t="str">
        <f t="shared" si="2"/>
        <v>Yes</v>
      </c>
      <c r="L17" s="1" t="str">
        <f t="shared" si="3"/>
        <v>ZERO SCORE-DATA MISSING?</v>
      </c>
    </row>
    <row r="18" spans="1:12" ht="13.5" customHeight="1">
      <c r="A18" s="28"/>
      <c r="B18" s="13">
        <f t="shared" si="4"/>
        <v>0</v>
      </c>
      <c r="C18" s="1">
        <f t="shared" si="5"/>
        <v>0</v>
      </c>
      <c r="D18" s="4" t="e">
        <f>D2</f>
        <v>#REF!</v>
      </c>
      <c r="E18" s="4" t="e">
        <f>D5</f>
        <v>#REF!</v>
      </c>
      <c r="F18" s="3">
        <f>'Tournament Results Data'!D27</f>
        <v>0</v>
      </c>
      <c r="G18" s="3">
        <f>'Tournament Results Data'!H27</f>
        <v>0</v>
      </c>
      <c r="H18" s="3"/>
      <c r="I18" s="48" t="e">
        <f t="shared" si="0"/>
        <v>#REF!</v>
      </c>
      <c r="J18" s="48" t="str">
        <f t="shared" si="1"/>
        <v>Yes</v>
      </c>
      <c r="K18" s="48" t="str">
        <f t="shared" si="2"/>
        <v>Yes</v>
      </c>
      <c r="L18" s="1" t="str">
        <f t="shared" si="3"/>
        <v>ZERO SCORE-DATA MISSING?</v>
      </c>
    </row>
    <row r="19" spans="1:12" ht="13.5" customHeight="1">
      <c r="A19" s="28"/>
      <c r="B19" s="13">
        <f>$B$2</f>
        <v>0</v>
      </c>
      <c r="C19" s="1">
        <f>$C$2</f>
        <v>0</v>
      </c>
      <c r="D19" s="4" t="e">
        <f>'Tournament Results Data'!#REF!</f>
        <v>#REF!</v>
      </c>
      <c r="E19" s="4" t="e">
        <f>'Tournament Results Data'!#REF!</f>
        <v>#REF!</v>
      </c>
      <c r="F19" s="3">
        <f>'Tournament Results Data'!$D$28</f>
        <v>0</v>
      </c>
      <c r="G19" s="3">
        <f>'Tournament Results Data'!$H$28</f>
        <v>0</v>
      </c>
      <c r="H19" s="3"/>
      <c r="I19" s="48" t="e">
        <f t="shared" si="0"/>
        <v>#REF!</v>
      </c>
      <c r="J19" s="48" t="str">
        <f t="shared" si="1"/>
        <v>Yes</v>
      </c>
      <c r="K19" s="48" t="str">
        <f t="shared" si="2"/>
        <v>Yes</v>
      </c>
      <c r="L19" s="1" t="str">
        <f t="shared" si="3"/>
        <v>ZERO SCORE-DATA MISSING?</v>
      </c>
    </row>
    <row r="20" spans="1:12" ht="13.5" customHeight="1">
      <c r="A20" s="28"/>
      <c r="B20" s="13">
        <f>B18</f>
        <v>0</v>
      </c>
      <c r="C20" s="1">
        <f>C18</f>
        <v>0</v>
      </c>
      <c r="D20" s="4" t="e">
        <f>E2</f>
        <v>#REF!</v>
      </c>
      <c r="E20" s="4" t="e">
        <f>D8</f>
        <v>#REF!</v>
      </c>
      <c r="F20" s="3">
        <f>'Tournament Results Data'!K26</f>
        <v>0</v>
      </c>
      <c r="G20" s="3">
        <f>'Tournament Results Data'!O26</f>
        <v>0</v>
      </c>
      <c r="H20" s="3"/>
      <c r="I20" s="48" t="e">
        <f t="shared" si="0"/>
        <v>#REF!</v>
      </c>
      <c r="J20" s="48" t="str">
        <f t="shared" si="1"/>
        <v>Yes</v>
      </c>
      <c r="K20" s="48" t="str">
        <f t="shared" si="2"/>
        <v>Yes</v>
      </c>
      <c r="L20" s="1" t="str">
        <f t="shared" si="3"/>
        <v>ZERO SCORE-DATA MISSING?</v>
      </c>
    </row>
    <row r="21" spans="1:12" ht="13.5" customHeight="1">
      <c r="A21" s="28"/>
      <c r="B21" s="13">
        <f t="shared" si="4"/>
        <v>0</v>
      </c>
      <c r="C21" s="1">
        <f t="shared" si="5"/>
        <v>0</v>
      </c>
      <c r="D21" s="4" t="e">
        <f>E2</f>
        <v>#REF!</v>
      </c>
      <c r="E21" s="4" t="e">
        <f>D8</f>
        <v>#REF!</v>
      </c>
      <c r="F21" s="3">
        <f>'Tournament Results Data'!K27</f>
        <v>0</v>
      </c>
      <c r="G21" s="3">
        <f>'Tournament Results Data'!O27</f>
        <v>0</v>
      </c>
      <c r="H21" s="3"/>
      <c r="I21" s="48" t="e">
        <f t="shared" si="0"/>
        <v>#REF!</v>
      </c>
      <c r="J21" s="48" t="str">
        <f t="shared" si="1"/>
        <v>Yes</v>
      </c>
      <c r="K21" s="48" t="str">
        <f t="shared" si="2"/>
        <v>Yes</v>
      </c>
      <c r="L21" s="1" t="str">
        <f t="shared" si="3"/>
        <v>ZERO SCORE-DATA MISSING?</v>
      </c>
    </row>
    <row r="22" spans="1:12" ht="13.5" customHeight="1">
      <c r="A22" s="28"/>
      <c r="B22" s="13">
        <f>$B$2</f>
        <v>0</v>
      </c>
      <c r="C22" s="1">
        <f>$C$2</f>
        <v>0</v>
      </c>
      <c r="D22" s="4" t="e">
        <f>'Tournament Results Data'!#REF!</f>
        <v>#REF!</v>
      </c>
      <c r="E22" s="4" t="e">
        <f>'Tournament Results Data'!#REF!</f>
        <v>#REF!</v>
      </c>
      <c r="F22" s="3">
        <f>'Tournament Results Data'!$K$28</f>
        <v>0</v>
      </c>
      <c r="G22" s="3">
        <f>'Tournament Results Data'!$O$28</f>
        <v>0</v>
      </c>
      <c r="H22" s="3"/>
      <c r="I22" s="48" t="e">
        <f t="shared" si="0"/>
        <v>#REF!</v>
      </c>
      <c r="J22" s="48" t="str">
        <f t="shared" si="1"/>
        <v>Yes</v>
      </c>
      <c r="K22" s="48" t="str">
        <f t="shared" si="2"/>
        <v>Yes</v>
      </c>
      <c r="L22" s="1" t="str">
        <f t="shared" si="3"/>
        <v>ZERO SCORE-DATA MISSING?</v>
      </c>
    </row>
    <row r="23" spans="1:12" ht="13.5" customHeight="1">
      <c r="A23" s="28"/>
      <c r="B23" s="13">
        <f>B21</f>
        <v>0</v>
      </c>
      <c r="C23" s="1">
        <f>C21</f>
        <v>0</v>
      </c>
      <c r="D23" s="4" t="e">
        <f>E5</f>
        <v>#REF!</v>
      </c>
      <c r="E23" s="4" t="e">
        <f>D2</f>
        <v>#REF!</v>
      </c>
      <c r="F23" s="3">
        <f>'Tournament Results Data'!R26</f>
        <v>0</v>
      </c>
      <c r="G23" s="3">
        <f>'Tournament Results Data'!V26</f>
        <v>0</v>
      </c>
      <c r="H23" s="3"/>
      <c r="I23" s="48" t="e">
        <f t="shared" si="0"/>
        <v>#REF!</v>
      </c>
      <c r="J23" s="48" t="str">
        <f t="shared" si="1"/>
        <v>Yes</v>
      </c>
      <c r="K23" s="48" t="str">
        <f t="shared" si="2"/>
        <v>Yes</v>
      </c>
      <c r="L23" s="1" t="str">
        <f t="shared" si="3"/>
        <v>ZERO SCORE-DATA MISSING?</v>
      </c>
    </row>
    <row r="24" spans="1:12" ht="13.5" customHeight="1">
      <c r="A24" s="28"/>
      <c r="B24" s="13">
        <f t="shared" si="4"/>
        <v>0</v>
      </c>
      <c r="C24" s="1">
        <f t="shared" si="5"/>
        <v>0</v>
      </c>
      <c r="D24" s="4" t="e">
        <f>E5</f>
        <v>#REF!</v>
      </c>
      <c r="E24" s="4" t="e">
        <f>D2</f>
        <v>#REF!</v>
      </c>
      <c r="F24" s="3">
        <f>'Tournament Results Data'!R27</f>
        <v>0</v>
      </c>
      <c r="G24" s="3">
        <f>'Tournament Results Data'!V27</f>
        <v>0</v>
      </c>
      <c r="H24" s="3"/>
      <c r="I24" s="48" t="e">
        <f t="shared" si="0"/>
        <v>#REF!</v>
      </c>
      <c r="J24" s="48" t="str">
        <f t="shared" si="1"/>
        <v>Yes</v>
      </c>
      <c r="K24" s="48" t="str">
        <f t="shared" si="2"/>
        <v>Yes</v>
      </c>
      <c r="L24" s="1" t="str">
        <f t="shared" si="3"/>
        <v>ZERO SCORE-DATA MISSING?</v>
      </c>
    </row>
    <row r="25" spans="1:12" ht="13.5" customHeight="1">
      <c r="A25" s="28"/>
      <c r="B25" s="13">
        <f>$B$2</f>
        <v>0</v>
      </c>
      <c r="C25" s="1">
        <f>$C$2</f>
        <v>0</v>
      </c>
      <c r="D25" s="4" t="e">
        <f>'Tournament Results Data'!#REF!</f>
        <v>#REF!</v>
      </c>
      <c r="E25" s="4" t="e">
        <f>'Tournament Results Data'!#REF!</f>
        <v>#REF!</v>
      </c>
      <c r="F25" s="3">
        <f>'Tournament Results Data'!$R$28</f>
        <v>0</v>
      </c>
      <c r="G25" s="3">
        <f>'Tournament Results Data'!$V$28</f>
        <v>0</v>
      </c>
      <c r="H25" s="3"/>
      <c r="I25" s="48" t="e">
        <f t="shared" si="0"/>
        <v>#REF!</v>
      </c>
      <c r="J25" s="48" t="str">
        <f t="shared" si="1"/>
        <v>Yes</v>
      </c>
      <c r="K25" s="48" t="str">
        <f t="shared" si="2"/>
        <v>Yes</v>
      </c>
      <c r="L25" s="1" t="str">
        <f t="shared" si="3"/>
        <v>ZERO SCORE-DATA MISSING?</v>
      </c>
    </row>
    <row r="26" spans="1:12" ht="13.5" customHeight="1">
      <c r="A26" s="28"/>
      <c r="B26" s="13">
        <f>B24</f>
        <v>0</v>
      </c>
      <c r="C26" s="1">
        <f>C24</f>
        <v>0</v>
      </c>
      <c r="D26" s="4" t="e">
        <f>D5</f>
        <v>#REF!</v>
      </c>
      <c r="E26" s="4" t="e">
        <f>D8</f>
        <v>#REF!</v>
      </c>
      <c r="F26" s="3">
        <f>'Tournament Results Data'!Y26</f>
        <v>0</v>
      </c>
      <c r="G26" s="3">
        <f>'Tournament Results Data'!AC26</f>
        <v>0</v>
      </c>
      <c r="H26" s="3"/>
      <c r="I26" s="48" t="e">
        <f t="shared" si="0"/>
        <v>#REF!</v>
      </c>
      <c r="J26" s="48" t="str">
        <f t="shared" si="1"/>
        <v>Yes</v>
      </c>
      <c r="K26" s="48" t="str">
        <f t="shared" si="2"/>
        <v>Yes</v>
      </c>
      <c r="L26" s="1" t="str">
        <f t="shared" si="3"/>
        <v>ZERO SCORE-DATA MISSING?</v>
      </c>
    </row>
    <row r="27" spans="1:12" ht="13.5" customHeight="1">
      <c r="A27" s="28"/>
      <c r="B27" s="13">
        <f t="shared" si="4"/>
        <v>0</v>
      </c>
      <c r="C27" s="1">
        <f t="shared" si="5"/>
        <v>0</v>
      </c>
      <c r="D27" s="4" t="e">
        <f>D5</f>
        <v>#REF!</v>
      </c>
      <c r="E27" s="4" t="e">
        <f>D8</f>
        <v>#REF!</v>
      </c>
      <c r="F27" s="3">
        <f>'Tournament Results Data'!Y27</f>
        <v>0</v>
      </c>
      <c r="G27" s="3">
        <f>'Tournament Results Data'!AC27</f>
        <v>0</v>
      </c>
      <c r="H27" s="3"/>
      <c r="I27" s="48" t="e">
        <f t="shared" si="0"/>
        <v>#REF!</v>
      </c>
      <c r="J27" s="48" t="str">
        <f t="shared" si="1"/>
        <v>Yes</v>
      </c>
      <c r="K27" s="48" t="str">
        <f t="shared" si="2"/>
        <v>Yes</v>
      </c>
      <c r="L27" s="1" t="str">
        <f t="shared" si="3"/>
        <v>ZERO SCORE-DATA MISSING?</v>
      </c>
    </row>
    <row r="28" spans="1:12" ht="13.5" customHeight="1">
      <c r="A28" s="28"/>
      <c r="B28" s="13">
        <f>$B$2</f>
        <v>0</v>
      </c>
      <c r="C28" s="1">
        <f>$C$2</f>
        <v>0</v>
      </c>
      <c r="D28" s="4" t="e">
        <f>'Tournament Results Data'!#REF!</f>
        <v>#REF!</v>
      </c>
      <c r="E28" s="4" t="e">
        <f>'Tournament Results Data'!#REF!</f>
        <v>#REF!</v>
      </c>
      <c r="F28" s="3">
        <f>'Tournament Results Data'!$Y$28</f>
        <v>0</v>
      </c>
      <c r="G28" s="3">
        <f>'Tournament Results Data'!$AC$28</f>
        <v>0</v>
      </c>
      <c r="H28" s="3"/>
      <c r="I28" s="48" t="e">
        <f t="shared" si="0"/>
        <v>#REF!</v>
      </c>
      <c r="J28" s="48" t="str">
        <f t="shared" si="1"/>
        <v>Yes</v>
      </c>
      <c r="K28" s="48" t="str">
        <f t="shared" si="2"/>
        <v>Yes</v>
      </c>
      <c r="L28" s="1" t="str">
        <f t="shared" si="3"/>
        <v>ZERO SCORE-DATA MISSING?</v>
      </c>
    </row>
    <row r="29" spans="1:12" ht="13.5" customHeight="1">
      <c r="A29" s="28"/>
      <c r="B29" s="13">
        <f>B27</f>
        <v>0</v>
      </c>
      <c r="C29" s="1">
        <f>C27</f>
        <v>0</v>
      </c>
      <c r="D29" s="4" t="e">
        <f>E2</f>
        <v>#REF!</v>
      </c>
      <c r="E29" s="4" t="e">
        <f>E5</f>
        <v>#REF!</v>
      </c>
      <c r="F29" s="3">
        <f>'Tournament Results Data'!AF26</f>
        <v>0</v>
      </c>
      <c r="G29" s="3">
        <f>'Tournament Results Data'!AJ26</f>
        <v>0</v>
      </c>
      <c r="H29" s="3"/>
      <c r="I29" s="48" t="e">
        <f t="shared" si="0"/>
        <v>#REF!</v>
      </c>
      <c r="J29" s="48" t="str">
        <f t="shared" si="1"/>
        <v>Yes</v>
      </c>
      <c r="K29" s="48" t="str">
        <f t="shared" si="2"/>
        <v>Yes</v>
      </c>
      <c r="L29" s="1" t="str">
        <f t="shared" si="3"/>
        <v>ZERO SCORE-DATA MISSING?</v>
      </c>
    </row>
    <row r="30" spans="1:12" ht="13.5" customHeight="1">
      <c r="A30" s="28"/>
      <c r="B30" s="13">
        <f t="shared" si="4"/>
        <v>0</v>
      </c>
      <c r="C30" s="1">
        <f t="shared" si="5"/>
        <v>0</v>
      </c>
      <c r="D30" s="18" t="e">
        <f>E2</f>
        <v>#REF!</v>
      </c>
      <c r="E30" s="18" t="e">
        <f>E5</f>
        <v>#REF!</v>
      </c>
      <c r="F30" s="2">
        <f>'Tournament Results Data'!AF27</f>
        <v>0</v>
      </c>
      <c r="G30" s="2">
        <f>'Tournament Results Data'!AJ27</f>
        <v>0</v>
      </c>
      <c r="H30" s="2"/>
      <c r="I30" s="48" t="e">
        <f t="shared" si="0"/>
        <v>#REF!</v>
      </c>
      <c r="J30" s="48" t="str">
        <f t="shared" si="1"/>
        <v>Yes</v>
      </c>
      <c r="K30" s="48" t="str">
        <f t="shared" si="2"/>
        <v>Yes</v>
      </c>
      <c r="L30" s="1" t="str">
        <f t="shared" si="3"/>
        <v>ZERO SCORE-DATA MISSING?</v>
      </c>
    </row>
    <row r="31" spans="1:12" ht="13.5" customHeight="1">
      <c r="A31" s="28"/>
      <c r="B31" s="13">
        <f>$B$2</f>
        <v>0</v>
      </c>
      <c r="C31" s="1">
        <f>$C$2</f>
        <v>0</v>
      </c>
      <c r="D31" s="24" t="e">
        <f>'Tournament Results Data'!#REF!</f>
        <v>#REF!</v>
      </c>
      <c r="E31" s="24" t="e">
        <f>'Tournament Results Data'!#REF!</f>
        <v>#REF!</v>
      </c>
      <c r="F31" s="15">
        <f>'Tournament Results Data'!$AF$28</f>
        <v>0</v>
      </c>
      <c r="G31" s="15">
        <f>'Tournament Results Data'!$AJ$28</f>
        <v>0</v>
      </c>
      <c r="H31" s="15"/>
      <c r="I31" s="48" t="e">
        <f t="shared" si="0"/>
        <v>#REF!</v>
      </c>
      <c r="J31" s="48" t="str">
        <f t="shared" si="1"/>
        <v>Yes</v>
      </c>
      <c r="K31" s="48" t="str">
        <f t="shared" si="2"/>
        <v>Yes</v>
      </c>
      <c r="L31" s="23" t="str">
        <f t="shared" si="3"/>
        <v>ZERO SCORE-DATA MISSING?</v>
      </c>
    </row>
    <row r="32" spans="1:13" ht="12.75">
      <c r="A32" s="28"/>
      <c r="B32" s="13">
        <f>B30</f>
        <v>0</v>
      </c>
      <c r="C32" s="1">
        <f>C30</f>
        <v>0</v>
      </c>
      <c r="D32" s="4" t="e">
        <f>'Tournament Results Data'!#REF!</f>
        <v>#REF!</v>
      </c>
      <c r="E32" s="4" t="e">
        <f>'Tournament Results Data'!#REF!</f>
        <v>#REF!</v>
      </c>
      <c r="F32" s="3">
        <f>'Tournament Results Data'!D42</f>
        <v>0</v>
      </c>
      <c r="G32" s="3">
        <f>'Tournament Results Data'!H42</f>
        <v>0</v>
      </c>
      <c r="H32" s="3"/>
      <c r="I32" s="48" t="e">
        <f t="shared" si="0"/>
        <v>#REF!</v>
      </c>
      <c r="J32" s="48" t="str">
        <f t="shared" si="1"/>
        <v>Yes</v>
      </c>
      <c r="K32" s="48" t="str">
        <f t="shared" si="2"/>
        <v>Yes</v>
      </c>
      <c r="L32" s="1" t="str">
        <f t="shared" si="3"/>
        <v>ZERO SCORE-DATA MISSING?</v>
      </c>
      <c r="M32" s="1" t="str">
        <f>'Tournament Results Data'!$B$31</f>
        <v>Pool A</v>
      </c>
    </row>
    <row r="33" spans="1:12" ht="12.75">
      <c r="A33" s="28"/>
      <c r="B33" s="13">
        <f t="shared" si="4"/>
        <v>0</v>
      </c>
      <c r="C33" s="1">
        <f t="shared" si="5"/>
        <v>0</v>
      </c>
      <c r="D33" s="4" t="e">
        <f>'Tournament Results Data'!#REF!</f>
        <v>#REF!</v>
      </c>
      <c r="E33" s="4" t="e">
        <f>'Tournament Results Data'!#REF!</f>
        <v>#REF!</v>
      </c>
      <c r="F33" s="3">
        <f>'Tournament Results Data'!D43</f>
        <v>0</v>
      </c>
      <c r="G33" s="3">
        <f>'Tournament Results Data'!H43</f>
        <v>0</v>
      </c>
      <c r="H33" s="3"/>
      <c r="I33" s="48" t="e">
        <f t="shared" si="0"/>
        <v>#REF!</v>
      </c>
      <c r="J33" s="48" t="str">
        <f t="shared" si="1"/>
        <v>Yes</v>
      </c>
      <c r="K33" s="48" t="str">
        <f t="shared" si="2"/>
        <v>Yes</v>
      </c>
      <c r="L33" s="1" t="str">
        <f t="shared" si="3"/>
        <v>ZERO SCORE-DATA MISSING?</v>
      </c>
    </row>
    <row r="34" spans="1:15" ht="12.75">
      <c r="A34" s="28"/>
      <c r="B34" s="13">
        <f t="shared" si="4"/>
        <v>0</v>
      </c>
      <c r="C34" s="1">
        <f t="shared" si="5"/>
        <v>0</v>
      </c>
      <c r="D34" s="4" t="e">
        <f>'Tournament Results Data'!#REF!</f>
        <v>#REF!</v>
      </c>
      <c r="E34" s="4" t="e">
        <f>'Tournament Results Data'!#REF!</f>
        <v>#REF!</v>
      </c>
      <c r="F34" s="3">
        <f>'Tournament Results Data'!D44</f>
        <v>0</v>
      </c>
      <c r="G34" s="3">
        <f>'Tournament Results Data'!H44</f>
        <v>0</v>
      </c>
      <c r="H34" s="3"/>
      <c r="I34" s="48" t="e">
        <f t="shared" si="0"/>
        <v>#REF!</v>
      </c>
      <c r="J34" s="48" t="str">
        <f t="shared" si="1"/>
        <v>Yes</v>
      </c>
      <c r="K34" s="48" t="str">
        <f t="shared" si="2"/>
        <v>Yes</v>
      </c>
      <c r="L34" s="1" t="str">
        <f t="shared" si="3"/>
        <v>ZERO SCORE-DATA MISSING?</v>
      </c>
      <c r="M34" t="s">
        <v>60</v>
      </c>
      <c r="N34" s="4" t="e">
        <f>'Tournament Results Data'!#REF!</f>
        <v>#REF!</v>
      </c>
      <c r="O34">
        <f>'Tournament Results Data'!B34</f>
        <v>0</v>
      </c>
    </row>
    <row r="35" spans="1:15" ht="12.75">
      <c r="A35" s="28"/>
      <c r="B35" s="13">
        <f t="shared" si="4"/>
        <v>0</v>
      </c>
      <c r="C35" s="1">
        <f t="shared" si="5"/>
        <v>0</v>
      </c>
      <c r="D35" s="4" t="e">
        <f>'Tournament Results Data'!#REF!</f>
        <v>#REF!</v>
      </c>
      <c r="E35" s="4" t="e">
        <f>'Tournament Results Data'!#REF!</f>
        <v>#REF!</v>
      </c>
      <c r="F35" s="3">
        <f>'Tournament Results Data'!K42</f>
        <v>0</v>
      </c>
      <c r="G35" s="3">
        <f>'Tournament Results Data'!O42</f>
        <v>0</v>
      </c>
      <c r="H35" s="3"/>
      <c r="I35" s="48" t="e">
        <f t="shared" si="0"/>
        <v>#REF!</v>
      </c>
      <c r="J35" s="48" t="str">
        <f t="shared" si="1"/>
        <v>Yes</v>
      </c>
      <c r="K35" s="48" t="str">
        <f t="shared" si="2"/>
        <v>Yes</v>
      </c>
      <c r="L35" s="1" t="str">
        <f t="shared" si="3"/>
        <v>ZERO SCORE-DATA MISSING?</v>
      </c>
      <c r="M35" t="s">
        <v>61</v>
      </c>
      <c r="N35" s="4" t="e">
        <f>'Tournament Results Data'!#REF!</f>
        <v>#REF!</v>
      </c>
      <c r="O35">
        <f>'Tournament Results Data'!B35</f>
        <v>0</v>
      </c>
    </row>
    <row r="36" spans="1:15" ht="12.75">
      <c r="A36" s="28"/>
      <c r="B36" s="13">
        <f t="shared" si="4"/>
        <v>0</v>
      </c>
      <c r="C36" s="1">
        <f t="shared" si="5"/>
        <v>0</v>
      </c>
      <c r="D36" s="4" t="e">
        <f>'Tournament Results Data'!#REF!</f>
        <v>#REF!</v>
      </c>
      <c r="E36" s="4" t="e">
        <f>'Tournament Results Data'!#REF!</f>
        <v>#REF!</v>
      </c>
      <c r="F36" s="3">
        <f>'Tournament Results Data'!K43</f>
        <v>0</v>
      </c>
      <c r="G36" s="3">
        <f>'Tournament Results Data'!O43</f>
        <v>0</v>
      </c>
      <c r="H36" s="3"/>
      <c r="I36" s="48" t="e">
        <f t="shared" si="0"/>
        <v>#REF!</v>
      </c>
      <c r="J36" s="48" t="str">
        <f t="shared" si="1"/>
        <v>Yes</v>
      </c>
      <c r="K36" s="48" t="str">
        <f t="shared" si="2"/>
        <v>Yes</v>
      </c>
      <c r="L36" s="1" t="str">
        <f t="shared" si="3"/>
        <v>ZERO SCORE-DATA MISSING?</v>
      </c>
      <c r="M36" t="s">
        <v>62</v>
      </c>
      <c r="N36" s="4" t="e">
        <f>'Tournament Results Data'!#REF!</f>
        <v>#REF!</v>
      </c>
      <c r="O36">
        <f>'Tournament Results Data'!B36</f>
        <v>0</v>
      </c>
    </row>
    <row r="37" spans="1:15" ht="12.75">
      <c r="A37" s="28"/>
      <c r="B37" s="13">
        <f t="shared" si="4"/>
        <v>0</v>
      </c>
      <c r="C37" s="1">
        <f t="shared" si="5"/>
        <v>0</v>
      </c>
      <c r="D37" s="4" t="e">
        <f>'Tournament Results Data'!#REF!</f>
        <v>#REF!</v>
      </c>
      <c r="E37" s="4" t="e">
        <f>'Tournament Results Data'!#REF!</f>
        <v>#REF!</v>
      </c>
      <c r="F37" s="3">
        <f>'Tournament Results Data'!K44</f>
        <v>0</v>
      </c>
      <c r="G37" s="3">
        <f>'Tournament Results Data'!O44</f>
        <v>0</v>
      </c>
      <c r="H37" s="3"/>
      <c r="I37" s="48" t="e">
        <f t="shared" si="0"/>
        <v>#REF!</v>
      </c>
      <c r="J37" s="48" t="str">
        <f t="shared" si="1"/>
        <v>Yes</v>
      </c>
      <c r="K37" s="48" t="str">
        <f t="shared" si="2"/>
        <v>Yes</v>
      </c>
      <c r="L37" s="1" t="str">
        <f t="shared" si="3"/>
        <v>ZERO SCORE-DATA MISSING?</v>
      </c>
      <c r="M37" t="s">
        <v>63</v>
      </c>
      <c r="N37" s="4" t="e">
        <f>'Tournament Results Data'!#REF!</f>
        <v>#REF!</v>
      </c>
      <c r="O37">
        <f>'Tournament Results Data'!B37</f>
        <v>0</v>
      </c>
    </row>
    <row r="38" spans="1:14" ht="12.75">
      <c r="A38" s="28"/>
      <c r="B38" s="13">
        <f t="shared" si="4"/>
        <v>0</v>
      </c>
      <c r="C38" s="1">
        <f t="shared" si="5"/>
        <v>0</v>
      </c>
      <c r="D38" s="4" t="e">
        <f>'Tournament Results Data'!#REF!</f>
        <v>#REF!</v>
      </c>
      <c r="E38" s="4" t="e">
        <f>'Tournament Results Data'!#REF!</f>
        <v>#REF!</v>
      </c>
      <c r="F38" s="3">
        <f>'Tournament Results Data'!R42</f>
        <v>0</v>
      </c>
      <c r="G38" s="3">
        <f>'Tournament Results Data'!V42</f>
        <v>0</v>
      </c>
      <c r="H38" s="3"/>
      <c r="I38" s="48" t="e">
        <f t="shared" si="0"/>
        <v>#REF!</v>
      </c>
      <c r="J38" s="48" t="str">
        <f t="shared" si="1"/>
        <v>Yes</v>
      </c>
      <c r="K38" s="48" t="str">
        <f t="shared" si="2"/>
        <v>Yes</v>
      </c>
      <c r="L38" s="1" t="str">
        <f t="shared" si="3"/>
        <v>ZERO SCORE-DATA MISSING?</v>
      </c>
      <c r="N38" s="4"/>
    </row>
    <row r="39" spans="1:12" ht="12.75">
      <c r="A39" s="28"/>
      <c r="B39" s="13">
        <f t="shared" si="4"/>
        <v>0</v>
      </c>
      <c r="C39" s="1">
        <f t="shared" si="5"/>
        <v>0</v>
      </c>
      <c r="D39" s="4" t="e">
        <f>'Tournament Results Data'!#REF!</f>
        <v>#REF!</v>
      </c>
      <c r="E39" s="4" t="e">
        <f>'Tournament Results Data'!#REF!</f>
        <v>#REF!</v>
      </c>
      <c r="F39" s="3">
        <f>'Tournament Results Data'!R43</f>
        <v>0</v>
      </c>
      <c r="G39" s="3">
        <f>'Tournament Results Data'!V43</f>
        <v>0</v>
      </c>
      <c r="H39" s="3"/>
      <c r="I39" s="48" t="e">
        <f t="shared" si="0"/>
        <v>#REF!</v>
      </c>
      <c r="J39" s="48" t="str">
        <f t="shared" si="1"/>
        <v>Yes</v>
      </c>
      <c r="K39" s="48" t="str">
        <f t="shared" si="2"/>
        <v>Yes</v>
      </c>
      <c r="L39" s="1" t="str">
        <f t="shared" si="3"/>
        <v>ZERO SCORE-DATA MISSING?</v>
      </c>
    </row>
    <row r="40" spans="1:12" ht="12.75">
      <c r="A40" s="28"/>
      <c r="B40" s="13">
        <f t="shared" si="4"/>
        <v>0</v>
      </c>
      <c r="C40" s="1">
        <f t="shared" si="5"/>
        <v>0</v>
      </c>
      <c r="D40" s="4" t="e">
        <f>'Tournament Results Data'!#REF!</f>
        <v>#REF!</v>
      </c>
      <c r="E40" s="4" t="e">
        <f>'Tournament Results Data'!#REF!</f>
        <v>#REF!</v>
      </c>
      <c r="F40" s="3">
        <f>'Tournament Results Data'!R44</f>
        <v>0</v>
      </c>
      <c r="G40" s="3">
        <f>'Tournament Results Data'!V44</f>
        <v>0</v>
      </c>
      <c r="H40" s="3"/>
      <c r="I40" s="48" t="e">
        <f t="shared" si="0"/>
        <v>#REF!</v>
      </c>
      <c r="J40" s="48" t="str">
        <f t="shared" si="1"/>
        <v>Yes</v>
      </c>
      <c r="K40" s="48" t="str">
        <f t="shared" si="2"/>
        <v>Yes</v>
      </c>
      <c r="L40" s="1" t="str">
        <f t="shared" si="3"/>
        <v>ZERO SCORE-DATA MISSING?</v>
      </c>
    </row>
    <row r="41" spans="1:12" ht="12.75">
      <c r="A41" s="28"/>
      <c r="B41" s="13">
        <f t="shared" si="4"/>
        <v>0</v>
      </c>
      <c r="C41" s="1">
        <f t="shared" si="5"/>
        <v>0</v>
      </c>
      <c r="D41" s="4" t="e">
        <f>'Tournament Results Data'!#REF!</f>
        <v>#REF!</v>
      </c>
      <c r="E41" s="4" t="e">
        <f>'Tournament Results Data'!#REF!</f>
        <v>#REF!</v>
      </c>
      <c r="F41" s="3">
        <f>'Tournament Results Data'!Y42</f>
        <v>0</v>
      </c>
      <c r="G41" s="3">
        <f>'Tournament Results Data'!AC42</f>
        <v>0</v>
      </c>
      <c r="H41" s="3"/>
      <c r="I41" s="48" t="e">
        <f t="shared" si="0"/>
        <v>#REF!</v>
      </c>
      <c r="J41" s="48" t="str">
        <f t="shared" si="1"/>
        <v>Yes</v>
      </c>
      <c r="K41" s="48" t="str">
        <f t="shared" si="2"/>
        <v>Yes</v>
      </c>
      <c r="L41" s="1" t="str">
        <f t="shared" si="3"/>
        <v>ZERO SCORE-DATA MISSING?</v>
      </c>
    </row>
    <row r="42" spans="1:12" ht="12.75">
      <c r="A42" s="28"/>
      <c r="B42" s="13">
        <f t="shared" si="4"/>
        <v>0</v>
      </c>
      <c r="C42" s="1">
        <f t="shared" si="5"/>
        <v>0</v>
      </c>
      <c r="D42" s="4" t="e">
        <f>'Tournament Results Data'!#REF!</f>
        <v>#REF!</v>
      </c>
      <c r="E42" s="4" t="e">
        <f>'Tournament Results Data'!#REF!</f>
        <v>#REF!</v>
      </c>
      <c r="F42" s="3">
        <f>'Tournament Results Data'!Y43</f>
        <v>0</v>
      </c>
      <c r="G42" s="3">
        <f>'Tournament Results Data'!AC43</f>
        <v>0</v>
      </c>
      <c r="H42" s="3"/>
      <c r="I42" s="48" t="e">
        <f t="shared" si="0"/>
        <v>#REF!</v>
      </c>
      <c r="J42" s="48" t="str">
        <f t="shared" si="1"/>
        <v>Yes</v>
      </c>
      <c r="K42" s="48" t="str">
        <f t="shared" si="2"/>
        <v>Yes</v>
      </c>
      <c r="L42" s="1" t="str">
        <f t="shared" si="3"/>
        <v>ZERO SCORE-DATA MISSING?</v>
      </c>
    </row>
    <row r="43" spans="1:12" ht="12.75">
      <c r="A43" s="28"/>
      <c r="B43" s="13">
        <f t="shared" si="4"/>
        <v>0</v>
      </c>
      <c r="C43" s="1">
        <f t="shared" si="5"/>
        <v>0</v>
      </c>
      <c r="D43" s="4" t="e">
        <f>'Tournament Results Data'!#REF!</f>
        <v>#REF!</v>
      </c>
      <c r="E43" s="4" t="e">
        <f>'Tournament Results Data'!#REF!</f>
        <v>#REF!</v>
      </c>
      <c r="F43" s="3">
        <f>'Tournament Results Data'!Y44</f>
        <v>0</v>
      </c>
      <c r="G43" s="3">
        <f>'Tournament Results Data'!AC44</f>
        <v>0</v>
      </c>
      <c r="H43" s="3"/>
      <c r="I43" s="48" t="e">
        <f t="shared" si="0"/>
        <v>#REF!</v>
      </c>
      <c r="J43" s="48" t="str">
        <f t="shared" si="1"/>
        <v>Yes</v>
      </c>
      <c r="K43" s="48" t="str">
        <f t="shared" si="2"/>
        <v>Yes</v>
      </c>
      <c r="L43" s="1" t="str">
        <f t="shared" si="3"/>
        <v>ZERO SCORE-DATA MISSING?</v>
      </c>
    </row>
    <row r="44" spans="1:12" ht="12.75">
      <c r="A44" s="28"/>
      <c r="B44" s="13">
        <f t="shared" si="4"/>
        <v>0</v>
      </c>
      <c r="C44" s="1">
        <f t="shared" si="5"/>
        <v>0</v>
      </c>
      <c r="D44" s="4" t="e">
        <f>'Tournament Results Data'!#REF!</f>
        <v>#REF!</v>
      </c>
      <c r="E44" s="4" t="e">
        <f>'Tournament Results Data'!#REF!</f>
        <v>#REF!</v>
      </c>
      <c r="F44" s="3">
        <f>'Tournament Results Data'!AF42</f>
        <v>0</v>
      </c>
      <c r="G44" s="3">
        <f>'Tournament Results Data'!AJ42</f>
        <v>0</v>
      </c>
      <c r="H44" s="3"/>
      <c r="I44" s="48" t="e">
        <f t="shared" si="0"/>
        <v>#REF!</v>
      </c>
      <c r="J44" s="48" t="str">
        <f t="shared" si="1"/>
        <v>Yes</v>
      </c>
      <c r="K44" s="48" t="str">
        <f t="shared" si="2"/>
        <v>Yes</v>
      </c>
      <c r="L44" s="1" t="str">
        <f t="shared" si="3"/>
        <v>ZERO SCORE-DATA MISSING?</v>
      </c>
    </row>
    <row r="45" spans="1:12" ht="12.75">
      <c r="A45" s="28"/>
      <c r="B45" s="13">
        <f t="shared" si="4"/>
        <v>0</v>
      </c>
      <c r="C45" s="1">
        <f t="shared" si="5"/>
        <v>0</v>
      </c>
      <c r="D45" s="4" t="e">
        <f>'Tournament Results Data'!#REF!</f>
        <v>#REF!</v>
      </c>
      <c r="E45" s="4" t="e">
        <f>'Tournament Results Data'!#REF!</f>
        <v>#REF!</v>
      </c>
      <c r="F45" s="3">
        <f>'Tournament Results Data'!AF43</f>
        <v>0</v>
      </c>
      <c r="G45" s="3">
        <f>'Tournament Results Data'!AJ43</f>
        <v>0</v>
      </c>
      <c r="H45" s="3"/>
      <c r="I45" s="48" t="e">
        <f t="shared" si="0"/>
        <v>#REF!</v>
      </c>
      <c r="J45" s="48" t="str">
        <f t="shared" si="1"/>
        <v>Yes</v>
      </c>
      <c r="K45" s="48" t="str">
        <f t="shared" si="2"/>
        <v>Yes</v>
      </c>
      <c r="L45" s="1" t="str">
        <f t="shared" si="3"/>
        <v>ZERO SCORE-DATA MISSING?</v>
      </c>
    </row>
    <row r="46" spans="1:12" ht="12.75">
      <c r="A46" s="28"/>
      <c r="B46" s="13">
        <f t="shared" si="4"/>
        <v>0</v>
      </c>
      <c r="C46" s="1">
        <f t="shared" si="5"/>
        <v>0</v>
      </c>
      <c r="D46" s="4" t="e">
        <f>'Tournament Results Data'!#REF!</f>
        <v>#REF!</v>
      </c>
      <c r="E46" s="4" t="e">
        <f>'Tournament Results Data'!#REF!</f>
        <v>#REF!</v>
      </c>
      <c r="F46" s="3">
        <f>'Tournament Results Data'!AF44</f>
        <v>0</v>
      </c>
      <c r="G46" s="3">
        <f>'Tournament Results Data'!AJ44</f>
        <v>0</v>
      </c>
      <c r="H46" s="3"/>
      <c r="I46" s="48" t="e">
        <f t="shared" si="0"/>
        <v>#REF!</v>
      </c>
      <c r="J46" s="48" t="str">
        <f t="shared" si="1"/>
        <v>Yes</v>
      </c>
      <c r="K46" s="48" t="str">
        <f t="shared" si="2"/>
        <v>Yes</v>
      </c>
      <c r="L46" s="1" t="str">
        <f t="shared" si="3"/>
        <v>ZERO SCORE-DATA MISSING?</v>
      </c>
    </row>
    <row r="47" spans="1:12" ht="12.75">
      <c r="A47" s="28"/>
      <c r="B47" s="13">
        <f t="shared" si="4"/>
        <v>0</v>
      </c>
      <c r="C47" s="1">
        <f t="shared" si="5"/>
        <v>0</v>
      </c>
      <c r="D47" s="4" t="e">
        <f>'Tournament Results Data'!#REF!</f>
        <v>#REF!</v>
      </c>
      <c r="E47" s="4" t="e">
        <f>'Tournament Results Data'!#REF!</f>
        <v>#REF!</v>
      </c>
      <c r="F47" s="3">
        <f>'Tournament Results Data'!AM42</f>
        <v>0</v>
      </c>
      <c r="G47" s="3">
        <f>'Tournament Results Data'!AQ42</f>
        <v>0</v>
      </c>
      <c r="H47" s="3"/>
      <c r="I47" s="48" t="e">
        <f t="shared" si="0"/>
        <v>#REF!</v>
      </c>
      <c r="J47" s="48" t="str">
        <f t="shared" si="1"/>
        <v>Yes</v>
      </c>
      <c r="K47" s="48" t="str">
        <f t="shared" si="2"/>
        <v>Yes</v>
      </c>
      <c r="L47" s="1" t="str">
        <f t="shared" si="3"/>
        <v>ZERO SCORE-DATA MISSING?</v>
      </c>
    </row>
    <row r="48" spans="1:12" ht="12.75">
      <c r="A48" s="28"/>
      <c r="B48" s="13">
        <f t="shared" si="4"/>
        <v>0</v>
      </c>
      <c r="C48" s="1">
        <f t="shared" si="5"/>
        <v>0</v>
      </c>
      <c r="D48" s="4" t="e">
        <f>'Tournament Results Data'!#REF!</f>
        <v>#REF!</v>
      </c>
      <c r="E48" s="4" t="e">
        <f>'Tournament Results Data'!#REF!</f>
        <v>#REF!</v>
      </c>
      <c r="F48" s="3">
        <f>'Tournament Results Data'!AM43</f>
        <v>0</v>
      </c>
      <c r="G48" s="3">
        <f>'Tournament Results Data'!AQ43</f>
        <v>0</v>
      </c>
      <c r="H48" s="3"/>
      <c r="I48" s="48" t="e">
        <f t="shared" si="0"/>
        <v>#REF!</v>
      </c>
      <c r="J48" s="48" t="str">
        <f t="shared" si="1"/>
        <v>Yes</v>
      </c>
      <c r="K48" s="48" t="str">
        <f t="shared" si="2"/>
        <v>Yes</v>
      </c>
      <c r="L48" s="1" t="str">
        <f t="shared" si="3"/>
        <v>ZERO SCORE-DATA MISSING?</v>
      </c>
    </row>
    <row r="49" spans="1:12" ht="12.75">
      <c r="A49" s="28"/>
      <c r="B49" s="13">
        <f t="shared" si="4"/>
        <v>0</v>
      </c>
      <c r="C49" s="1">
        <f t="shared" si="5"/>
        <v>0</v>
      </c>
      <c r="D49" s="24" t="e">
        <f>'Tournament Results Data'!#REF!</f>
        <v>#REF!</v>
      </c>
      <c r="E49" s="24" t="e">
        <f>'Tournament Results Data'!#REF!</f>
        <v>#REF!</v>
      </c>
      <c r="F49" s="15">
        <f>'Tournament Results Data'!AM44</f>
        <v>0</v>
      </c>
      <c r="G49" s="15">
        <f>'Tournament Results Data'!AQ44</f>
        <v>0</v>
      </c>
      <c r="H49" s="2"/>
      <c r="I49" s="48" t="e">
        <f t="shared" si="0"/>
        <v>#REF!</v>
      </c>
      <c r="J49" s="48" t="str">
        <f t="shared" si="1"/>
        <v>Yes</v>
      </c>
      <c r="K49" s="48" t="str">
        <f t="shared" si="2"/>
        <v>Yes</v>
      </c>
      <c r="L49" s="1" t="str">
        <f t="shared" si="3"/>
        <v>ZERO SCORE-DATA MISSING?</v>
      </c>
    </row>
    <row r="50" spans="1:13" ht="12.75">
      <c r="A50" s="28"/>
      <c r="B50" s="13">
        <f>B49</f>
        <v>0</v>
      </c>
      <c r="C50" s="1">
        <f>C49</f>
        <v>0</v>
      </c>
      <c r="D50" s="4" t="e">
        <f>'Tournament Results Data'!#REF!</f>
        <v>#REF!</v>
      </c>
      <c r="E50" s="4" t="e">
        <f>'Tournament Results Data'!#REF!</f>
        <v>#REF!</v>
      </c>
      <c r="F50" s="3">
        <f>'Tournament Results Data'!D57</f>
        <v>0</v>
      </c>
      <c r="G50" s="3">
        <f>'Tournament Results Data'!H57</f>
        <v>0</v>
      </c>
      <c r="H50" s="3"/>
      <c r="I50" s="48" t="e">
        <f t="shared" si="0"/>
        <v>#REF!</v>
      </c>
      <c r="J50" s="48" t="str">
        <f t="shared" si="1"/>
        <v>Yes</v>
      </c>
      <c r="K50" s="48" t="str">
        <f t="shared" si="2"/>
        <v>Yes</v>
      </c>
      <c r="L50" s="1" t="str">
        <f t="shared" si="3"/>
        <v>ZERO SCORE-DATA MISSING?</v>
      </c>
      <c r="M50" s="1" t="str">
        <f>'Tournament Results Data'!$B$47</f>
        <v>Pool A</v>
      </c>
    </row>
    <row r="51" spans="1:12" ht="12.75">
      <c r="A51" s="28"/>
      <c r="B51" s="13">
        <f t="shared" si="4"/>
        <v>0</v>
      </c>
      <c r="C51" s="1">
        <f t="shared" si="5"/>
        <v>0</v>
      </c>
      <c r="D51" s="4" t="e">
        <f>'Tournament Results Data'!#REF!</f>
        <v>#REF!</v>
      </c>
      <c r="E51" s="4" t="e">
        <f>'Tournament Results Data'!#REF!</f>
        <v>#REF!</v>
      </c>
      <c r="F51" s="3">
        <f>'Tournament Results Data'!D58</f>
        <v>0</v>
      </c>
      <c r="G51" s="3">
        <f>'Tournament Results Data'!H58</f>
        <v>0</v>
      </c>
      <c r="H51" s="3"/>
      <c r="I51" s="48" t="e">
        <f t="shared" si="0"/>
        <v>#REF!</v>
      </c>
      <c r="J51" s="48" t="str">
        <f t="shared" si="1"/>
        <v>Yes</v>
      </c>
      <c r="K51" s="48" t="str">
        <f t="shared" si="2"/>
        <v>Yes</v>
      </c>
      <c r="L51" s="1" t="str">
        <f t="shared" si="3"/>
        <v>ZERO SCORE-DATA MISSING?</v>
      </c>
    </row>
    <row r="52" spans="1:15" ht="12.75">
      <c r="A52" s="28"/>
      <c r="B52" s="13">
        <f t="shared" si="4"/>
        <v>0</v>
      </c>
      <c r="C52" s="1">
        <f t="shared" si="5"/>
        <v>0</v>
      </c>
      <c r="D52" s="4" t="e">
        <f>'Tournament Results Data'!#REF!</f>
        <v>#REF!</v>
      </c>
      <c r="E52" s="4" t="e">
        <f>'Tournament Results Data'!#REF!</f>
        <v>#REF!</v>
      </c>
      <c r="F52" s="3">
        <f>'Tournament Results Data'!D59</f>
        <v>0</v>
      </c>
      <c r="G52" s="3">
        <f>'Tournament Results Data'!H59</f>
        <v>0</v>
      </c>
      <c r="H52" s="3"/>
      <c r="I52" s="48" t="e">
        <f t="shared" si="0"/>
        <v>#REF!</v>
      </c>
      <c r="J52" s="48" t="str">
        <f t="shared" si="1"/>
        <v>Yes</v>
      </c>
      <c r="K52" s="48" t="str">
        <f t="shared" si="2"/>
        <v>Yes</v>
      </c>
      <c r="L52" s="1" t="str">
        <f t="shared" si="3"/>
        <v>ZERO SCORE-DATA MISSING?</v>
      </c>
      <c r="M52" t="s">
        <v>60</v>
      </c>
      <c r="N52" s="4" t="e">
        <f>'Tournament Results Data'!#REF!</f>
        <v>#REF!</v>
      </c>
      <c r="O52">
        <f>'Tournament Results Data'!B50</f>
        <v>0</v>
      </c>
    </row>
    <row r="53" spans="1:15" ht="12.75">
      <c r="A53" s="28"/>
      <c r="B53" s="13">
        <f t="shared" si="4"/>
        <v>0</v>
      </c>
      <c r="C53" s="1">
        <f t="shared" si="5"/>
        <v>0</v>
      </c>
      <c r="D53" s="4" t="e">
        <f>'Tournament Results Data'!#REF!</f>
        <v>#REF!</v>
      </c>
      <c r="E53" s="4" t="e">
        <f>'Tournament Results Data'!#REF!</f>
        <v>#REF!</v>
      </c>
      <c r="F53" s="3">
        <f>'Tournament Results Data'!K57</f>
        <v>0</v>
      </c>
      <c r="G53" s="3">
        <f>'Tournament Results Data'!O57</f>
        <v>0</v>
      </c>
      <c r="H53" s="3"/>
      <c r="I53" s="48" t="e">
        <f t="shared" si="0"/>
        <v>#REF!</v>
      </c>
      <c r="J53" s="48" t="str">
        <f t="shared" si="1"/>
        <v>Yes</v>
      </c>
      <c r="K53" s="48" t="str">
        <f t="shared" si="2"/>
        <v>Yes</v>
      </c>
      <c r="L53" s="1" t="str">
        <f t="shared" si="3"/>
        <v>ZERO SCORE-DATA MISSING?</v>
      </c>
      <c r="M53" t="s">
        <v>61</v>
      </c>
      <c r="N53" s="4" t="e">
        <f>'Tournament Results Data'!#REF!</f>
        <v>#REF!</v>
      </c>
      <c r="O53">
        <f>'Tournament Results Data'!B51</f>
        <v>0</v>
      </c>
    </row>
    <row r="54" spans="1:15" ht="12.75">
      <c r="A54" s="28"/>
      <c r="B54" s="13">
        <f t="shared" si="4"/>
        <v>0</v>
      </c>
      <c r="C54" s="1">
        <f t="shared" si="5"/>
        <v>0</v>
      </c>
      <c r="D54" s="4" t="e">
        <f>'Tournament Results Data'!#REF!</f>
        <v>#REF!</v>
      </c>
      <c r="E54" s="4" t="e">
        <f>E53</f>
        <v>#REF!</v>
      </c>
      <c r="F54" s="3">
        <f>'Tournament Results Data'!K58</f>
        <v>0</v>
      </c>
      <c r="G54" s="3">
        <f>'Tournament Results Data'!O58</f>
        <v>0</v>
      </c>
      <c r="H54" s="3"/>
      <c r="I54" s="48" t="e">
        <f t="shared" si="0"/>
        <v>#REF!</v>
      </c>
      <c r="J54" s="48" t="str">
        <f t="shared" si="1"/>
        <v>Yes</v>
      </c>
      <c r="K54" s="48" t="str">
        <f t="shared" si="2"/>
        <v>Yes</v>
      </c>
      <c r="L54" s="1" t="str">
        <f t="shared" si="3"/>
        <v>ZERO SCORE-DATA MISSING?</v>
      </c>
      <c r="M54" t="s">
        <v>62</v>
      </c>
      <c r="N54" s="4" t="e">
        <f>'Tournament Results Data'!#REF!</f>
        <v>#REF!</v>
      </c>
      <c r="O54">
        <f>'Tournament Results Data'!B52</f>
        <v>0</v>
      </c>
    </row>
    <row r="55" spans="1:14" ht="12.75">
      <c r="A55" s="28"/>
      <c r="B55" s="13">
        <f t="shared" si="4"/>
        <v>0</v>
      </c>
      <c r="C55" s="1">
        <f t="shared" si="5"/>
        <v>0</v>
      </c>
      <c r="D55" s="4" t="e">
        <f>'Tournament Results Data'!#REF!</f>
        <v>#REF!</v>
      </c>
      <c r="E55" s="4" t="e">
        <f>E54</f>
        <v>#REF!</v>
      </c>
      <c r="F55" s="3">
        <f>'Tournament Results Data'!K59</f>
        <v>0</v>
      </c>
      <c r="G55" s="3">
        <f>'Tournament Results Data'!O59</f>
        <v>0</v>
      </c>
      <c r="H55" s="3"/>
      <c r="I55" s="48" t="e">
        <f t="shared" si="0"/>
        <v>#REF!</v>
      </c>
      <c r="J55" s="48" t="str">
        <f t="shared" si="1"/>
        <v>Yes</v>
      </c>
      <c r="K55" s="48" t="str">
        <f t="shared" si="2"/>
        <v>Yes</v>
      </c>
      <c r="L55" s="1" t="str">
        <f t="shared" si="3"/>
        <v>ZERO SCORE-DATA MISSING?</v>
      </c>
      <c r="N55" s="4"/>
    </row>
    <row r="56" spans="1:12" ht="12.75">
      <c r="A56" s="28"/>
      <c r="B56" s="13">
        <f t="shared" si="4"/>
        <v>0</v>
      </c>
      <c r="C56" s="1">
        <f t="shared" si="5"/>
        <v>0</v>
      </c>
      <c r="D56" s="4" t="e">
        <f>'Tournament Results Data'!#REF!</f>
        <v>#REF!</v>
      </c>
      <c r="E56" s="4" t="e">
        <f>E55</f>
        <v>#REF!</v>
      </c>
      <c r="F56" s="3">
        <f>'Tournament Results Data'!R57</f>
        <v>0</v>
      </c>
      <c r="G56" s="3">
        <f>'Tournament Results Data'!V57</f>
        <v>0</v>
      </c>
      <c r="H56" s="3"/>
      <c r="I56" s="48" t="e">
        <f t="shared" si="0"/>
        <v>#REF!</v>
      </c>
      <c r="J56" s="48" t="str">
        <f t="shared" si="1"/>
        <v>Yes</v>
      </c>
      <c r="K56" s="48" t="str">
        <f t="shared" si="2"/>
        <v>Yes</v>
      </c>
      <c r="L56" s="1" t="str">
        <f t="shared" si="3"/>
        <v>ZERO SCORE-DATA MISSING?</v>
      </c>
    </row>
    <row r="57" spans="1:12" ht="12.75">
      <c r="A57" s="28"/>
      <c r="B57" s="13">
        <f t="shared" si="4"/>
        <v>0</v>
      </c>
      <c r="C57" s="1">
        <f t="shared" si="5"/>
        <v>0</v>
      </c>
      <c r="D57" s="4" t="e">
        <f>'Tournament Results Data'!#REF!</f>
        <v>#REF!</v>
      </c>
      <c r="E57" s="4" t="e">
        <f>E56</f>
        <v>#REF!</v>
      </c>
      <c r="F57" s="3">
        <f>'Tournament Results Data'!R58</f>
        <v>0</v>
      </c>
      <c r="G57" s="3">
        <f>'Tournament Results Data'!V58</f>
        <v>0</v>
      </c>
      <c r="H57" s="3"/>
      <c r="I57" s="48" t="e">
        <f t="shared" si="0"/>
        <v>#REF!</v>
      </c>
      <c r="J57" s="48" t="str">
        <f t="shared" si="1"/>
        <v>Yes</v>
      </c>
      <c r="K57" s="48" t="str">
        <f t="shared" si="2"/>
        <v>Yes</v>
      </c>
      <c r="L57" s="1" t="str">
        <f t="shared" si="3"/>
        <v>ZERO SCORE-DATA MISSING?</v>
      </c>
    </row>
    <row r="58" spans="1:12" ht="12.75">
      <c r="A58" s="28"/>
      <c r="B58" s="13">
        <f t="shared" si="4"/>
        <v>0</v>
      </c>
      <c r="C58" s="1">
        <f t="shared" si="5"/>
        <v>0</v>
      </c>
      <c r="D58" s="4" t="e">
        <f>'Tournament Results Data'!#REF!</f>
        <v>#REF!</v>
      </c>
      <c r="E58" s="4" t="e">
        <f>E57</f>
        <v>#REF!</v>
      </c>
      <c r="F58" s="3">
        <f>'Tournament Results Data'!R59</f>
        <v>0</v>
      </c>
      <c r="G58" s="3">
        <f>'Tournament Results Data'!V59</f>
        <v>0</v>
      </c>
      <c r="H58" s="3"/>
      <c r="I58" s="48" t="e">
        <f t="shared" si="0"/>
        <v>#REF!</v>
      </c>
      <c r="J58" s="48" t="str">
        <f t="shared" si="1"/>
        <v>Yes</v>
      </c>
      <c r="K58" s="48" t="str">
        <f t="shared" si="2"/>
        <v>Yes</v>
      </c>
      <c r="L58" s="1" t="str">
        <f t="shared" si="3"/>
        <v>ZERO SCORE-DATA MISSING?</v>
      </c>
    </row>
    <row r="59" spans="1:12" ht="12.75">
      <c r="A59" s="28"/>
      <c r="B59" s="13">
        <f t="shared" si="4"/>
        <v>0</v>
      </c>
      <c r="C59" s="1">
        <f t="shared" si="5"/>
        <v>0</v>
      </c>
      <c r="D59" s="4" t="e">
        <f>'Tournament Results Data'!#REF!</f>
        <v>#REF!</v>
      </c>
      <c r="E59" s="48" t="e">
        <f>D55</f>
        <v>#REF!</v>
      </c>
      <c r="F59" s="3">
        <f>'Tournament Results Data'!Y57</f>
        <v>0</v>
      </c>
      <c r="G59" s="3">
        <f>'Tournament Results Data'!AC57</f>
        <v>0</v>
      </c>
      <c r="H59" s="3"/>
      <c r="I59" s="48" t="e">
        <f t="shared" si="0"/>
        <v>#REF!</v>
      </c>
      <c r="J59" s="48" t="str">
        <f t="shared" si="1"/>
        <v>Yes</v>
      </c>
      <c r="K59" s="48" t="str">
        <f t="shared" si="2"/>
        <v>Yes</v>
      </c>
      <c r="L59" s="1" t="str">
        <f t="shared" si="3"/>
        <v>ZERO SCORE-DATA MISSING?</v>
      </c>
    </row>
    <row r="60" spans="1:12" ht="12.75">
      <c r="A60" s="28"/>
      <c r="B60" s="13">
        <f t="shared" si="4"/>
        <v>0</v>
      </c>
      <c r="C60" s="1">
        <f t="shared" si="5"/>
        <v>0</v>
      </c>
      <c r="D60" s="4" t="e">
        <f>'Tournament Results Data'!#REF!</f>
        <v>#REF!</v>
      </c>
      <c r="E60" s="48" t="e">
        <f>D55</f>
        <v>#REF!</v>
      </c>
      <c r="F60" s="3">
        <f>'Tournament Results Data'!Y58</f>
        <v>0</v>
      </c>
      <c r="G60" s="3">
        <f>'Tournament Results Data'!AC58</f>
        <v>0</v>
      </c>
      <c r="H60" s="3"/>
      <c r="I60" s="48" t="e">
        <f t="shared" si="0"/>
        <v>#REF!</v>
      </c>
      <c r="J60" s="48" t="str">
        <f t="shared" si="1"/>
        <v>Yes</v>
      </c>
      <c r="K60" s="48" t="str">
        <f t="shared" si="2"/>
        <v>Yes</v>
      </c>
      <c r="L60" s="1" t="str">
        <f t="shared" si="3"/>
        <v>ZERO SCORE-DATA MISSING?</v>
      </c>
    </row>
    <row r="61" spans="1:12" ht="12.75">
      <c r="A61" s="28"/>
      <c r="B61" s="13">
        <f t="shared" si="4"/>
        <v>0</v>
      </c>
      <c r="C61" s="1">
        <f t="shared" si="5"/>
        <v>0</v>
      </c>
      <c r="D61" s="4" t="e">
        <f>'Tournament Results Data'!#REF!</f>
        <v>#REF!</v>
      </c>
      <c r="E61" s="48" t="e">
        <f>D55</f>
        <v>#REF!</v>
      </c>
      <c r="F61" s="3">
        <f>'Tournament Results Data'!Y59</f>
        <v>0</v>
      </c>
      <c r="G61" s="3">
        <f>'Tournament Results Data'!AC59</f>
        <v>0</v>
      </c>
      <c r="H61" s="3"/>
      <c r="I61" s="48" t="e">
        <f t="shared" si="0"/>
        <v>#REF!</v>
      </c>
      <c r="J61" s="48" t="str">
        <f t="shared" si="1"/>
        <v>Yes</v>
      </c>
      <c r="K61" s="48" t="str">
        <f t="shared" si="2"/>
        <v>Yes</v>
      </c>
      <c r="L61" s="1" t="str">
        <f t="shared" si="3"/>
        <v>ZERO SCORE-DATA MISSING?</v>
      </c>
    </row>
    <row r="62" spans="1:12" ht="12.75">
      <c r="A62" s="28"/>
      <c r="B62" s="13">
        <f t="shared" si="4"/>
        <v>0</v>
      </c>
      <c r="C62" s="1">
        <f t="shared" si="5"/>
        <v>0</v>
      </c>
      <c r="D62" s="4" t="e">
        <f>E50</f>
        <v>#REF!</v>
      </c>
      <c r="E62" s="48" t="e">
        <f>'Tournament Results Data'!#REF!</f>
        <v>#REF!</v>
      </c>
      <c r="F62" s="3">
        <f>'Tournament Results Data'!AF57</f>
        <v>0</v>
      </c>
      <c r="G62" s="3">
        <f>'Tournament Results Data'!AJ57</f>
        <v>0</v>
      </c>
      <c r="H62" s="3"/>
      <c r="I62" s="48" t="e">
        <f t="shared" si="0"/>
        <v>#REF!</v>
      </c>
      <c r="J62" s="48" t="str">
        <f t="shared" si="1"/>
        <v>Yes</v>
      </c>
      <c r="K62" s="48" t="str">
        <f t="shared" si="2"/>
        <v>Yes</v>
      </c>
      <c r="L62" s="1" t="str">
        <f t="shared" si="3"/>
        <v>ZERO SCORE-DATA MISSING?</v>
      </c>
    </row>
    <row r="63" spans="1:12" ht="12.75">
      <c r="A63" s="28"/>
      <c r="B63" s="13">
        <f t="shared" si="4"/>
        <v>0</v>
      </c>
      <c r="C63" s="1">
        <f t="shared" si="5"/>
        <v>0</v>
      </c>
      <c r="D63" s="4" t="e">
        <f>E51</f>
        <v>#REF!</v>
      </c>
      <c r="E63" s="48" t="e">
        <f>'Tournament Results Data'!#REF!</f>
        <v>#REF!</v>
      </c>
      <c r="F63" s="3">
        <f>'Tournament Results Data'!AF58</f>
        <v>0</v>
      </c>
      <c r="G63" s="3">
        <f>'Tournament Results Data'!AJ58</f>
        <v>0</v>
      </c>
      <c r="H63" s="3"/>
      <c r="I63" s="48" t="e">
        <f t="shared" si="0"/>
        <v>#REF!</v>
      </c>
      <c r="J63" s="48" t="str">
        <f t="shared" si="1"/>
        <v>Yes</v>
      </c>
      <c r="K63" s="48" t="str">
        <f t="shared" si="2"/>
        <v>Yes</v>
      </c>
      <c r="L63" s="1" t="str">
        <f t="shared" si="3"/>
        <v>ZERO SCORE-DATA MISSING?</v>
      </c>
    </row>
    <row r="64" spans="1:12" ht="12.75">
      <c r="A64" s="28"/>
      <c r="B64" s="13">
        <f t="shared" si="4"/>
        <v>0</v>
      </c>
      <c r="C64" s="1">
        <f t="shared" si="5"/>
        <v>0</v>
      </c>
      <c r="D64" s="4" t="e">
        <f>E52</f>
        <v>#REF!</v>
      </c>
      <c r="E64" s="48" t="e">
        <f>'Tournament Results Data'!#REF!</f>
        <v>#REF!</v>
      </c>
      <c r="F64" s="3">
        <f>'Tournament Results Data'!AF59</f>
        <v>0</v>
      </c>
      <c r="G64" s="3">
        <f>'Tournament Results Data'!AJ59</f>
        <v>0</v>
      </c>
      <c r="H64" s="3"/>
      <c r="I64" s="48" t="e">
        <f t="shared" si="0"/>
        <v>#REF!</v>
      </c>
      <c r="J64" s="48" t="str">
        <f t="shared" si="1"/>
        <v>Yes</v>
      </c>
      <c r="K64" s="48" t="str">
        <f t="shared" si="2"/>
        <v>Yes</v>
      </c>
      <c r="L64" s="1" t="str">
        <f t="shared" si="3"/>
        <v>ZERO SCORE-DATA MISSING?</v>
      </c>
    </row>
    <row r="65" spans="1:12" ht="12.75">
      <c r="A65" s="28"/>
      <c r="B65" s="13">
        <f t="shared" si="4"/>
        <v>0</v>
      </c>
      <c r="C65" s="1">
        <f t="shared" si="5"/>
        <v>0</v>
      </c>
      <c r="D65" s="4" t="e">
        <f>'Tournament Results Data'!#REF!</f>
        <v>#REF!</v>
      </c>
      <c r="E65" s="4" t="e">
        <f>E53</f>
        <v>#REF!</v>
      </c>
      <c r="F65" s="3">
        <f>'Tournament Results Data'!AM57</f>
        <v>0</v>
      </c>
      <c r="G65" s="3">
        <f>'Tournament Results Data'!AQ57</f>
        <v>0</v>
      </c>
      <c r="H65" s="3"/>
      <c r="I65" s="48" t="e">
        <f t="shared" si="0"/>
        <v>#REF!</v>
      </c>
      <c r="J65" s="48" t="str">
        <f t="shared" si="1"/>
        <v>Yes</v>
      </c>
      <c r="K65" s="48" t="str">
        <f t="shared" si="2"/>
        <v>Yes</v>
      </c>
      <c r="L65" s="1" t="str">
        <f t="shared" si="3"/>
        <v>ZERO SCORE-DATA MISSING?</v>
      </c>
    </row>
    <row r="66" spans="1:12" ht="12.75">
      <c r="A66" s="28"/>
      <c r="B66" s="13">
        <f t="shared" si="4"/>
        <v>0</v>
      </c>
      <c r="C66" s="1">
        <f t="shared" si="5"/>
        <v>0</v>
      </c>
      <c r="D66" s="4" t="e">
        <f>'Tournament Results Data'!#REF!</f>
        <v>#REF!</v>
      </c>
      <c r="E66" s="4" t="e">
        <f>E54</f>
        <v>#REF!</v>
      </c>
      <c r="F66" s="3">
        <f>'Tournament Results Data'!AM58</f>
        <v>0</v>
      </c>
      <c r="G66" s="3">
        <f>'Tournament Results Data'!AQ58</f>
        <v>0</v>
      </c>
      <c r="H66" s="3"/>
      <c r="I66" s="48" t="e">
        <f t="shared" si="0"/>
        <v>#REF!</v>
      </c>
      <c r="J66" s="48" t="str">
        <f t="shared" si="1"/>
        <v>Yes</v>
      </c>
      <c r="K66" s="48" t="str">
        <f t="shared" si="2"/>
        <v>Yes</v>
      </c>
      <c r="L66" s="1" t="str">
        <f t="shared" si="3"/>
        <v>ZERO SCORE-DATA MISSING?</v>
      </c>
    </row>
    <row r="67" spans="1:14" ht="12.75">
      <c r="A67" s="28"/>
      <c r="B67" s="13">
        <f t="shared" si="4"/>
        <v>0</v>
      </c>
      <c r="C67" s="1">
        <f t="shared" si="5"/>
        <v>0</v>
      </c>
      <c r="D67" s="4" t="e">
        <f>'Tournament Results Data'!#REF!</f>
        <v>#REF!</v>
      </c>
      <c r="E67" s="4" t="e">
        <f>E55</f>
        <v>#REF!</v>
      </c>
      <c r="F67" s="15">
        <f>'Tournament Results Data'!AM59</f>
        <v>0</v>
      </c>
      <c r="G67" s="15">
        <f>'Tournament Results Data'!AQ59</f>
        <v>0</v>
      </c>
      <c r="H67" s="2"/>
      <c r="I67" s="48" t="e">
        <f aca="true" t="shared" si="6" ref="I67:I73">IF(D67-E67=0,"Yes","No")</f>
        <v>#REF!</v>
      </c>
      <c r="J67" s="48" t="str">
        <f aca="true" t="shared" si="7" ref="J67:J73">IF(F67-G67=0,"Yes","No")</f>
        <v>Yes</v>
      </c>
      <c r="K67" s="48" t="str">
        <f aca="true" t="shared" si="8" ref="K67:K73">IF(ABS(F67-G67)&lt;2,"Yes",IF(ABS(F67-G67)&gt;25,"Yes","No"))</f>
        <v>Yes</v>
      </c>
      <c r="L67" s="1" t="str">
        <f t="shared" si="3"/>
        <v>ZERO SCORE-DATA MISSING?</v>
      </c>
      <c r="M67" s="22"/>
      <c r="N67" s="22"/>
    </row>
    <row r="68" spans="1:14" ht="12.75">
      <c r="A68" s="28"/>
      <c r="B68" s="13">
        <f t="shared" si="4"/>
        <v>0</v>
      </c>
      <c r="C68" s="1">
        <f t="shared" si="5"/>
        <v>0</v>
      </c>
      <c r="D68" s="42" t="e">
        <f>'Tournament Results Data'!#REF!</f>
        <v>#REF!</v>
      </c>
      <c r="E68" s="42" t="e">
        <f>'Tournament Results Data'!#REF!</f>
        <v>#REF!</v>
      </c>
      <c r="F68" s="5" t="e">
        <f>'Tournament Results Data'!#REF!</f>
        <v>#REF!</v>
      </c>
      <c r="G68" s="5" t="e">
        <f>'Tournament Results Data'!#REF!</f>
        <v>#REF!</v>
      </c>
      <c r="H68" s="2"/>
      <c r="I68" s="48" t="e">
        <f t="shared" si="6"/>
        <v>#REF!</v>
      </c>
      <c r="J68" s="48" t="e">
        <f t="shared" si="7"/>
        <v>#REF!</v>
      </c>
      <c r="K68" s="48" t="e">
        <f t="shared" si="8"/>
        <v>#REF!</v>
      </c>
      <c r="L68" s="1" t="e">
        <f t="shared" si="3"/>
        <v>#REF!</v>
      </c>
      <c r="M68" s="23" t="e">
        <f>'Tournament Results Data'!#REF!</f>
        <v>#REF!</v>
      </c>
      <c r="N68" s="22"/>
    </row>
    <row r="69" spans="1:14" s="19" customFormat="1" ht="12.75">
      <c r="A69" s="43"/>
      <c r="B69" s="13">
        <f aca="true" t="shared" si="9" ref="B69:C73">B68</f>
        <v>0</v>
      </c>
      <c r="C69" s="1">
        <f t="shared" si="9"/>
        <v>0</v>
      </c>
      <c r="D69" s="44" t="e">
        <f>'Tournament Results Data'!#REF!</f>
        <v>#REF!</v>
      </c>
      <c r="E69" s="44" t="e">
        <f>'Tournament Results Data'!#REF!</f>
        <v>#REF!</v>
      </c>
      <c r="F69" s="45" t="e">
        <f>'Tournament Results Data'!#REF!</f>
        <v>#REF!</v>
      </c>
      <c r="G69" s="45" t="e">
        <f>'Tournament Results Data'!#REF!</f>
        <v>#REF!</v>
      </c>
      <c r="H69" s="66"/>
      <c r="I69" s="48" t="e">
        <f t="shared" si="6"/>
        <v>#REF!</v>
      </c>
      <c r="J69" s="48" t="e">
        <f t="shared" si="7"/>
        <v>#REF!</v>
      </c>
      <c r="K69" s="48" t="e">
        <f t="shared" si="8"/>
        <v>#REF!</v>
      </c>
      <c r="L69" s="1" t="e">
        <f t="shared" si="3"/>
        <v>#REF!</v>
      </c>
      <c r="M69" s="46" t="e">
        <f>'Tournament Results Data'!#REF!</f>
        <v>#REF!</v>
      </c>
      <c r="N69" s="47"/>
    </row>
    <row r="70" spans="1:14" s="19" customFormat="1" ht="12.75">
      <c r="A70" s="43"/>
      <c r="B70" s="13">
        <f t="shared" si="9"/>
        <v>0</v>
      </c>
      <c r="C70" s="1">
        <f t="shared" si="9"/>
        <v>0</v>
      </c>
      <c r="D70" s="44" t="e">
        <f>'Tournament Results Data'!#REF!</f>
        <v>#REF!</v>
      </c>
      <c r="E70" s="44" t="e">
        <f>'Tournament Results Data'!#REF!</f>
        <v>#REF!</v>
      </c>
      <c r="F70" s="45" t="e">
        <f>'Tournament Results Data'!#REF!</f>
        <v>#REF!</v>
      </c>
      <c r="G70" s="45" t="e">
        <f>'Tournament Results Data'!#REF!</f>
        <v>#REF!</v>
      </c>
      <c r="H70" s="66"/>
      <c r="I70" s="48" t="e">
        <f t="shared" si="6"/>
        <v>#REF!</v>
      </c>
      <c r="J70" s="48" t="e">
        <f t="shared" si="7"/>
        <v>#REF!</v>
      </c>
      <c r="K70" s="48" t="e">
        <f t="shared" si="8"/>
        <v>#REF!</v>
      </c>
      <c r="L70" s="1" t="e">
        <f t="shared" si="3"/>
        <v>#REF!</v>
      </c>
      <c r="M70" s="46" t="e">
        <f>'Tournament Results Data'!#REF!</f>
        <v>#REF!</v>
      </c>
      <c r="N70" s="47"/>
    </row>
    <row r="71" spans="1:13" ht="12.75">
      <c r="A71" s="28"/>
      <c r="B71" s="13">
        <f t="shared" si="9"/>
        <v>0</v>
      </c>
      <c r="C71" s="1">
        <f t="shared" si="9"/>
        <v>0</v>
      </c>
      <c r="D71" s="4" t="e">
        <f>'Tournament Results Data'!#REF!</f>
        <v>#REF!</v>
      </c>
      <c r="E71" s="4" t="e">
        <f>'Tournament Results Data'!#REF!</f>
        <v>#REF!</v>
      </c>
      <c r="F71" s="48" t="e">
        <f>'Tournament Results Data'!#REF!</f>
        <v>#REF!</v>
      </c>
      <c r="G71" s="48" t="e">
        <f>'Tournament Results Data'!#REF!</f>
        <v>#REF!</v>
      </c>
      <c r="I71" s="48" t="e">
        <f t="shared" si="6"/>
        <v>#REF!</v>
      </c>
      <c r="J71" s="48" t="e">
        <f t="shared" si="7"/>
        <v>#REF!</v>
      </c>
      <c r="K71" s="48" t="e">
        <f t="shared" si="8"/>
        <v>#REF!</v>
      </c>
      <c r="L71" s="1" t="e">
        <f t="shared" si="3"/>
        <v>#REF!</v>
      </c>
      <c r="M71" s="1" t="e">
        <f>'Tournament Results Data'!#REF!</f>
        <v>#REF!</v>
      </c>
    </row>
    <row r="72" spans="1:12" ht="12.75">
      <c r="A72" s="28"/>
      <c r="B72" s="13">
        <f t="shared" si="9"/>
        <v>0</v>
      </c>
      <c r="C72" s="1">
        <f t="shared" si="9"/>
        <v>0</v>
      </c>
      <c r="D72" s="4" t="e">
        <f>'Tournament Results Data'!#REF!</f>
        <v>#REF!</v>
      </c>
      <c r="E72" s="4" t="e">
        <f>'Tournament Results Data'!#REF!</f>
        <v>#REF!</v>
      </c>
      <c r="F72" s="48" t="e">
        <f>'Tournament Results Data'!#REF!</f>
        <v>#REF!</v>
      </c>
      <c r="G72" s="48" t="e">
        <f>'Tournament Results Data'!#REF!</f>
        <v>#REF!</v>
      </c>
      <c r="I72" s="48" t="e">
        <f t="shared" si="6"/>
        <v>#REF!</v>
      </c>
      <c r="J72" s="48" t="e">
        <f t="shared" si="7"/>
        <v>#REF!</v>
      </c>
      <c r="K72" s="48" t="e">
        <f t="shared" si="8"/>
        <v>#REF!</v>
      </c>
      <c r="L72" s="1" t="e">
        <f>IF(AND(OR(F72=0,G72=0),F72&lt;&gt;15,F72&lt;&gt;25,G72&lt;&gt;15,G72&lt;&gt;25),"ZERO SCORE-DATA MISSING?",IF(AND(F72&gt;0,G72&gt;0,F72=G72),"ERROR- TIE SCORE",IF(ABS(F72-G72)&gt;25,"ERROR- DIFF&gt;25",IF(ABS(F72-G72)&lt;2,"ERROR- DIFF&lt;2",IF(AND(OR(F72=0,G72=0),OR(F72=15,F72=25,G72=15,G72=25)),"FORFEIT?-ZERO PLUS DIFF=15 OR 25",IF(OR(F72&gt;29,G72&gt;29),"ERROR?- SCORE&gt;29"," "))))))</f>
        <v>#REF!</v>
      </c>
    </row>
    <row r="73" spans="1:14" ht="12.75">
      <c r="A73" s="28"/>
      <c r="B73" s="13">
        <f t="shared" si="9"/>
        <v>0</v>
      </c>
      <c r="C73" s="1">
        <f t="shared" si="9"/>
        <v>0</v>
      </c>
      <c r="D73" s="24" t="e">
        <f>'Tournament Results Data'!#REF!</f>
        <v>#REF!</v>
      </c>
      <c r="E73" s="24" t="e">
        <f>'Tournament Results Data'!#REF!</f>
        <v>#REF!</v>
      </c>
      <c r="F73" s="67" t="e">
        <f>'Tournament Results Data'!#REF!</f>
        <v>#REF!</v>
      </c>
      <c r="G73" s="67" t="e">
        <f>'Tournament Results Data'!#REF!</f>
        <v>#REF!</v>
      </c>
      <c r="I73" s="48" t="e">
        <f t="shared" si="6"/>
        <v>#REF!</v>
      </c>
      <c r="J73" s="48" t="e">
        <f t="shared" si="7"/>
        <v>#REF!</v>
      </c>
      <c r="K73" s="48" t="e">
        <f t="shared" si="8"/>
        <v>#REF!</v>
      </c>
      <c r="L73" s="1" t="e">
        <f>IF(AND(OR(F73=0,G73=0),F73&lt;&gt;15,F73&lt;&gt;25,G73&lt;&gt;15,G73&lt;&gt;25),"ZERO SCORE-DATA MISSING?",IF(AND(F73&gt;0,G73&gt;0,F73=G73),"ERROR- TIE SCORE",IF(ABS(F73-G73)&gt;25,"ERROR- DIFF&gt;25",IF(ABS(F73-G73)&lt;2,"ERROR- DIFF&lt;2",IF(AND(OR(F73=0,G73=0),OR(F73=15,F73=25,G73=15,G73=25)),"FORFEIT?-ZERO PLUS DIFF=15 OR 25",IF(OR(F73&gt;29,G73&gt;29),"ERROR?- SCORE&gt;29"," "))))))</f>
        <v>#REF!</v>
      </c>
      <c r="M73" s="22"/>
      <c r="N73" s="22"/>
    </row>
    <row r="74" ht="12.75">
      <c r="A74" s="28"/>
    </row>
    <row r="75" spans="1:7" ht="12.75">
      <c r="A75" s="28"/>
      <c r="E75" s="4" t="s">
        <v>78</v>
      </c>
      <c r="F75" s="4">
        <f>COUNTIF(F2:F73,"&gt;0")</f>
        <v>0</v>
      </c>
      <c r="G75" s="4">
        <f>COUNTIF(G2:G73,"&gt;0")</f>
        <v>0</v>
      </c>
    </row>
    <row r="76" ht="12.75">
      <c r="A76" s="28"/>
    </row>
    <row r="77" ht="12.75">
      <c r="A77" s="28"/>
    </row>
  </sheetData>
  <sheetProtection/>
  <conditionalFormatting sqref="I2:K73">
    <cfRule type="cellIs" priority="1" dxfId="0" operator="equal" stopIfTrue="1">
      <formula>"Yes"</formula>
    </cfRule>
  </conditionalFormatting>
  <printOptions gridLines="1"/>
  <pageMargins left="0.25" right="0.25" top="0.25" bottom="0.25" header="0.5" footer="0.5"/>
  <pageSetup fitToHeight="3"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V98"/>
  <sheetViews>
    <sheetView zoomScalePageLayoutView="0" workbookViewId="0" topLeftCell="A9">
      <selection activeCell="C23" sqref="C23:AM23"/>
    </sheetView>
  </sheetViews>
  <sheetFormatPr defaultColWidth="9.140625" defaultRowHeight="12.75"/>
  <cols>
    <col min="1" max="1" width="0.5625" style="0" customWidth="1"/>
    <col min="2" max="2" width="2.00390625" style="3" bestFit="1" customWidth="1"/>
    <col min="3" max="3" width="13.140625" style="1" bestFit="1" customWidth="1"/>
    <col min="4" max="4" width="7.8515625" style="1" customWidth="1"/>
    <col min="5" max="46" width="1.7109375" style="1" customWidth="1"/>
  </cols>
  <sheetData>
    <row r="1" spans="3:28" ht="12.75">
      <c r="C1" s="6" t="str">
        <f>'Tournament Results Data'!B1</f>
        <v>Tournament:  </v>
      </c>
      <c r="D1" s="187">
        <f>'Tournament Results Data'!C1</f>
        <v>0</v>
      </c>
      <c r="E1" s="187"/>
      <c r="F1" s="187"/>
      <c r="G1" s="187"/>
      <c r="H1" s="187"/>
      <c r="I1" s="187"/>
      <c r="J1" s="187"/>
      <c r="K1" s="187"/>
      <c r="L1" s="187"/>
      <c r="M1" s="187"/>
      <c r="N1" s="187"/>
      <c r="O1" s="187"/>
      <c r="P1" s="187"/>
      <c r="Q1" s="187"/>
      <c r="R1" s="187"/>
      <c r="S1" s="187"/>
      <c r="T1" s="187"/>
      <c r="U1" s="187"/>
      <c r="V1" s="187"/>
      <c r="W1" s="187"/>
      <c r="X1" s="187"/>
      <c r="Y1" s="187"/>
      <c r="Z1" s="187"/>
      <c r="AA1" s="187"/>
      <c r="AB1" s="187"/>
    </row>
    <row r="2" ht="12.75">
      <c r="C2" s="6"/>
    </row>
    <row r="3" spans="2:6" ht="12.75">
      <c r="B3" s="152" t="str">
        <f>'Tournament Results Data'!$A$3</f>
        <v>Date:  </v>
      </c>
      <c r="C3" s="152"/>
      <c r="D3" s="188">
        <f>'Tournament Results Data'!C3</f>
        <v>0</v>
      </c>
      <c r="E3" s="188"/>
      <c r="F3" s="188"/>
    </row>
    <row r="4" ht="12.75">
      <c r="C4" s="6"/>
    </row>
    <row r="5" spans="3:28" ht="12.75">
      <c r="C5" s="6" t="str">
        <f>'Tournament Results Data'!B5</f>
        <v>Site:  </v>
      </c>
      <c r="D5" s="187">
        <f>'Tournament Results Data'!C5</f>
        <v>0</v>
      </c>
      <c r="E5" s="187"/>
      <c r="F5" s="187"/>
      <c r="G5" s="187"/>
      <c r="H5" s="187"/>
      <c r="I5" s="187"/>
      <c r="J5" s="187"/>
      <c r="K5" s="187"/>
      <c r="L5" s="187"/>
      <c r="M5" s="187"/>
      <c r="N5" s="187"/>
      <c r="O5" s="187"/>
      <c r="P5" s="187"/>
      <c r="Q5" s="187"/>
      <c r="R5" s="187"/>
      <c r="S5" s="187"/>
      <c r="T5" s="187"/>
      <c r="U5" s="187"/>
      <c r="V5" s="187"/>
      <c r="W5" s="187"/>
      <c r="X5" s="187"/>
      <c r="Y5" s="187"/>
      <c r="Z5" s="187"/>
      <c r="AA5" s="187"/>
      <c r="AB5" s="187"/>
    </row>
    <row r="7" ht="13.5" thickBot="1"/>
    <row r="8" spans="2:46" ht="12.75">
      <c r="B8" s="7"/>
      <c r="C8" s="108" t="str">
        <f>'Tournament Results Data'!B7</f>
        <v>Pool A</v>
      </c>
      <c r="D8" s="108"/>
      <c r="E8" s="108"/>
      <c r="F8" s="108"/>
      <c r="G8" s="108"/>
      <c r="H8" s="108"/>
      <c r="I8" s="108"/>
      <c r="J8" s="108"/>
      <c r="K8" s="108"/>
      <c r="L8" s="108"/>
      <c r="M8" s="108"/>
      <c r="N8" s="108"/>
      <c r="O8" s="108"/>
      <c r="P8" s="108"/>
      <c r="Q8" s="108"/>
      <c r="R8" s="109"/>
      <c r="S8" s="178"/>
      <c r="T8" s="179"/>
      <c r="U8" s="179"/>
      <c r="V8" s="179"/>
      <c r="W8" s="179"/>
      <c r="X8" s="179"/>
      <c r="Y8" s="179"/>
      <c r="Z8" s="179"/>
      <c r="AA8" s="179"/>
      <c r="AB8" s="180"/>
      <c r="AC8" s="107" t="str">
        <f>'Tournament Results Data'!AB7</f>
        <v>Sets</v>
      </c>
      <c r="AD8" s="108"/>
      <c r="AE8" s="108"/>
      <c r="AF8" s="108"/>
      <c r="AG8" s="108"/>
      <c r="AH8" s="108"/>
      <c r="AI8" s="108"/>
      <c r="AJ8" s="108"/>
      <c r="AK8" s="108"/>
      <c r="AL8" s="109"/>
      <c r="AM8" s="122"/>
      <c r="AN8" s="123"/>
      <c r="AO8" s="123"/>
      <c r="AP8" s="132"/>
      <c r="AQ8" s="122" t="str">
        <f>'Tournament Results Data'!AP7</f>
        <v>Finish Place</v>
      </c>
      <c r="AR8" s="123"/>
      <c r="AS8" s="123"/>
      <c r="AT8" s="124"/>
    </row>
    <row r="9" spans="1:46" ht="12.75">
      <c r="A9" s="11"/>
      <c r="B9" s="8"/>
      <c r="C9" s="90"/>
      <c r="D9" s="90"/>
      <c r="E9" s="90"/>
      <c r="F9" s="90"/>
      <c r="G9" s="90"/>
      <c r="H9" s="90"/>
      <c r="I9" s="90"/>
      <c r="J9" s="90"/>
      <c r="K9" s="90"/>
      <c r="L9" s="90"/>
      <c r="M9" s="90"/>
      <c r="N9" s="90"/>
      <c r="O9" s="90"/>
      <c r="P9" s="90"/>
      <c r="Q9" s="90"/>
      <c r="R9" s="137"/>
      <c r="S9" s="181"/>
      <c r="T9" s="182"/>
      <c r="U9" s="182"/>
      <c r="V9" s="182"/>
      <c r="W9" s="182"/>
      <c r="X9" s="182"/>
      <c r="Y9" s="182"/>
      <c r="Z9" s="182"/>
      <c r="AA9" s="182"/>
      <c r="AB9" s="183"/>
      <c r="AC9" s="110"/>
      <c r="AD9" s="111"/>
      <c r="AE9" s="111"/>
      <c r="AF9" s="111"/>
      <c r="AG9" s="111"/>
      <c r="AH9" s="111"/>
      <c r="AI9" s="111"/>
      <c r="AJ9" s="111"/>
      <c r="AK9" s="111"/>
      <c r="AL9" s="112"/>
      <c r="AM9" s="125"/>
      <c r="AN9" s="126"/>
      <c r="AO9" s="126"/>
      <c r="AP9" s="133"/>
      <c r="AQ9" s="125"/>
      <c r="AR9" s="126"/>
      <c r="AS9" s="126"/>
      <c r="AT9" s="127"/>
    </row>
    <row r="10" spans="1:46" ht="12.75">
      <c r="A10" s="31"/>
      <c r="B10" s="53"/>
      <c r="C10" s="111" t="str">
        <f>'Tournament Results Data'!B9</f>
        <v>Teams</v>
      </c>
      <c r="D10" s="111"/>
      <c r="E10" s="111"/>
      <c r="F10" s="111"/>
      <c r="G10" s="111"/>
      <c r="H10" s="111"/>
      <c r="I10" s="111"/>
      <c r="J10" s="111"/>
      <c r="K10" s="111"/>
      <c r="L10" s="111"/>
      <c r="M10" s="111"/>
      <c r="N10" s="111"/>
      <c r="O10" s="111"/>
      <c r="P10" s="111"/>
      <c r="Q10" s="111"/>
      <c r="R10" s="112"/>
      <c r="S10" s="181"/>
      <c r="T10" s="182"/>
      <c r="U10" s="182"/>
      <c r="V10" s="182"/>
      <c r="W10" s="182"/>
      <c r="X10" s="182"/>
      <c r="Y10" s="182"/>
      <c r="Z10" s="182"/>
      <c r="AA10" s="182"/>
      <c r="AB10" s="183"/>
      <c r="AC10" s="82" t="str">
        <f>'Tournament Results Data'!AB9</f>
        <v>Won</v>
      </c>
      <c r="AD10" s="73"/>
      <c r="AE10" s="74"/>
      <c r="AF10" s="82" t="str">
        <f>'Tournament Results Data'!AE9</f>
        <v>Lost</v>
      </c>
      <c r="AG10" s="73"/>
      <c r="AH10" s="74"/>
      <c r="AI10" s="82" t="str">
        <f>'Tournament Results Data'!AH9</f>
        <v>%</v>
      </c>
      <c r="AJ10" s="73"/>
      <c r="AK10" s="73"/>
      <c r="AL10" s="74"/>
      <c r="AM10" s="125"/>
      <c r="AN10" s="126"/>
      <c r="AO10" s="126"/>
      <c r="AP10" s="133"/>
      <c r="AQ10" s="128"/>
      <c r="AR10" s="129"/>
      <c r="AS10" s="129"/>
      <c r="AT10" s="130"/>
    </row>
    <row r="11" spans="1:46" ht="12.75">
      <c r="A11" s="52"/>
      <c r="B11" s="9">
        <f>'Tournament Results Data'!A10</f>
        <v>0</v>
      </c>
      <c r="C11" s="87" t="str">
        <f>'Tournament Results Data'!B10</f>
        <v> </v>
      </c>
      <c r="D11" s="87"/>
      <c r="E11" s="87"/>
      <c r="F11" s="87"/>
      <c r="G11" s="87"/>
      <c r="H11" s="87"/>
      <c r="I11" s="87">
        <f>'Tournament Results Data'!H10</f>
        <v>0</v>
      </c>
      <c r="J11" s="87"/>
      <c r="K11" s="87"/>
      <c r="L11" s="87"/>
      <c r="M11" s="87"/>
      <c r="N11" s="87"/>
      <c r="O11" s="87"/>
      <c r="P11" s="87"/>
      <c r="Q11" s="87"/>
      <c r="R11" s="138"/>
      <c r="S11" s="181"/>
      <c r="T11" s="182"/>
      <c r="U11" s="182"/>
      <c r="V11" s="182"/>
      <c r="W11" s="182"/>
      <c r="X11" s="182"/>
      <c r="Y11" s="182"/>
      <c r="Z11" s="182"/>
      <c r="AA11" s="182"/>
      <c r="AB11" s="183"/>
      <c r="AC11" s="83">
        <f>'Tournament Results Data'!AB10</f>
        <v>0</v>
      </c>
      <c r="AD11" s="84"/>
      <c r="AE11" s="85"/>
      <c r="AF11" s="83">
        <f>'Tournament Results Data'!AE10</f>
        <v>0</v>
      </c>
      <c r="AG11" s="84"/>
      <c r="AH11" s="85"/>
      <c r="AI11" s="79" t="e">
        <f>'Tournament Results Data'!AH10</f>
        <v>#DIV/0!</v>
      </c>
      <c r="AJ11" s="80"/>
      <c r="AK11" s="80"/>
      <c r="AL11" s="81"/>
      <c r="AM11" s="125"/>
      <c r="AN11" s="126"/>
      <c r="AO11" s="126"/>
      <c r="AP11" s="133"/>
      <c r="AQ11" s="82">
        <f>'Tournament Results Data'!AP10</f>
        <v>0</v>
      </c>
      <c r="AR11" s="73"/>
      <c r="AS11" s="73"/>
      <c r="AT11" s="117"/>
    </row>
    <row r="12" spans="1:46" ht="12.75">
      <c r="A12" s="52"/>
      <c r="B12" s="9">
        <f>'Tournament Results Data'!A11</f>
        <v>0</v>
      </c>
      <c r="C12" s="87">
        <f>'Tournament Results Data'!B11</f>
        <v>0</v>
      </c>
      <c r="D12" s="87"/>
      <c r="E12" s="87"/>
      <c r="F12" s="87"/>
      <c r="G12" s="87"/>
      <c r="H12" s="87"/>
      <c r="I12" s="87">
        <f>'Tournament Results Data'!H11</f>
        <v>0</v>
      </c>
      <c r="J12" s="87"/>
      <c r="K12" s="87"/>
      <c r="L12" s="87"/>
      <c r="M12" s="87"/>
      <c r="N12" s="87"/>
      <c r="O12" s="87"/>
      <c r="P12" s="87"/>
      <c r="Q12" s="87"/>
      <c r="R12" s="138"/>
      <c r="S12" s="181"/>
      <c r="T12" s="182"/>
      <c r="U12" s="182"/>
      <c r="V12" s="182"/>
      <c r="W12" s="182"/>
      <c r="X12" s="182"/>
      <c r="Y12" s="182"/>
      <c r="Z12" s="182"/>
      <c r="AA12" s="182"/>
      <c r="AB12" s="183"/>
      <c r="AC12" s="83">
        <f>'Tournament Results Data'!AB11</f>
        <v>0</v>
      </c>
      <c r="AD12" s="84"/>
      <c r="AE12" s="85"/>
      <c r="AF12" s="83">
        <f>'Tournament Results Data'!AE11</f>
        <v>0</v>
      </c>
      <c r="AG12" s="84"/>
      <c r="AH12" s="85"/>
      <c r="AI12" s="79" t="e">
        <f>'Tournament Results Data'!AH11</f>
        <v>#DIV/0!</v>
      </c>
      <c r="AJ12" s="80"/>
      <c r="AK12" s="80"/>
      <c r="AL12" s="81"/>
      <c r="AM12" s="125"/>
      <c r="AN12" s="126"/>
      <c r="AO12" s="126"/>
      <c r="AP12" s="133"/>
      <c r="AQ12" s="82">
        <f>'Tournament Results Data'!AP11</f>
        <v>0</v>
      </c>
      <c r="AR12" s="73"/>
      <c r="AS12" s="73"/>
      <c r="AT12" s="117"/>
    </row>
    <row r="13" spans="1:46" ht="12.75">
      <c r="A13" s="52"/>
      <c r="B13" s="9">
        <f>'Tournament Results Data'!A12</f>
        <v>0</v>
      </c>
      <c r="C13" s="87">
        <f>'Tournament Results Data'!B12</f>
        <v>0</v>
      </c>
      <c r="D13" s="87"/>
      <c r="E13" s="87"/>
      <c r="F13" s="87"/>
      <c r="G13" s="87"/>
      <c r="H13" s="87"/>
      <c r="I13" s="87">
        <f>'Tournament Results Data'!H12</f>
        <v>0</v>
      </c>
      <c r="J13" s="87"/>
      <c r="K13" s="87"/>
      <c r="L13" s="87"/>
      <c r="M13" s="87"/>
      <c r="N13" s="87"/>
      <c r="O13" s="87"/>
      <c r="P13" s="87"/>
      <c r="Q13" s="87"/>
      <c r="R13" s="138"/>
      <c r="S13" s="181"/>
      <c r="T13" s="182"/>
      <c r="U13" s="182"/>
      <c r="V13" s="182"/>
      <c r="W13" s="182"/>
      <c r="X13" s="182"/>
      <c r="Y13" s="182"/>
      <c r="Z13" s="182"/>
      <c r="AA13" s="182"/>
      <c r="AB13" s="183"/>
      <c r="AC13" s="83">
        <f>'Tournament Results Data'!AB12</f>
        <v>0</v>
      </c>
      <c r="AD13" s="84"/>
      <c r="AE13" s="85"/>
      <c r="AF13" s="83">
        <f>'Tournament Results Data'!AE12</f>
        <v>0</v>
      </c>
      <c r="AG13" s="84"/>
      <c r="AH13" s="85"/>
      <c r="AI13" s="79" t="e">
        <f>'Tournament Results Data'!AH12</f>
        <v>#DIV/0!</v>
      </c>
      <c r="AJ13" s="80"/>
      <c r="AK13" s="80"/>
      <c r="AL13" s="81"/>
      <c r="AM13" s="125"/>
      <c r="AN13" s="126"/>
      <c r="AO13" s="126"/>
      <c r="AP13" s="133"/>
      <c r="AQ13" s="82">
        <f>'Tournament Results Data'!AP12</f>
        <v>0</v>
      </c>
      <c r="AR13" s="73"/>
      <c r="AS13" s="73"/>
      <c r="AT13" s="117"/>
    </row>
    <row r="14" spans="1:46" ht="12.75">
      <c r="A14" s="52"/>
      <c r="B14" s="9">
        <f>'Tournament Results Data'!A13</f>
        <v>0</v>
      </c>
      <c r="C14" s="87">
        <f>'Tournament Results Data'!B13</f>
        <v>0</v>
      </c>
      <c r="D14" s="87"/>
      <c r="E14" s="87"/>
      <c r="F14" s="87"/>
      <c r="G14" s="87"/>
      <c r="H14" s="87"/>
      <c r="I14" s="87">
        <f>'Tournament Results Data'!H13</f>
        <v>0</v>
      </c>
      <c r="J14" s="87"/>
      <c r="K14" s="87"/>
      <c r="L14" s="87"/>
      <c r="M14" s="87"/>
      <c r="N14" s="87"/>
      <c r="O14" s="87"/>
      <c r="P14" s="87"/>
      <c r="Q14" s="87"/>
      <c r="R14" s="138"/>
      <c r="S14" s="181"/>
      <c r="T14" s="182"/>
      <c r="U14" s="182"/>
      <c r="V14" s="182"/>
      <c r="W14" s="182"/>
      <c r="X14" s="182"/>
      <c r="Y14" s="182"/>
      <c r="Z14" s="182"/>
      <c r="AA14" s="182"/>
      <c r="AB14" s="183"/>
      <c r="AC14" s="83">
        <f>'Tournament Results Data'!AB13</f>
        <v>0</v>
      </c>
      <c r="AD14" s="84"/>
      <c r="AE14" s="85"/>
      <c r="AF14" s="83">
        <f>'Tournament Results Data'!AE13</f>
        <v>0</v>
      </c>
      <c r="AG14" s="84"/>
      <c r="AH14" s="85"/>
      <c r="AI14" s="79" t="e">
        <f>'Tournament Results Data'!AH13</f>
        <v>#DIV/0!</v>
      </c>
      <c r="AJ14" s="80"/>
      <c r="AK14" s="80"/>
      <c r="AL14" s="81"/>
      <c r="AM14" s="125"/>
      <c r="AN14" s="126"/>
      <c r="AO14" s="126"/>
      <c r="AP14" s="133"/>
      <c r="AQ14" s="82">
        <f>'Tournament Results Data'!AP13</f>
        <v>0</v>
      </c>
      <c r="AR14" s="73"/>
      <c r="AS14" s="73"/>
      <c r="AT14" s="117"/>
    </row>
    <row r="15" spans="1:46" ht="12.75">
      <c r="A15" s="52"/>
      <c r="B15" s="9">
        <f>'Tournament Results Data'!A14</f>
        <v>0</v>
      </c>
      <c r="C15" s="141">
        <f>'Tournament Results Data'!B14</f>
        <v>0</v>
      </c>
      <c r="D15" s="87"/>
      <c r="E15" s="87"/>
      <c r="F15" s="87"/>
      <c r="G15" s="87"/>
      <c r="H15" s="87"/>
      <c r="I15" s="141">
        <f>'Tournament Results Data'!H14</f>
        <v>0</v>
      </c>
      <c r="J15" s="141"/>
      <c r="K15" s="141"/>
      <c r="L15" s="141"/>
      <c r="M15" s="141"/>
      <c r="N15" s="141"/>
      <c r="O15" s="141"/>
      <c r="P15" s="141"/>
      <c r="Q15" s="141"/>
      <c r="R15" s="142"/>
      <c r="S15" s="184"/>
      <c r="T15" s="185"/>
      <c r="U15" s="185"/>
      <c r="V15" s="185"/>
      <c r="W15" s="185"/>
      <c r="X15" s="185"/>
      <c r="Y15" s="185"/>
      <c r="Z15" s="185"/>
      <c r="AA15" s="185"/>
      <c r="AB15" s="186"/>
      <c r="AC15" s="83">
        <f>'Tournament Results Data'!AB14</f>
        <v>0</v>
      </c>
      <c r="AD15" s="84"/>
      <c r="AE15" s="85"/>
      <c r="AF15" s="83">
        <f>'Tournament Results Data'!AE14</f>
        <v>0</v>
      </c>
      <c r="AG15" s="84"/>
      <c r="AH15" s="85"/>
      <c r="AI15" s="79" t="e">
        <f>'Tournament Results Data'!AH14</f>
        <v>#DIV/0!</v>
      </c>
      <c r="AJ15" s="80"/>
      <c r="AK15" s="80"/>
      <c r="AL15" s="81"/>
      <c r="AM15" s="128"/>
      <c r="AN15" s="129"/>
      <c r="AO15" s="129"/>
      <c r="AP15" s="134"/>
      <c r="AQ15" s="82">
        <f>'Tournament Results Data'!$AP$14</f>
        <v>0</v>
      </c>
      <c r="AR15" s="73"/>
      <c r="AS15" s="73"/>
      <c r="AT15" s="117"/>
    </row>
    <row r="16" spans="2:48" ht="12.75">
      <c r="B16" s="8"/>
      <c r="C16" s="110"/>
      <c r="D16" s="112"/>
      <c r="E16" s="110"/>
      <c r="F16" s="111"/>
      <c r="G16" s="111"/>
      <c r="H16" s="111"/>
      <c r="I16" s="111"/>
      <c r="J16" s="111"/>
      <c r="K16" s="112"/>
      <c r="L16" s="110"/>
      <c r="M16" s="111"/>
      <c r="N16" s="111"/>
      <c r="O16" s="111"/>
      <c r="P16" s="111"/>
      <c r="Q16" s="111"/>
      <c r="R16" s="112"/>
      <c r="S16" s="110"/>
      <c r="T16" s="111"/>
      <c r="U16" s="111"/>
      <c r="V16" s="111"/>
      <c r="W16" s="111"/>
      <c r="X16" s="111"/>
      <c r="Y16" s="112"/>
      <c r="Z16" s="110"/>
      <c r="AA16" s="111"/>
      <c r="AB16" s="111"/>
      <c r="AC16" s="111"/>
      <c r="AD16" s="111"/>
      <c r="AE16" s="111"/>
      <c r="AF16" s="112"/>
      <c r="AG16" s="82"/>
      <c r="AH16" s="73"/>
      <c r="AI16" s="73"/>
      <c r="AJ16" s="73"/>
      <c r="AK16" s="73"/>
      <c r="AL16" s="73"/>
      <c r="AM16" s="74"/>
      <c r="AN16" s="177"/>
      <c r="AO16" s="102"/>
      <c r="AP16" s="102"/>
      <c r="AQ16" s="102"/>
      <c r="AR16" s="102"/>
      <c r="AS16" s="102"/>
      <c r="AT16" s="103"/>
      <c r="AV16" s="25"/>
    </row>
    <row r="17" spans="2:48" ht="13.5" customHeight="1">
      <c r="B17" s="8"/>
      <c r="C17" s="82" t="str">
        <f>'Tournament Results Data'!B16</f>
        <v>Time</v>
      </c>
      <c r="D17" s="74"/>
      <c r="E17" s="82" t="str">
        <f>'Tournament Results Data'!D16</f>
        <v>8:30 AM</v>
      </c>
      <c r="F17" s="73"/>
      <c r="G17" s="73"/>
      <c r="H17" s="73"/>
      <c r="I17" s="73"/>
      <c r="J17" s="73"/>
      <c r="K17" s="74"/>
      <c r="L17" s="82" t="str">
        <f>'Tournament Results Data'!K16</f>
        <v>9:30 AM</v>
      </c>
      <c r="M17" s="73"/>
      <c r="N17" s="73"/>
      <c r="O17" s="73"/>
      <c r="P17" s="73"/>
      <c r="Q17" s="73"/>
      <c r="R17" s="74"/>
      <c r="S17" s="82" t="str">
        <f>'Tournament Results Data'!R16</f>
        <v>ASAP</v>
      </c>
      <c r="T17" s="73"/>
      <c r="U17" s="73"/>
      <c r="V17" s="73"/>
      <c r="W17" s="73"/>
      <c r="X17" s="73"/>
      <c r="Y17" s="74"/>
      <c r="Z17" s="82" t="str">
        <f>'Tournament Results Data'!Y16</f>
        <v>ASAP</v>
      </c>
      <c r="AA17" s="73"/>
      <c r="AB17" s="73"/>
      <c r="AC17" s="73"/>
      <c r="AD17" s="73"/>
      <c r="AE17" s="73"/>
      <c r="AF17" s="74"/>
      <c r="AG17" s="82" t="str">
        <f>'Tournament Results Data'!AF16</f>
        <v>ASAP</v>
      </c>
      <c r="AH17" s="73"/>
      <c r="AI17" s="73"/>
      <c r="AJ17" s="73"/>
      <c r="AK17" s="73"/>
      <c r="AL17" s="73"/>
      <c r="AM17" s="74"/>
      <c r="AN17" s="166"/>
      <c r="AO17" s="90"/>
      <c r="AP17" s="90"/>
      <c r="AQ17" s="90"/>
      <c r="AR17" s="90"/>
      <c r="AS17" s="90"/>
      <c r="AT17" s="104"/>
      <c r="AV17" s="25"/>
    </row>
    <row r="18" spans="2:46" ht="13.5" customHeight="1">
      <c r="B18" s="8"/>
      <c r="C18" s="82" t="str">
        <f>'Tournament Results Data'!B17</f>
        <v>Match #</v>
      </c>
      <c r="D18" s="74"/>
      <c r="E18" s="82" t="str">
        <f>'Tournament Results Data'!D17</f>
        <v>1</v>
      </c>
      <c r="F18" s="73"/>
      <c r="G18" s="73"/>
      <c r="H18" s="73"/>
      <c r="I18" s="73"/>
      <c r="J18" s="73"/>
      <c r="K18" s="74"/>
      <c r="L18" s="82" t="str">
        <f>'Tournament Results Data'!K17</f>
        <v>2</v>
      </c>
      <c r="M18" s="73"/>
      <c r="N18" s="73"/>
      <c r="O18" s="73"/>
      <c r="P18" s="73"/>
      <c r="Q18" s="73"/>
      <c r="R18" s="74"/>
      <c r="S18" s="82" t="str">
        <f>'Tournament Results Data'!R17</f>
        <v>3</v>
      </c>
      <c r="T18" s="73"/>
      <c r="U18" s="73"/>
      <c r="V18" s="73"/>
      <c r="W18" s="73"/>
      <c r="X18" s="73"/>
      <c r="Y18" s="74"/>
      <c r="Z18" s="82" t="str">
        <f>'Tournament Results Data'!Y17</f>
        <v>4</v>
      </c>
      <c r="AA18" s="73"/>
      <c r="AB18" s="73"/>
      <c r="AC18" s="73"/>
      <c r="AD18" s="73"/>
      <c r="AE18" s="73"/>
      <c r="AF18" s="74"/>
      <c r="AG18" s="82" t="str">
        <f>'Tournament Results Data'!AF17</f>
        <v>5</v>
      </c>
      <c r="AH18" s="73"/>
      <c r="AI18" s="73"/>
      <c r="AJ18" s="73"/>
      <c r="AK18" s="73"/>
      <c r="AL18" s="73"/>
      <c r="AM18" s="74"/>
      <c r="AN18" s="166"/>
      <c r="AO18" s="90"/>
      <c r="AP18" s="90"/>
      <c r="AQ18" s="90"/>
      <c r="AR18" s="90"/>
      <c r="AS18" s="90"/>
      <c r="AT18" s="104"/>
    </row>
    <row r="19" spans="2:46" ht="13.5" customHeight="1">
      <c r="B19" s="8"/>
      <c r="C19" s="82" t="str">
        <f>'Tournament Results Data'!B18</f>
        <v>Match(Work)</v>
      </c>
      <c r="D19" s="74"/>
      <c r="E19" s="82" t="str">
        <f>'Tournament Results Data'!D18</f>
        <v>1 vs 2 (3)</v>
      </c>
      <c r="F19" s="73"/>
      <c r="G19" s="73"/>
      <c r="H19" s="73"/>
      <c r="I19" s="73"/>
      <c r="J19" s="73"/>
      <c r="K19" s="74"/>
      <c r="L19" s="82" t="str">
        <f>'Tournament Results Data'!K18</f>
        <v>3 vs 4 (5)</v>
      </c>
      <c r="M19" s="73"/>
      <c r="N19" s="73"/>
      <c r="O19" s="73"/>
      <c r="P19" s="73"/>
      <c r="Q19" s="73"/>
      <c r="R19" s="74"/>
      <c r="S19" s="82" t="str">
        <f>'Tournament Results Data'!R18</f>
        <v>5 vs 1 (4)</v>
      </c>
      <c r="T19" s="73"/>
      <c r="U19" s="73"/>
      <c r="V19" s="73"/>
      <c r="W19" s="73"/>
      <c r="X19" s="73"/>
      <c r="Y19" s="74"/>
      <c r="Z19" s="82" t="str">
        <f>'Tournament Results Data'!Y18</f>
        <v>2 vs 3 (1)</v>
      </c>
      <c r="AA19" s="73"/>
      <c r="AB19" s="73"/>
      <c r="AC19" s="73"/>
      <c r="AD19" s="73"/>
      <c r="AE19" s="73"/>
      <c r="AF19" s="74"/>
      <c r="AG19" s="82" t="str">
        <f>'Tournament Results Data'!AF18</f>
        <v>5 vs 4 (2)</v>
      </c>
      <c r="AH19" s="73"/>
      <c r="AI19" s="73"/>
      <c r="AJ19" s="73"/>
      <c r="AK19" s="73"/>
      <c r="AL19" s="73"/>
      <c r="AM19" s="74"/>
      <c r="AN19" s="166"/>
      <c r="AO19" s="90"/>
      <c r="AP19" s="90"/>
      <c r="AQ19" s="90"/>
      <c r="AR19" s="90"/>
      <c r="AS19" s="90"/>
      <c r="AT19" s="104"/>
    </row>
    <row r="20" spans="2:46" ht="13.5" customHeight="1">
      <c r="B20" s="8"/>
      <c r="C20" s="82" t="str">
        <f>'Tournament Results Data'!B19</f>
        <v>Score Set 1</v>
      </c>
      <c r="D20" s="74"/>
      <c r="E20" s="173">
        <f>'Tournament Results Data'!D19</f>
        <v>0</v>
      </c>
      <c r="F20" s="174"/>
      <c r="G20" s="174"/>
      <c r="H20" s="5" t="str">
        <f>'Tournament Results Data'!G19</f>
        <v>-</v>
      </c>
      <c r="I20" s="175">
        <f>'Tournament Results Data'!H19</f>
        <v>0</v>
      </c>
      <c r="J20" s="175"/>
      <c r="K20" s="176"/>
      <c r="L20" s="173">
        <f>'Tournament Results Data'!K19</f>
        <v>0</v>
      </c>
      <c r="M20" s="174"/>
      <c r="N20" s="174"/>
      <c r="O20" s="5" t="str">
        <f>'Tournament Results Data'!N19</f>
        <v>-</v>
      </c>
      <c r="P20" s="175">
        <f>'Tournament Results Data'!O19</f>
        <v>0</v>
      </c>
      <c r="Q20" s="175"/>
      <c r="R20" s="176"/>
      <c r="S20" s="173">
        <f>'Tournament Results Data'!R19</f>
        <v>0</v>
      </c>
      <c r="T20" s="174"/>
      <c r="U20" s="174"/>
      <c r="V20" s="5" t="str">
        <f>'Tournament Results Data'!U19</f>
        <v>-</v>
      </c>
      <c r="W20" s="175">
        <f>'Tournament Results Data'!V19</f>
        <v>0</v>
      </c>
      <c r="X20" s="175"/>
      <c r="Y20" s="176"/>
      <c r="Z20" s="173">
        <f>'Tournament Results Data'!Y19</f>
        <v>0</v>
      </c>
      <c r="AA20" s="174"/>
      <c r="AB20" s="174"/>
      <c r="AC20" s="5" t="str">
        <f>'Tournament Results Data'!AB19</f>
        <v>-</v>
      </c>
      <c r="AD20" s="175">
        <f>'Tournament Results Data'!AC19</f>
        <v>0</v>
      </c>
      <c r="AE20" s="175"/>
      <c r="AF20" s="176"/>
      <c r="AG20" s="173">
        <f>'Tournament Results Data'!AF19</f>
        <v>0</v>
      </c>
      <c r="AH20" s="174"/>
      <c r="AI20" s="174"/>
      <c r="AJ20" s="5" t="str">
        <f>'Tournament Results Data'!AI19</f>
        <v>-</v>
      </c>
      <c r="AK20" s="175">
        <f>'Tournament Results Data'!AJ19</f>
        <v>0</v>
      </c>
      <c r="AL20" s="175"/>
      <c r="AM20" s="176"/>
      <c r="AN20" s="166"/>
      <c r="AO20" s="90"/>
      <c r="AP20" s="90"/>
      <c r="AQ20" s="90"/>
      <c r="AR20" s="90"/>
      <c r="AS20" s="90"/>
      <c r="AT20" s="104"/>
    </row>
    <row r="21" spans="2:46" ht="13.5" customHeight="1">
      <c r="B21" s="61"/>
      <c r="C21" s="82" t="str">
        <f>'Tournament Results Data'!B20</f>
        <v>Score Set 2</v>
      </c>
      <c r="D21" s="74"/>
      <c r="E21" s="173">
        <f>'Tournament Results Data'!D20</f>
        <v>0</v>
      </c>
      <c r="F21" s="174"/>
      <c r="G21" s="174"/>
      <c r="H21" s="5" t="str">
        <f>'Tournament Results Data'!G20</f>
        <v>-</v>
      </c>
      <c r="I21" s="175">
        <f>'Tournament Results Data'!H20</f>
        <v>0</v>
      </c>
      <c r="J21" s="175"/>
      <c r="K21" s="176"/>
      <c r="L21" s="173">
        <f>'Tournament Results Data'!K20</f>
        <v>0</v>
      </c>
      <c r="M21" s="174"/>
      <c r="N21" s="174"/>
      <c r="O21" s="5" t="str">
        <f>'Tournament Results Data'!N20</f>
        <v>-</v>
      </c>
      <c r="P21" s="175">
        <f>'Tournament Results Data'!O20</f>
        <v>0</v>
      </c>
      <c r="Q21" s="175"/>
      <c r="R21" s="176"/>
      <c r="S21" s="173">
        <f>'Tournament Results Data'!R20</f>
        <v>0</v>
      </c>
      <c r="T21" s="174"/>
      <c r="U21" s="174"/>
      <c r="V21" s="5" t="str">
        <f>'Tournament Results Data'!U20</f>
        <v>-</v>
      </c>
      <c r="W21" s="175">
        <f>'Tournament Results Data'!V20</f>
        <v>0</v>
      </c>
      <c r="X21" s="175"/>
      <c r="Y21" s="176"/>
      <c r="Z21" s="173">
        <f>'Tournament Results Data'!Y20</f>
        <v>0</v>
      </c>
      <c r="AA21" s="174"/>
      <c r="AB21" s="174"/>
      <c r="AC21" s="5" t="str">
        <f>'Tournament Results Data'!AB20</f>
        <v>-</v>
      </c>
      <c r="AD21" s="175">
        <f>'Tournament Results Data'!AC20</f>
        <v>0</v>
      </c>
      <c r="AE21" s="175"/>
      <c r="AF21" s="176"/>
      <c r="AG21" s="173">
        <f>'Tournament Results Data'!AF20</f>
        <v>0</v>
      </c>
      <c r="AH21" s="174"/>
      <c r="AI21" s="174"/>
      <c r="AJ21" s="5" t="str">
        <f>'Tournament Results Data'!AI20</f>
        <v>-</v>
      </c>
      <c r="AK21" s="175">
        <f>'Tournament Results Data'!AJ20</f>
        <v>0</v>
      </c>
      <c r="AL21" s="175"/>
      <c r="AM21" s="176"/>
      <c r="AN21" s="166"/>
      <c r="AO21" s="90"/>
      <c r="AP21" s="90"/>
      <c r="AQ21" s="90"/>
      <c r="AR21" s="90"/>
      <c r="AS21" s="90"/>
      <c r="AT21" s="104"/>
    </row>
    <row r="22" spans="2:46" ht="13.5" customHeight="1" thickBot="1">
      <c r="B22" s="62"/>
      <c r="C22" s="190"/>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2"/>
      <c r="AN22" s="166"/>
      <c r="AO22" s="90"/>
      <c r="AP22" s="90"/>
      <c r="AQ22" s="90"/>
      <c r="AR22" s="90"/>
      <c r="AS22" s="90"/>
      <c r="AT22" s="104"/>
    </row>
    <row r="23" spans="2:46" ht="13.5" customHeight="1">
      <c r="B23" s="8"/>
      <c r="C23" s="110"/>
      <c r="D23" s="112"/>
      <c r="E23" s="110"/>
      <c r="F23" s="111"/>
      <c r="G23" s="111"/>
      <c r="H23" s="111"/>
      <c r="I23" s="111"/>
      <c r="J23" s="111"/>
      <c r="K23" s="112"/>
      <c r="L23" s="110"/>
      <c r="M23" s="111"/>
      <c r="N23" s="111"/>
      <c r="O23" s="111"/>
      <c r="P23" s="111"/>
      <c r="Q23" s="111"/>
      <c r="R23" s="112"/>
      <c r="S23" s="110"/>
      <c r="T23" s="111"/>
      <c r="U23" s="111"/>
      <c r="V23" s="111"/>
      <c r="W23" s="111"/>
      <c r="X23" s="111"/>
      <c r="Y23" s="112"/>
      <c r="Z23" s="110"/>
      <c r="AA23" s="111"/>
      <c r="AB23" s="111"/>
      <c r="AC23" s="111"/>
      <c r="AD23" s="111"/>
      <c r="AE23" s="111"/>
      <c r="AF23" s="112"/>
      <c r="AG23" s="110"/>
      <c r="AH23" s="111"/>
      <c r="AI23" s="111"/>
      <c r="AJ23" s="111"/>
      <c r="AK23" s="111"/>
      <c r="AL23" s="111"/>
      <c r="AM23" s="112"/>
      <c r="AN23" s="166"/>
      <c r="AO23" s="90"/>
      <c r="AP23" s="90"/>
      <c r="AQ23" s="90"/>
      <c r="AR23" s="90"/>
      <c r="AS23" s="90"/>
      <c r="AT23" s="104"/>
    </row>
    <row r="24" spans="2:46" ht="13.5" customHeight="1">
      <c r="B24" s="8"/>
      <c r="C24" s="82" t="s">
        <v>3</v>
      </c>
      <c r="D24" s="74"/>
      <c r="E24" s="82" t="s">
        <v>5</v>
      </c>
      <c r="F24" s="73"/>
      <c r="G24" s="73"/>
      <c r="H24" s="73"/>
      <c r="I24" s="73"/>
      <c r="J24" s="73"/>
      <c r="K24" s="74"/>
      <c r="L24" s="82" t="s">
        <v>5</v>
      </c>
      <c r="M24" s="73"/>
      <c r="N24" s="73"/>
      <c r="O24" s="73"/>
      <c r="P24" s="73"/>
      <c r="Q24" s="73"/>
      <c r="R24" s="74"/>
      <c r="S24" s="82" t="s">
        <v>5</v>
      </c>
      <c r="T24" s="73"/>
      <c r="U24" s="73"/>
      <c r="V24" s="73"/>
      <c r="W24" s="73"/>
      <c r="X24" s="73"/>
      <c r="Y24" s="74"/>
      <c r="Z24" s="82" t="s">
        <v>5</v>
      </c>
      <c r="AA24" s="73"/>
      <c r="AB24" s="73"/>
      <c r="AC24" s="73"/>
      <c r="AD24" s="73"/>
      <c r="AE24" s="73"/>
      <c r="AF24" s="74"/>
      <c r="AG24" s="82" t="s">
        <v>5</v>
      </c>
      <c r="AH24" s="73"/>
      <c r="AI24" s="73"/>
      <c r="AJ24" s="73"/>
      <c r="AK24" s="73"/>
      <c r="AL24" s="73"/>
      <c r="AM24" s="74"/>
      <c r="AN24" s="166"/>
      <c r="AO24" s="90"/>
      <c r="AP24" s="90"/>
      <c r="AQ24" s="90"/>
      <c r="AR24" s="90"/>
      <c r="AS24" s="90"/>
      <c r="AT24" s="104"/>
    </row>
    <row r="25" spans="2:46" ht="13.5" customHeight="1">
      <c r="B25" s="8"/>
      <c r="C25" s="82" t="s">
        <v>8</v>
      </c>
      <c r="D25" s="74"/>
      <c r="E25" s="82" t="s">
        <v>29</v>
      </c>
      <c r="F25" s="73"/>
      <c r="G25" s="73"/>
      <c r="H25" s="73"/>
      <c r="I25" s="73"/>
      <c r="J25" s="73"/>
      <c r="K25" s="74"/>
      <c r="L25" s="82" t="s">
        <v>34</v>
      </c>
      <c r="M25" s="73"/>
      <c r="N25" s="73"/>
      <c r="O25" s="73"/>
      <c r="P25" s="73"/>
      <c r="Q25" s="73"/>
      <c r="R25" s="74"/>
      <c r="S25" s="82" t="s">
        <v>13</v>
      </c>
      <c r="T25" s="73"/>
      <c r="U25" s="73"/>
      <c r="V25" s="73"/>
      <c r="W25" s="73"/>
      <c r="X25" s="73"/>
      <c r="Y25" s="74"/>
      <c r="Z25" s="82" t="s">
        <v>47</v>
      </c>
      <c r="AA25" s="73"/>
      <c r="AB25" s="73"/>
      <c r="AC25" s="73"/>
      <c r="AD25" s="73"/>
      <c r="AE25" s="73"/>
      <c r="AF25" s="74"/>
      <c r="AG25" s="82" t="s">
        <v>12</v>
      </c>
      <c r="AH25" s="73"/>
      <c r="AI25" s="73"/>
      <c r="AJ25" s="73"/>
      <c r="AK25" s="73"/>
      <c r="AL25" s="73"/>
      <c r="AM25" s="74"/>
      <c r="AN25" s="166"/>
      <c r="AO25" s="90"/>
      <c r="AP25" s="90"/>
      <c r="AQ25" s="90"/>
      <c r="AR25" s="90"/>
      <c r="AS25" s="90"/>
      <c r="AT25" s="104"/>
    </row>
    <row r="26" spans="2:46" ht="13.5" customHeight="1">
      <c r="B26" s="8"/>
      <c r="C26" s="82" t="s">
        <v>21</v>
      </c>
      <c r="D26" s="74"/>
      <c r="E26" s="82" t="s">
        <v>7</v>
      </c>
      <c r="F26" s="73"/>
      <c r="G26" s="73"/>
      <c r="H26" s="73"/>
      <c r="I26" s="73"/>
      <c r="J26" s="73"/>
      <c r="K26" s="74"/>
      <c r="L26" s="82" t="s">
        <v>55</v>
      </c>
      <c r="M26" s="73"/>
      <c r="N26" s="73"/>
      <c r="O26" s="73"/>
      <c r="P26" s="73"/>
      <c r="Q26" s="73"/>
      <c r="R26" s="74"/>
      <c r="S26" s="82" t="s">
        <v>56</v>
      </c>
      <c r="T26" s="73"/>
      <c r="U26" s="73"/>
      <c r="V26" s="73"/>
      <c r="W26" s="73"/>
      <c r="X26" s="73"/>
      <c r="Y26" s="74"/>
      <c r="Z26" s="82" t="s">
        <v>57</v>
      </c>
      <c r="AA26" s="73"/>
      <c r="AB26" s="73"/>
      <c r="AC26" s="73"/>
      <c r="AD26" s="73"/>
      <c r="AE26" s="73"/>
      <c r="AF26" s="74"/>
      <c r="AG26" s="82" t="s">
        <v>58</v>
      </c>
      <c r="AH26" s="73"/>
      <c r="AI26" s="73"/>
      <c r="AJ26" s="73"/>
      <c r="AK26" s="73"/>
      <c r="AL26" s="73"/>
      <c r="AM26" s="74"/>
      <c r="AN26" s="166"/>
      <c r="AO26" s="90"/>
      <c r="AP26" s="90"/>
      <c r="AQ26" s="90"/>
      <c r="AR26" s="90"/>
      <c r="AS26" s="90"/>
      <c r="AT26" s="104"/>
    </row>
    <row r="27" spans="2:46" ht="13.5" customHeight="1">
      <c r="B27" s="8"/>
      <c r="C27" s="82" t="s">
        <v>22</v>
      </c>
      <c r="D27" s="74"/>
      <c r="E27" s="173">
        <f>'Tournament Results Data'!D26</f>
        <v>0</v>
      </c>
      <c r="F27" s="174"/>
      <c r="G27" s="174"/>
      <c r="H27" s="5" t="s">
        <v>11</v>
      </c>
      <c r="I27" s="175">
        <f>'Tournament Results Data'!H26</f>
        <v>0</v>
      </c>
      <c r="J27" s="175"/>
      <c r="K27" s="176"/>
      <c r="L27" s="173">
        <f>'Tournament Results Data'!K26</f>
        <v>0</v>
      </c>
      <c r="M27" s="174"/>
      <c r="N27" s="174"/>
      <c r="O27" s="5" t="s">
        <v>11</v>
      </c>
      <c r="P27" s="175">
        <f>'Tournament Results Data'!O26</f>
        <v>0</v>
      </c>
      <c r="Q27" s="175"/>
      <c r="R27" s="176"/>
      <c r="S27" s="173">
        <f>'Tournament Results Data'!R26</f>
        <v>0</v>
      </c>
      <c r="T27" s="174"/>
      <c r="U27" s="174"/>
      <c r="V27" s="5" t="s">
        <v>11</v>
      </c>
      <c r="W27" s="175">
        <f>'Tournament Results Data'!V26</f>
        <v>0</v>
      </c>
      <c r="X27" s="175"/>
      <c r="Y27" s="176"/>
      <c r="Z27" s="173">
        <f>'Tournament Results Data'!Y26</f>
        <v>0</v>
      </c>
      <c r="AA27" s="174"/>
      <c r="AB27" s="174"/>
      <c r="AC27" s="5" t="s">
        <v>11</v>
      </c>
      <c r="AD27" s="175">
        <f>'Tournament Results Data'!AC26</f>
        <v>0</v>
      </c>
      <c r="AE27" s="175"/>
      <c r="AF27" s="176"/>
      <c r="AG27" s="173">
        <f>'Tournament Results Data'!AF26</f>
        <v>0</v>
      </c>
      <c r="AH27" s="174"/>
      <c r="AI27" s="174"/>
      <c r="AJ27" s="5" t="s">
        <v>11</v>
      </c>
      <c r="AK27" s="175">
        <f>'Tournament Results Data'!AJ26</f>
        <v>0</v>
      </c>
      <c r="AL27" s="175"/>
      <c r="AM27" s="176"/>
      <c r="AN27" s="166"/>
      <c r="AO27" s="90"/>
      <c r="AP27" s="90"/>
      <c r="AQ27" s="90"/>
      <c r="AR27" s="90"/>
      <c r="AS27" s="90"/>
      <c r="AT27" s="104"/>
    </row>
    <row r="28" spans="2:46" ht="13.5" customHeight="1">
      <c r="B28" s="61"/>
      <c r="C28" s="82" t="s">
        <v>23</v>
      </c>
      <c r="D28" s="74"/>
      <c r="E28" s="173">
        <f>'Tournament Results Data'!D27</f>
        <v>0</v>
      </c>
      <c r="F28" s="174"/>
      <c r="G28" s="174"/>
      <c r="H28" s="5" t="s">
        <v>11</v>
      </c>
      <c r="I28" s="175">
        <f>'Tournament Results Data'!H27</f>
        <v>0</v>
      </c>
      <c r="J28" s="175"/>
      <c r="K28" s="176"/>
      <c r="L28" s="173">
        <f>'Tournament Results Data'!K27</f>
        <v>0</v>
      </c>
      <c r="M28" s="174"/>
      <c r="N28" s="174"/>
      <c r="O28" s="5" t="s">
        <v>11</v>
      </c>
      <c r="P28" s="175">
        <f>'Tournament Results Data'!O27</f>
        <v>0</v>
      </c>
      <c r="Q28" s="175"/>
      <c r="R28" s="176"/>
      <c r="S28" s="173">
        <f>'Tournament Results Data'!R27</f>
        <v>0</v>
      </c>
      <c r="T28" s="174"/>
      <c r="U28" s="174"/>
      <c r="V28" s="5" t="s">
        <v>11</v>
      </c>
      <c r="W28" s="175">
        <f>'Tournament Results Data'!V27</f>
        <v>0</v>
      </c>
      <c r="X28" s="175"/>
      <c r="Y28" s="176"/>
      <c r="Z28" s="173">
        <f>'Tournament Results Data'!Y27</f>
        <v>0</v>
      </c>
      <c r="AA28" s="174"/>
      <c r="AB28" s="174"/>
      <c r="AC28" s="5" t="s">
        <v>11</v>
      </c>
      <c r="AD28" s="175">
        <f>'Tournament Results Data'!AC27</f>
        <v>0</v>
      </c>
      <c r="AE28" s="175"/>
      <c r="AF28" s="176"/>
      <c r="AG28" s="173">
        <f>'Tournament Results Data'!AF27</f>
        <v>0</v>
      </c>
      <c r="AH28" s="174"/>
      <c r="AI28" s="174"/>
      <c r="AJ28" s="5" t="s">
        <v>11</v>
      </c>
      <c r="AK28" s="175">
        <f>'Tournament Results Data'!AJ27</f>
        <v>0</v>
      </c>
      <c r="AL28" s="175"/>
      <c r="AM28" s="176"/>
      <c r="AN28" s="166"/>
      <c r="AO28" s="90"/>
      <c r="AP28" s="90"/>
      <c r="AQ28" s="90"/>
      <c r="AR28" s="90"/>
      <c r="AS28" s="90"/>
      <c r="AT28" s="104"/>
    </row>
    <row r="29" spans="2:46" ht="13.5" thickBot="1">
      <c r="B29" s="10"/>
      <c r="C29" s="171"/>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72"/>
      <c r="AN29" s="113"/>
      <c r="AO29" s="105"/>
      <c r="AP29" s="105"/>
      <c r="AQ29" s="105"/>
      <c r="AR29" s="105"/>
      <c r="AS29" s="105"/>
      <c r="AT29" s="106"/>
    </row>
    <row r="31" ht="13.5" thickBot="1"/>
    <row r="32" spans="2:46" ht="12.75">
      <c r="B32" s="7"/>
      <c r="C32" s="108" t="str">
        <f>'Tournament Results Data'!$B$31</f>
        <v>Pool A</v>
      </c>
      <c r="D32" s="108"/>
      <c r="E32" s="108"/>
      <c r="F32" s="108"/>
      <c r="G32" s="108"/>
      <c r="H32" s="108"/>
      <c r="I32" s="108"/>
      <c r="J32" s="108"/>
      <c r="K32" s="108"/>
      <c r="L32" s="108"/>
      <c r="M32" s="108"/>
      <c r="N32" s="108"/>
      <c r="O32" s="108"/>
      <c r="P32" s="108"/>
      <c r="Q32" s="108"/>
      <c r="R32" s="109"/>
      <c r="S32" s="107"/>
      <c r="T32" s="108"/>
      <c r="U32" s="108"/>
      <c r="V32" s="108"/>
      <c r="W32" s="108"/>
      <c r="X32" s="108"/>
      <c r="Y32" s="108"/>
      <c r="Z32" s="108"/>
      <c r="AA32" s="108"/>
      <c r="AB32" s="109"/>
      <c r="AC32" s="107" t="s">
        <v>90</v>
      </c>
      <c r="AD32" s="108"/>
      <c r="AE32" s="108"/>
      <c r="AF32" s="108"/>
      <c r="AG32" s="108"/>
      <c r="AH32" s="108"/>
      <c r="AI32" s="108"/>
      <c r="AJ32" s="108"/>
      <c r="AK32" s="108"/>
      <c r="AL32" s="109"/>
      <c r="AM32" s="122"/>
      <c r="AN32" s="123"/>
      <c r="AO32" s="123"/>
      <c r="AP32" s="132"/>
      <c r="AQ32" s="122" t="s">
        <v>2</v>
      </c>
      <c r="AR32" s="123"/>
      <c r="AS32" s="123"/>
      <c r="AT32" s="124"/>
    </row>
    <row r="33" spans="2:46" ht="12.75">
      <c r="B33" s="8"/>
      <c r="C33" s="90"/>
      <c r="D33" s="90"/>
      <c r="E33" s="90"/>
      <c r="F33" s="90"/>
      <c r="G33" s="90"/>
      <c r="H33" s="90"/>
      <c r="I33" s="90"/>
      <c r="J33" s="90"/>
      <c r="K33" s="90"/>
      <c r="L33" s="90"/>
      <c r="M33" s="90"/>
      <c r="N33" s="90"/>
      <c r="O33" s="90"/>
      <c r="P33" s="90"/>
      <c r="Q33" s="90"/>
      <c r="R33" s="137"/>
      <c r="S33" s="166"/>
      <c r="T33" s="90"/>
      <c r="U33" s="90"/>
      <c r="V33" s="90"/>
      <c r="W33" s="90"/>
      <c r="X33" s="90"/>
      <c r="Y33" s="90"/>
      <c r="Z33" s="90"/>
      <c r="AA33" s="90"/>
      <c r="AB33" s="137"/>
      <c r="AC33" s="110"/>
      <c r="AD33" s="111"/>
      <c r="AE33" s="111"/>
      <c r="AF33" s="111"/>
      <c r="AG33" s="111"/>
      <c r="AH33" s="111"/>
      <c r="AI33" s="111"/>
      <c r="AJ33" s="111"/>
      <c r="AK33" s="111"/>
      <c r="AL33" s="112"/>
      <c r="AM33" s="125"/>
      <c r="AN33" s="126"/>
      <c r="AO33" s="126"/>
      <c r="AP33" s="133"/>
      <c r="AQ33" s="125"/>
      <c r="AR33" s="126"/>
      <c r="AS33" s="126"/>
      <c r="AT33" s="127"/>
    </row>
    <row r="34" spans="2:46" ht="12.75">
      <c r="B34" s="53"/>
      <c r="C34" s="111" t="s">
        <v>35</v>
      </c>
      <c r="D34" s="111"/>
      <c r="E34" s="111"/>
      <c r="F34" s="111"/>
      <c r="G34" s="111"/>
      <c r="H34" s="111"/>
      <c r="I34" s="111"/>
      <c r="J34" s="111"/>
      <c r="K34" s="111"/>
      <c r="L34" s="111"/>
      <c r="M34" s="111"/>
      <c r="N34" s="111"/>
      <c r="O34" s="111"/>
      <c r="P34" s="111"/>
      <c r="Q34" s="111"/>
      <c r="R34" s="112"/>
      <c r="S34" s="166"/>
      <c r="T34" s="90"/>
      <c r="U34" s="90"/>
      <c r="V34" s="90"/>
      <c r="W34" s="90"/>
      <c r="X34" s="90"/>
      <c r="Y34" s="90"/>
      <c r="Z34" s="90"/>
      <c r="AA34" s="90"/>
      <c r="AB34" s="137"/>
      <c r="AC34" s="82" t="s">
        <v>0</v>
      </c>
      <c r="AD34" s="73"/>
      <c r="AE34" s="74"/>
      <c r="AF34" s="82" t="s">
        <v>1</v>
      </c>
      <c r="AG34" s="73"/>
      <c r="AH34" s="74"/>
      <c r="AI34" s="82" t="s">
        <v>9</v>
      </c>
      <c r="AJ34" s="73"/>
      <c r="AK34" s="73"/>
      <c r="AL34" s="74"/>
      <c r="AM34" s="125"/>
      <c r="AN34" s="126"/>
      <c r="AO34" s="126"/>
      <c r="AP34" s="133"/>
      <c r="AQ34" s="128"/>
      <c r="AR34" s="129"/>
      <c r="AS34" s="129"/>
      <c r="AT34" s="130"/>
    </row>
    <row r="35" spans="2:46" ht="12.75">
      <c r="B35" s="9" t="s">
        <v>36</v>
      </c>
      <c r="C35" s="87">
        <f>'Tournament Results Data'!B34</f>
        <v>0</v>
      </c>
      <c r="D35" s="87"/>
      <c r="E35" s="87"/>
      <c r="F35" s="87"/>
      <c r="G35" s="87"/>
      <c r="H35" s="87"/>
      <c r="I35" s="87">
        <f>'Tournament Results Data'!H34</f>
        <v>0</v>
      </c>
      <c r="J35" s="87"/>
      <c r="K35" s="87"/>
      <c r="L35" s="87"/>
      <c r="M35" s="87"/>
      <c r="N35" s="87"/>
      <c r="O35" s="87"/>
      <c r="P35" s="87"/>
      <c r="Q35" s="87"/>
      <c r="R35" s="138"/>
      <c r="S35" s="166"/>
      <c r="T35" s="90"/>
      <c r="U35" s="90"/>
      <c r="V35" s="90"/>
      <c r="W35" s="90"/>
      <c r="X35" s="90"/>
      <c r="Y35" s="90"/>
      <c r="Z35" s="90"/>
      <c r="AA35" s="90"/>
      <c r="AB35" s="137"/>
      <c r="AC35" s="83">
        <f>'Tournament Results Data'!AB34</f>
        <v>0</v>
      </c>
      <c r="AD35" s="84"/>
      <c r="AE35" s="85"/>
      <c r="AF35" s="83">
        <f>'Tournament Results Data'!AE34</f>
        <v>0</v>
      </c>
      <c r="AG35" s="84"/>
      <c r="AH35" s="85"/>
      <c r="AI35" s="79" t="e">
        <f>'Tournament Results Data'!AH34</f>
        <v>#DIV/0!</v>
      </c>
      <c r="AJ35" s="80"/>
      <c r="AK35" s="80"/>
      <c r="AL35" s="81"/>
      <c r="AM35" s="125"/>
      <c r="AN35" s="126"/>
      <c r="AO35" s="126"/>
      <c r="AP35" s="133"/>
      <c r="AQ35" s="82">
        <f>'Tournament Results Data'!AP34</f>
        <v>0</v>
      </c>
      <c r="AR35" s="73"/>
      <c r="AS35" s="73"/>
      <c r="AT35" s="117"/>
    </row>
    <row r="36" spans="2:46" ht="12.75">
      <c r="B36" s="9" t="s">
        <v>37</v>
      </c>
      <c r="C36" s="87">
        <f>'Tournament Results Data'!B35</f>
        <v>0</v>
      </c>
      <c r="D36" s="87"/>
      <c r="E36" s="87"/>
      <c r="F36" s="87"/>
      <c r="G36" s="87"/>
      <c r="H36" s="87"/>
      <c r="I36" s="87">
        <f>'Tournament Results Data'!H35</f>
        <v>0</v>
      </c>
      <c r="J36" s="87"/>
      <c r="K36" s="87"/>
      <c r="L36" s="87"/>
      <c r="M36" s="87"/>
      <c r="N36" s="87"/>
      <c r="O36" s="87"/>
      <c r="P36" s="87"/>
      <c r="Q36" s="87"/>
      <c r="R36" s="138"/>
      <c r="S36" s="166"/>
      <c r="T36" s="90"/>
      <c r="U36" s="90"/>
      <c r="V36" s="90"/>
      <c r="W36" s="90"/>
      <c r="X36" s="90"/>
      <c r="Y36" s="90"/>
      <c r="Z36" s="90"/>
      <c r="AA36" s="90"/>
      <c r="AB36" s="137"/>
      <c r="AC36" s="83">
        <f>'Tournament Results Data'!AB35</f>
        <v>0</v>
      </c>
      <c r="AD36" s="84"/>
      <c r="AE36" s="85"/>
      <c r="AF36" s="83">
        <f>'Tournament Results Data'!AE35</f>
        <v>0</v>
      </c>
      <c r="AG36" s="84"/>
      <c r="AH36" s="85"/>
      <c r="AI36" s="79" t="e">
        <f>'Tournament Results Data'!AH35</f>
        <v>#DIV/0!</v>
      </c>
      <c r="AJ36" s="80"/>
      <c r="AK36" s="80"/>
      <c r="AL36" s="81"/>
      <c r="AM36" s="125"/>
      <c r="AN36" s="126"/>
      <c r="AO36" s="126"/>
      <c r="AP36" s="133"/>
      <c r="AQ36" s="82">
        <f>'Tournament Results Data'!AP35</f>
        <v>0</v>
      </c>
      <c r="AR36" s="73"/>
      <c r="AS36" s="73"/>
      <c r="AT36" s="117"/>
    </row>
    <row r="37" spans="2:46" ht="12.75">
      <c r="B37" s="9" t="s">
        <v>38</v>
      </c>
      <c r="C37" s="87">
        <f>'Tournament Results Data'!B36</f>
        <v>0</v>
      </c>
      <c r="D37" s="87"/>
      <c r="E37" s="87"/>
      <c r="F37" s="87"/>
      <c r="G37" s="87"/>
      <c r="H37" s="87"/>
      <c r="I37" s="87">
        <f>'Tournament Results Data'!H36</f>
        <v>0</v>
      </c>
      <c r="J37" s="87"/>
      <c r="K37" s="87"/>
      <c r="L37" s="87"/>
      <c r="M37" s="87"/>
      <c r="N37" s="87"/>
      <c r="O37" s="87"/>
      <c r="P37" s="87"/>
      <c r="Q37" s="87"/>
      <c r="R37" s="138"/>
      <c r="S37" s="166"/>
      <c r="T37" s="90"/>
      <c r="U37" s="90"/>
      <c r="V37" s="90"/>
      <c r="W37" s="90"/>
      <c r="X37" s="90"/>
      <c r="Y37" s="90"/>
      <c r="Z37" s="90"/>
      <c r="AA37" s="90"/>
      <c r="AB37" s="137"/>
      <c r="AC37" s="83">
        <f>'Tournament Results Data'!AB36</f>
        <v>0</v>
      </c>
      <c r="AD37" s="84"/>
      <c r="AE37" s="85"/>
      <c r="AF37" s="83">
        <f>'Tournament Results Data'!AE36</f>
        <v>0</v>
      </c>
      <c r="AG37" s="84"/>
      <c r="AH37" s="85"/>
      <c r="AI37" s="79" t="e">
        <f>'Tournament Results Data'!AH36</f>
        <v>#DIV/0!</v>
      </c>
      <c r="AJ37" s="80"/>
      <c r="AK37" s="80"/>
      <c r="AL37" s="81"/>
      <c r="AM37" s="125"/>
      <c r="AN37" s="126"/>
      <c r="AO37" s="126"/>
      <c r="AP37" s="133"/>
      <c r="AQ37" s="82">
        <f>'Tournament Results Data'!AP36</f>
        <v>0</v>
      </c>
      <c r="AR37" s="73"/>
      <c r="AS37" s="73"/>
      <c r="AT37" s="117"/>
    </row>
    <row r="38" spans="2:46" ht="12.75">
      <c r="B38" s="9" t="s">
        <v>39</v>
      </c>
      <c r="C38" s="87">
        <f>'Tournament Results Data'!B37</f>
        <v>0</v>
      </c>
      <c r="D38" s="87"/>
      <c r="E38" s="87"/>
      <c r="F38" s="87"/>
      <c r="G38" s="87"/>
      <c r="H38" s="87"/>
      <c r="I38" s="87">
        <f>'Tournament Results Data'!H37</f>
        <v>0</v>
      </c>
      <c r="J38" s="87"/>
      <c r="K38" s="87"/>
      <c r="L38" s="87"/>
      <c r="M38" s="87"/>
      <c r="N38" s="87"/>
      <c r="O38" s="87"/>
      <c r="P38" s="87"/>
      <c r="Q38" s="87"/>
      <c r="R38" s="138"/>
      <c r="S38" s="110"/>
      <c r="T38" s="111"/>
      <c r="U38" s="111"/>
      <c r="V38" s="111"/>
      <c r="W38" s="111"/>
      <c r="X38" s="111"/>
      <c r="Y38" s="111"/>
      <c r="Z38" s="111"/>
      <c r="AA38" s="111"/>
      <c r="AB38" s="112"/>
      <c r="AC38" s="83">
        <f>'Tournament Results Data'!AB37</f>
        <v>0</v>
      </c>
      <c r="AD38" s="84"/>
      <c r="AE38" s="85"/>
      <c r="AF38" s="83">
        <f>'Tournament Results Data'!AE37</f>
        <v>0</v>
      </c>
      <c r="AG38" s="84"/>
      <c r="AH38" s="85"/>
      <c r="AI38" s="79" t="e">
        <f>'Tournament Results Data'!AH37</f>
        <v>#DIV/0!</v>
      </c>
      <c r="AJ38" s="80"/>
      <c r="AK38" s="80"/>
      <c r="AL38" s="81"/>
      <c r="AM38" s="128"/>
      <c r="AN38" s="129"/>
      <c r="AO38" s="129"/>
      <c r="AP38" s="134"/>
      <c r="AQ38" s="82">
        <f>'Tournament Results Data'!AP37</f>
        <v>0</v>
      </c>
      <c r="AR38" s="73"/>
      <c r="AS38" s="73"/>
      <c r="AT38" s="117"/>
    </row>
    <row r="39" spans="2:46" ht="12.75">
      <c r="B39" s="8"/>
      <c r="C39" s="110"/>
      <c r="D39" s="112"/>
      <c r="E39" s="110"/>
      <c r="F39" s="111"/>
      <c r="G39" s="111"/>
      <c r="H39" s="111"/>
      <c r="I39" s="111"/>
      <c r="J39" s="111"/>
      <c r="K39" s="112"/>
      <c r="L39" s="110"/>
      <c r="M39" s="111"/>
      <c r="N39" s="111"/>
      <c r="O39" s="111"/>
      <c r="P39" s="111"/>
      <c r="Q39" s="111"/>
      <c r="R39" s="112"/>
      <c r="S39" s="110"/>
      <c r="T39" s="111"/>
      <c r="U39" s="111"/>
      <c r="V39" s="111"/>
      <c r="W39" s="111"/>
      <c r="X39" s="111"/>
      <c r="Y39" s="112"/>
      <c r="Z39" s="110"/>
      <c r="AA39" s="111"/>
      <c r="AB39" s="111"/>
      <c r="AC39" s="111"/>
      <c r="AD39" s="111"/>
      <c r="AE39" s="111"/>
      <c r="AF39" s="112"/>
      <c r="AG39" s="110"/>
      <c r="AH39" s="111"/>
      <c r="AI39" s="111"/>
      <c r="AJ39" s="111"/>
      <c r="AK39" s="111"/>
      <c r="AL39" s="111"/>
      <c r="AM39" s="112"/>
      <c r="AN39" s="110"/>
      <c r="AO39" s="111"/>
      <c r="AP39" s="111"/>
      <c r="AQ39" s="111"/>
      <c r="AR39" s="111"/>
      <c r="AS39" s="111"/>
      <c r="AT39" s="151"/>
    </row>
    <row r="40" spans="2:46" ht="12.75">
      <c r="B40" s="8"/>
      <c r="C40" s="82" t="s">
        <v>3</v>
      </c>
      <c r="D40" s="74"/>
      <c r="E40" s="82" t="str">
        <f>'Tournament Results Data'!D39</f>
        <v>8:30 AM</v>
      </c>
      <c r="F40" s="73"/>
      <c r="G40" s="73"/>
      <c r="H40" s="73"/>
      <c r="I40" s="73"/>
      <c r="J40" s="73"/>
      <c r="K40" s="74"/>
      <c r="L40" s="82" t="str">
        <f>'Tournament Results Data'!K39</f>
        <v>9:30 AM</v>
      </c>
      <c r="M40" s="73"/>
      <c r="N40" s="73"/>
      <c r="O40" s="73"/>
      <c r="P40" s="73"/>
      <c r="Q40" s="73"/>
      <c r="R40" s="74"/>
      <c r="S40" s="82" t="str">
        <f>'Tournament Results Data'!R39</f>
        <v>ASAP</v>
      </c>
      <c r="T40" s="73"/>
      <c r="U40" s="73"/>
      <c r="V40" s="73"/>
      <c r="W40" s="73"/>
      <c r="X40" s="73"/>
      <c r="Y40" s="74"/>
      <c r="Z40" s="82" t="str">
        <f>'Tournament Results Data'!Y39</f>
        <v>ASAP</v>
      </c>
      <c r="AA40" s="73"/>
      <c r="AB40" s="73"/>
      <c r="AC40" s="73"/>
      <c r="AD40" s="73"/>
      <c r="AE40" s="73"/>
      <c r="AF40" s="74"/>
      <c r="AG40" s="82" t="str">
        <f>'Tournament Results Data'!AF39</f>
        <v>ASAP</v>
      </c>
      <c r="AH40" s="73"/>
      <c r="AI40" s="73"/>
      <c r="AJ40" s="73"/>
      <c r="AK40" s="73"/>
      <c r="AL40" s="73"/>
      <c r="AM40" s="74"/>
      <c r="AN40" s="82" t="str">
        <f>'Tournament Results Data'!AM39</f>
        <v>ASAP</v>
      </c>
      <c r="AO40" s="73"/>
      <c r="AP40" s="73"/>
      <c r="AQ40" s="73"/>
      <c r="AR40" s="73"/>
      <c r="AS40" s="73"/>
      <c r="AT40" s="117"/>
    </row>
    <row r="41" spans="2:46" ht="12.75">
      <c r="B41" s="8"/>
      <c r="C41" s="82" t="s">
        <v>8</v>
      </c>
      <c r="D41" s="74"/>
      <c r="E41" s="82" t="s">
        <v>24</v>
      </c>
      <c r="F41" s="73"/>
      <c r="G41" s="73"/>
      <c r="H41" s="73"/>
      <c r="I41" s="73"/>
      <c r="J41" s="73"/>
      <c r="K41" s="74"/>
      <c r="L41" s="82" t="s">
        <v>25</v>
      </c>
      <c r="M41" s="73"/>
      <c r="N41" s="73"/>
      <c r="O41" s="73"/>
      <c r="P41" s="73"/>
      <c r="Q41" s="73"/>
      <c r="R41" s="74"/>
      <c r="S41" s="82" t="s">
        <v>26</v>
      </c>
      <c r="T41" s="73"/>
      <c r="U41" s="73"/>
      <c r="V41" s="73"/>
      <c r="W41" s="73"/>
      <c r="X41" s="73"/>
      <c r="Y41" s="74"/>
      <c r="Z41" s="82" t="s">
        <v>27</v>
      </c>
      <c r="AA41" s="73"/>
      <c r="AB41" s="73"/>
      <c r="AC41" s="73"/>
      <c r="AD41" s="73"/>
      <c r="AE41" s="73"/>
      <c r="AF41" s="74"/>
      <c r="AG41" s="82" t="s">
        <v>28</v>
      </c>
      <c r="AH41" s="73"/>
      <c r="AI41" s="73"/>
      <c r="AJ41" s="73"/>
      <c r="AK41" s="73"/>
      <c r="AL41" s="73"/>
      <c r="AM41" s="74"/>
      <c r="AN41" s="82" t="s">
        <v>29</v>
      </c>
      <c r="AO41" s="73"/>
      <c r="AP41" s="73"/>
      <c r="AQ41" s="73"/>
      <c r="AR41" s="73"/>
      <c r="AS41" s="73"/>
      <c r="AT41" s="117"/>
    </row>
    <row r="42" spans="2:46" ht="12.75">
      <c r="B42" s="8"/>
      <c r="C42" s="82" t="s">
        <v>21</v>
      </c>
      <c r="D42" s="74"/>
      <c r="E42" s="82" t="s">
        <v>4</v>
      </c>
      <c r="F42" s="73"/>
      <c r="G42" s="73"/>
      <c r="H42" s="73"/>
      <c r="I42" s="73"/>
      <c r="J42" s="73"/>
      <c r="K42" s="74"/>
      <c r="L42" s="82" t="s">
        <v>43</v>
      </c>
      <c r="M42" s="73"/>
      <c r="N42" s="73"/>
      <c r="O42" s="73"/>
      <c r="P42" s="73"/>
      <c r="Q42" s="73"/>
      <c r="R42" s="74"/>
      <c r="S42" s="82" t="s">
        <v>44</v>
      </c>
      <c r="T42" s="73"/>
      <c r="U42" s="73"/>
      <c r="V42" s="73"/>
      <c r="W42" s="73"/>
      <c r="X42" s="73"/>
      <c r="Y42" s="74"/>
      <c r="Z42" s="82" t="s">
        <v>7</v>
      </c>
      <c r="AA42" s="73"/>
      <c r="AB42" s="73"/>
      <c r="AC42" s="73"/>
      <c r="AD42" s="73"/>
      <c r="AE42" s="73"/>
      <c r="AF42" s="74"/>
      <c r="AG42" s="82" t="s">
        <v>6</v>
      </c>
      <c r="AH42" s="73"/>
      <c r="AI42" s="73"/>
      <c r="AJ42" s="73"/>
      <c r="AK42" s="73"/>
      <c r="AL42" s="73"/>
      <c r="AM42" s="74"/>
      <c r="AN42" s="82" t="s">
        <v>45</v>
      </c>
      <c r="AO42" s="73"/>
      <c r="AP42" s="73"/>
      <c r="AQ42" s="73"/>
      <c r="AR42" s="73"/>
      <c r="AS42" s="73"/>
      <c r="AT42" s="117"/>
    </row>
    <row r="43" spans="2:46" ht="12.75">
      <c r="B43" s="8"/>
      <c r="C43" s="82" t="s">
        <v>87</v>
      </c>
      <c r="D43" s="74"/>
      <c r="E43" s="139">
        <f>'Tournament Results Data'!D42</f>
        <v>0</v>
      </c>
      <c r="F43" s="140"/>
      <c r="G43" s="140"/>
      <c r="H43" s="5" t="str">
        <f>'Tournament Results Data'!G42</f>
        <v>-</v>
      </c>
      <c r="I43" s="141">
        <f>'Tournament Results Data'!H42</f>
        <v>0</v>
      </c>
      <c r="J43" s="141"/>
      <c r="K43" s="142"/>
      <c r="L43" s="139">
        <f>'Tournament Results Data'!K42</f>
        <v>0</v>
      </c>
      <c r="M43" s="140"/>
      <c r="N43" s="140"/>
      <c r="O43" s="5" t="str">
        <f>'Tournament Results Data'!N42</f>
        <v>-</v>
      </c>
      <c r="P43" s="141">
        <f>'Tournament Results Data'!O42</f>
        <v>0</v>
      </c>
      <c r="Q43" s="141"/>
      <c r="R43" s="142"/>
      <c r="S43" s="139">
        <f>'Tournament Results Data'!R42</f>
        <v>0</v>
      </c>
      <c r="T43" s="140"/>
      <c r="U43" s="140"/>
      <c r="V43" s="5" t="str">
        <f>'Tournament Results Data'!U42</f>
        <v>-</v>
      </c>
      <c r="W43" s="141">
        <f>'Tournament Results Data'!V42</f>
        <v>0</v>
      </c>
      <c r="X43" s="141"/>
      <c r="Y43" s="142"/>
      <c r="Z43" s="139">
        <f>'Tournament Results Data'!Y42</f>
        <v>0</v>
      </c>
      <c r="AA43" s="140"/>
      <c r="AB43" s="140"/>
      <c r="AC43" s="5" t="str">
        <f>'Tournament Results Data'!AB42</f>
        <v>-</v>
      </c>
      <c r="AD43" s="141">
        <f>'Tournament Results Data'!AC42</f>
        <v>0</v>
      </c>
      <c r="AE43" s="141"/>
      <c r="AF43" s="142"/>
      <c r="AG43" s="139">
        <f>'Tournament Results Data'!AF42</f>
        <v>0</v>
      </c>
      <c r="AH43" s="140"/>
      <c r="AI43" s="140"/>
      <c r="AJ43" s="5" t="str">
        <f>'Tournament Results Data'!AI42</f>
        <v>-</v>
      </c>
      <c r="AK43" s="141">
        <f>'Tournament Results Data'!AJ42</f>
        <v>0</v>
      </c>
      <c r="AL43" s="141"/>
      <c r="AM43" s="142"/>
      <c r="AN43" s="139">
        <f>'Tournament Results Data'!AM42</f>
        <v>0</v>
      </c>
      <c r="AO43" s="140"/>
      <c r="AP43" s="140"/>
      <c r="AQ43" s="5" t="str">
        <f>'Tournament Results Data'!AP42</f>
        <v>-</v>
      </c>
      <c r="AR43" s="141">
        <f>'Tournament Results Data'!AQ42</f>
        <v>0</v>
      </c>
      <c r="AS43" s="141"/>
      <c r="AT43" s="148"/>
    </row>
    <row r="44" spans="2:46" ht="12.75">
      <c r="B44" s="8"/>
      <c r="C44" s="82" t="s">
        <v>88</v>
      </c>
      <c r="D44" s="74"/>
      <c r="E44" s="139">
        <f>'Tournament Results Data'!D43</f>
        <v>0</v>
      </c>
      <c r="F44" s="140"/>
      <c r="G44" s="140"/>
      <c r="H44" s="5" t="str">
        <f>'Tournament Results Data'!G43</f>
        <v>-</v>
      </c>
      <c r="I44" s="141">
        <f>'Tournament Results Data'!H43</f>
        <v>0</v>
      </c>
      <c r="J44" s="141"/>
      <c r="K44" s="142"/>
      <c r="L44" s="139">
        <f>'Tournament Results Data'!K43</f>
        <v>0</v>
      </c>
      <c r="M44" s="140"/>
      <c r="N44" s="140"/>
      <c r="O44" s="5" t="str">
        <f>'Tournament Results Data'!N43</f>
        <v>-</v>
      </c>
      <c r="P44" s="141">
        <f>'Tournament Results Data'!O43</f>
        <v>0</v>
      </c>
      <c r="Q44" s="141"/>
      <c r="R44" s="142"/>
      <c r="S44" s="139">
        <f>'Tournament Results Data'!R43</f>
        <v>0</v>
      </c>
      <c r="T44" s="140"/>
      <c r="U44" s="140"/>
      <c r="V44" s="5" t="str">
        <f>'Tournament Results Data'!U43</f>
        <v>-</v>
      </c>
      <c r="W44" s="141">
        <f>'Tournament Results Data'!V43</f>
        <v>0</v>
      </c>
      <c r="X44" s="141"/>
      <c r="Y44" s="142"/>
      <c r="Z44" s="139">
        <f>'Tournament Results Data'!Y43</f>
        <v>0</v>
      </c>
      <c r="AA44" s="140"/>
      <c r="AB44" s="140"/>
      <c r="AC44" s="5" t="str">
        <f>'Tournament Results Data'!AB43</f>
        <v>-</v>
      </c>
      <c r="AD44" s="141">
        <f>'Tournament Results Data'!AC43</f>
        <v>0</v>
      </c>
      <c r="AE44" s="141"/>
      <c r="AF44" s="142"/>
      <c r="AG44" s="139">
        <f>'Tournament Results Data'!AF43</f>
        <v>0</v>
      </c>
      <c r="AH44" s="140"/>
      <c r="AI44" s="140"/>
      <c r="AJ44" s="5" t="str">
        <f>'Tournament Results Data'!AI43</f>
        <v>-</v>
      </c>
      <c r="AK44" s="141">
        <f>'Tournament Results Data'!AJ43</f>
        <v>0</v>
      </c>
      <c r="AL44" s="141"/>
      <c r="AM44" s="142"/>
      <c r="AN44" s="139">
        <f>'Tournament Results Data'!AM43</f>
        <v>0</v>
      </c>
      <c r="AO44" s="140"/>
      <c r="AP44" s="140"/>
      <c r="AQ44" s="5" t="str">
        <f>'Tournament Results Data'!AP43</f>
        <v>-</v>
      </c>
      <c r="AR44" s="141">
        <f>'Tournament Results Data'!AQ43</f>
        <v>0</v>
      </c>
      <c r="AS44" s="141"/>
      <c r="AT44" s="148"/>
    </row>
    <row r="45" spans="2:46" ht="13.5" thickBot="1">
      <c r="B45" s="10"/>
      <c r="C45" s="171" t="s">
        <v>89</v>
      </c>
      <c r="D45" s="172"/>
      <c r="E45" s="144">
        <f>'Tournament Results Data'!D44</f>
        <v>0</v>
      </c>
      <c r="F45" s="145"/>
      <c r="G45" s="145"/>
      <c r="H45" s="16" t="str">
        <f>'Tournament Results Data'!G44</f>
        <v>-</v>
      </c>
      <c r="I45" s="146">
        <f>'Tournament Results Data'!H44</f>
        <v>0</v>
      </c>
      <c r="J45" s="146"/>
      <c r="K45" s="154"/>
      <c r="L45" s="144">
        <f>'Tournament Results Data'!K44</f>
        <v>0</v>
      </c>
      <c r="M45" s="145"/>
      <c r="N45" s="145"/>
      <c r="O45" s="16" t="str">
        <f>'Tournament Results Data'!N44</f>
        <v>-</v>
      </c>
      <c r="P45" s="146">
        <f>'Tournament Results Data'!O44</f>
        <v>0</v>
      </c>
      <c r="Q45" s="146"/>
      <c r="R45" s="154"/>
      <c r="S45" s="144">
        <f>'Tournament Results Data'!R44</f>
        <v>0</v>
      </c>
      <c r="T45" s="145"/>
      <c r="U45" s="145"/>
      <c r="V45" s="16" t="str">
        <f>'Tournament Results Data'!U44</f>
        <v>-</v>
      </c>
      <c r="W45" s="146">
        <f>'Tournament Results Data'!V44</f>
        <v>0</v>
      </c>
      <c r="X45" s="146"/>
      <c r="Y45" s="154"/>
      <c r="Z45" s="144">
        <f>'Tournament Results Data'!Y44</f>
        <v>0</v>
      </c>
      <c r="AA45" s="145"/>
      <c r="AB45" s="145"/>
      <c r="AC45" s="16" t="str">
        <f>'Tournament Results Data'!AB44</f>
        <v>-</v>
      </c>
      <c r="AD45" s="146">
        <f>'Tournament Results Data'!AC44</f>
        <v>0</v>
      </c>
      <c r="AE45" s="146"/>
      <c r="AF45" s="154"/>
      <c r="AG45" s="144">
        <f>'Tournament Results Data'!AF44</f>
        <v>0</v>
      </c>
      <c r="AH45" s="145"/>
      <c r="AI45" s="145"/>
      <c r="AJ45" s="16" t="str">
        <f>'Tournament Results Data'!AI44</f>
        <v>-</v>
      </c>
      <c r="AK45" s="146">
        <f>'Tournament Results Data'!AJ44</f>
        <v>0</v>
      </c>
      <c r="AL45" s="146"/>
      <c r="AM45" s="154"/>
      <c r="AN45" s="144">
        <f>'Tournament Results Data'!AM44</f>
        <v>0</v>
      </c>
      <c r="AO45" s="145"/>
      <c r="AP45" s="145"/>
      <c r="AQ45" s="16" t="str">
        <f>'Tournament Results Data'!AP44</f>
        <v>-</v>
      </c>
      <c r="AR45" s="146">
        <f>'Tournament Results Data'!AQ44</f>
        <v>0</v>
      </c>
      <c r="AS45" s="146"/>
      <c r="AT45" s="147"/>
    </row>
    <row r="46" spans="2:46" ht="12.7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2:46" ht="13.5" thickBot="1">
      <c r="B47" s="2"/>
      <c r="C47" s="2"/>
      <c r="D47" s="2"/>
      <c r="E47" s="20"/>
      <c r="F47" s="20"/>
      <c r="G47" s="20"/>
      <c r="H47" s="2"/>
      <c r="I47" s="21"/>
      <c r="J47" s="21"/>
      <c r="K47" s="21"/>
      <c r="L47" s="20"/>
      <c r="M47" s="20"/>
      <c r="N47" s="20"/>
      <c r="O47" s="2"/>
      <c r="P47" s="21"/>
      <c r="Q47" s="21"/>
      <c r="R47" s="21"/>
      <c r="S47" s="20"/>
      <c r="T47" s="20"/>
      <c r="U47" s="20"/>
      <c r="V47" s="2"/>
      <c r="W47" s="21"/>
      <c r="X47" s="21"/>
      <c r="Y47" s="21"/>
      <c r="Z47" s="20"/>
      <c r="AA47" s="20"/>
      <c r="AB47" s="20"/>
      <c r="AC47" s="2"/>
      <c r="AD47" s="21"/>
      <c r="AE47" s="21"/>
      <c r="AF47" s="21"/>
      <c r="AG47" s="20"/>
      <c r="AH47" s="20"/>
      <c r="AI47" s="20"/>
      <c r="AJ47" s="2"/>
      <c r="AK47" s="21"/>
      <c r="AL47" s="21"/>
      <c r="AM47" s="21"/>
      <c r="AN47" s="20"/>
      <c r="AO47" s="20"/>
      <c r="AP47" s="20"/>
      <c r="AQ47" s="2"/>
      <c r="AR47" s="21"/>
      <c r="AS47" s="21"/>
      <c r="AT47" s="21"/>
    </row>
    <row r="48" spans="2:46" ht="12.75">
      <c r="B48" s="7"/>
      <c r="C48" s="108" t="str">
        <f>'Tournament Results Data'!$B$47</f>
        <v>Pool A</v>
      </c>
      <c r="D48" s="108"/>
      <c r="E48" s="108"/>
      <c r="F48" s="108"/>
      <c r="G48" s="108"/>
      <c r="H48" s="108"/>
      <c r="I48" s="108"/>
      <c r="J48" s="108"/>
      <c r="K48" s="108"/>
      <c r="L48" s="108"/>
      <c r="M48" s="108"/>
      <c r="N48" s="108"/>
      <c r="O48" s="108"/>
      <c r="P48" s="108"/>
      <c r="Q48" s="108"/>
      <c r="R48" s="109"/>
      <c r="S48" s="107"/>
      <c r="T48" s="108"/>
      <c r="U48" s="108"/>
      <c r="V48" s="108"/>
      <c r="W48" s="108"/>
      <c r="X48" s="108"/>
      <c r="Y48" s="108"/>
      <c r="Z48" s="108"/>
      <c r="AA48" s="108"/>
      <c r="AB48" s="109"/>
      <c r="AC48" s="107" t="str">
        <f>'Tournament Results Data'!AB31</f>
        <v>Sets</v>
      </c>
      <c r="AD48" s="108"/>
      <c r="AE48" s="108"/>
      <c r="AF48" s="108"/>
      <c r="AG48" s="108"/>
      <c r="AH48" s="108"/>
      <c r="AI48" s="108"/>
      <c r="AJ48" s="108"/>
      <c r="AK48" s="108"/>
      <c r="AL48" s="109"/>
      <c r="AM48" s="122"/>
      <c r="AN48" s="123"/>
      <c r="AO48" s="123"/>
      <c r="AP48" s="132"/>
      <c r="AQ48" s="122" t="str">
        <f>'Tournament Results Data'!AP31</f>
        <v>Finish Place</v>
      </c>
      <c r="AR48" s="123"/>
      <c r="AS48" s="123"/>
      <c r="AT48" s="124"/>
    </row>
    <row r="49" spans="1:46" ht="12.75">
      <c r="A49" s="11"/>
      <c r="B49" s="8"/>
      <c r="C49" s="90"/>
      <c r="D49" s="90"/>
      <c r="E49" s="90"/>
      <c r="F49" s="90"/>
      <c r="G49" s="90"/>
      <c r="H49" s="90"/>
      <c r="I49" s="90"/>
      <c r="J49" s="90"/>
      <c r="K49" s="90"/>
      <c r="L49" s="90"/>
      <c r="M49" s="90"/>
      <c r="N49" s="90"/>
      <c r="O49" s="90"/>
      <c r="P49" s="90"/>
      <c r="Q49" s="90"/>
      <c r="R49" s="137"/>
      <c r="S49" s="166"/>
      <c r="T49" s="90"/>
      <c r="U49" s="90"/>
      <c r="V49" s="90"/>
      <c r="W49" s="90"/>
      <c r="X49" s="90"/>
      <c r="Y49" s="90"/>
      <c r="Z49" s="90"/>
      <c r="AA49" s="90"/>
      <c r="AB49" s="137"/>
      <c r="AC49" s="110"/>
      <c r="AD49" s="111"/>
      <c r="AE49" s="111"/>
      <c r="AF49" s="111"/>
      <c r="AG49" s="111"/>
      <c r="AH49" s="111"/>
      <c r="AI49" s="111"/>
      <c r="AJ49" s="111"/>
      <c r="AK49" s="111"/>
      <c r="AL49" s="112"/>
      <c r="AM49" s="125"/>
      <c r="AN49" s="126"/>
      <c r="AO49" s="126"/>
      <c r="AP49" s="133"/>
      <c r="AQ49" s="125"/>
      <c r="AR49" s="126"/>
      <c r="AS49" s="126"/>
      <c r="AT49" s="127"/>
    </row>
    <row r="50" spans="1:46" ht="12.75">
      <c r="A50" s="31"/>
      <c r="B50" s="53"/>
      <c r="C50" s="111" t="str">
        <f>'Tournament Results Data'!B33</f>
        <v>Teams</v>
      </c>
      <c r="D50" s="111"/>
      <c r="E50" s="111"/>
      <c r="F50" s="111"/>
      <c r="G50" s="111"/>
      <c r="H50" s="111"/>
      <c r="I50" s="111"/>
      <c r="J50" s="111"/>
      <c r="K50" s="111"/>
      <c r="L50" s="111"/>
      <c r="M50" s="111"/>
      <c r="N50" s="111"/>
      <c r="O50" s="111"/>
      <c r="P50" s="111"/>
      <c r="Q50" s="111"/>
      <c r="R50" s="112"/>
      <c r="S50" s="166"/>
      <c r="T50" s="90"/>
      <c r="U50" s="90"/>
      <c r="V50" s="90"/>
      <c r="W50" s="90"/>
      <c r="X50" s="90"/>
      <c r="Y50" s="90"/>
      <c r="Z50" s="90"/>
      <c r="AA50" s="90"/>
      <c r="AB50" s="137"/>
      <c r="AC50" s="82" t="str">
        <f>'Tournament Results Data'!AB33</f>
        <v>Won</v>
      </c>
      <c r="AD50" s="73"/>
      <c r="AE50" s="74"/>
      <c r="AF50" s="82" t="str">
        <f>'Tournament Results Data'!AE33</f>
        <v>Lost</v>
      </c>
      <c r="AG50" s="73"/>
      <c r="AH50" s="74"/>
      <c r="AI50" s="82" t="str">
        <f>'Tournament Results Data'!AH33</f>
        <v>%</v>
      </c>
      <c r="AJ50" s="73"/>
      <c r="AK50" s="73"/>
      <c r="AL50" s="74"/>
      <c r="AM50" s="125"/>
      <c r="AN50" s="126"/>
      <c r="AO50" s="126"/>
      <c r="AP50" s="133"/>
      <c r="AQ50" s="128"/>
      <c r="AR50" s="129"/>
      <c r="AS50" s="129"/>
      <c r="AT50" s="130"/>
    </row>
    <row r="51" spans="1:46" ht="12.75">
      <c r="A51" s="28"/>
      <c r="B51" s="9">
        <f>'Tournament Results Data'!A34</f>
        <v>0</v>
      </c>
      <c r="C51" s="87">
        <f>'Tournament Results Data'!B50</f>
        <v>0</v>
      </c>
      <c r="D51" s="87"/>
      <c r="E51" s="87"/>
      <c r="F51" s="87"/>
      <c r="G51" s="87"/>
      <c r="H51" s="87"/>
      <c r="I51" s="87">
        <f>'Tournament Results Data'!H50</f>
        <v>0</v>
      </c>
      <c r="J51" s="87"/>
      <c r="K51" s="87"/>
      <c r="L51" s="87"/>
      <c r="M51" s="87"/>
      <c r="N51" s="87"/>
      <c r="O51" s="87"/>
      <c r="P51" s="87"/>
      <c r="Q51" s="87"/>
      <c r="R51" s="138"/>
      <c r="S51" s="166"/>
      <c r="T51" s="90"/>
      <c r="U51" s="90"/>
      <c r="V51" s="90"/>
      <c r="W51" s="90"/>
      <c r="X51" s="90"/>
      <c r="Y51" s="90"/>
      <c r="Z51" s="90"/>
      <c r="AA51" s="90"/>
      <c r="AB51" s="137"/>
      <c r="AC51" s="83">
        <f>'Tournament Results Data'!AB50</f>
        <v>0</v>
      </c>
      <c r="AD51" s="84"/>
      <c r="AE51" s="85"/>
      <c r="AF51" s="83">
        <f>'Tournament Results Data'!AE50</f>
        <v>0</v>
      </c>
      <c r="AG51" s="84"/>
      <c r="AH51" s="85"/>
      <c r="AI51" s="79" t="e">
        <f>'Tournament Results Data'!AH50</f>
        <v>#DIV/0!</v>
      </c>
      <c r="AJ51" s="80"/>
      <c r="AK51" s="80"/>
      <c r="AL51" s="81"/>
      <c r="AM51" s="125"/>
      <c r="AN51" s="126"/>
      <c r="AO51" s="126"/>
      <c r="AP51" s="133"/>
      <c r="AQ51" s="82">
        <f>'Tournament Results Data'!AP50</f>
        <v>0</v>
      </c>
      <c r="AR51" s="73"/>
      <c r="AS51" s="73"/>
      <c r="AT51" s="117"/>
    </row>
    <row r="52" spans="1:46" ht="12.75">
      <c r="A52" s="28"/>
      <c r="B52" s="9">
        <f>'Tournament Results Data'!A35</f>
        <v>0</v>
      </c>
      <c r="C52" s="87">
        <f>'Tournament Results Data'!B51</f>
        <v>0</v>
      </c>
      <c r="D52" s="87"/>
      <c r="E52" s="87"/>
      <c r="F52" s="87"/>
      <c r="G52" s="87"/>
      <c r="H52" s="87"/>
      <c r="I52" s="87">
        <f>'Tournament Results Data'!H51</f>
        <v>0</v>
      </c>
      <c r="J52" s="87"/>
      <c r="K52" s="87"/>
      <c r="L52" s="87"/>
      <c r="M52" s="87"/>
      <c r="N52" s="87"/>
      <c r="O52" s="87"/>
      <c r="P52" s="87"/>
      <c r="Q52" s="87"/>
      <c r="R52" s="138"/>
      <c r="S52" s="166"/>
      <c r="T52" s="90"/>
      <c r="U52" s="90"/>
      <c r="V52" s="90"/>
      <c r="W52" s="90"/>
      <c r="X52" s="90"/>
      <c r="Y52" s="90"/>
      <c r="Z52" s="90"/>
      <c r="AA52" s="90"/>
      <c r="AB52" s="137"/>
      <c r="AC52" s="83">
        <f>'Tournament Results Data'!AB51</f>
        <v>0</v>
      </c>
      <c r="AD52" s="84"/>
      <c r="AE52" s="85"/>
      <c r="AF52" s="83">
        <f>'Tournament Results Data'!AE51</f>
        <v>0</v>
      </c>
      <c r="AG52" s="84"/>
      <c r="AH52" s="85"/>
      <c r="AI52" s="79" t="e">
        <f>'Tournament Results Data'!AH51</f>
        <v>#DIV/0!</v>
      </c>
      <c r="AJ52" s="80"/>
      <c r="AK52" s="80"/>
      <c r="AL52" s="81"/>
      <c r="AM52" s="125"/>
      <c r="AN52" s="126"/>
      <c r="AO52" s="126"/>
      <c r="AP52" s="133"/>
      <c r="AQ52" s="82">
        <f>'Tournament Results Data'!AP51</f>
        <v>0</v>
      </c>
      <c r="AR52" s="73"/>
      <c r="AS52" s="73"/>
      <c r="AT52" s="117"/>
    </row>
    <row r="53" spans="1:46" ht="12.75">
      <c r="A53" s="28"/>
      <c r="B53" s="9">
        <f>'Tournament Results Data'!A36</f>
        <v>0</v>
      </c>
      <c r="C53" s="87">
        <f>'Tournament Results Data'!B52</f>
        <v>0</v>
      </c>
      <c r="D53" s="87"/>
      <c r="E53" s="87"/>
      <c r="F53" s="87"/>
      <c r="G53" s="87"/>
      <c r="H53" s="87"/>
      <c r="I53" s="87">
        <f>'Tournament Results Data'!H52</f>
        <v>0</v>
      </c>
      <c r="J53" s="87"/>
      <c r="K53" s="87"/>
      <c r="L53" s="87"/>
      <c r="M53" s="87"/>
      <c r="N53" s="87"/>
      <c r="O53" s="87"/>
      <c r="P53" s="87"/>
      <c r="Q53" s="87"/>
      <c r="R53" s="138"/>
      <c r="S53" s="110"/>
      <c r="T53" s="111"/>
      <c r="U53" s="111"/>
      <c r="V53" s="111"/>
      <c r="W53" s="111"/>
      <c r="X53" s="111"/>
      <c r="Y53" s="111"/>
      <c r="Z53" s="111"/>
      <c r="AA53" s="111"/>
      <c r="AB53" s="112"/>
      <c r="AC53" s="83">
        <f>'Tournament Results Data'!AB52</f>
        <v>0</v>
      </c>
      <c r="AD53" s="84"/>
      <c r="AE53" s="85"/>
      <c r="AF53" s="83">
        <f>'Tournament Results Data'!AE52</f>
        <v>0</v>
      </c>
      <c r="AG53" s="84"/>
      <c r="AH53" s="85"/>
      <c r="AI53" s="79" t="e">
        <f>'Tournament Results Data'!AH52</f>
        <v>#DIV/0!</v>
      </c>
      <c r="AJ53" s="80"/>
      <c r="AK53" s="80"/>
      <c r="AL53" s="81"/>
      <c r="AM53" s="128"/>
      <c r="AN53" s="129"/>
      <c r="AO53" s="129"/>
      <c r="AP53" s="134"/>
      <c r="AQ53" s="82">
        <f>'Tournament Results Data'!AP52</f>
        <v>0</v>
      </c>
      <c r="AR53" s="73"/>
      <c r="AS53" s="73"/>
      <c r="AT53" s="117"/>
    </row>
    <row r="54" spans="2:46" ht="12.75">
      <c r="B54" s="8"/>
      <c r="C54" s="110"/>
      <c r="D54" s="112"/>
      <c r="E54" s="110"/>
      <c r="F54" s="111"/>
      <c r="G54" s="111"/>
      <c r="H54" s="111"/>
      <c r="I54" s="111"/>
      <c r="J54" s="111"/>
      <c r="K54" s="112"/>
      <c r="L54" s="110"/>
      <c r="M54" s="111"/>
      <c r="N54" s="111"/>
      <c r="O54" s="111"/>
      <c r="P54" s="111"/>
      <c r="Q54" s="111"/>
      <c r="R54" s="112"/>
      <c r="S54" s="110"/>
      <c r="T54" s="111"/>
      <c r="U54" s="111"/>
      <c r="V54" s="111"/>
      <c r="W54" s="111"/>
      <c r="X54" s="111"/>
      <c r="Y54" s="112"/>
      <c r="Z54" s="110"/>
      <c r="AA54" s="111"/>
      <c r="AB54" s="111"/>
      <c r="AC54" s="111"/>
      <c r="AD54" s="111"/>
      <c r="AE54" s="111"/>
      <c r="AF54" s="112"/>
      <c r="AG54" s="110"/>
      <c r="AH54" s="111"/>
      <c r="AI54" s="111"/>
      <c r="AJ54" s="111"/>
      <c r="AK54" s="111"/>
      <c r="AL54" s="111"/>
      <c r="AM54" s="112"/>
      <c r="AN54" s="110"/>
      <c r="AO54" s="111"/>
      <c r="AP54" s="111"/>
      <c r="AQ54" s="111"/>
      <c r="AR54" s="111"/>
      <c r="AS54" s="111"/>
      <c r="AT54" s="151"/>
    </row>
    <row r="55" spans="2:46" ht="12.75">
      <c r="B55" s="8"/>
      <c r="C55" s="82" t="str">
        <f>'Tournament Results Data'!B39</f>
        <v>Time</v>
      </c>
      <c r="D55" s="74"/>
      <c r="E55" s="82" t="str">
        <f>'Tournament Results Data'!D54</f>
        <v>8:30 AM</v>
      </c>
      <c r="F55" s="73"/>
      <c r="G55" s="73"/>
      <c r="H55" s="73"/>
      <c r="I55" s="73"/>
      <c r="J55" s="73"/>
      <c r="K55" s="74"/>
      <c r="L55" s="82" t="str">
        <f>'Tournament Results Data'!K54</f>
        <v>9:30 AM</v>
      </c>
      <c r="M55" s="73"/>
      <c r="N55" s="73"/>
      <c r="O55" s="73"/>
      <c r="P55" s="73"/>
      <c r="Q55" s="73"/>
      <c r="R55" s="74"/>
      <c r="S55" s="82" t="str">
        <f>'Tournament Results Data'!R54</f>
        <v>ASAP</v>
      </c>
      <c r="T55" s="73"/>
      <c r="U55" s="73"/>
      <c r="V55" s="73"/>
      <c r="W55" s="73"/>
      <c r="X55" s="73"/>
      <c r="Y55" s="74"/>
      <c r="Z55" s="82" t="str">
        <f>'Tournament Results Data'!Y54</f>
        <v>ASAP</v>
      </c>
      <c r="AA55" s="73"/>
      <c r="AB55" s="73"/>
      <c r="AC55" s="73"/>
      <c r="AD55" s="73"/>
      <c r="AE55" s="73"/>
      <c r="AF55" s="74"/>
      <c r="AG55" s="82" t="str">
        <f>'Tournament Results Data'!AF54</f>
        <v>ASAP</v>
      </c>
      <c r="AH55" s="73"/>
      <c r="AI55" s="73"/>
      <c r="AJ55" s="73"/>
      <c r="AK55" s="73"/>
      <c r="AL55" s="73"/>
      <c r="AM55" s="74"/>
      <c r="AN55" s="82" t="str">
        <f>'Tournament Results Data'!AM54</f>
        <v>ASAP</v>
      </c>
      <c r="AO55" s="73"/>
      <c r="AP55" s="73"/>
      <c r="AQ55" s="73"/>
      <c r="AR55" s="73"/>
      <c r="AS55" s="73"/>
      <c r="AT55" s="117"/>
    </row>
    <row r="56" spans="2:46" ht="12.75">
      <c r="B56" s="8"/>
      <c r="C56" s="82" t="str">
        <f>'Tournament Results Data'!B40</f>
        <v>Match #</v>
      </c>
      <c r="D56" s="74"/>
      <c r="E56" s="82" t="str">
        <f>'Tournament Results Data'!D40</f>
        <v>1</v>
      </c>
      <c r="F56" s="73"/>
      <c r="G56" s="73"/>
      <c r="H56" s="73"/>
      <c r="I56" s="73"/>
      <c r="J56" s="73"/>
      <c r="K56" s="74"/>
      <c r="L56" s="82" t="str">
        <f>'Tournament Results Data'!K40</f>
        <v>2</v>
      </c>
      <c r="M56" s="73"/>
      <c r="N56" s="73"/>
      <c r="O56" s="73"/>
      <c r="P56" s="73"/>
      <c r="Q56" s="73"/>
      <c r="R56" s="74"/>
      <c r="S56" s="82" t="str">
        <f>'Tournament Results Data'!R40</f>
        <v>3</v>
      </c>
      <c r="T56" s="73"/>
      <c r="U56" s="73"/>
      <c r="V56" s="73"/>
      <c r="W56" s="73"/>
      <c r="X56" s="73"/>
      <c r="Y56" s="74"/>
      <c r="Z56" s="82" t="str">
        <f>'Tournament Results Data'!Y40</f>
        <v>4</v>
      </c>
      <c r="AA56" s="73"/>
      <c r="AB56" s="73"/>
      <c r="AC56" s="73"/>
      <c r="AD56" s="73"/>
      <c r="AE56" s="73"/>
      <c r="AF56" s="74"/>
      <c r="AG56" s="82" t="str">
        <f>'Tournament Results Data'!AF40</f>
        <v>5</v>
      </c>
      <c r="AH56" s="73"/>
      <c r="AI56" s="73"/>
      <c r="AJ56" s="73"/>
      <c r="AK56" s="73"/>
      <c r="AL56" s="73"/>
      <c r="AM56" s="74"/>
      <c r="AN56" s="82" t="str">
        <f>'Tournament Results Data'!AM40</f>
        <v>6</v>
      </c>
      <c r="AO56" s="73"/>
      <c r="AP56" s="73"/>
      <c r="AQ56" s="73"/>
      <c r="AR56" s="73"/>
      <c r="AS56" s="73"/>
      <c r="AT56" s="117"/>
    </row>
    <row r="57" spans="2:46" ht="12.75">
      <c r="B57" s="8"/>
      <c r="C57" s="82" t="str">
        <f>'Tournament Results Data'!B41</f>
        <v>Match(Work)</v>
      </c>
      <c r="D57" s="74"/>
      <c r="E57" s="82" t="str">
        <f>'Tournament Results Data'!D41</f>
        <v>1 vs 2 (3)</v>
      </c>
      <c r="F57" s="73"/>
      <c r="G57" s="73"/>
      <c r="H57" s="73"/>
      <c r="I57" s="73"/>
      <c r="J57" s="73"/>
      <c r="K57" s="74"/>
      <c r="L57" s="82" t="str">
        <f>'Tournament Results Data'!K41</f>
        <v>3 vs 4 (2)</v>
      </c>
      <c r="M57" s="73"/>
      <c r="N57" s="73"/>
      <c r="O57" s="73"/>
      <c r="P57" s="73"/>
      <c r="Q57" s="73"/>
      <c r="R57" s="74"/>
      <c r="S57" s="82" t="str">
        <f>'Tournament Results Data'!R41</f>
        <v>2 vs 4 (1)</v>
      </c>
      <c r="T57" s="73"/>
      <c r="U57" s="73"/>
      <c r="V57" s="73"/>
      <c r="W57" s="73"/>
      <c r="X57" s="73"/>
      <c r="Y57" s="74"/>
      <c r="Z57" s="82" t="str">
        <f>'Tournament Results Data'!Y41</f>
        <v>1 vs 3 (4)</v>
      </c>
      <c r="AA57" s="73"/>
      <c r="AB57" s="73"/>
      <c r="AC57" s="73"/>
      <c r="AD57" s="73"/>
      <c r="AE57" s="73"/>
      <c r="AF57" s="74"/>
      <c r="AG57" s="82" t="str">
        <f>'Tournament Results Data'!AF41</f>
        <v>2 vs 3 (1)</v>
      </c>
      <c r="AH57" s="73"/>
      <c r="AI57" s="73"/>
      <c r="AJ57" s="73"/>
      <c r="AK57" s="73"/>
      <c r="AL57" s="73"/>
      <c r="AM57" s="74"/>
      <c r="AN57" s="82" t="str">
        <f>'Tournament Results Data'!AM41</f>
        <v>1 vs 4 (2)</v>
      </c>
      <c r="AO57" s="73"/>
      <c r="AP57" s="73"/>
      <c r="AQ57" s="73"/>
      <c r="AR57" s="73"/>
      <c r="AS57" s="73"/>
      <c r="AT57" s="117"/>
    </row>
    <row r="58" spans="2:46" ht="12.75">
      <c r="B58" s="8"/>
      <c r="C58" s="82" t="str">
        <f>'Tournament Results Data'!B42</f>
        <v>Score Set 1</v>
      </c>
      <c r="D58" s="74"/>
      <c r="E58" s="139">
        <f>'Tournament Results Data'!D57</f>
        <v>0</v>
      </c>
      <c r="F58" s="140"/>
      <c r="G58" s="140"/>
      <c r="H58" s="5" t="str">
        <f>'Tournament Results Data'!G42</f>
        <v>-</v>
      </c>
      <c r="I58" s="141">
        <f>'Tournament Results Data'!H57</f>
        <v>0</v>
      </c>
      <c r="J58" s="141"/>
      <c r="K58" s="142"/>
      <c r="L58" s="139">
        <f>'Tournament Results Data'!K57</f>
        <v>0</v>
      </c>
      <c r="M58" s="140"/>
      <c r="N58" s="140"/>
      <c r="O58" s="5" t="str">
        <f>'Tournament Results Data'!N42</f>
        <v>-</v>
      </c>
      <c r="P58" s="141">
        <f>'Tournament Results Data'!O57</f>
        <v>0</v>
      </c>
      <c r="Q58" s="141"/>
      <c r="R58" s="142"/>
      <c r="S58" s="139">
        <f>'Tournament Results Data'!R57</f>
        <v>0</v>
      </c>
      <c r="T58" s="140"/>
      <c r="U58" s="140"/>
      <c r="V58" s="5" t="str">
        <f>'Tournament Results Data'!U42</f>
        <v>-</v>
      </c>
      <c r="W58" s="141">
        <f>'Tournament Results Data'!V57</f>
        <v>0</v>
      </c>
      <c r="X58" s="141"/>
      <c r="Y58" s="142"/>
      <c r="Z58" s="139">
        <f>'Tournament Results Data'!Y57</f>
        <v>0</v>
      </c>
      <c r="AA58" s="140"/>
      <c r="AB58" s="140"/>
      <c r="AC58" s="5" t="str">
        <f>'Tournament Results Data'!AB42</f>
        <v>-</v>
      </c>
      <c r="AD58" s="141">
        <f>'Tournament Results Data'!AC57</f>
        <v>0</v>
      </c>
      <c r="AE58" s="141"/>
      <c r="AF58" s="142"/>
      <c r="AG58" s="139">
        <f>'Tournament Results Data'!AF57</f>
        <v>0</v>
      </c>
      <c r="AH58" s="140"/>
      <c r="AI58" s="140"/>
      <c r="AJ58" s="5" t="str">
        <f>'Tournament Results Data'!AI42</f>
        <v>-</v>
      </c>
      <c r="AK58" s="141">
        <f>'Tournament Results Data'!AJ57</f>
        <v>0</v>
      </c>
      <c r="AL58" s="141"/>
      <c r="AM58" s="142"/>
      <c r="AN58" s="139">
        <f>'Tournament Results Data'!AM57</f>
        <v>0</v>
      </c>
      <c r="AO58" s="140"/>
      <c r="AP58" s="140"/>
      <c r="AQ58" s="5" t="str">
        <f>'Tournament Results Data'!AP42</f>
        <v>-</v>
      </c>
      <c r="AR58" s="141">
        <f>'Tournament Results Data'!AQ57</f>
        <v>0</v>
      </c>
      <c r="AS58" s="141"/>
      <c r="AT58" s="148"/>
    </row>
    <row r="59" spans="2:46" ht="12.75">
      <c r="B59" s="8"/>
      <c r="C59" s="82" t="str">
        <f>'Tournament Results Data'!B43</f>
        <v>Score Set 2</v>
      </c>
      <c r="D59" s="74"/>
      <c r="E59" s="139">
        <f>'Tournament Results Data'!D58</f>
        <v>0</v>
      </c>
      <c r="F59" s="140"/>
      <c r="G59" s="140"/>
      <c r="H59" s="5" t="str">
        <f>'Tournament Results Data'!G43</f>
        <v>-</v>
      </c>
      <c r="I59" s="141">
        <f>'Tournament Results Data'!H58</f>
        <v>0</v>
      </c>
      <c r="J59" s="141"/>
      <c r="K59" s="142"/>
      <c r="L59" s="139">
        <f>'Tournament Results Data'!K58</f>
        <v>0</v>
      </c>
      <c r="M59" s="140"/>
      <c r="N59" s="140"/>
      <c r="O59" s="5" t="str">
        <f>'Tournament Results Data'!N43</f>
        <v>-</v>
      </c>
      <c r="P59" s="141">
        <f>'Tournament Results Data'!O58</f>
        <v>0</v>
      </c>
      <c r="Q59" s="141"/>
      <c r="R59" s="142"/>
      <c r="S59" s="139">
        <f>'Tournament Results Data'!R58</f>
        <v>0</v>
      </c>
      <c r="T59" s="140"/>
      <c r="U59" s="140"/>
      <c r="V59" s="5" t="str">
        <f>'Tournament Results Data'!U43</f>
        <v>-</v>
      </c>
      <c r="W59" s="141">
        <f>'Tournament Results Data'!V58</f>
        <v>0</v>
      </c>
      <c r="X59" s="141"/>
      <c r="Y59" s="142"/>
      <c r="Z59" s="139">
        <f>'Tournament Results Data'!Y58</f>
        <v>0</v>
      </c>
      <c r="AA59" s="140"/>
      <c r="AB59" s="140"/>
      <c r="AC59" s="5" t="str">
        <f>'Tournament Results Data'!AB43</f>
        <v>-</v>
      </c>
      <c r="AD59" s="141">
        <f>'Tournament Results Data'!AC58</f>
        <v>0</v>
      </c>
      <c r="AE59" s="141"/>
      <c r="AF59" s="142"/>
      <c r="AG59" s="139">
        <f>'Tournament Results Data'!AF58</f>
        <v>0</v>
      </c>
      <c r="AH59" s="140"/>
      <c r="AI59" s="140"/>
      <c r="AJ59" s="5" t="str">
        <f>'Tournament Results Data'!AI43</f>
        <v>-</v>
      </c>
      <c r="AK59" s="141">
        <f>'Tournament Results Data'!AJ58</f>
        <v>0</v>
      </c>
      <c r="AL59" s="141"/>
      <c r="AM59" s="142"/>
      <c r="AN59" s="139">
        <f>'Tournament Results Data'!AM58</f>
        <v>0</v>
      </c>
      <c r="AO59" s="140"/>
      <c r="AP59" s="140"/>
      <c r="AQ59" s="5" t="str">
        <f>'Tournament Results Data'!AP43</f>
        <v>-</v>
      </c>
      <c r="AR59" s="141">
        <f>'Tournament Results Data'!AQ58</f>
        <v>0</v>
      </c>
      <c r="AS59" s="141"/>
      <c r="AT59" s="148"/>
    </row>
    <row r="60" spans="2:46" ht="13.5" thickBot="1">
      <c r="B60" s="10"/>
      <c r="C60" s="113" t="str">
        <f>'Tournament Results Data'!B44</f>
        <v>Score Set 3</v>
      </c>
      <c r="D60" s="114"/>
      <c r="E60" s="144">
        <f>'Tournament Results Data'!D59</f>
        <v>0</v>
      </c>
      <c r="F60" s="145"/>
      <c r="G60" s="145"/>
      <c r="H60" s="16" t="str">
        <f>'Tournament Results Data'!G44</f>
        <v>-</v>
      </c>
      <c r="I60" s="146">
        <f>'Tournament Results Data'!H59</f>
        <v>0</v>
      </c>
      <c r="J60" s="146"/>
      <c r="K60" s="154"/>
      <c r="L60" s="144">
        <f>'Tournament Results Data'!K59</f>
        <v>0</v>
      </c>
      <c r="M60" s="145"/>
      <c r="N60" s="145"/>
      <c r="O60" s="16" t="str">
        <f>'Tournament Results Data'!N44</f>
        <v>-</v>
      </c>
      <c r="P60" s="146">
        <f>'Tournament Results Data'!O59</f>
        <v>0</v>
      </c>
      <c r="Q60" s="146"/>
      <c r="R60" s="154"/>
      <c r="S60" s="144">
        <f>'Tournament Results Data'!R59</f>
        <v>0</v>
      </c>
      <c r="T60" s="145"/>
      <c r="U60" s="145"/>
      <c r="V60" s="16" t="str">
        <f>'Tournament Results Data'!U44</f>
        <v>-</v>
      </c>
      <c r="W60" s="146">
        <f>'Tournament Results Data'!V59</f>
        <v>0</v>
      </c>
      <c r="X60" s="146"/>
      <c r="Y60" s="154"/>
      <c r="Z60" s="144">
        <f>'Tournament Results Data'!Y59</f>
        <v>0</v>
      </c>
      <c r="AA60" s="145"/>
      <c r="AB60" s="145"/>
      <c r="AC60" s="16" t="str">
        <f>'Tournament Results Data'!AB44</f>
        <v>-</v>
      </c>
      <c r="AD60" s="146">
        <f>'Tournament Results Data'!AC59</f>
        <v>0</v>
      </c>
      <c r="AE60" s="146"/>
      <c r="AF60" s="154"/>
      <c r="AG60" s="144">
        <f>'Tournament Results Data'!AF59</f>
        <v>0</v>
      </c>
      <c r="AH60" s="145"/>
      <c r="AI60" s="145"/>
      <c r="AJ60" s="16" t="str">
        <f>'Tournament Results Data'!AI44</f>
        <v>-</v>
      </c>
      <c r="AK60" s="146">
        <f>'Tournament Results Data'!AJ59</f>
        <v>0</v>
      </c>
      <c r="AL60" s="146"/>
      <c r="AM60" s="154"/>
      <c r="AN60" s="144">
        <f>'Tournament Results Data'!AM59</f>
        <v>0</v>
      </c>
      <c r="AO60" s="145"/>
      <c r="AP60" s="145"/>
      <c r="AQ60" s="16" t="str">
        <f>'Tournament Results Data'!AP44</f>
        <v>-</v>
      </c>
      <c r="AR60" s="146">
        <f>'Tournament Results Data'!AQ59</f>
        <v>0</v>
      </c>
      <c r="AS60" s="146"/>
      <c r="AT60" s="147"/>
    </row>
    <row r="61" spans="2:46" ht="12.75">
      <c r="B61" s="2"/>
      <c r="C61" s="2"/>
      <c r="D61" s="2"/>
      <c r="E61" s="20"/>
      <c r="F61" s="20"/>
      <c r="G61" s="20"/>
      <c r="H61" s="2"/>
      <c r="I61" s="21"/>
      <c r="J61" s="21"/>
      <c r="K61" s="21"/>
      <c r="L61" s="20"/>
      <c r="M61" s="20"/>
      <c r="N61" s="20"/>
      <c r="O61" s="2"/>
      <c r="P61" s="21"/>
      <c r="Q61" s="21"/>
      <c r="R61" s="21"/>
      <c r="S61" s="20"/>
      <c r="T61" s="20"/>
      <c r="U61" s="20"/>
      <c r="V61" s="2"/>
      <c r="W61" s="21"/>
      <c r="X61" s="21"/>
      <c r="Y61" s="21"/>
      <c r="Z61" s="20"/>
      <c r="AA61" s="20"/>
      <c r="AB61" s="20"/>
      <c r="AC61" s="2"/>
      <c r="AD61" s="21"/>
      <c r="AE61" s="21"/>
      <c r="AF61" s="21"/>
      <c r="AG61" s="20"/>
      <c r="AH61" s="20"/>
      <c r="AI61" s="20"/>
      <c r="AJ61" s="2"/>
      <c r="AK61" s="21"/>
      <c r="AL61" s="21"/>
      <c r="AM61" s="21"/>
      <c r="AN61" s="20"/>
      <c r="AO61" s="20"/>
      <c r="AP61" s="20"/>
      <c r="AQ61" s="2"/>
      <c r="AR61" s="21"/>
      <c r="AS61" s="21"/>
      <c r="AT61" s="21"/>
    </row>
    <row r="63" spans="1:46" ht="18">
      <c r="A63" s="51"/>
      <c r="B63" s="163" t="s">
        <v>48</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row>
    <row r="64" spans="1:38" ht="18">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2:46" ht="12.75">
      <c r="B65" s="193" t="e">
        <f>'Tournament Results Data'!#REF!</f>
        <v>#REF!</v>
      </c>
      <c r="C65" s="193"/>
      <c r="D65" s="193"/>
      <c r="E65" s="193"/>
      <c r="F65" s="193"/>
      <c r="G65" s="193"/>
      <c r="H65" s="193"/>
      <c r="I65" s="2"/>
      <c r="J65" s="2"/>
      <c r="K65" s="2"/>
      <c r="L65" s="2"/>
      <c r="M65" s="2"/>
      <c r="N65" s="2"/>
      <c r="O65" s="2"/>
      <c r="P65" s="2"/>
      <c r="Q65" s="2"/>
      <c r="R65" s="2"/>
      <c r="S65" s="2"/>
      <c r="T65" s="2"/>
      <c r="U65" s="2"/>
      <c r="V65" s="2"/>
      <c r="W65" s="2"/>
      <c r="X65" s="2"/>
      <c r="Y65" s="2"/>
      <c r="Z65" s="2"/>
      <c r="AA65"/>
      <c r="AB65"/>
      <c r="AC65"/>
      <c r="AD65"/>
      <c r="AE65"/>
      <c r="AF65"/>
      <c r="AG65"/>
      <c r="AH65"/>
      <c r="AI65"/>
      <c r="AJ65"/>
      <c r="AK65"/>
      <c r="AL65"/>
      <c r="AM65"/>
      <c r="AN65"/>
      <c r="AO65"/>
      <c r="AP65"/>
      <c r="AQ65"/>
      <c r="AR65"/>
      <c r="AS65"/>
      <c r="AT65"/>
    </row>
    <row r="66" spans="2:46" ht="12.75">
      <c r="B66" s="54"/>
      <c r="C66" s="50"/>
      <c r="D66" s="50"/>
      <c r="E66" s="35"/>
      <c r="F66" s="29"/>
      <c r="G66" s="29"/>
      <c r="H66" s="29"/>
      <c r="I66" s="17"/>
      <c r="J66" s="30"/>
      <c r="K66" s="30"/>
      <c r="L66" s="30"/>
      <c r="M66" s="30"/>
      <c r="N66" s="30"/>
      <c r="O66" s="30"/>
      <c r="P66" s="30"/>
      <c r="Q66" s="30"/>
      <c r="R66" s="30"/>
      <c r="S66" s="30"/>
      <c r="T66" s="2"/>
      <c r="U66" s="2"/>
      <c r="V66" s="2"/>
      <c r="W66" s="2"/>
      <c r="X66" s="2"/>
      <c r="Y66" s="2"/>
      <c r="Z66" s="2"/>
      <c r="AA66"/>
      <c r="AB66"/>
      <c r="AC66"/>
      <c r="AD66"/>
      <c r="AE66"/>
      <c r="AF66"/>
      <c r="AG66"/>
      <c r="AH66"/>
      <c r="AI66"/>
      <c r="AJ66"/>
      <c r="AK66"/>
      <c r="AL66"/>
      <c r="AM66"/>
      <c r="AN66"/>
      <c r="AO66"/>
      <c r="AP66"/>
      <c r="AQ66"/>
      <c r="AR66"/>
      <c r="AS66"/>
      <c r="AT66"/>
    </row>
    <row r="67" spans="2:46" ht="12.75">
      <c r="B67" s="31"/>
      <c r="C67" s="90" t="e">
        <f>'Tournament Results Data'!#REF!</f>
        <v>#REF!</v>
      </c>
      <c r="D67" s="90"/>
      <c r="E67" s="27"/>
      <c r="F67" s="15"/>
      <c r="G67" s="111" t="e">
        <f>'Tournament Results Data'!#REF!</f>
        <v>#REF!</v>
      </c>
      <c r="H67" s="111"/>
      <c r="I67" s="111"/>
      <c r="J67" s="111"/>
      <c r="K67" s="111"/>
      <c r="L67" s="111"/>
      <c r="M67" s="111"/>
      <c r="N67" s="111"/>
      <c r="O67" s="111"/>
      <c r="P67" s="111"/>
      <c r="Q67" s="111"/>
      <c r="R67" s="111"/>
      <c r="S67" s="111"/>
      <c r="T67" s="111"/>
      <c r="U67" s="111"/>
      <c r="V67" s="111"/>
      <c r="W67" s="111"/>
      <c r="X67" s="111"/>
      <c r="Y67" s="2"/>
      <c r="Z67" s="2"/>
      <c r="AA67"/>
      <c r="AB67"/>
      <c r="AC67"/>
      <c r="AD67"/>
      <c r="AE67"/>
      <c r="AF67"/>
      <c r="AG67"/>
      <c r="AH67"/>
      <c r="AI67"/>
      <c r="AJ67"/>
      <c r="AK67"/>
      <c r="AL67"/>
      <c r="AM67"/>
      <c r="AN67"/>
      <c r="AO67"/>
      <c r="AP67"/>
      <c r="AQ67"/>
      <c r="AR67"/>
      <c r="AS67"/>
      <c r="AT67"/>
    </row>
    <row r="68" spans="2:46" ht="12.75">
      <c r="B68" s="31"/>
      <c r="C68" s="29"/>
      <c r="D68" s="29"/>
      <c r="E68" s="36"/>
      <c r="F68" s="29"/>
      <c r="G68"/>
      <c r="H68"/>
      <c r="I68"/>
      <c r="J68"/>
      <c r="K68"/>
      <c r="L68"/>
      <c r="M68" s="88" t="e">
        <f>IF('Tournament Results Data'!#REF!='Tournament Results Data'!#REF!,'Tournament Results Data'!#REF!,'Tournament Results Data'!#REF!)</f>
        <v>#REF!</v>
      </c>
      <c r="N68" s="88"/>
      <c r="O68" s="2" t="s">
        <v>11</v>
      </c>
      <c r="P68" s="89" t="e">
        <f>IF('Tournament Results Data'!#REF!='Tournament Results Data'!#REF!,'Tournament Results Data'!#REF!,'Tournament Results Data'!#REF!)</f>
        <v>#REF!</v>
      </c>
      <c r="Q68" s="89"/>
      <c r="R68"/>
      <c r="S68"/>
      <c r="T68"/>
      <c r="U68"/>
      <c r="V68"/>
      <c r="W68"/>
      <c r="X68" s="41"/>
      <c r="Y68" s="28"/>
      <c r="Z68"/>
      <c r="AA68"/>
      <c r="AB68"/>
      <c r="AC68"/>
      <c r="AD68"/>
      <c r="AE68"/>
      <c r="AF68"/>
      <c r="AG68"/>
      <c r="AH68"/>
      <c r="AI68"/>
      <c r="AJ68"/>
      <c r="AK68"/>
      <c r="AL68"/>
      <c r="AM68"/>
      <c r="AN68"/>
      <c r="AO68"/>
      <c r="AP68"/>
      <c r="AQ68"/>
      <c r="AR68"/>
      <c r="AS68"/>
      <c r="AT68"/>
    </row>
    <row r="69" spans="2:46" ht="12.75" customHeight="1">
      <c r="B69" s="34"/>
      <c r="C69" s="15"/>
      <c r="D69" s="33"/>
      <c r="E69" s="38"/>
      <c r="F69" s="32"/>
      <c r="G69" s="32"/>
      <c r="H69" s="32"/>
      <c r="I69" s="32"/>
      <c r="J69" s="32"/>
      <c r="K69" s="32"/>
      <c r="L69" s="32"/>
      <c r="M69" s="32"/>
      <c r="N69" s="32"/>
      <c r="O69" s="32"/>
      <c r="P69" s="32"/>
      <c r="Q69" s="32"/>
      <c r="R69" s="32"/>
      <c r="S69" s="32"/>
      <c r="T69" s="32"/>
      <c r="U69" s="32"/>
      <c r="V69" s="32"/>
      <c r="W69" s="32"/>
      <c r="X69"/>
      <c r="Y69"/>
      <c r="Z69"/>
      <c r="AA69"/>
      <c r="AB69"/>
      <c r="AC69"/>
      <c r="AD69"/>
      <c r="AE69"/>
      <c r="AF69"/>
      <c r="AG69"/>
      <c r="AH69"/>
      <c r="AI69"/>
      <c r="AJ69"/>
      <c r="AK69"/>
      <c r="AL69"/>
      <c r="AM69"/>
      <c r="AN69"/>
      <c r="AO69"/>
      <c r="AP69"/>
      <c r="AQ69"/>
      <c r="AR69"/>
      <c r="AS69"/>
      <c r="AT69"/>
    </row>
    <row r="70" spans="2:46" ht="12.75" customHeight="1">
      <c r="B70" s="193" t="e">
        <f>'Tournament Results Data'!#REF!</f>
        <v>#REF!</v>
      </c>
      <c r="C70" s="193"/>
      <c r="D70" s="193"/>
      <c r="E70" s="193"/>
      <c r="F70" s="193"/>
      <c r="G70" s="193"/>
      <c r="H70" s="193"/>
      <c r="I70" s="2"/>
      <c r="J70" s="2"/>
      <c r="K70" s="2"/>
      <c r="L70" s="2"/>
      <c r="M70" s="2"/>
      <c r="N70" s="2"/>
      <c r="O70" s="2"/>
      <c r="P70" s="2"/>
      <c r="Q70" s="2"/>
      <c r="R70" s="2"/>
      <c r="S70" s="2"/>
      <c r="T70" s="2"/>
      <c r="U70" s="2"/>
      <c r="V70" s="2"/>
      <c r="W70" s="2"/>
      <c r="X70"/>
      <c r="Y70"/>
      <c r="Z70"/>
      <c r="AA70"/>
      <c r="AB70"/>
      <c r="AC70"/>
      <c r="AD70"/>
      <c r="AE70"/>
      <c r="AF70"/>
      <c r="AG70"/>
      <c r="AH70"/>
      <c r="AI70"/>
      <c r="AJ70"/>
      <c r="AK70"/>
      <c r="AL70"/>
      <c r="AM70"/>
      <c r="AN70"/>
      <c r="AO70"/>
      <c r="AP70"/>
      <c r="AQ70"/>
      <c r="AR70"/>
      <c r="AS70"/>
      <c r="AT70"/>
    </row>
    <row r="71" spans="2:46" ht="12.75" customHeight="1">
      <c r="B71" s="31"/>
      <c r="C71" s="29"/>
      <c r="D71" s="29"/>
      <c r="E71" s="29"/>
      <c r="F71" s="29"/>
      <c r="G71" s="29"/>
      <c r="H71" s="29"/>
      <c r="I71" s="17"/>
      <c r="J71" s="30"/>
      <c r="K71" s="30"/>
      <c r="L71" s="30"/>
      <c r="M71" s="30"/>
      <c r="N71" s="30"/>
      <c r="O71" s="30"/>
      <c r="P71" s="30"/>
      <c r="Q71" s="30"/>
      <c r="R71" s="30"/>
      <c r="S71" s="30"/>
      <c r="T71" s="2"/>
      <c r="U71" s="2"/>
      <c r="V71" s="2"/>
      <c r="W71" s="2"/>
      <c r="X71"/>
      <c r="Y71"/>
      <c r="Z71"/>
      <c r="AA71"/>
      <c r="AB71"/>
      <c r="AC71"/>
      <c r="AD71"/>
      <c r="AE71"/>
      <c r="AF71"/>
      <c r="AG71"/>
      <c r="AH71"/>
      <c r="AI71"/>
      <c r="AJ71"/>
      <c r="AK71"/>
      <c r="AL71"/>
      <c r="AM71"/>
      <c r="AN71"/>
      <c r="AO71"/>
      <c r="AP71"/>
      <c r="AQ71"/>
      <c r="AR71"/>
      <c r="AS71"/>
      <c r="AT71"/>
    </row>
    <row r="72" spans="2:46" ht="12.75" customHeight="1">
      <c r="B72" s="31"/>
      <c r="C72" s="2"/>
      <c r="D72" s="2"/>
      <c r="E72" s="2"/>
      <c r="F72" s="2"/>
      <c r="G72" s="2"/>
      <c r="H72" s="2"/>
      <c r="I72" s="2"/>
      <c r="J72" s="2"/>
      <c r="K72" s="2"/>
      <c r="L72" s="2"/>
      <c r="M72" s="2"/>
      <c r="N72" s="2"/>
      <c r="O72" s="2"/>
      <c r="P72" s="2"/>
      <c r="Q72" s="2"/>
      <c r="R72" s="2"/>
      <c r="S72" s="2"/>
      <c r="T72" s="2"/>
      <c r="U72" s="2"/>
      <c r="V72" s="2"/>
      <c r="W72" s="2"/>
      <c r="X72"/>
      <c r="Y72"/>
      <c r="Z72"/>
      <c r="AA72"/>
      <c r="AB72"/>
      <c r="AC72"/>
      <c r="AD72"/>
      <c r="AE72"/>
      <c r="AF72"/>
      <c r="AG72"/>
      <c r="AH72"/>
      <c r="AI72"/>
      <c r="AJ72"/>
      <c r="AK72"/>
      <c r="AL72"/>
      <c r="AM72"/>
      <c r="AN72"/>
      <c r="AO72"/>
      <c r="AP72"/>
      <c r="AQ72"/>
      <c r="AR72"/>
      <c r="AS72"/>
      <c r="AT72"/>
    </row>
    <row r="73" spans="2:46" ht="12.75" customHeight="1">
      <c r="B73" s="193" t="e">
        <f>'Tournament Results Data'!#REF!</f>
        <v>#REF!</v>
      </c>
      <c r="C73" s="193"/>
      <c r="D73" s="193"/>
      <c r="E73" s="193"/>
      <c r="F73" s="193"/>
      <c r="G73" s="193"/>
      <c r="H73" s="193"/>
      <c r="I73" s="2"/>
      <c r="J73" s="2"/>
      <c r="K73" s="2"/>
      <c r="L73" s="2"/>
      <c r="M73" s="2"/>
      <c r="N73" s="2"/>
      <c r="O73" s="2"/>
      <c r="P73" s="2"/>
      <c r="Q73" s="2"/>
      <c r="R73" s="2"/>
      <c r="S73" s="2"/>
      <c r="T73" s="2"/>
      <c r="U73" s="2"/>
      <c r="V73" s="2"/>
      <c r="W73" s="2"/>
      <c r="X73"/>
      <c r="Y73"/>
      <c r="Z73"/>
      <c r="AA73"/>
      <c r="AB73"/>
      <c r="AC73"/>
      <c r="AD73"/>
      <c r="AE73"/>
      <c r="AF73"/>
      <c r="AG73"/>
      <c r="AH73"/>
      <c r="AI73"/>
      <c r="AJ73"/>
      <c r="AK73"/>
      <c r="AL73"/>
      <c r="AM73"/>
      <c r="AN73"/>
      <c r="AO73"/>
      <c r="AP73"/>
      <c r="AQ73"/>
      <c r="AR73"/>
      <c r="AS73"/>
      <c r="AT73"/>
    </row>
    <row r="74" spans="2:46" ht="12.75" customHeight="1">
      <c r="B74" s="54"/>
      <c r="C74" s="50"/>
      <c r="D74" s="50"/>
      <c r="E74" s="35"/>
      <c r="F74" s="29"/>
      <c r="G74" s="29"/>
      <c r="H74" s="29"/>
      <c r="I74" s="17"/>
      <c r="J74" s="30"/>
      <c r="K74" s="30"/>
      <c r="L74" s="30"/>
      <c r="M74" s="30"/>
      <c r="N74" s="30"/>
      <c r="O74" s="30"/>
      <c r="P74" s="30"/>
      <c r="Q74" s="30"/>
      <c r="R74" s="30"/>
      <c r="S74" s="30"/>
      <c r="T74" s="2"/>
      <c r="U74" s="2"/>
      <c r="V74" s="2"/>
      <c r="W74" s="2"/>
      <c r="X74"/>
      <c r="Y74"/>
      <c r="Z74"/>
      <c r="AA74"/>
      <c r="AB74"/>
      <c r="AC74"/>
      <c r="AD74"/>
      <c r="AE74"/>
      <c r="AF74"/>
      <c r="AG74"/>
      <c r="AH74"/>
      <c r="AI74"/>
      <c r="AJ74"/>
      <c r="AK74"/>
      <c r="AL74"/>
      <c r="AM74"/>
      <c r="AN74"/>
      <c r="AO74"/>
      <c r="AP74"/>
      <c r="AQ74"/>
      <c r="AR74"/>
      <c r="AS74"/>
      <c r="AT74"/>
    </row>
    <row r="75" spans="2:46" ht="12.75" customHeight="1">
      <c r="B75" s="31"/>
      <c r="C75" s="90" t="e">
        <f>'Tournament Results Data'!#REF!</f>
        <v>#REF!</v>
      </c>
      <c r="D75" s="90"/>
      <c r="E75" s="37"/>
      <c r="F75" s="33"/>
      <c r="G75" s="111" t="e">
        <f>'Tournament Results Data'!#REF!</f>
        <v>#REF!</v>
      </c>
      <c r="H75" s="111"/>
      <c r="I75" s="111"/>
      <c r="J75" s="111"/>
      <c r="K75" s="111"/>
      <c r="L75" s="111"/>
      <c r="M75" s="111"/>
      <c r="N75" s="111"/>
      <c r="O75" s="111"/>
      <c r="P75" s="111"/>
      <c r="Q75" s="111"/>
      <c r="R75" s="111"/>
      <c r="S75" s="111"/>
      <c r="T75" s="111"/>
      <c r="U75" s="111"/>
      <c r="V75" s="111"/>
      <c r="W75" s="111"/>
      <c r="X75" s="111"/>
      <c r="Y75" s="28"/>
      <c r="Z75"/>
      <c r="AA75"/>
      <c r="AB75"/>
      <c r="AC75"/>
      <c r="AD75"/>
      <c r="AE75"/>
      <c r="AF75"/>
      <c r="AG75"/>
      <c r="AH75"/>
      <c r="AI75"/>
      <c r="AJ75"/>
      <c r="AK75"/>
      <c r="AL75"/>
      <c r="AM75"/>
      <c r="AN75"/>
      <c r="AO75"/>
      <c r="AP75"/>
      <c r="AQ75"/>
      <c r="AR75"/>
      <c r="AS75"/>
      <c r="AT75"/>
    </row>
    <row r="76" spans="2:46" ht="12.75" customHeight="1">
      <c r="B76" s="31"/>
      <c r="C76" s="2"/>
      <c r="D76" s="2"/>
      <c r="E76" s="27"/>
      <c r="F76" s="2"/>
      <c r="G76"/>
      <c r="H76"/>
      <c r="I76"/>
      <c r="J76"/>
      <c r="K76"/>
      <c r="L76"/>
      <c r="M76" s="88" t="e">
        <f>IF('Tournament Results Data'!#REF!='Tournament Results Data'!#REF!,'Tournament Results Data'!#REF!,'Tournament Results Data'!#REF!)</f>
        <v>#REF!</v>
      </c>
      <c r="N76" s="88"/>
      <c r="O76" s="2" t="s">
        <v>11</v>
      </c>
      <c r="P76" s="89" t="e">
        <f>IF('Tournament Results Data'!#REF!='Tournament Results Data'!#REF!,'Tournament Results Data'!#REF!,'Tournament Results Data'!#REF!)</f>
        <v>#REF!</v>
      </c>
      <c r="Q76" s="89"/>
      <c r="R76"/>
      <c r="S76"/>
      <c r="T76"/>
      <c r="U76"/>
      <c r="V76"/>
      <c r="W76"/>
      <c r="X76" s="2"/>
      <c r="Y76"/>
      <c r="Z76"/>
      <c r="AA76"/>
      <c r="AB76"/>
      <c r="AC76"/>
      <c r="AD76"/>
      <c r="AE76"/>
      <c r="AF76"/>
      <c r="AG76"/>
      <c r="AH76"/>
      <c r="AI76"/>
      <c r="AJ76"/>
      <c r="AK76"/>
      <c r="AL76"/>
      <c r="AM76"/>
      <c r="AN76"/>
      <c r="AO76"/>
      <c r="AP76"/>
      <c r="AQ76"/>
      <c r="AR76"/>
      <c r="AS76"/>
      <c r="AT76"/>
    </row>
    <row r="77" spans="2:46" ht="12.75" customHeight="1">
      <c r="B77" s="34"/>
      <c r="C77" s="15"/>
      <c r="D77" s="15"/>
      <c r="E77" s="26"/>
      <c r="F77" s="2"/>
      <c r="G77" s="2"/>
      <c r="H77" s="2"/>
      <c r="I77" s="2"/>
      <c r="J77" s="2"/>
      <c r="K77" s="2"/>
      <c r="L77" s="2"/>
      <c r="M77" s="2"/>
      <c r="N77" s="2"/>
      <c r="O77" s="2"/>
      <c r="P77" s="2"/>
      <c r="Q77" s="2"/>
      <c r="R77" s="2"/>
      <c r="S77" s="2"/>
      <c r="T77" s="2"/>
      <c r="U77" s="2"/>
      <c r="V77" s="2"/>
      <c r="W77" s="2"/>
      <c r="X77" s="2"/>
      <c r="Y77" s="2"/>
      <c r="Z77" s="2"/>
      <c r="AA77"/>
      <c r="AB77"/>
      <c r="AC77"/>
      <c r="AD77"/>
      <c r="AE77"/>
      <c r="AF77"/>
      <c r="AG77"/>
      <c r="AH77"/>
      <c r="AI77"/>
      <c r="AJ77"/>
      <c r="AK77"/>
      <c r="AL77"/>
      <c r="AM77"/>
      <c r="AN77"/>
      <c r="AO77"/>
      <c r="AP77"/>
      <c r="AQ77"/>
      <c r="AR77"/>
      <c r="AS77"/>
      <c r="AT77"/>
    </row>
    <row r="78" spans="2:46" ht="12.75" customHeight="1">
      <c r="B78" s="193" t="e">
        <f>'Tournament Results Data'!#REF!</f>
        <v>#REF!</v>
      </c>
      <c r="C78" s="193"/>
      <c r="D78" s="193"/>
      <c r="E78" s="193"/>
      <c r="F78" s="193"/>
      <c r="G78" s="193"/>
      <c r="H78" s="193"/>
      <c r="I78" s="2"/>
      <c r="J78" s="2"/>
      <c r="K78" s="2"/>
      <c r="L78" s="2"/>
      <c r="M78" s="2"/>
      <c r="N78" s="2"/>
      <c r="O78" s="2"/>
      <c r="P78" s="2"/>
      <c r="Q78" s="2"/>
      <c r="R78" s="2"/>
      <c r="S78" s="2"/>
      <c r="T78" s="2"/>
      <c r="U78" s="2"/>
      <c r="V78" s="2"/>
      <c r="W78" s="2"/>
      <c r="X78" s="2"/>
      <c r="Y78" s="2"/>
      <c r="Z78" s="2"/>
      <c r="AA78"/>
      <c r="AB78"/>
      <c r="AC78"/>
      <c r="AD78"/>
      <c r="AE78"/>
      <c r="AF78"/>
      <c r="AG78"/>
      <c r="AH78"/>
      <c r="AI78"/>
      <c r="AJ78"/>
      <c r="AK78"/>
      <c r="AL78"/>
      <c r="AM78"/>
      <c r="AN78"/>
      <c r="AO78"/>
      <c r="AP78"/>
      <c r="AQ78"/>
      <c r="AR78"/>
      <c r="AS78"/>
      <c r="AT78"/>
    </row>
    <row r="79" spans="2:46" ht="12.75" customHeight="1">
      <c r="B79" s="31"/>
      <c r="C79" s="29"/>
      <c r="D79" s="29"/>
      <c r="E79" s="29"/>
      <c r="F79" s="29"/>
      <c r="G79" s="29"/>
      <c r="H79" s="29"/>
      <c r="I79" s="17"/>
      <c r="J79" s="30"/>
      <c r="K79" s="30"/>
      <c r="L79" s="30"/>
      <c r="M79" s="30"/>
      <c r="N79" s="30"/>
      <c r="O79" s="30"/>
      <c r="P79" s="30"/>
      <c r="Q79" s="30"/>
      <c r="R79" s="30"/>
      <c r="S79" s="30"/>
      <c r="T79" s="2"/>
      <c r="U79" s="2"/>
      <c r="V79" s="2"/>
      <c r="W79" s="2"/>
      <c r="X79" s="2"/>
      <c r="Y79" s="2"/>
      <c r="Z79" s="2"/>
      <c r="AA79"/>
      <c r="AB79"/>
      <c r="AC79"/>
      <c r="AD79"/>
      <c r="AE79"/>
      <c r="AF79"/>
      <c r="AG79"/>
      <c r="AH79"/>
      <c r="AI79"/>
      <c r="AJ79"/>
      <c r="AK79"/>
      <c r="AL79"/>
      <c r="AM79"/>
      <c r="AN79"/>
      <c r="AO79"/>
      <c r="AP79"/>
      <c r="AQ79"/>
      <c r="AR79"/>
      <c r="AS79"/>
      <c r="AT79"/>
    </row>
    <row r="80" spans="2:46" ht="12.75" customHeight="1">
      <c r="B80" s="193" t="e">
        <f>'Tournament Results Data'!#REF!</f>
        <v>#REF!</v>
      </c>
      <c r="C80" s="193"/>
      <c r="D80" s="193"/>
      <c r="E80" s="193"/>
      <c r="F80" s="193"/>
      <c r="G80" s="193"/>
      <c r="H80" s="193"/>
      <c r="I80" s="2"/>
      <c r="J80" s="2"/>
      <c r="K80" s="2"/>
      <c r="L80" s="2"/>
      <c r="M80" s="2"/>
      <c r="N80" s="2"/>
      <c r="O80" s="2"/>
      <c r="P80" s="2"/>
      <c r="Q80" s="2"/>
      <c r="R80" s="2"/>
      <c r="S80" s="2"/>
      <c r="T80" s="2"/>
      <c r="U80" s="2"/>
      <c r="V80" s="2"/>
      <c r="W80" s="2"/>
      <c r="X80"/>
      <c r="Y80" s="2"/>
      <c r="Z80" s="2"/>
      <c r="AA80"/>
      <c r="AB80"/>
      <c r="AC80"/>
      <c r="AD80"/>
      <c r="AE80"/>
      <c r="AF80"/>
      <c r="AG80"/>
      <c r="AH80"/>
      <c r="AI80"/>
      <c r="AJ80"/>
      <c r="AK80"/>
      <c r="AL80"/>
      <c r="AM80"/>
      <c r="AN80"/>
      <c r="AO80"/>
      <c r="AP80"/>
      <c r="AQ80"/>
      <c r="AR80"/>
      <c r="AS80"/>
      <c r="AT80"/>
    </row>
    <row r="81" spans="2:46" ht="12.75" customHeight="1">
      <c r="B81" s="54"/>
      <c r="C81" s="50"/>
      <c r="D81" s="50"/>
      <c r="E81" s="35"/>
      <c r="F81" s="29"/>
      <c r="G81" s="29"/>
      <c r="H81" s="29"/>
      <c r="I81" s="17"/>
      <c r="J81" s="30"/>
      <c r="K81" s="30"/>
      <c r="L81" s="30"/>
      <c r="M81" s="30"/>
      <c r="N81" s="30"/>
      <c r="O81" s="30"/>
      <c r="P81" s="30"/>
      <c r="Q81" s="30"/>
      <c r="R81" s="30"/>
      <c r="S81" s="30"/>
      <c r="T81" s="2"/>
      <c r="U81" s="2"/>
      <c r="V81" s="2"/>
      <c r="W81" s="2"/>
      <c r="X81"/>
      <c r="Y81" s="2"/>
      <c r="Z81" s="2"/>
      <c r="AA81"/>
      <c r="AB81"/>
      <c r="AC81"/>
      <c r="AD81"/>
      <c r="AE81"/>
      <c r="AF81"/>
      <c r="AG81"/>
      <c r="AH81"/>
      <c r="AI81"/>
      <c r="AJ81"/>
      <c r="AK81"/>
      <c r="AL81"/>
      <c r="AM81"/>
      <c r="AN81"/>
      <c r="AO81"/>
      <c r="AP81"/>
      <c r="AQ81"/>
      <c r="AR81"/>
      <c r="AS81"/>
      <c r="AT81"/>
    </row>
    <row r="82" spans="2:46" ht="12.75" customHeight="1">
      <c r="B82" s="31"/>
      <c r="C82" s="90" t="e">
        <f>'Tournament Results Data'!#REF!</f>
        <v>#REF!</v>
      </c>
      <c r="D82" s="90"/>
      <c r="E82" s="37"/>
      <c r="F82" s="33"/>
      <c r="G82" s="111" t="e">
        <f>'Tournament Results Data'!#REF!</f>
        <v>#REF!</v>
      </c>
      <c r="H82" s="111"/>
      <c r="I82" s="111"/>
      <c r="J82" s="111"/>
      <c r="K82" s="111"/>
      <c r="L82" s="111"/>
      <c r="M82" s="111"/>
      <c r="N82" s="111"/>
      <c r="O82" s="111"/>
      <c r="P82" s="111"/>
      <c r="Q82" s="111"/>
      <c r="R82" s="111"/>
      <c r="S82" s="111"/>
      <c r="T82" s="111"/>
      <c r="U82" s="111"/>
      <c r="V82" s="111"/>
      <c r="W82" s="111"/>
      <c r="X82" s="111"/>
      <c r="Y82" s="2"/>
      <c r="Z82" s="2"/>
      <c r="AA82"/>
      <c r="AB82"/>
      <c r="AC82"/>
      <c r="AD82"/>
      <c r="AE82"/>
      <c r="AF82"/>
      <c r="AG82"/>
      <c r="AH82"/>
      <c r="AI82"/>
      <c r="AJ82"/>
      <c r="AK82"/>
      <c r="AL82"/>
      <c r="AM82"/>
      <c r="AN82"/>
      <c r="AO82"/>
      <c r="AP82"/>
      <c r="AQ82"/>
      <c r="AR82"/>
      <c r="AS82"/>
      <c r="AT82"/>
    </row>
    <row r="83" spans="2:46" ht="12.75" customHeight="1">
      <c r="B83" s="31"/>
      <c r="C83" s="2"/>
      <c r="D83" s="2"/>
      <c r="E83" s="27"/>
      <c r="F83" s="2"/>
      <c r="G83"/>
      <c r="H83"/>
      <c r="I83"/>
      <c r="J83"/>
      <c r="K83"/>
      <c r="L83"/>
      <c r="M83" s="88" t="e">
        <f>IF('Tournament Results Data'!#REF!='Tournament Results Data'!#REF!,'Tournament Results Data'!#REF!,'Tournament Results Data'!#REF!)</f>
        <v>#REF!</v>
      </c>
      <c r="N83" s="88"/>
      <c r="O83" s="2" t="s">
        <v>11</v>
      </c>
      <c r="P83" s="89" t="e">
        <f>IF('Tournament Results Data'!#REF!='Tournament Results Data'!#REF!,'Tournament Results Data'!#REF!,'Tournament Results Data'!#REF!)</f>
        <v>#REF!</v>
      </c>
      <c r="Q83" s="89"/>
      <c r="R83"/>
      <c r="S83"/>
      <c r="T83"/>
      <c r="U83"/>
      <c r="V83"/>
      <c r="W83"/>
      <c r="X83" s="2"/>
      <c r="Y83" s="2"/>
      <c r="Z83" s="2"/>
      <c r="AA83"/>
      <c r="AB83"/>
      <c r="AC83"/>
      <c r="AD83"/>
      <c r="AE83"/>
      <c r="AF83"/>
      <c r="AG83"/>
      <c r="AH83"/>
      <c r="AI83"/>
      <c r="AJ83"/>
      <c r="AK83"/>
      <c r="AL83"/>
      <c r="AM83"/>
      <c r="AN83"/>
      <c r="AO83"/>
      <c r="AP83"/>
      <c r="AQ83"/>
      <c r="AR83"/>
      <c r="AS83"/>
      <c r="AT83"/>
    </row>
    <row r="84" spans="2:46" ht="12.75" customHeight="1">
      <c r="B84" s="34"/>
      <c r="C84" s="15"/>
      <c r="D84" s="15"/>
      <c r="E84" s="26"/>
      <c r="F84" s="2"/>
      <c r="G84" s="2"/>
      <c r="H84" s="2"/>
      <c r="I84" s="2"/>
      <c r="J84" s="2"/>
      <c r="K84" s="2"/>
      <c r="L84" s="2"/>
      <c r="M84" s="2"/>
      <c r="N84" s="2"/>
      <c r="O84" s="2"/>
      <c r="P84" s="2"/>
      <c r="Q84" s="2"/>
      <c r="R84" s="2"/>
      <c r="S84" s="2"/>
      <c r="T84" s="2"/>
      <c r="U84" s="2"/>
      <c r="V84" s="2"/>
      <c r="W84" s="2"/>
      <c r="X84" s="2"/>
      <c r="Y84" s="2"/>
      <c r="Z84" s="2"/>
      <c r="AA84"/>
      <c r="AB84"/>
      <c r="AC84"/>
      <c r="AD84"/>
      <c r="AE84"/>
      <c r="AF84"/>
      <c r="AG84"/>
      <c r="AH84"/>
      <c r="AI84"/>
      <c r="AJ84"/>
      <c r="AK84"/>
      <c r="AL84"/>
      <c r="AM84"/>
      <c r="AN84"/>
      <c r="AO84"/>
      <c r="AP84"/>
      <c r="AQ84"/>
      <c r="AR84"/>
      <c r="AS84"/>
      <c r="AT84"/>
    </row>
    <row r="85" spans="2:46" ht="12.75" customHeight="1">
      <c r="B85" s="193" t="e">
        <f>'Tournament Results Data'!#REF!</f>
        <v>#REF!</v>
      </c>
      <c r="C85" s="193"/>
      <c r="D85" s="193"/>
      <c r="E85" s="193"/>
      <c r="F85" s="193"/>
      <c r="G85" s="193"/>
      <c r="H85" s="193"/>
      <c r="I85" s="2"/>
      <c r="J85" s="2"/>
      <c r="K85" s="2"/>
      <c r="L85" s="2"/>
      <c r="M85" s="2"/>
      <c r="N85" s="2"/>
      <c r="O85" s="2"/>
      <c r="P85" s="2"/>
      <c r="Q85" s="2"/>
      <c r="R85" s="2"/>
      <c r="S85" s="2"/>
      <c r="T85" s="2"/>
      <c r="U85" s="2"/>
      <c r="V85" s="2"/>
      <c r="W85" s="2"/>
      <c r="X85" s="2"/>
      <c r="Y85" s="32"/>
      <c r="Z85" s="32"/>
      <c r="AA85"/>
      <c r="AB85"/>
      <c r="AC85"/>
      <c r="AD85"/>
      <c r="AE85"/>
      <c r="AF85"/>
      <c r="AG85"/>
      <c r="AH85"/>
      <c r="AI85"/>
      <c r="AJ85"/>
      <c r="AK85"/>
      <c r="AL85"/>
      <c r="AM85"/>
      <c r="AN85"/>
      <c r="AO85"/>
      <c r="AP85"/>
      <c r="AQ85"/>
      <c r="AR85"/>
      <c r="AS85"/>
      <c r="AT85"/>
    </row>
    <row r="86" spans="2:46" ht="12.75" customHeight="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9" spans="1:39" ht="18">
      <c r="A89" s="40"/>
      <c r="B89" s="163" t="s">
        <v>92</v>
      </c>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row>
    <row r="90" spans="2:31" ht="12.75">
      <c r="B90" s="29"/>
      <c r="C90" s="29"/>
      <c r="D90" s="29"/>
      <c r="E90" s="29"/>
      <c r="F90" s="29"/>
      <c r="G90" s="29"/>
      <c r="H90" s="17"/>
      <c r="I90" s="30"/>
      <c r="J90" s="30"/>
      <c r="K90" s="30"/>
      <c r="L90" s="30"/>
      <c r="M90" s="30"/>
      <c r="N90" s="30"/>
      <c r="O90" s="30"/>
      <c r="P90" s="30"/>
      <c r="Q90" s="30"/>
      <c r="R90" s="30"/>
      <c r="S90" s="2"/>
      <c r="T90" s="2"/>
      <c r="U90" s="2"/>
      <c r="V90" s="2"/>
      <c r="W90" s="2"/>
      <c r="X90" s="2"/>
      <c r="Y90" s="2"/>
      <c r="Z90" s="2"/>
      <c r="AA90" s="2"/>
      <c r="AB90" s="2"/>
      <c r="AC90" s="2"/>
      <c r="AD90" s="2"/>
      <c r="AE90" s="68"/>
    </row>
    <row r="91" spans="2:32" ht="12.75">
      <c r="B91" s="193" t="e">
        <f>'Tournament Results Data'!#REF!</f>
        <v>#REF!</v>
      </c>
      <c r="C91" s="193"/>
      <c r="D91" s="193"/>
      <c r="E91" s="193"/>
      <c r="F91" s="193"/>
      <c r="G91" s="193"/>
      <c r="H91" s="193"/>
      <c r="I91" s="2"/>
      <c r="J91" s="2"/>
      <c r="K91" s="2"/>
      <c r="L91" s="2"/>
      <c r="M91" s="2"/>
      <c r="N91" s="2"/>
      <c r="O91" s="2"/>
      <c r="P91" s="2"/>
      <c r="Q91" s="2"/>
      <c r="R91" s="2"/>
      <c r="S91" s="2"/>
      <c r="T91" s="2"/>
      <c r="U91" s="2"/>
      <c r="V91" s="2"/>
      <c r="W91" s="2"/>
      <c r="X91" s="2"/>
      <c r="Y91" s="2"/>
      <c r="Z91" s="2"/>
      <c r="AA91" s="2"/>
      <c r="AB91" s="2"/>
      <c r="AC91" s="2"/>
      <c r="AD91" s="2"/>
      <c r="AE91" s="2"/>
      <c r="AF91" s="32"/>
    </row>
    <row r="92" spans="2:32" ht="12.75">
      <c r="B92" s="54"/>
      <c r="C92" s="50"/>
      <c r="D92" s="50"/>
      <c r="E92" s="35"/>
      <c r="F92" s="29"/>
      <c r="G92" s="29"/>
      <c r="H92" s="29"/>
      <c r="I92" s="17"/>
      <c r="J92" s="30"/>
      <c r="K92" s="30"/>
      <c r="L92" s="30"/>
      <c r="M92" s="30"/>
      <c r="N92" s="30"/>
      <c r="O92" s="30"/>
      <c r="P92" s="30"/>
      <c r="Q92" s="30"/>
      <c r="R92" s="30"/>
      <c r="S92" s="30"/>
      <c r="T92" s="2"/>
      <c r="U92" s="2"/>
      <c r="V92" s="2"/>
      <c r="W92" s="2"/>
      <c r="X92" s="2"/>
      <c r="Y92" s="2"/>
      <c r="Z92" s="2"/>
      <c r="AA92" s="2"/>
      <c r="AB92" s="2"/>
      <c r="AC92" s="2"/>
      <c r="AD92" s="2"/>
      <c r="AE92" s="2"/>
      <c r="AF92" s="32"/>
    </row>
    <row r="93" spans="2:32" ht="12.75">
      <c r="B93" s="31"/>
      <c r="C93" s="2"/>
      <c r="D93" s="2"/>
      <c r="E93" s="27"/>
      <c r="F93" s="2"/>
      <c r="G93" s="2"/>
      <c r="H93" s="2"/>
      <c r="I93" s="2"/>
      <c r="J93" s="2"/>
      <c r="K93" s="2"/>
      <c r="L93" s="2"/>
      <c r="M93" s="2"/>
      <c r="N93" s="2"/>
      <c r="O93" s="2"/>
      <c r="P93" s="2"/>
      <c r="Q93" s="2"/>
      <c r="R93" s="2"/>
      <c r="S93" s="2"/>
      <c r="T93" s="2"/>
      <c r="U93" s="2"/>
      <c r="V93" s="2"/>
      <c r="W93" s="2"/>
      <c r="X93" s="2"/>
      <c r="Y93" s="2"/>
      <c r="Z93" s="2"/>
      <c r="AA93" s="2"/>
      <c r="AB93" s="2"/>
      <c r="AC93" s="2"/>
      <c r="AD93" s="2"/>
      <c r="AE93" s="2"/>
      <c r="AF93" s="32"/>
    </row>
    <row r="94" spans="2:32" ht="12.75">
      <c r="B94" s="31"/>
      <c r="C94" s="90"/>
      <c r="D94" s="90"/>
      <c r="E94" s="27"/>
      <c r="F94" s="15"/>
      <c r="G94" s="111" t="e">
        <f>'Tournament Results Data'!#REF!</f>
        <v>#REF!</v>
      </c>
      <c r="H94" s="111"/>
      <c r="I94" s="111"/>
      <c r="J94" s="111"/>
      <c r="K94" s="111"/>
      <c r="L94" s="111"/>
      <c r="M94" s="111"/>
      <c r="N94" s="111"/>
      <c r="O94" s="111"/>
      <c r="P94" s="111"/>
      <c r="Q94" s="111"/>
      <c r="R94" s="111"/>
      <c r="S94" s="111"/>
      <c r="T94" s="111"/>
      <c r="U94" s="111"/>
      <c r="V94" s="111"/>
      <c r="W94" s="111"/>
      <c r="X94" s="111"/>
      <c r="Y94" s="2"/>
      <c r="Z94" s="2"/>
      <c r="AA94" s="2"/>
      <c r="AB94" s="2"/>
      <c r="AC94" s="2"/>
      <c r="AD94" s="2"/>
      <c r="AE94" s="2"/>
      <c r="AF94" s="32"/>
    </row>
    <row r="95" spans="2:32" ht="12.75">
      <c r="B95" s="31"/>
      <c r="C95" s="29"/>
      <c r="D95" s="29"/>
      <c r="E95" s="36"/>
      <c r="F95" s="29"/>
      <c r="G95" s="88" t="e">
        <f>IF('Tournament Results Data'!#REF!='Tournament Results Data'!#REF!,'Tournament Results Data'!#REF!,'Tournament Results Data'!#REF!)</f>
        <v>#REF!</v>
      </c>
      <c r="H95" s="88"/>
      <c r="I95" s="2" t="s">
        <v>11</v>
      </c>
      <c r="J95" s="89" t="e">
        <f>IF('Tournament Results Data'!#REF!='Tournament Results Data'!#REF!,'Tournament Results Data'!#REF!,'Tournament Results Data'!#REF!)</f>
        <v>#REF!</v>
      </c>
      <c r="K95" s="89"/>
      <c r="L95" s="30" t="s">
        <v>93</v>
      </c>
      <c r="M95" s="88" t="e">
        <f>IF('Tournament Results Data'!#REF!='Tournament Results Data'!#REF!,'Tournament Results Data'!#REF!,'Tournament Results Data'!#REF!)</f>
        <v>#REF!</v>
      </c>
      <c r="N95" s="88"/>
      <c r="O95" s="2" t="s">
        <v>11</v>
      </c>
      <c r="P95" s="89" t="e">
        <f>IF('Tournament Results Data'!#REF!='Tournament Results Data'!#REF!,'Tournament Results Data'!#REF!,'Tournament Results Data'!#REF!)</f>
        <v>#REF!</v>
      </c>
      <c r="Q95" s="89"/>
      <c r="R95" s="30" t="e">
        <f>IF(U95="-",","," ")</f>
        <v>#REF!</v>
      </c>
      <c r="S95" s="88" t="e">
        <f>IF('Tournament Results Data'!#REF!='Tournament Results Data'!#REF!," ",IF('Tournament Results Data'!#REF!='Tournament Results Data'!#REF!,'Tournament Results Data'!#REF!,'Tournament Results Data'!#REF!))</f>
        <v>#REF!</v>
      </c>
      <c r="T95" s="88"/>
      <c r="U95" s="2" t="e">
        <f>'Tournament Results Data'!#REF!</f>
        <v>#REF!</v>
      </c>
      <c r="V95" s="194" t="e">
        <f>IF('Tournament Results Data'!#REF!='Tournament Results Data'!#REF!," ",IF('Tournament Results Data'!#REF!='Tournament Results Data'!#REF!,'Tournament Results Data'!#REF!,'Tournament Results Data'!#REF!))</f>
        <v>#REF!</v>
      </c>
      <c r="W95" s="194"/>
      <c r="X95" s="41"/>
      <c r="Y95" s="2"/>
      <c r="Z95" s="2"/>
      <c r="AA95" s="2"/>
      <c r="AB95" s="2"/>
      <c r="AC95" s="2"/>
      <c r="AD95" s="2"/>
      <c r="AE95" s="2"/>
      <c r="AF95" s="32"/>
    </row>
    <row r="96" spans="2:32" ht="12.75">
      <c r="B96" s="31"/>
      <c r="C96" s="2"/>
      <c r="D96" s="32"/>
      <c r="E96" s="37"/>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2:32" ht="12.75">
      <c r="B97" s="34"/>
      <c r="C97" s="15"/>
      <c r="D97" s="33"/>
      <c r="E97" s="38"/>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2:32" ht="12.75">
      <c r="B98" s="193" t="e">
        <f>'Tournament Results Data'!#REF!</f>
        <v>#REF!</v>
      </c>
      <c r="C98" s="193"/>
      <c r="D98" s="193"/>
      <c r="E98" s="193"/>
      <c r="F98" s="193"/>
      <c r="G98" s="193"/>
      <c r="H98" s="193"/>
      <c r="I98" s="2"/>
      <c r="J98" s="2"/>
      <c r="K98" s="2"/>
      <c r="L98" s="2"/>
      <c r="M98" s="2"/>
      <c r="N98" s="2"/>
      <c r="O98" s="2"/>
      <c r="P98" s="2"/>
      <c r="Q98" s="2"/>
      <c r="R98" s="2"/>
      <c r="S98" s="2"/>
      <c r="T98" s="2"/>
      <c r="U98" s="2"/>
      <c r="V98" s="2"/>
      <c r="W98" s="2"/>
      <c r="X98" s="2"/>
      <c r="Y98" s="2"/>
      <c r="Z98" s="2"/>
      <c r="AA98" s="2"/>
      <c r="AB98" s="2"/>
      <c r="AC98" s="2"/>
      <c r="AD98" s="2"/>
      <c r="AE98" s="2"/>
      <c r="AF98" s="32"/>
    </row>
  </sheetData>
  <sheetProtection/>
  <mergeCells count="365">
    <mergeCell ref="P27:R27"/>
    <mergeCell ref="AF38:AH38"/>
    <mergeCell ref="AG28:AI28"/>
    <mergeCell ref="AC37:AE37"/>
    <mergeCell ref="AF37:AH37"/>
    <mergeCell ref="C34:R34"/>
    <mergeCell ref="E27:G27"/>
    <mergeCell ref="C27:D27"/>
    <mergeCell ref="AC35:AE35"/>
    <mergeCell ref="C94:D94"/>
    <mergeCell ref="B89:AM89"/>
    <mergeCell ref="B91:H91"/>
    <mergeCell ref="E28:G28"/>
    <mergeCell ref="Z28:AB28"/>
    <mergeCell ref="W28:Y28"/>
    <mergeCell ref="I28:K28"/>
    <mergeCell ref="AG42:AM42"/>
    <mergeCell ref="P28:R28"/>
    <mergeCell ref="L28:N28"/>
    <mergeCell ref="B98:H98"/>
    <mergeCell ref="G95:H95"/>
    <mergeCell ref="J95:K95"/>
    <mergeCell ref="M95:N95"/>
    <mergeCell ref="C82:D82"/>
    <mergeCell ref="AG39:AM39"/>
    <mergeCell ref="C67:D67"/>
    <mergeCell ref="S95:T95"/>
    <mergeCell ref="V95:W95"/>
    <mergeCell ref="I51:R51"/>
    <mergeCell ref="B78:H78"/>
    <mergeCell ref="B73:H73"/>
    <mergeCell ref="G82:X82"/>
    <mergeCell ref="P95:Q95"/>
    <mergeCell ref="AR43:AT43"/>
    <mergeCell ref="AN44:AP44"/>
    <mergeCell ref="C51:H51"/>
    <mergeCell ref="G94:X94"/>
    <mergeCell ref="S48:AB53"/>
    <mergeCell ref="AM48:AP53"/>
    <mergeCell ref="B85:H85"/>
    <mergeCell ref="G75:X75"/>
    <mergeCell ref="B80:H80"/>
    <mergeCell ref="M83:N83"/>
    <mergeCell ref="P76:Q76"/>
    <mergeCell ref="B70:H70"/>
    <mergeCell ref="C75:D75"/>
    <mergeCell ref="AN43:AP43"/>
    <mergeCell ref="AC53:AE53"/>
    <mergeCell ref="Z54:AF54"/>
    <mergeCell ref="AC51:AE51"/>
    <mergeCell ref="AF51:AH51"/>
    <mergeCell ref="S59:U59"/>
    <mergeCell ref="Z57:AF57"/>
    <mergeCell ref="M76:N76"/>
    <mergeCell ref="C35:H35"/>
    <mergeCell ref="B63:AT63"/>
    <mergeCell ref="B65:H65"/>
    <mergeCell ref="C50:R50"/>
    <mergeCell ref="S39:Y39"/>
    <mergeCell ref="AN39:AT39"/>
    <mergeCell ref="AN40:AT40"/>
    <mergeCell ref="AN41:AT41"/>
    <mergeCell ref="AN42:AT42"/>
    <mergeCell ref="P83:Q83"/>
    <mergeCell ref="G67:X67"/>
    <mergeCell ref="C37:H37"/>
    <mergeCell ref="S58:U58"/>
    <mergeCell ref="I52:R52"/>
    <mergeCell ref="S60:U60"/>
    <mergeCell ref="S55:Y55"/>
    <mergeCell ref="M68:N68"/>
    <mergeCell ref="P68:Q68"/>
    <mergeCell ref="S54:Y54"/>
    <mergeCell ref="S25:Y25"/>
    <mergeCell ref="AG26:AM26"/>
    <mergeCell ref="AG25:AM25"/>
    <mergeCell ref="AG27:AI27"/>
    <mergeCell ref="AK27:AM27"/>
    <mergeCell ref="Z25:AF25"/>
    <mergeCell ref="Z26:AF26"/>
    <mergeCell ref="Z27:AB27"/>
    <mergeCell ref="AD27:AF27"/>
    <mergeCell ref="W27:Y27"/>
    <mergeCell ref="Z23:AF23"/>
    <mergeCell ref="Z19:AF19"/>
    <mergeCell ref="L20:N20"/>
    <mergeCell ref="W20:Y20"/>
    <mergeCell ref="AD20:AF20"/>
    <mergeCell ref="S19:Y19"/>
    <mergeCell ref="S23:Y23"/>
    <mergeCell ref="S21:U21"/>
    <mergeCell ref="C22:AM22"/>
    <mergeCell ref="L23:R23"/>
    <mergeCell ref="L17:R17"/>
    <mergeCell ref="E17:K17"/>
    <mergeCell ref="AG23:AM23"/>
    <mergeCell ref="C26:D26"/>
    <mergeCell ref="E26:K26"/>
    <mergeCell ref="L26:R26"/>
    <mergeCell ref="C25:D25"/>
    <mergeCell ref="E25:K25"/>
    <mergeCell ref="L21:N21"/>
    <mergeCell ref="P21:R21"/>
    <mergeCell ref="C23:D23"/>
    <mergeCell ref="C32:R32"/>
    <mergeCell ref="E23:K23"/>
    <mergeCell ref="E24:K24"/>
    <mergeCell ref="C24:D24"/>
    <mergeCell ref="L24:R24"/>
    <mergeCell ref="C29:AM29"/>
    <mergeCell ref="C28:D28"/>
    <mergeCell ref="AK28:AM28"/>
    <mergeCell ref="L27:N27"/>
    <mergeCell ref="L25:R25"/>
    <mergeCell ref="C54:D54"/>
    <mergeCell ref="I53:R53"/>
    <mergeCell ref="C48:R48"/>
    <mergeCell ref="L54:R54"/>
    <mergeCell ref="C49:R49"/>
    <mergeCell ref="I36:R36"/>
    <mergeCell ref="C44:D44"/>
    <mergeCell ref="I27:K27"/>
    <mergeCell ref="C42:D42"/>
    <mergeCell ref="S57:Y57"/>
    <mergeCell ref="C33:R33"/>
    <mergeCell ref="AF35:AH35"/>
    <mergeCell ref="AC32:AL33"/>
    <mergeCell ref="AC34:AE34"/>
    <mergeCell ref="AF34:AH34"/>
    <mergeCell ref="C38:H38"/>
    <mergeCell ref="E54:K54"/>
    <mergeCell ref="S26:Y26"/>
    <mergeCell ref="Z56:AF56"/>
    <mergeCell ref="Z55:AF55"/>
    <mergeCell ref="S56:Y56"/>
    <mergeCell ref="AD28:AF28"/>
    <mergeCell ref="S28:U28"/>
    <mergeCell ref="W59:Y59"/>
    <mergeCell ref="S24:Y24"/>
    <mergeCell ref="AG56:AM56"/>
    <mergeCell ref="AK58:AM58"/>
    <mergeCell ref="AD58:AF58"/>
    <mergeCell ref="AG58:AI58"/>
    <mergeCell ref="AI34:AL34"/>
    <mergeCell ref="S27:U27"/>
    <mergeCell ref="Z24:AF24"/>
    <mergeCell ref="AG24:AM24"/>
    <mergeCell ref="AG59:AI59"/>
    <mergeCell ref="Z59:AB59"/>
    <mergeCell ref="W58:Y58"/>
    <mergeCell ref="AK60:AM60"/>
    <mergeCell ref="AG60:AI60"/>
    <mergeCell ref="Z60:AB60"/>
    <mergeCell ref="AD60:AF60"/>
    <mergeCell ref="Z58:AB58"/>
    <mergeCell ref="W60:Y60"/>
    <mergeCell ref="AD59:AF59"/>
    <mergeCell ref="AR58:AT58"/>
    <mergeCell ref="AR60:AT60"/>
    <mergeCell ref="AK59:AM59"/>
    <mergeCell ref="AN60:AP60"/>
    <mergeCell ref="AN54:AT54"/>
    <mergeCell ref="AR59:AT59"/>
    <mergeCell ref="AN59:AP59"/>
    <mergeCell ref="AG57:AM57"/>
    <mergeCell ref="AG55:AM55"/>
    <mergeCell ref="AN55:AT55"/>
    <mergeCell ref="AN57:AT57"/>
    <mergeCell ref="AN56:AT56"/>
    <mergeCell ref="AG54:AM54"/>
    <mergeCell ref="AN58:AP58"/>
    <mergeCell ref="AQ53:AT53"/>
    <mergeCell ref="AI53:AL53"/>
    <mergeCell ref="AG45:AI45"/>
    <mergeCell ref="AN45:AP45"/>
    <mergeCell ref="AR45:AT45"/>
    <mergeCell ref="AF53:AH53"/>
    <mergeCell ref="AF52:AH52"/>
    <mergeCell ref="AQ48:AT50"/>
    <mergeCell ref="AI50:AL50"/>
    <mergeCell ref="AC48:AL49"/>
    <mergeCell ref="D1:AB1"/>
    <mergeCell ref="D3:F3"/>
    <mergeCell ref="D5:AB5"/>
    <mergeCell ref="C13:H13"/>
    <mergeCell ref="B3:C3"/>
    <mergeCell ref="C8:R8"/>
    <mergeCell ref="C9:R9"/>
    <mergeCell ref="C10:R10"/>
    <mergeCell ref="C11:H11"/>
    <mergeCell ref="E16:K16"/>
    <mergeCell ref="AF14:AH14"/>
    <mergeCell ref="AC13:AE13"/>
    <mergeCell ref="AC12:AE12"/>
    <mergeCell ref="AF15:AH15"/>
    <mergeCell ref="I13:R13"/>
    <mergeCell ref="C15:H15"/>
    <mergeCell ref="C16:D16"/>
    <mergeCell ref="L16:R16"/>
    <mergeCell ref="AF12:AH12"/>
    <mergeCell ref="AF13:AH13"/>
    <mergeCell ref="C12:H12"/>
    <mergeCell ref="I12:R12"/>
    <mergeCell ref="S8:AB15"/>
    <mergeCell ref="AI10:AL10"/>
    <mergeCell ref="AI11:AL11"/>
    <mergeCell ref="AF11:AH11"/>
    <mergeCell ref="AC11:AE11"/>
    <mergeCell ref="AQ8:AT10"/>
    <mergeCell ref="AC8:AL9"/>
    <mergeCell ref="AC10:AE10"/>
    <mergeCell ref="AF10:AH10"/>
    <mergeCell ref="AM8:AP15"/>
    <mergeCell ref="AQ12:AT12"/>
    <mergeCell ref="AQ13:AT13"/>
    <mergeCell ref="AI12:AL12"/>
    <mergeCell ref="AI13:AL13"/>
    <mergeCell ref="AI14:AL14"/>
    <mergeCell ref="C17:D17"/>
    <mergeCell ref="C21:D21"/>
    <mergeCell ref="E20:G20"/>
    <mergeCell ref="AQ11:AT11"/>
    <mergeCell ref="AC14:AE14"/>
    <mergeCell ref="AC15:AE15"/>
    <mergeCell ref="I14:R14"/>
    <mergeCell ref="I15:R15"/>
    <mergeCell ref="I11:R11"/>
    <mergeCell ref="C14:H14"/>
    <mergeCell ref="S17:Y17"/>
    <mergeCell ref="Z17:AF17"/>
    <mergeCell ref="AQ14:AT14"/>
    <mergeCell ref="AI15:AL15"/>
    <mergeCell ref="AQ15:AT15"/>
    <mergeCell ref="Z16:AF16"/>
    <mergeCell ref="S16:Y16"/>
    <mergeCell ref="AG16:AM16"/>
    <mergeCell ref="AG17:AM17"/>
    <mergeCell ref="AN16:AT29"/>
    <mergeCell ref="AQ32:AT34"/>
    <mergeCell ref="AI38:AL38"/>
    <mergeCell ref="AI35:AL35"/>
    <mergeCell ref="AQ36:AT36"/>
    <mergeCell ref="AI36:AL36"/>
    <mergeCell ref="AQ37:AT37"/>
    <mergeCell ref="AI37:AL37"/>
    <mergeCell ref="AM32:AP38"/>
    <mergeCell ref="AQ35:AT35"/>
    <mergeCell ref="AQ38:AT38"/>
    <mergeCell ref="AG18:AM18"/>
    <mergeCell ref="S18:Y18"/>
    <mergeCell ref="Z21:AB21"/>
    <mergeCell ref="AD21:AF21"/>
    <mergeCell ref="AG21:AI21"/>
    <mergeCell ref="AK20:AM20"/>
    <mergeCell ref="AK21:AM21"/>
    <mergeCell ref="AG19:AM19"/>
    <mergeCell ref="AG20:AI20"/>
    <mergeCell ref="W21:Y21"/>
    <mergeCell ref="Z20:AB20"/>
    <mergeCell ref="P20:R20"/>
    <mergeCell ref="E18:K18"/>
    <mergeCell ref="I20:K20"/>
    <mergeCell ref="L19:R19"/>
    <mergeCell ref="E21:G21"/>
    <mergeCell ref="E19:K19"/>
    <mergeCell ref="C18:D18"/>
    <mergeCell ref="S20:U20"/>
    <mergeCell ref="I21:K21"/>
    <mergeCell ref="C19:D19"/>
    <mergeCell ref="C20:D20"/>
    <mergeCell ref="L18:R18"/>
    <mergeCell ref="Z18:AF18"/>
    <mergeCell ref="E39:K39"/>
    <mergeCell ref="L39:R39"/>
    <mergeCell ref="C36:H36"/>
    <mergeCell ref="I35:R35"/>
    <mergeCell ref="I37:R37"/>
    <mergeCell ref="I38:R38"/>
    <mergeCell ref="S32:AB38"/>
    <mergeCell ref="AC36:AE36"/>
    <mergeCell ref="AC38:AE38"/>
    <mergeCell ref="C40:D40"/>
    <mergeCell ref="E40:K40"/>
    <mergeCell ref="L40:R40"/>
    <mergeCell ref="S40:Y40"/>
    <mergeCell ref="Z39:AF39"/>
    <mergeCell ref="C39:D39"/>
    <mergeCell ref="E44:G44"/>
    <mergeCell ref="C41:D41"/>
    <mergeCell ref="E43:G43"/>
    <mergeCell ref="I43:K43"/>
    <mergeCell ref="I44:K44"/>
    <mergeCell ref="E42:K42"/>
    <mergeCell ref="L42:R42"/>
    <mergeCell ref="E41:K41"/>
    <mergeCell ref="L41:R41"/>
    <mergeCell ref="P60:R60"/>
    <mergeCell ref="C59:D59"/>
    <mergeCell ref="L59:N59"/>
    <mergeCell ref="E59:G59"/>
    <mergeCell ref="C60:D60"/>
    <mergeCell ref="E60:G60"/>
    <mergeCell ref="I60:K60"/>
    <mergeCell ref="L60:N60"/>
    <mergeCell ref="P58:R58"/>
    <mergeCell ref="C58:D58"/>
    <mergeCell ref="P59:R59"/>
    <mergeCell ref="I59:K59"/>
    <mergeCell ref="E58:G58"/>
    <mergeCell ref="L58:N58"/>
    <mergeCell ref="I58:K58"/>
    <mergeCell ref="L57:R57"/>
    <mergeCell ref="C57:D57"/>
    <mergeCell ref="E57:K57"/>
    <mergeCell ref="C56:D56"/>
    <mergeCell ref="L56:R56"/>
    <mergeCell ref="E56:K56"/>
    <mergeCell ref="C55:D55"/>
    <mergeCell ref="E55:K55"/>
    <mergeCell ref="L55:R55"/>
    <mergeCell ref="C43:D43"/>
    <mergeCell ref="P45:R45"/>
    <mergeCell ref="C52:H52"/>
    <mergeCell ref="C53:H53"/>
    <mergeCell ref="C45:D45"/>
    <mergeCell ref="E45:G45"/>
    <mergeCell ref="I45:K45"/>
    <mergeCell ref="L43:N43"/>
    <mergeCell ref="P44:R44"/>
    <mergeCell ref="S43:U43"/>
    <mergeCell ref="L45:N45"/>
    <mergeCell ref="L44:N44"/>
    <mergeCell ref="AQ51:AT51"/>
    <mergeCell ref="AI51:AL51"/>
    <mergeCell ref="AC50:AE50"/>
    <mergeCell ref="AF50:AH50"/>
    <mergeCell ref="AG44:AI44"/>
    <mergeCell ref="W44:Y44"/>
    <mergeCell ref="AC52:AE52"/>
    <mergeCell ref="AI52:AL52"/>
    <mergeCell ref="AK45:AM45"/>
    <mergeCell ref="AQ52:AT52"/>
    <mergeCell ref="S45:U45"/>
    <mergeCell ref="W45:Y45"/>
    <mergeCell ref="S44:U44"/>
    <mergeCell ref="Z45:AB45"/>
    <mergeCell ref="AD45:AF45"/>
    <mergeCell ref="Z44:AB44"/>
    <mergeCell ref="AR44:AT44"/>
    <mergeCell ref="AK44:AM44"/>
    <mergeCell ref="AD44:AF44"/>
    <mergeCell ref="S41:Y41"/>
    <mergeCell ref="P43:R43"/>
    <mergeCell ref="S42:Y42"/>
    <mergeCell ref="W43:Y43"/>
    <mergeCell ref="AK43:AM43"/>
    <mergeCell ref="Z41:AF41"/>
    <mergeCell ref="AF36:AH36"/>
    <mergeCell ref="Z42:AF42"/>
    <mergeCell ref="AG40:AM40"/>
    <mergeCell ref="AD43:AF43"/>
    <mergeCell ref="Z40:AF40"/>
    <mergeCell ref="AG41:AM41"/>
    <mergeCell ref="Z43:AB43"/>
    <mergeCell ref="AG43:AI43"/>
  </mergeCells>
  <printOptions/>
  <pageMargins left="0.75" right="0" top="0.25" bottom="0.25" header="0.5" footer="0.5"/>
  <pageSetup fitToHeight="2"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V98"/>
  <sheetViews>
    <sheetView zoomScalePageLayoutView="0" workbookViewId="0" topLeftCell="A1">
      <selection activeCell="C23" sqref="C23:AM23"/>
    </sheetView>
  </sheetViews>
  <sheetFormatPr defaultColWidth="9.140625" defaultRowHeight="12.75"/>
  <cols>
    <col min="1" max="1" width="0.5625" style="0" customWidth="1"/>
    <col min="2" max="2" width="2.00390625" style="3" bestFit="1" customWidth="1"/>
    <col min="3" max="3" width="13.140625" style="1" bestFit="1" customWidth="1"/>
    <col min="4" max="4" width="7.8515625" style="1" customWidth="1"/>
    <col min="5" max="46" width="1.7109375" style="1" customWidth="1"/>
  </cols>
  <sheetData>
    <row r="1" spans="3:28" ht="12.75">
      <c r="C1" s="6" t="str">
        <f>'Tournament Results Data'!B1</f>
        <v>Tournament:  </v>
      </c>
      <c r="D1" s="187">
        <f>'Tournament Results Data'!C1</f>
        <v>0</v>
      </c>
      <c r="E1" s="187"/>
      <c r="F1" s="187"/>
      <c r="G1" s="187"/>
      <c r="H1" s="187"/>
      <c r="I1" s="187"/>
      <c r="J1" s="187"/>
      <c r="K1" s="187"/>
      <c r="L1" s="187"/>
      <c r="M1" s="187"/>
      <c r="N1" s="187"/>
      <c r="O1" s="187"/>
      <c r="P1" s="187"/>
      <c r="Q1" s="187"/>
      <c r="R1" s="187"/>
      <c r="S1" s="187"/>
      <c r="T1" s="187"/>
      <c r="U1" s="187"/>
      <c r="V1" s="187"/>
      <c r="W1" s="187"/>
      <c r="X1" s="187"/>
      <c r="Y1" s="187"/>
      <c r="Z1" s="187"/>
      <c r="AA1" s="187"/>
      <c r="AB1" s="187"/>
    </row>
    <row r="2" ht="12.75">
      <c r="C2" s="6"/>
    </row>
    <row r="3" spans="2:6" ht="12.75">
      <c r="B3" s="152" t="str">
        <f>'Tournament Results Data'!$A$3</f>
        <v>Date:  </v>
      </c>
      <c r="C3" s="152"/>
      <c r="D3" s="188">
        <f>'Tournament Results Data'!C3</f>
        <v>0</v>
      </c>
      <c r="E3" s="188"/>
      <c r="F3" s="188"/>
    </row>
    <row r="4" ht="12.75">
      <c r="C4" s="6"/>
    </row>
    <row r="5" spans="3:28" ht="12.75">
      <c r="C5" s="6" t="str">
        <f>'Tournament Results Data'!B5</f>
        <v>Site:  </v>
      </c>
      <c r="D5" s="187">
        <f>'Tournament Results Data'!C5</f>
        <v>0</v>
      </c>
      <c r="E5" s="187"/>
      <c r="F5" s="187"/>
      <c r="G5" s="187"/>
      <c r="H5" s="187"/>
      <c r="I5" s="187"/>
      <c r="J5" s="187"/>
      <c r="K5" s="187"/>
      <c r="L5" s="187"/>
      <c r="M5" s="187"/>
      <c r="N5" s="187"/>
      <c r="O5" s="187"/>
      <c r="P5" s="187"/>
      <c r="Q5" s="187"/>
      <c r="R5" s="187"/>
      <c r="S5" s="187"/>
      <c r="T5" s="187"/>
      <c r="U5" s="187"/>
      <c r="V5" s="187"/>
      <c r="W5" s="187"/>
      <c r="X5" s="187"/>
      <c r="Y5" s="187"/>
      <c r="Z5" s="187"/>
      <c r="AA5" s="187"/>
      <c r="AB5" s="187"/>
    </row>
    <row r="7" ht="13.5" thickBot="1"/>
    <row r="8" spans="2:46" ht="12.75">
      <c r="B8" s="7"/>
      <c r="C8" s="108" t="str">
        <f>'Tournament Results Data'!B7</f>
        <v>Pool A</v>
      </c>
      <c r="D8" s="108"/>
      <c r="E8" s="108"/>
      <c r="F8" s="108"/>
      <c r="G8" s="108"/>
      <c r="H8" s="108"/>
      <c r="I8" s="108"/>
      <c r="J8" s="108"/>
      <c r="K8" s="108"/>
      <c r="L8" s="108"/>
      <c r="M8" s="108"/>
      <c r="N8" s="108"/>
      <c r="O8" s="108"/>
      <c r="P8" s="108"/>
      <c r="Q8" s="108"/>
      <c r="R8" s="109"/>
      <c r="S8" s="107" t="s">
        <v>82</v>
      </c>
      <c r="T8" s="108"/>
      <c r="U8" s="108"/>
      <c r="V8" s="108"/>
      <c r="W8" s="108"/>
      <c r="X8" s="108"/>
      <c r="Y8" s="108"/>
      <c r="Z8" s="108"/>
      <c r="AA8" s="108"/>
      <c r="AB8" s="109"/>
      <c r="AC8" s="107" t="str">
        <f>'Tournament Results Data'!AB7</f>
        <v>Sets</v>
      </c>
      <c r="AD8" s="108"/>
      <c r="AE8" s="108"/>
      <c r="AF8" s="108"/>
      <c r="AG8" s="108"/>
      <c r="AH8" s="108"/>
      <c r="AI8" s="108"/>
      <c r="AJ8" s="108"/>
      <c r="AK8" s="108"/>
      <c r="AL8" s="109"/>
      <c r="AM8" s="122"/>
      <c r="AN8" s="123"/>
      <c r="AO8" s="123"/>
      <c r="AP8" s="132"/>
      <c r="AQ8" s="122" t="str">
        <f>'Tournament Results Data'!AP7</f>
        <v>Finish Place</v>
      </c>
      <c r="AR8" s="123"/>
      <c r="AS8" s="123"/>
      <c r="AT8" s="124"/>
    </row>
    <row r="9" spans="1:46" ht="12.75">
      <c r="A9" s="11"/>
      <c r="B9" s="8"/>
      <c r="C9" s="90"/>
      <c r="D9" s="90"/>
      <c r="E9" s="90"/>
      <c r="F9" s="90"/>
      <c r="G9" s="90"/>
      <c r="H9" s="90"/>
      <c r="I9" s="90"/>
      <c r="J9" s="90"/>
      <c r="K9" s="90"/>
      <c r="L9" s="90"/>
      <c r="M9" s="90"/>
      <c r="N9" s="90"/>
      <c r="O9" s="90"/>
      <c r="P9" s="90"/>
      <c r="Q9" s="90"/>
      <c r="R9" s="137"/>
      <c r="S9" s="110"/>
      <c r="T9" s="111"/>
      <c r="U9" s="111"/>
      <c r="V9" s="111"/>
      <c r="W9" s="111"/>
      <c r="X9" s="111"/>
      <c r="Y9" s="111"/>
      <c r="Z9" s="111"/>
      <c r="AA9" s="111"/>
      <c r="AB9" s="112"/>
      <c r="AC9" s="110"/>
      <c r="AD9" s="111"/>
      <c r="AE9" s="111"/>
      <c r="AF9" s="111"/>
      <c r="AG9" s="111"/>
      <c r="AH9" s="111"/>
      <c r="AI9" s="111"/>
      <c r="AJ9" s="111"/>
      <c r="AK9" s="111"/>
      <c r="AL9" s="112"/>
      <c r="AM9" s="125"/>
      <c r="AN9" s="126"/>
      <c r="AO9" s="126"/>
      <c r="AP9" s="133"/>
      <c r="AQ9" s="125"/>
      <c r="AR9" s="126"/>
      <c r="AS9" s="126"/>
      <c r="AT9" s="127"/>
    </row>
    <row r="10" spans="1:46" ht="12.75">
      <c r="A10" s="31"/>
      <c r="B10" s="53"/>
      <c r="C10" s="111" t="str">
        <f>'Tournament Results Data'!B9</f>
        <v>Teams</v>
      </c>
      <c r="D10" s="111"/>
      <c r="E10" s="111"/>
      <c r="F10" s="111"/>
      <c r="G10" s="111"/>
      <c r="H10" s="111"/>
      <c r="I10" s="111"/>
      <c r="J10" s="111"/>
      <c r="K10" s="111"/>
      <c r="L10" s="111"/>
      <c r="M10" s="111"/>
      <c r="N10" s="111"/>
      <c r="O10" s="111"/>
      <c r="P10" s="111"/>
      <c r="Q10" s="111"/>
      <c r="R10" s="112"/>
      <c r="S10" s="82" t="str">
        <f>'Tournament Results Data'!R9</f>
        <v>Won</v>
      </c>
      <c r="T10" s="73"/>
      <c r="U10" s="74"/>
      <c r="V10" s="82" t="str">
        <f>'Tournament Results Data'!U9</f>
        <v>Lost</v>
      </c>
      <c r="W10" s="73"/>
      <c r="X10" s="74"/>
      <c r="Y10" s="82" t="str">
        <f>'Tournament Results Data'!X9</f>
        <v>%</v>
      </c>
      <c r="Z10" s="73"/>
      <c r="AA10" s="73"/>
      <c r="AB10" s="74"/>
      <c r="AC10" s="82" t="str">
        <f>'Tournament Results Data'!AB9</f>
        <v>Won</v>
      </c>
      <c r="AD10" s="73"/>
      <c r="AE10" s="74"/>
      <c r="AF10" s="82" t="str">
        <f>'Tournament Results Data'!AE9</f>
        <v>Lost</v>
      </c>
      <c r="AG10" s="73"/>
      <c r="AH10" s="74"/>
      <c r="AI10" s="82" t="str">
        <f>'Tournament Results Data'!AH9</f>
        <v>%</v>
      </c>
      <c r="AJ10" s="73"/>
      <c r="AK10" s="73"/>
      <c r="AL10" s="74"/>
      <c r="AM10" s="125"/>
      <c r="AN10" s="126"/>
      <c r="AO10" s="126"/>
      <c r="AP10" s="133"/>
      <c r="AQ10" s="128"/>
      <c r="AR10" s="129"/>
      <c r="AS10" s="129"/>
      <c r="AT10" s="130"/>
    </row>
    <row r="11" spans="1:46" ht="12.75">
      <c r="A11" s="52"/>
      <c r="B11" s="9">
        <f>'Tournament Results Data'!A10</f>
        <v>0</v>
      </c>
      <c r="C11" s="87" t="str">
        <f>'Tournament Results Data'!B10</f>
        <v> </v>
      </c>
      <c r="D11" s="87"/>
      <c r="E11" s="87"/>
      <c r="F11" s="87"/>
      <c r="G11" s="87"/>
      <c r="H11" s="87"/>
      <c r="I11" s="87">
        <f>'Tournament Results Data'!H10</f>
        <v>0</v>
      </c>
      <c r="J11" s="87"/>
      <c r="K11" s="87"/>
      <c r="L11" s="87"/>
      <c r="M11" s="87"/>
      <c r="N11" s="87"/>
      <c r="O11" s="87"/>
      <c r="P11" s="87"/>
      <c r="Q11" s="87"/>
      <c r="R11" s="138"/>
      <c r="S11" s="83">
        <f>'Tournament Results Data'!R10</f>
        <v>0</v>
      </c>
      <c r="T11" s="84"/>
      <c r="U11" s="85"/>
      <c r="V11" s="83">
        <f>'Tournament Results Data'!U10</f>
        <v>0</v>
      </c>
      <c r="W11" s="84"/>
      <c r="X11" s="85"/>
      <c r="Y11" s="79" t="e">
        <f>'Tournament Results Data'!X10</f>
        <v>#DIV/0!</v>
      </c>
      <c r="Z11" s="80"/>
      <c r="AA11" s="80"/>
      <c r="AB11" s="81"/>
      <c r="AC11" s="83">
        <f>'Tournament Results Data'!AB10</f>
        <v>0</v>
      </c>
      <c r="AD11" s="84"/>
      <c r="AE11" s="85"/>
      <c r="AF11" s="83">
        <f>'Tournament Results Data'!AE10</f>
        <v>0</v>
      </c>
      <c r="AG11" s="84"/>
      <c r="AH11" s="85"/>
      <c r="AI11" s="79" t="e">
        <f>'Tournament Results Data'!AH10</f>
        <v>#DIV/0!</v>
      </c>
      <c r="AJ11" s="80"/>
      <c r="AK11" s="80"/>
      <c r="AL11" s="81"/>
      <c r="AM11" s="125"/>
      <c r="AN11" s="126"/>
      <c r="AO11" s="126"/>
      <c r="AP11" s="133"/>
      <c r="AQ11" s="82">
        <f>'Tournament Results Data'!AP10</f>
        <v>0</v>
      </c>
      <c r="AR11" s="73"/>
      <c r="AS11" s="73"/>
      <c r="AT11" s="117"/>
    </row>
    <row r="12" spans="1:46" ht="12.75">
      <c r="A12" s="52"/>
      <c r="B12" s="9">
        <f>'Tournament Results Data'!A11</f>
        <v>0</v>
      </c>
      <c r="C12" s="87">
        <f>'Tournament Results Data'!B11</f>
        <v>0</v>
      </c>
      <c r="D12" s="87"/>
      <c r="E12" s="87"/>
      <c r="F12" s="87"/>
      <c r="G12" s="87"/>
      <c r="H12" s="87"/>
      <c r="I12" s="87">
        <f>'Tournament Results Data'!H11</f>
        <v>0</v>
      </c>
      <c r="J12" s="87"/>
      <c r="K12" s="87"/>
      <c r="L12" s="87"/>
      <c r="M12" s="87"/>
      <c r="N12" s="87"/>
      <c r="O12" s="87"/>
      <c r="P12" s="87"/>
      <c r="Q12" s="87"/>
      <c r="R12" s="138"/>
      <c r="S12" s="83">
        <f>'Tournament Results Data'!R11</f>
        <v>0</v>
      </c>
      <c r="T12" s="84"/>
      <c r="U12" s="85"/>
      <c r="V12" s="83">
        <f>'Tournament Results Data'!U11</f>
        <v>0</v>
      </c>
      <c r="W12" s="84"/>
      <c r="X12" s="85"/>
      <c r="Y12" s="79" t="e">
        <f>'Tournament Results Data'!X11</f>
        <v>#DIV/0!</v>
      </c>
      <c r="Z12" s="80"/>
      <c r="AA12" s="80"/>
      <c r="AB12" s="81"/>
      <c r="AC12" s="83">
        <f>'Tournament Results Data'!AB11</f>
        <v>0</v>
      </c>
      <c r="AD12" s="84"/>
      <c r="AE12" s="85"/>
      <c r="AF12" s="83">
        <f>'Tournament Results Data'!AE11</f>
        <v>0</v>
      </c>
      <c r="AG12" s="84"/>
      <c r="AH12" s="85"/>
      <c r="AI12" s="79" t="e">
        <f>'Tournament Results Data'!AH11</f>
        <v>#DIV/0!</v>
      </c>
      <c r="AJ12" s="80"/>
      <c r="AK12" s="80"/>
      <c r="AL12" s="81"/>
      <c r="AM12" s="125"/>
      <c r="AN12" s="126"/>
      <c r="AO12" s="126"/>
      <c r="AP12" s="133"/>
      <c r="AQ12" s="82">
        <f>'Tournament Results Data'!AP11</f>
        <v>0</v>
      </c>
      <c r="AR12" s="73"/>
      <c r="AS12" s="73"/>
      <c r="AT12" s="117"/>
    </row>
    <row r="13" spans="1:46" ht="12.75">
      <c r="A13" s="52"/>
      <c r="B13" s="9">
        <f>'Tournament Results Data'!A12</f>
        <v>0</v>
      </c>
      <c r="C13" s="87">
        <f>'Tournament Results Data'!B12</f>
        <v>0</v>
      </c>
      <c r="D13" s="87"/>
      <c r="E13" s="87"/>
      <c r="F13" s="87"/>
      <c r="G13" s="87"/>
      <c r="H13" s="87"/>
      <c r="I13" s="87">
        <f>'Tournament Results Data'!H12</f>
        <v>0</v>
      </c>
      <c r="J13" s="87"/>
      <c r="K13" s="87"/>
      <c r="L13" s="87"/>
      <c r="M13" s="87"/>
      <c r="N13" s="87"/>
      <c r="O13" s="87"/>
      <c r="P13" s="87"/>
      <c r="Q13" s="87"/>
      <c r="R13" s="138"/>
      <c r="S13" s="83">
        <f>'Tournament Results Data'!R12</f>
        <v>0</v>
      </c>
      <c r="T13" s="84"/>
      <c r="U13" s="85"/>
      <c r="V13" s="83">
        <f>'Tournament Results Data'!U12</f>
        <v>0</v>
      </c>
      <c r="W13" s="84"/>
      <c r="X13" s="85"/>
      <c r="Y13" s="79" t="e">
        <f>'Tournament Results Data'!X12</f>
        <v>#DIV/0!</v>
      </c>
      <c r="Z13" s="80"/>
      <c r="AA13" s="80"/>
      <c r="AB13" s="81"/>
      <c r="AC13" s="83">
        <f>'Tournament Results Data'!AB12</f>
        <v>0</v>
      </c>
      <c r="AD13" s="84"/>
      <c r="AE13" s="85"/>
      <c r="AF13" s="83">
        <f>'Tournament Results Data'!AE12</f>
        <v>0</v>
      </c>
      <c r="AG13" s="84"/>
      <c r="AH13" s="85"/>
      <c r="AI13" s="79" t="e">
        <f>'Tournament Results Data'!AH12</f>
        <v>#DIV/0!</v>
      </c>
      <c r="AJ13" s="80"/>
      <c r="AK13" s="80"/>
      <c r="AL13" s="81"/>
      <c r="AM13" s="125"/>
      <c r="AN13" s="126"/>
      <c r="AO13" s="126"/>
      <c r="AP13" s="133"/>
      <c r="AQ13" s="82">
        <f>'Tournament Results Data'!AP12</f>
        <v>0</v>
      </c>
      <c r="AR13" s="73"/>
      <c r="AS13" s="73"/>
      <c r="AT13" s="117"/>
    </row>
    <row r="14" spans="1:46" ht="12.75">
      <c r="A14" s="52"/>
      <c r="B14" s="9">
        <f>'Tournament Results Data'!A13</f>
        <v>0</v>
      </c>
      <c r="C14" s="87">
        <f>'Tournament Results Data'!B13</f>
        <v>0</v>
      </c>
      <c r="D14" s="87"/>
      <c r="E14" s="87"/>
      <c r="F14" s="87"/>
      <c r="G14" s="87"/>
      <c r="H14" s="87"/>
      <c r="I14" s="87">
        <f>'Tournament Results Data'!H13</f>
        <v>0</v>
      </c>
      <c r="J14" s="87"/>
      <c r="K14" s="87"/>
      <c r="L14" s="87"/>
      <c r="M14" s="87"/>
      <c r="N14" s="87"/>
      <c r="O14" s="87"/>
      <c r="P14" s="87"/>
      <c r="Q14" s="87"/>
      <c r="R14" s="138"/>
      <c r="S14" s="83">
        <f>'Tournament Results Data'!R13</f>
        <v>0</v>
      </c>
      <c r="T14" s="84"/>
      <c r="U14" s="85"/>
      <c r="V14" s="83">
        <f>'Tournament Results Data'!U13</f>
        <v>0</v>
      </c>
      <c r="W14" s="84"/>
      <c r="X14" s="85"/>
      <c r="Y14" s="79" t="e">
        <f>'Tournament Results Data'!X13</f>
        <v>#DIV/0!</v>
      </c>
      <c r="Z14" s="80"/>
      <c r="AA14" s="80"/>
      <c r="AB14" s="81"/>
      <c r="AC14" s="83">
        <f>'Tournament Results Data'!AB13</f>
        <v>0</v>
      </c>
      <c r="AD14" s="84"/>
      <c r="AE14" s="85"/>
      <c r="AF14" s="83">
        <f>'Tournament Results Data'!AE13</f>
        <v>0</v>
      </c>
      <c r="AG14" s="84"/>
      <c r="AH14" s="85"/>
      <c r="AI14" s="79" t="e">
        <f>'Tournament Results Data'!AH13</f>
        <v>#DIV/0!</v>
      </c>
      <c r="AJ14" s="80"/>
      <c r="AK14" s="80"/>
      <c r="AL14" s="81"/>
      <c r="AM14" s="125"/>
      <c r="AN14" s="126"/>
      <c r="AO14" s="126"/>
      <c r="AP14" s="133"/>
      <c r="AQ14" s="82">
        <f>'Tournament Results Data'!AP13</f>
        <v>0</v>
      </c>
      <c r="AR14" s="73"/>
      <c r="AS14" s="73"/>
      <c r="AT14" s="117"/>
    </row>
    <row r="15" spans="1:46" ht="12.75">
      <c r="A15" s="52"/>
      <c r="B15" s="9">
        <f>'Tournament Results Data'!A14</f>
        <v>0</v>
      </c>
      <c r="C15" s="141">
        <f>'Tournament Results Data'!B14</f>
        <v>0</v>
      </c>
      <c r="D15" s="87"/>
      <c r="E15" s="87"/>
      <c r="F15" s="87"/>
      <c r="G15" s="87"/>
      <c r="H15" s="87"/>
      <c r="I15" s="141">
        <f>'Tournament Results Data'!H14</f>
        <v>0</v>
      </c>
      <c r="J15" s="141"/>
      <c r="K15" s="141"/>
      <c r="L15" s="141"/>
      <c r="M15" s="141"/>
      <c r="N15" s="141"/>
      <c r="O15" s="141"/>
      <c r="P15" s="141"/>
      <c r="Q15" s="141"/>
      <c r="R15" s="142"/>
      <c r="S15" s="83">
        <f>'Tournament Results Data'!R14</f>
        <v>0</v>
      </c>
      <c r="T15" s="84"/>
      <c r="U15" s="85"/>
      <c r="V15" s="83">
        <f>'Tournament Results Data'!U14</f>
        <v>0</v>
      </c>
      <c r="W15" s="84"/>
      <c r="X15" s="85"/>
      <c r="Y15" s="79" t="e">
        <f>'Tournament Results Data'!X14</f>
        <v>#DIV/0!</v>
      </c>
      <c r="Z15" s="80"/>
      <c r="AA15" s="80"/>
      <c r="AB15" s="81"/>
      <c r="AC15" s="83">
        <f>'Tournament Results Data'!AB14</f>
        <v>0</v>
      </c>
      <c r="AD15" s="84"/>
      <c r="AE15" s="85"/>
      <c r="AF15" s="83">
        <f>'Tournament Results Data'!AE14</f>
        <v>0</v>
      </c>
      <c r="AG15" s="84"/>
      <c r="AH15" s="85"/>
      <c r="AI15" s="79" t="e">
        <f>'Tournament Results Data'!AH14</f>
        <v>#DIV/0!</v>
      </c>
      <c r="AJ15" s="80"/>
      <c r="AK15" s="80"/>
      <c r="AL15" s="81"/>
      <c r="AM15" s="128"/>
      <c r="AN15" s="129"/>
      <c r="AO15" s="129"/>
      <c r="AP15" s="134"/>
      <c r="AQ15" s="82">
        <f>'Tournament Results Data'!$AP$14</f>
        <v>0</v>
      </c>
      <c r="AR15" s="73"/>
      <c r="AS15" s="73"/>
      <c r="AT15" s="117"/>
    </row>
    <row r="16" spans="2:48" ht="12.75">
      <c r="B16" s="8"/>
      <c r="C16" s="82"/>
      <c r="D16" s="200"/>
      <c r="E16" s="82"/>
      <c r="F16" s="199"/>
      <c r="G16" s="199"/>
      <c r="H16" s="199"/>
      <c r="I16" s="199"/>
      <c r="J16" s="199"/>
      <c r="K16" s="200"/>
      <c r="L16" s="82"/>
      <c r="M16" s="199"/>
      <c r="N16" s="199"/>
      <c r="O16" s="199"/>
      <c r="P16" s="199"/>
      <c r="Q16" s="199"/>
      <c r="R16" s="200"/>
      <c r="S16" s="82"/>
      <c r="T16" s="199"/>
      <c r="U16" s="199"/>
      <c r="V16" s="199"/>
      <c r="W16" s="199"/>
      <c r="X16" s="199"/>
      <c r="Y16" s="200"/>
      <c r="Z16" s="82"/>
      <c r="AA16" s="199"/>
      <c r="AB16" s="199"/>
      <c r="AC16" s="199"/>
      <c r="AD16" s="199"/>
      <c r="AE16" s="199"/>
      <c r="AF16" s="200"/>
      <c r="AG16" s="82"/>
      <c r="AH16" s="199"/>
      <c r="AI16" s="199"/>
      <c r="AJ16" s="199"/>
      <c r="AK16" s="199"/>
      <c r="AL16" s="199"/>
      <c r="AM16" s="200"/>
      <c r="AN16" s="177"/>
      <c r="AO16" s="102"/>
      <c r="AP16" s="102"/>
      <c r="AQ16" s="102"/>
      <c r="AR16" s="102"/>
      <c r="AS16" s="102"/>
      <c r="AT16" s="103"/>
      <c r="AV16" s="25"/>
    </row>
    <row r="17" spans="2:48" ht="13.5" customHeight="1">
      <c r="B17" s="8"/>
      <c r="C17" s="82" t="str">
        <f>'Tournament Results Data'!B16</f>
        <v>Time</v>
      </c>
      <c r="D17" s="74"/>
      <c r="E17" s="82" t="str">
        <f>'Tournament Results Data'!D16</f>
        <v>8:30 AM</v>
      </c>
      <c r="F17" s="73"/>
      <c r="G17" s="73"/>
      <c r="H17" s="73"/>
      <c r="I17" s="73"/>
      <c r="J17" s="73"/>
      <c r="K17" s="74"/>
      <c r="L17" s="82" t="str">
        <f>'Tournament Results Data'!K16</f>
        <v>9:30 AM</v>
      </c>
      <c r="M17" s="73"/>
      <c r="N17" s="73"/>
      <c r="O17" s="73"/>
      <c r="P17" s="73"/>
      <c r="Q17" s="73"/>
      <c r="R17" s="74"/>
      <c r="S17" s="82" t="str">
        <f>'Tournament Results Data'!R16</f>
        <v>ASAP</v>
      </c>
      <c r="T17" s="73"/>
      <c r="U17" s="73"/>
      <c r="V17" s="73"/>
      <c r="W17" s="73"/>
      <c r="X17" s="73"/>
      <c r="Y17" s="74"/>
      <c r="Z17" s="82" t="str">
        <f>'Tournament Results Data'!Y16</f>
        <v>ASAP</v>
      </c>
      <c r="AA17" s="73"/>
      <c r="AB17" s="73"/>
      <c r="AC17" s="73"/>
      <c r="AD17" s="73"/>
      <c r="AE17" s="73"/>
      <c r="AF17" s="74"/>
      <c r="AG17" s="82" t="str">
        <f>'Tournament Results Data'!AF16</f>
        <v>ASAP</v>
      </c>
      <c r="AH17" s="73"/>
      <c r="AI17" s="73"/>
      <c r="AJ17" s="73"/>
      <c r="AK17" s="73"/>
      <c r="AL17" s="73"/>
      <c r="AM17" s="74"/>
      <c r="AN17" s="166"/>
      <c r="AO17" s="90"/>
      <c r="AP17" s="90"/>
      <c r="AQ17" s="90"/>
      <c r="AR17" s="90"/>
      <c r="AS17" s="90"/>
      <c r="AT17" s="104"/>
      <c r="AV17" s="25"/>
    </row>
    <row r="18" spans="2:46" ht="13.5" customHeight="1">
      <c r="B18" s="8"/>
      <c r="C18" s="82" t="str">
        <f>'Tournament Results Data'!B17</f>
        <v>Match #</v>
      </c>
      <c r="D18" s="74"/>
      <c r="E18" s="82" t="str">
        <f>'Tournament Results Data'!D17</f>
        <v>1</v>
      </c>
      <c r="F18" s="73"/>
      <c r="G18" s="73"/>
      <c r="H18" s="73"/>
      <c r="I18" s="73"/>
      <c r="J18" s="73"/>
      <c r="K18" s="74"/>
      <c r="L18" s="82" t="str">
        <f>'Tournament Results Data'!K17</f>
        <v>2</v>
      </c>
      <c r="M18" s="73"/>
      <c r="N18" s="73"/>
      <c r="O18" s="73"/>
      <c r="P18" s="73"/>
      <c r="Q18" s="73"/>
      <c r="R18" s="74"/>
      <c r="S18" s="82" t="str">
        <f>'Tournament Results Data'!R17</f>
        <v>3</v>
      </c>
      <c r="T18" s="73"/>
      <c r="U18" s="73"/>
      <c r="V18" s="73"/>
      <c r="W18" s="73"/>
      <c r="X18" s="73"/>
      <c r="Y18" s="74"/>
      <c r="Z18" s="82" t="str">
        <f>'Tournament Results Data'!Y17</f>
        <v>4</v>
      </c>
      <c r="AA18" s="73"/>
      <c r="AB18" s="73"/>
      <c r="AC18" s="73"/>
      <c r="AD18" s="73"/>
      <c r="AE18" s="73"/>
      <c r="AF18" s="74"/>
      <c r="AG18" s="82" t="str">
        <f>'Tournament Results Data'!AF17</f>
        <v>5</v>
      </c>
      <c r="AH18" s="73"/>
      <c r="AI18" s="73"/>
      <c r="AJ18" s="73"/>
      <c r="AK18" s="73"/>
      <c r="AL18" s="73"/>
      <c r="AM18" s="74"/>
      <c r="AN18" s="166"/>
      <c r="AO18" s="90"/>
      <c r="AP18" s="90"/>
      <c r="AQ18" s="90"/>
      <c r="AR18" s="90"/>
      <c r="AS18" s="90"/>
      <c r="AT18" s="104"/>
    </row>
    <row r="19" spans="2:46" ht="13.5" customHeight="1">
      <c r="B19" s="8"/>
      <c r="C19" s="82" t="str">
        <f>'Tournament Results Data'!B18</f>
        <v>Match(Work)</v>
      </c>
      <c r="D19" s="74"/>
      <c r="E19" s="82" t="str">
        <f>'Tournament Results Data'!D18</f>
        <v>1 vs 2 (3)</v>
      </c>
      <c r="F19" s="73"/>
      <c r="G19" s="73"/>
      <c r="H19" s="73"/>
      <c r="I19" s="73"/>
      <c r="J19" s="73"/>
      <c r="K19" s="74"/>
      <c r="L19" s="82" t="str">
        <f>'Tournament Results Data'!K18</f>
        <v>3 vs 4 (5)</v>
      </c>
      <c r="M19" s="73"/>
      <c r="N19" s="73"/>
      <c r="O19" s="73"/>
      <c r="P19" s="73"/>
      <c r="Q19" s="73"/>
      <c r="R19" s="74"/>
      <c r="S19" s="82" t="str">
        <f>'Tournament Results Data'!R18</f>
        <v>5 vs 1 (4)</v>
      </c>
      <c r="T19" s="73"/>
      <c r="U19" s="73"/>
      <c r="V19" s="73"/>
      <c r="W19" s="73"/>
      <c r="X19" s="73"/>
      <c r="Y19" s="74"/>
      <c r="Z19" s="82" t="str">
        <f>'Tournament Results Data'!Y18</f>
        <v>2 vs 3 (1)</v>
      </c>
      <c r="AA19" s="73"/>
      <c r="AB19" s="73"/>
      <c r="AC19" s="73"/>
      <c r="AD19" s="73"/>
      <c r="AE19" s="73"/>
      <c r="AF19" s="74"/>
      <c r="AG19" s="82" t="str">
        <f>'Tournament Results Data'!AF18</f>
        <v>5 vs 4 (2)</v>
      </c>
      <c r="AH19" s="73"/>
      <c r="AI19" s="73"/>
      <c r="AJ19" s="73"/>
      <c r="AK19" s="73"/>
      <c r="AL19" s="73"/>
      <c r="AM19" s="74"/>
      <c r="AN19" s="166"/>
      <c r="AO19" s="90"/>
      <c r="AP19" s="90"/>
      <c r="AQ19" s="90"/>
      <c r="AR19" s="90"/>
      <c r="AS19" s="90"/>
      <c r="AT19" s="104"/>
    </row>
    <row r="20" spans="2:46" ht="13.5" customHeight="1">
      <c r="B20" s="8"/>
      <c r="C20" s="82" t="str">
        <f>'Tournament Results Data'!B19</f>
        <v>Score Set 1</v>
      </c>
      <c r="D20" s="74"/>
      <c r="E20" s="173">
        <f>'Tournament Results Data'!D19</f>
        <v>0</v>
      </c>
      <c r="F20" s="174"/>
      <c r="G20" s="174"/>
      <c r="H20" s="5" t="str">
        <f>'Tournament Results Data'!G19</f>
        <v>-</v>
      </c>
      <c r="I20" s="175">
        <f>'Tournament Results Data'!H19</f>
        <v>0</v>
      </c>
      <c r="J20" s="175"/>
      <c r="K20" s="176"/>
      <c r="L20" s="173">
        <f>'Tournament Results Data'!K19</f>
        <v>0</v>
      </c>
      <c r="M20" s="174"/>
      <c r="N20" s="174"/>
      <c r="O20" s="5" t="str">
        <f>'Tournament Results Data'!N19</f>
        <v>-</v>
      </c>
      <c r="P20" s="175">
        <f>'Tournament Results Data'!O19</f>
        <v>0</v>
      </c>
      <c r="Q20" s="175"/>
      <c r="R20" s="176"/>
      <c r="S20" s="173">
        <f>'Tournament Results Data'!R19</f>
        <v>0</v>
      </c>
      <c r="T20" s="174"/>
      <c r="U20" s="174"/>
      <c r="V20" s="5" t="str">
        <f>'Tournament Results Data'!U19</f>
        <v>-</v>
      </c>
      <c r="W20" s="175">
        <f>'Tournament Results Data'!V19</f>
        <v>0</v>
      </c>
      <c r="X20" s="175"/>
      <c r="Y20" s="176"/>
      <c r="Z20" s="173">
        <f>'Tournament Results Data'!Y19</f>
        <v>0</v>
      </c>
      <c r="AA20" s="174"/>
      <c r="AB20" s="174"/>
      <c r="AC20" s="5" t="str">
        <f>'Tournament Results Data'!AB19</f>
        <v>-</v>
      </c>
      <c r="AD20" s="175">
        <f>'Tournament Results Data'!AC19</f>
        <v>0</v>
      </c>
      <c r="AE20" s="175"/>
      <c r="AF20" s="176"/>
      <c r="AG20" s="173">
        <f>'Tournament Results Data'!AF19</f>
        <v>0</v>
      </c>
      <c r="AH20" s="174"/>
      <c r="AI20" s="174"/>
      <c r="AJ20" s="5" t="str">
        <f>'Tournament Results Data'!AI19</f>
        <v>-</v>
      </c>
      <c r="AK20" s="175">
        <f>'Tournament Results Data'!AJ19</f>
        <v>0</v>
      </c>
      <c r="AL20" s="175"/>
      <c r="AM20" s="176"/>
      <c r="AN20" s="166"/>
      <c r="AO20" s="90"/>
      <c r="AP20" s="90"/>
      <c r="AQ20" s="90"/>
      <c r="AR20" s="90"/>
      <c r="AS20" s="90"/>
      <c r="AT20" s="104"/>
    </row>
    <row r="21" spans="2:46" ht="13.5" customHeight="1">
      <c r="B21" s="61"/>
      <c r="C21" s="82" t="str">
        <f>'Tournament Results Data'!B20</f>
        <v>Score Set 2</v>
      </c>
      <c r="D21" s="73"/>
      <c r="E21" s="173">
        <f>'Tournament Results Data'!D20</f>
        <v>0</v>
      </c>
      <c r="F21" s="174"/>
      <c r="G21" s="174"/>
      <c r="H21" s="5" t="str">
        <f>'Tournament Results Data'!G20</f>
        <v>-</v>
      </c>
      <c r="I21" s="175">
        <f>'Tournament Results Data'!H20</f>
        <v>0</v>
      </c>
      <c r="J21" s="175"/>
      <c r="K21" s="175"/>
      <c r="L21" s="173">
        <f>'Tournament Results Data'!K20</f>
        <v>0</v>
      </c>
      <c r="M21" s="174"/>
      <c r="N21" s="174"/>
      <c r="O21" s="5" t="str">
        <f>'Tournament Results Data'!N20</f>
        <v>-</v>
      </c>
      <c r="P21" s="175">
        <f>'Tournament Results Data'!O20</f>
        <v>0</v>
      </c>
      <c r="Q21" s="175"/>
      <c r="R21" s="175"/>
      <c r="S21" s="173">
        <f>'Tournament Results Data'!R20</f>
        <v>0</v>
      </c>
      <c r="T21" s="174"/>
      <c r="U21" s="174"/>
      <c r="V21" s="5" t="str">
        <f>'Tournament Results Data'!U20</f>
        <v>-</v>
      </c>
      <c r="W21" s="175">
        <f>'Tournament Results Data'!V20</f>
        <v>0</v>
      </c>
      <c r="X21" s="175"/>
      <c r="Y21" s="175"/>
      <c r="Z21" s="173">
        <f>'Tournament Results Data'!Y20</f>
        <v>0</v>
      </c>
      <c r="AA21" s="174"/>
      <c r="AB21" s="174"/>
      <c r="AC21" s="5" t="str">
        <f>'Tournament Results Data'!AB20</f>
        <v>-</v>
      </c>
      <c r="AD21" s="175">
        <f>'Tournament Results Data'!AC20</f>
        <v>0</v>
      </c>
      <c r="AE21" s="175"/>
      <c r="AF21" s="175"/>
      <c r="AG21" s="173">
        <f>'Tournament Results Data'!AF20</f>
        <v>0</v>
      </c>
      <c r="AH21" s="174"/>
      <c r="AI21" s="174"/>
      <c r="AJ21" s="5" t="str">
        <f>'Tournament Results Data'!AI20</f>
        <v>-</v>
      </c>
      <c r="AK21" s="175">
        <f>'Tournament Results Data'!AJ20</f>
        <v>0</v>
      </c>
      <c r="AL21" s="175"/>
      <c r="AM21" s="176"/>
      <c r="AN21" s="166"/>
      <c r="AO21" s="90"/>
      <c r="AP21" s="90"/>
      <c r="AQ21" s="90"/>
      <c r="AR21" s="90"/>
      <c r="AS21" s="90"/>
      <c r="AT21" s="104"/>
    </row>
    <row r="22" spans="2:46" ht="13.5" customHeight="1" thickBot="1">
      <c r="B22" s="62"/>
      <c r="C22" s="105" t="str">
        <f>'Tournament Results Data'!B21</f>
        <v>Score Set 3</v>
      </c>
      <c r="D22" s="105"/>
      <c r="E22" s="197" t="str">
        <f>IF('Tournament Results Data'!D21='Tournament Results Data'!H21," ",'Tournament Results Data'!D21)</f>
        <v> </v>
      </c>
      <c r="F22" s="198" t="e">
        <f>IF('[1]Tournament Results Data'!#REF!='[1]Tournament Results Data'!#REF!," ",'[1]Tournament Results Data'!#REF!)</f>
        <v>#REF!</v>
      </c>
      <c r="G22" s="198" t="e">
        <f>IF('[1]Tournament Results Data'!#REF!='[1]Tournament Results Data'!#REF!," ",'[1]Tournament Results Data'!#REF!)</f>
        <v>#REF!</v>
      </c>
      <c r="H22" s="16" t="str">
        <f>IF(E22=I22," ","-")</f>
        <v> </v>
      </c>
      <c r="I22" s="195" t="str">
        <f>IF('Tournament Results Data'!H21='Tournament Results Data'!D21," ",'Tournament Results Data'!H21)</f>
        <v> </v>
      </c>
      <c r="J22" s="195" t="e">
        <f>IF('[1]Tournament Results Data'!#REF!='[1]Tournament Results Data'!#REF!," ",'[1]Tournament Results Data'!#REF!)</f>
        <v>#REF!</v>
      </c>
      <c r="K22" s="195" t="e">
        <f>IF('[1]Tournament Results Data'!#REF!='[1]Tournament Results Data'!#REF!," ",'[1]Tournament Results Data'!#REF!)</f>
        <v>#REF!</v>
      </c>
      <c r="L22" s="197" t="str">
        <f>IF('Tournament Results Data'!K21='Tournament Results Data'!O21," ",'Tournament Results Data'!K21)</f>
        <v> </v>
      </c>
      <c r="M22" s="198" t="e">
        <f>IF('[1]Tournament Results Data'!#REF!='[1]Tournament Results Data'!#REF!," ",'[1]Tournament Results Data'!#REF!)</f>
        <v>#REF!</v>
      </c>
      <c r="N22" s="198" t="e">
        <f>IF('[1]Tournament Results Data'!#REF!='[1]Tournament Results Data'!#REF!," ",'[1]Tournament Results Data'!#REF!)</f>
        <v>#REF!</v>
      </c>
      <c r="O22" s="16" t="str">
        <f>IF(L22=P22," ","-")</f>
        <v> </v>
      </c>
      <c r="P22" s="195" t="str">
        <f>IF('Tournament Results Data'!O21='Tournament Results Data'!K21," ",'Tournament Results Data'!O21)</f>
        <v> </v>
      </c>
      <c r="Q22" s="195" t="e">
        <f>IF('[1]Tournament Results Data'!#REF!='[1]Tournament Results Data'!#REF!," ",'[1]Tournament Results Data'!#REF!)</f>
        <v>#REF!</v>
      </c>
      <c r="R22" s="195" t="e">
        <f>IF('[1]Tournament Results Data'!#REF!='[1]Tournament Results Data'!#REF!," ",'[1]Tournament Results Data'!#REF!)</f>
        <v>#REF!</v>
      </c>
      <c r="S22" s="197" t="str">
        <f>IF('Tournament Results Data'!R21='Tournament Results Data'!V21," ",'Tournament Results Data'!R21)</f>
        <v> </v>
      </c>
      <c r="T22" s="198" t="e">
        <f>IF('[1]Tournament Results Data'!#REF!='[1]Tournament Results Data'!#REF!," ",'[1]Tournament Results Data'!#REF!)</f>
        <v>#REF!</v>
      </c>
      <c r="U22" s="198" t="e">
        <f>IF('[1]Tournament Results Data'!#REF!='[1]Tournament Results Data'!#REF!," ",'[1]Tournament Results Data'!#REF!)</f>
        <v>#REF!</v>
      </c>
      <c r="V22" s="16" t="str">
        <f>IF(S22=W22," ","-")</f>
        <v> </v>
      </c>
      <c r="W22" s="195" t="str">
        <f>IF('Tournament Results Data'!V21='Tournament Results Data'!R21," ",'Tournament Results Data'!V21)</f>
        <v> </v>
      </c>
      <c r="X22" s="195" t="e">
        <f>IF('[1]Tournament Results Data'!#REF!='[1]Tournament Results Data'!#REF!," ",'[1]Tournament Results Data'!#REF!)</f>
        <v>#REF!</v>
      </c>
      <c r="Y22" s="195" t="e">
        <f>IF('[1]Tournament Results Data'!#REF!='[1]Tournament Results Data'!#REF!," ",'[1]Tournament Results Data'!#REF!)</f>
        <v>#REF!</v>
      </c>
      <c r="Z22" s="197" t="str">
        <f>IF('Tournament Results Data'!Y21='Tournament Results Data'!AC21," ",'Tournament Results Data'!Y21)</f>
        <v> </v>
      </c>
      <c r="AA22" s="198" t="e">
        <f>IF('[1]Tournament Results Data'!#REF!='[1]Tournament Results Data'!#REF!," ",'[1]Tournament Results Data'!#REF!)</f>
        <v>#REF!</v>
      </c>
      <c r="AB22" s="198" t="e">
        <f>IF('[1]Tournament Results Data'!#REF!='[1]Tournament Results Data'!#REF!," ",'[1]Tournament Results Data'!#REF!)</f>
        <v>#REF!</v>
      </c>
      <c r="AC22" s="16" t="str">
        <f>IF(Z22=AD22," ","-")</f>
        <v> </v>
      </c>
      <c r="AD22" s="195" t="str">
        <f>IF('Tournament Results Data'!AC21='Tournament Results Data'!Y21," ",'Tournament Results Data'!AC21)</f>
        <v> </v>
      </c>
      <c r="AE22" s="195" t="e">
        <f>IF('[1]Tournament Results Data'!#REF!='[1]Tournament Results Data'!#REF!," ",'[1]Tournament Results Data'!#REF!)</f>
        <v>#REF!</v>
      </c>
      <c r="AF22" s="195" t="e">
        <f>IF('[1]Tournament Results Data'!#REF!='[1]Tournament Results Data'!#REF!," ",'[1]Tournament Results Data'!#REF!)</f>
        <v>#REF!</v>
      </c>
      <c r="AG22" s="197" t="str">
        <f>IF('Tournament Results Data'!AF21='Tournament Results Data'!AJ21," ",'Tournament Results Data'!AF21)</f>
        <v> </v>
      </c>
      <c r="AH22" s="198" t="e">
        <f>IF('[1]Tournament Results Data'!#REF!='[1]Tournament Results Data'!#REF!," ",'[1]Tournament Results Data'!#REF!)</f>
        <v>#REF!</v>
      </c>
      <c r="AI22" s="198" t="e">
        <f>IF('[1]Tournament Results Data'!#REF!='[1]Tournament Results Data'!#REF!," ",'[1]Tournament Results Data'!#REF!)</f>
        <v>#REF!</v>
      </c>
      <c r="AJ22" s="16" t="str">
        <f>IF(AG22=AK22," ","-")</f>
        <v> </v>
      </c>
      <c r="AK22" s="195" t="str">
        <f>IF('Tournament Results Data'!AJ21='Tournament Results Data'!AF21," ",'Tournament Results Data'!AJ21)</f>
        <v> </v>
      </c>
      <c r="AL22" s="195" t="e">
        <f>IF('[1]Tournament Results Data'!#REF!='[1]Tournament Results Data'!#REF!," ",'[1]Tournament Results Data'!#REF!)</f>
        <v>#REF!</v>
      </c>
      <c r="AM22" s="196" t="e">
        <f>IF('[1]Tournament Results Data'!#REF!='[1]Tournament Results Data'!#REF!," ",'[1]Tournament Results Data'!#REF!)</f>
        <v>#REF!</v>
      </c>
      <c r="AN22" s="166"/>
      <c r="AO22" s="90"/>
      <c r="AP22" s="90"/>
      <c r="AQ22" s="90"/>
      <c r="AR22" s="90"/>
      <c r="AS22" s="90"/>
      <c r="AT22" s="104"/>
    </row>
    <row r="23" spans="2:46" ht="13.5" customHeight="1">
      <c r="B23" s="8"/>
      <c r="C23" s="110"/>
      <c r="D23" s="112"/>
      <c r="E23" s="110"/>
      <c r="F23" s="111"/>
      <c r="G23" s="111"/>
      <c r="H23" s="111"/>
      <c r="I23" s="111"/>
      <c r="J23" s="111"/>
      <c r="K23" s="112"/>
      <c r="L23" s="110"/>
      <c r="M23" s="111"/>
      <c r="N23" s="111"/>
      <c r="O23" s="111"/>
      <c r="P23" s="111"/>
      <c r="Q23" s="111"/>
      <c r="R23" s="112"/>
      <c r="S23" s="110"/>
      <c r="T23" s="111"/>
      <c r="U23" s="111"/>
      <c r="V23" s="111"/>
      <c r="W23" s="111"/>
      <c r="X23" s="111"/>
      <c r="Y23" s="112"/>
      <c r="Z23" s="110"/>
      <c r="AA23" s="111"/>
      <c r="AB23" s="111"/>
      <c r="AC23" s="111"/>
      <c r="AD23" s="111"/>
      <c r="AE23" s="111"/>
      <c r="AF23" s="112"/>
      <c r="AG23" s="110"/>
      <c r="AH23" s="111"/>
      <c r="AI23" s="111"/>
      <c r="AJ23" s="111"/>
      <c r="AK23" s="111"/>
      <c r="AL23" s="111"/>
      <c r="AM23" s="112"/>
      <c r="AN23" s="166"/>
      <c r="AO23" s="90"/>
      <c r="AP23" s="90"/>
      <c r="AQ23" s="90"/>
      <c r="AR23" s="90"/>
      <c r="AS23" s="90"/>
      <c r="AT23" s="104"/>
    </row>
    <row r="24" spans="2:46" ht="13.5" customHeight="1">
      <c r="B24" s="8"/>
      <c r="C24" s="82" t="s">
        <v>3</v>
      </c>
      <c r="D24" s="74"/>
      <c r="E24" s="82" t="s">
        <v>5</v>
      </c>
      <c r="F24" s="73"/>
      <c r="G24" s="73"/>
      <c r="H24" s="73"/>
      <c r="I24" s="73"/>
      <c r="J24" s="73"/>
      <c r="K24" s="74"/>
      <c r="L24" s="82" t="s">
        <v>5</v>
      </c>
      <c r="M24" s="73"/>
      <c r="N24" s="73"/>
      <c r="O24" s="73"/>
      <c r="P24" s="73"/>
      <c r="Q24" s="73"/>
      <c r="R24" s="74"/>
      <c r="S24" s="82" t="s">
        <v>5</v>
      </c>
      <c r="T24" s="73"/>
      <c r="U24" s="73"/>
      <c r="V24" s="73"/>
      <c r="W24" s="73"/>
      <c r="X24" s="73"/>
      <c r="Y24" s="74"/>
      <c r="Z24" s="82" t="s">
        <v>5</v>
      </c>
      <c r="AA24" s="73"/>
      <c r="AB24" s="73"/>
      <c r="AC24" s="73"/>
      <c r="AD24" s="73"/>
      <c r="AE24" s="73"/>
      <c r="AF24" s="74"/>
      <c r="AG24" s="82" t="s">
        <v>5</v>
      </c>
      <c r="AH24" s="73"/>
      <c r="AI24" s="73"/>
      <c r="AJ24" s="73"/>
      <c r="AK24" s="73"/>
      <c r="AL24" s="73"/>
      <c r="AM24" s="74"/>
      <c r="AN24" s="166"/>
      <c r="AO24" s="90"/>
      <c r="AP24" s="90"/>
      <c r="AQ24" s="90"/>
      <c r="AR24" s="90"/>
      <c r="AS24" s="90"/>
      <c r="AT24" s="104"/>
    </row>
    <row r="25" spans="2:46" ht="13.5" customHeight="1">
      <c r="B25" s="8"/>
      <c r="C25" s="82" t="s">
        <v>8</v>
      </c>
      <c r="D25" s="74"/>
      <c r="E25" s="82" t="s">
        <v>29</v>
      </c>
      <c r="F25" s="73"/>
      <c r="G25" s="73"/>
      <c r="H25" s="73"/>
      <c r="I25" s="73"/>
      <c r="J25" s="73"/>
      <c r="K25" s="74"/>
      <c r="L25" s="82" t="s">
        <v>34</v>
      </c>
      <c r="M25" s="73"/>
      <c r="N25" s="73"/>
      <c r="O25" s="73"/>
      <c r="P25" s="73"/>
      <c r="Q25" s="73"/>
      <c r="R25" s="74"/>
      <c r="S25" s="82" t="s">
        <v>13</v>
      </c>
      <c r="T25" s="73"/>
      <c r="U25" s="73"/>
      <c r="V25" s="73"/>
      <c r="W25" s="73"/>
      <c r="X25" s="73"/>
      <c r="Y25" s="74"/>
      <c r="Z25" s="82" t="s">
        <v>47</v>
      </c>
      <c r="AA25" s="73"/>
      <c r="AB25" s="73"/>
      <c r="AC25" s="73"/>
      <c r="AD25" s="73"/>
      <c r="AE25" s="73"/>
      <c r="AF25" s="74"/>
      <c r="AG25" s="82" t="s">
        <v>12</v>
      </c>
      <c r="AH25" s="73"/>
      <c r="AI25" s="73"/>
      <c r="AJ25" s="73"/>
      <c r="AK25" s="73"/>
      <c r="AL25" s="73"/>
      <c r="AM25" s="74"/>
      <c r="AN25" s="166"/>
      <c r="AO25" s="90"/>
      <c r="AP25" s="90"/>
      <c r="AQ25" s="90"/>
      <c r="AR25" s="90"/>
      <c r="AS25" s="90"/>
      <c r="AT25" s="104"/>
    </row>
    <row r="26" spans="2:46" ht="13.5" customHeight="1">
      <c r="B26" s="8"/>
      <c r="C26" s="82" t="s">
        <v>21</v>
      </c>
      <c r="D26" s="74"/>
      <c r="E26" s="82" t="s">
        <v>7</v>
      </c>
      <c r="F26" s="73"/>
      <c r="G26" s="73"/>
      <c r="H26" s="73"/>
      <c r="I26" s="73"/>
      <c r="J26" s="73"/>
      <c r="K26" s="74"/>
      <c r="L26" s="82" t="s">
        <v>55</v>
      </c>
      <c r="M26" s="73"/>
      <c r="N26" s="73"/>
      <c r="O26" s="73"/>
      <c r="P26" s="73"/>
      <c r="Q26" s="73"/>
      <c r="R26" s="74"/>
      <c r="S26" s="82" t="s">
        <v>56</v>
      </c>
      <c r="T26" s="73"/>
      <c r="U26" s="73"/>
      <c r="V26" s="73"/>
      <c r="W26" s="73"/>
      <c r="X26" s="73"/>
      <c r="Y26" s="74"/>
      <c r="Z26" s="82" t="s">
        <v>57</v>
      </c>
      <c r="AA26" s="73"/>
      <c r="AB26" s="73"/>
      <c r="AC26" s="73"/>
      <c r="AD26" s="73"/>
      <c r="AE26" s="73"/>
      <c r="AF26" s="74"/>
      <c r="AG26" s="82" t="s">
        <v>58</v>
      </c>
      <c r="AH26" s="73"/>
      <c r="AI26" s="73"/>
      <c r="AJ26" s="73"/>
      <c r="AK26" s="73"/>
      <c r="AL26" s="73"/>
      <c r="AM26" s="74"/>
      <c r="AN26" s="166"/>
      <c r="AO26" s="90"/>
      <c r="AP26" s="90"/>
      <c r="AQ26" s="90"/>
      <c r="AR26" s="90"/>
      <c r="AS26" s="90"/>
      <c r="AT26" s="104"/>
    </row>
    <row r="27" spans="2:46" ht="13.5" customHeight="1">
      <c r="B27" s="8"/>
      <c r="C27" s="82" t="s">
        <v>22</v>
      </c>
      <c r="D27" s="74"/>
      <c r="E27" s="173">
        <f>'Tournament Results Data'!D26</f>
        <v>0</v>
      </c>
      <c r="F27" s="174"/>
      <c r="G27" s="174"/>
      <c r="H27" s="5" t="s">
        <v>11</v>
      </c>
      <c r="I27" s="175">
        <f>'Tournament Results Data'!H26</f>
        <v>0</v>
      </c>
      <c r="J27" s="175"/>
      <c r="K27" s="176"/>
      <c r="L27" s="173">
        <f>'Tournament Results Data'!K26</f>
        <v>0</v>
      </c>
      <c r="M27" s="174"/>
      <c r="N27" s="174"/>
      <c r="O27" s="5" t="s">
        <v>11</v>
      </c>
      <c r="P27" s="175">
        <f>'Tournament Results Data'!O26</f>
        <v>0</v>
      </c>
      <c r="Q27" s="175"/>
      <c r="R27" s="176"/>
      <c r="S27" s="173">
        <f>'Tournament Results Data'!R26</f>
        <v>0</v>
      </c>
      <c r="T27" s="174"/>
      <c r="U27" s="174"/>
      <c r="V27" s="5" t="s">
        <v>11</v>
      </c>
      <c r="W27" s="175">
        <f>'Tournament Results Data'!V26</f>
        <v>0</v>
      </c>
      <c r="X27" s="175"/>
      <c r="Y27" s="176"/>
      <c r="Z27" s="173">
        <f>'Tournament Results Data'!Y26</f>
        <v>0</v>
      </c>
      <c r="AA27" s="174"/>
      <c r="AB27" s="174"/>
      <c r="AC27" s="5" t="s">
        <v>11</v>
      </c>
      <c r="AD27" s="175">
        <f>'Tournament Results Data'!AC26</f>
        <v>0</v>
      </c>
      <c r="AE27" s="175"/>
      <c r="AF27" s="176"/>
      <c r="AG27" s="173">
        <f>'Tournament Results Data'!AF26</f>
        <v>0</v>
      </c>
      <c r="AH27" s="174"/>
      <c r="AI27" s="174"/>
      <c r="AJ27" s="5" t="s">
        <v>11</v>
      </c>
      <c r="AK27" s="175">
        <f>'Tournament Results Data'!AJ26</f>
        <v>0</v>
      </c>
      <c r="AL27" s="175"/>
      <c r="AM27" s="176"/>
      <c r="AN27" s="166"/>
      <c r="AO27" s="90"/>
      <c r="AP27" s="90"/>
      <c r="AQ27" s="90"/>
      <c r="AR27" s="90"/>
      <c r="AS27" s="90"/>
      <c r="AT27" s="104"/>
    </row>
    <row r="28" spans="2:46" ht="13.5" customHeight="1">
      <c r="B28" s="61"/>
      <c r="C28" s="82" t="s">
        <v>23</v>
      </c>
      <c r="D28" s="73"/>
      <c r="E28" s="173">
        <f>'Tournament Results Data'!D27</f>
        <v>0</v>
      </c>
      <c r="F28" s="174"/>
      <c r="G28" s="174"/>
      <c r="H28" s="5" t="s">
        <v>11</v>
      </c>
      <c r="I28" s="175">
        <f>'Tournament Results Data'!H27</f>
        <v>0</v>
      </c>
      <c r="J28" s="175"/>
      <c r="K28" s="175"/>
      <c r="L28" s="173">
        <f>'Tournament Results Data'!K27</f>
        <v>0</v>
      </c>
      <c r="M28" s="174"/>
      <c r="N28" s="174"/>
      <c r="O28" s="5" t="s">
        <v>11</v>
      </c>
      <c r="P28" s="175">
        <f>'Tournament Results Data'!O27</f>
        <v>0</v>
      </c>
      <c r="Q28" s="175"/>
      <c r="R28" s="175"/>
      <c r="S28" s="173">
        <f>'Tournament Results Data'!R27</f>
        <v>0</v>
      </c>
      <c r="T28" s="174"/>
      <c r="U28" s="174"/>
      <c r="V28" s="5" t="s">
        <v>11</v>
      </c>
      <c r="W28" s="175">
        <f>'Tournament Results Data'!V27</f>
        <v>0</v>
      </c>
      <c r="X28" s="175"/>
      <c r="Y28" s="175"/>
      <c r="Z28" s="173">
        <f>'Tournament Results Data'!Y27</f>
        <v>0</v>
      </c>
      <c r="AA28" s="174"/>
      <c r="AB28" s="174"/>
      <c r="AC28" s="5" t="s">
        <v>11</v>
      </c>
      <c r="AD28" s="175">
        <f>'Tournament Results Data'!AC27</f>
        <v>0</v>
      </c>
      <c r="AE28" s="175"/>
      <c r="AF28" s="175"/>
      <c r="AG28" s="173">
        <f>'Tournament Results Data'!AF27</f>
        <v>0</v>
      </c>
      <c r="AH28" s="174"/>
      <c r="AI28" s="174"/>
      <c r="AJ28" s="5" t="s">
        <v>11</v>
      </c>
      <c r="AK28" s="175">
        <f>'Tournament Results Data'!AJ27</f>
        <v>0</v>
      </c>
      <c r="AL28" s="175"/>
      <c r="AM28" s="176"/>
      <c r="AN28" s="166"/>
      <c r="AO28" s="90"/>
      <c r="AP28" s="90"/>
      <c r="AQ28" s="90"/>
      <c r="AR28" s="90"/>
      <c r="AS28" s="90"/>
      <c r="AT28" s="104"/>
    </row>
    <row r="29" spans="2:46" ht="13.5" thickBot="1">
      <c r="B29" s="10"/>
      <c r="C29" s="113" t="s">
        <v>42</v>
      </c>
      <c r="D29" s="114"/>
      <c r="E29" s="197" t="str">
        <f>IF('Tournament Results Data'!D28='Tournament Results Data'!H28," ",'Tournament Results Data'!D28)</f>
        <v> </v>
      </c>
      <c r="F29" s="198" t="e">
        <f>IF('[1]Tournament Results Data'!#REF!='[1]Tournament Results Data'!#REF!," ",'[1]Tournament Results Data'!#REF!)</f>
        <v>#REF!</v>
      </c>
      <c r="G29" s="198" t="e">
        <f>IF('[1]Tournament Results Data'!#REF!='[1]Tournament Results Data'!#REF!," ",'[1]Tournament Results Data'!#REF!)</f>
        <v>#REF!</v>
      </c>
      <c r="H29" s="16" t="str">
        <f>IF(E29=I29," ","-")</f>
        <v> </v>
      </c>
      <c r="I29" s="195" t="str">
        <f>IF('Tournament Results Data'!H28='Tournament Results Data'!D28," ",'Tournament Results Data'!H28)</f>
        <v> </v>
      </c>
      <c r="J29" s="195" t="e">
        <f>IF('[1]Tournament Results Data'!#REF!='[1]Tournament Results Data'!#REF!," ",'[1]Tournament Results Data'!#REF!)</f>
        <v>#REF!</v>
      </c>
      <c r="K29" s="196" t="e">
        <f>IF('[1]Tournament Results Data'!#REF!='[1]Tournament Results Data'!#REF!," ",'[1]Tournament Results Data'!#REF!)</f>
        <v>#REF!</v>
      </c>
      <c r="L29" s="197" t="str">
        <f>IF('Tournament Results Data'!K28='Tournament Results Data'!O28," ",'Tournament Results Data'!K28)</f>
        <v> </v>
      </c>
      <c r="M29" s="198" t="e">
        <f>IF('[1]Tournament Results Data'!#REF!='[1]Tournament Results Data'!#REF!," ",'[1]Tournament Results Data'!#REF!)</f>
        <v>#REF!</v>
      </c>
      <c r="N29" s="198" t="e">
        <f>IF('[1]Tournament Results Data'!#REF!='[1]Tournament Results Data'!#REF!," ",'[1]Tournament Results Data'!#REF!)</f>
        <v>#REF!</v>
      </c>
      <c r="O29" s="16" t="str">
        <f>IF(L29=P29," ","-")</f>
        <v> </v>
      </c>
      <c r="P29" s="195" t="str">
        <f>IF('Tournament Results Data'!O28='Tournament Results Data'!K28," ",'Tournament Results Data'!O28)</f>
        <v> </v>
      </c>
      <c r="Q29" s="195" t="e">
        <f>IF('[1]Tournament Results Data'!#REF!='[1]Tournament Results Data'!#REF!," ",'[1]Tournament Results Data'!#REF!)</f>
        <v>#REF!</v>
      </c>
      <c r="R29" s="196" t="e">
        <f>IF('[1]Tournament Results Data'!#REF!='[1]Tournament Results Data'!#REF!," ",'[1]Tournament Results Data'!#REF!)</f>
        <v>#REF!</v>
      </c>
      <c r="S29" s="197" t="str">
        <f>IF('Tournament Results Data'!R28='Tournament Results Data'!V28," ",'Tournament Results Data'!R28)</f>
        <v> </v>
      </c>
      <c r="T29" s="198" t="e">
        <f>IF('[1]Tournament Results Data'!#REF!='[1]Tournament Results Data'!#REF!," ",'[1]Tournament Results Data'!#REF!)</f>
        <v>#REF!</v>
      </c>
      <c r="U29" s="198" t="e">
        <f>IF('[1]Tournament Results Data'!#REF!='[1]Tournament Results Data'!#REF!," ",'[1]Tournament Results Data'!#REF!)</f>
        <v>#REF!</v>
      </c>
      <c r="V29" s="16" t="str">
        <f>IF(S29=W29," ","-")</f>
        <v> </v>
      </c>
      <c r="W29" s="195" t="str">
        <f>IF('Tournament Results Data'!V28='Tournament Results Data'!R28," ",'Tournament Results Data'!V28)</f>
        <v> </v>
      </c>
      <c r="X29" s="195" t="e">
        <f>IF('[1]Tournament Results Data'!#REF!='[1]Tournament Results Data'!#REF!," ",'[1]Tournament Results Data'!#REF!)</f>
        <v>#REF!</v>
      </c>
      <c r="Y29" s="196" t="e">
        <f>IF('[1]Tournament Results Data'!#REF!='[1]Tournament Results Data'!#REF!," ",'[1]Tournament Results Data'!#REF!)</f>
        <v>#REF!</v>
      </c>
      <c r="Z29" s="197" t="str">
        <f>IF('Tournament Results Data'!Y28='Tournament Results Data'!AC28," ",'Tournament Results Data'!Y28)</f>
        <v> </v>
      </c>
      <c r="AA29" s="198" t="e">
        <f>IF('[1]Tournament Results Data'!#REF!='[1]Tournament Results Data'!#REF!," ",'[1]Tournament Results Data'!#REF!)</f>
        <v>#REF!</v>
      </c>
      <c r="AB29" s="198" t="e">
        <f>IF('[1]Tournament Results Data'!#REF!='[1]Tournament Results Data'!#REF!," ",'[1]Tournament Results Data'!#REF!)</f>
        <v>#REF!</v>
      </c>
      <c r="AC29" s="16" t="str">
        <f>IF(Z29=AD29," ","-")</f>
        <v> </v>
      </c>
      <c r="AD29" s="195" t="str">
        <f>IF('Tournament Results Data'!AC28='Tournament Results Data'!Y28," ",'Tournament Results Data'!AC28)</f>
        <v> </v>
      </c>
      <c r="AE29" s="195" t="e">
        <f>IF('[1]Tournament Results Data'!#REF!='[1]Tournament Results Data'!#REF!," ",'[1]Tournament Results Data'!#REF!)</f>
        <v>#REF!</v>
      </c>
      <c r="AF29" s="196" t="e">
        <f>IF('[1]Tournament Results Data'!#REF!='[1]Tournament Results Data'!#REF!," ",'[1]Tournament Results Data'!#REF!)</f>
        <v>#REF!</v>
      </c>
      <c r="AG29" s="197" t="str">
        <f>IF('Tournament Results Data'!AF28='Tournament Results Data'!AJ28," ",'Tournament Results Data'!AF28)</f>
        <v> </v>
      </c>
      <c r="AH29" s="198" t="e">
        <f>IF('[1]Tournament Results Data'!#REF!='[1]Tournament Results Data'!#REF!," ",'[1]Tournament Results Data'!#REF!)</f>
        <v>#REF!</v>
      </c>
      <c r="AI29" s="198" t="e">
        <f>IF('[1]Tournament Results Data'!#REF!='[1]Tournament Results Data'!#REF!," ",'[1]Tournament Results Data'!#REF!)</f>
        <v>#REF!</v>
      </c>
      <c r="AJ29" s="16" t="str">
        <f>IF(AG29=AK29," ","-")</f>
        <v> </v>
      </c>
      <c r="AK29" s="195" t="str">
        <f>IF('Tournament Results Data'!AJ28='Tournament Results Data'!AF28," ",'Tournament Results Data'!AJ28)</f>
        <v> </v>
      </c>
      <c r="AL29" s="195" t="e">
        <f>IF('[1]Tournament Results Data'!#REF!='[1]Tournament Results Data'!#REF!," ",'[1]Tournament Results Data'!#REF!)</f>
        <v>#REF!</v>
      </c>
      <c r="AM29" s="196" t="e">
        <f>IF('[1]Tournament Results Data'!#REF!='[1]Tournament Results Data'!#REF!," ",'[1]Tournament Results Data'!#REF!)</f>
        <v>#REF!</v>
      </c>
      <c r="AN29" s="113"/>
      <c r="AO29" s="105"/>
      <c r="AP29" s="105"/>
      <c r="AQ29" s="105"/>
      <c r="AR29" s="105"/>
      <c r="AS29" s="105"/>
      <c r="AT29" s="106"/>
    </row>
    <row r="31" ht="13.5" thickBot="1"/>
    <row r="32" spans="2:46" ht="12.75">
      <c r="B32" s="7"/>
      <c r="C32" s="108" t="str">
        <f>'Tournament Results Data'!$B$31</f>
        <v>Pool A</v>
      </c>
      <c r="D32" s="108"/>
      <c r="E32" s="108"/>
      <c r="F32" s="108"/>
      <c r="G32" s="108"/>
      <c r="H32" s="108"/>
      <c r="I32" s="108"/>
      <c r="J32" s="108"/>
      <c r="K32" s="108"/>
      <c r="L32" s="108"/>
      <c r="M32" s="108"/>
      <c r="N32" s="108"/>
      <c r="O32" s="108"/>
      <c r="P32" s="108"/>
      <c r="Q32" s="108"/>
      <c r="R32" s="109"/>
      <c r="S32" s="107" t="s">
        <v>82</v>
      </c>
      <c r="T32" s="108"/>
      <c r="U32" s="108"/>
      <c r="V32" s="108"/>
      <c r="W32" s="108"/>
      <c r="X32" s="108"/>
      <c r="Y32" s="108"/>
      <c r="Z32" s="108"/>
      <c r="AA32" s="108"/>
      <c r="AB32" s="109"/>
      <c r="AC32" s="107" t="s">
        <v>90</v>
      </c>
      <c r="AD32" s="108"/>
      <c r="AE32" s="108"/>
      <c r="AF32" s="108"/>
      <c r="AG32" s="108"/>
      <c r="AH32" s="108"/>
      <c r="AI32" s="108"/>
      <c r="AJ32" s="108"/>
      <c r="AK32" s="108"/>
      <c r="AL32" s="109"/>
      <c r="AM32" s="122"/>
      <c r="AN32" s="123"/>
      <c r="AO32" s="123"/>
      <c r="AP32" s="132"/>
      <c r="AQ32" s="122" t="s">
        <v>2</v>
      </c>
      <c r="AR32" s="123"/>
      <c r="AS32" s="123"/>
      <c r="AT32" s="124"/>
    </row>
    <row r="33" spans="2:46" ht="12.75">
      <c r="B33" s="8"/>
      <c r="C33" s="90"/>
      <c r="D33" s="90"/>
      <c r="E33" s="90"/>
      <c r="F33" s="90"/>
      <c r="G33" s="90"/>
      <c r="H33" s="90"/>
      <c r="I33" s="90"/>
      <c r="J33" s="90"/>
      <c r="K33" s="90"/>
      <c r="L33" s="90"/>
      <c r="M33" s="90"/>
      <c r="N33" s="90"/>
      <c r="O33" s="90"/>
      <c r="P33" s="90"/>
      <c r="Q33" s="90"/>
      <c r="R33" s="137"/>
      <c r="S33" s="110"/>
      <c r="T33" s="111"/>
      <c r="U33" s="111"/>
      <c r="V33" s="111"/>
      <c r="W33" s="111"/>
      <c r="X33" s="111"/>
      <c r="Y33" s="111"/>
      <c r="Z33" s="111"/>
      <c r="AA33" s="111"/>
      <c r="AB33" s="112"/>
      <c r="AC33" s="110"/>
      <c r="AD33" s="111"/>
      <c r="AE33" s="111"/>
      <c r="AF33" s="111"/>
      <c r="AG33" s="111"/>
      <c r="AH33" s="111"/>
      <c r="AI33" s="111"/>
      <c r="AJ33" s="111"/>
      <c r="AK33" s="111"/>
      <c r="AL33" s="112"/>
      <c r="AM33" s="125"/>
      <c r="AN33" s="126"/>
      <c r="AO33" s="126"/>
      <c r="AP33" s="133"/>
      <c r="AQ33" s="125"/>
      <c r="AR33" s="126"/>
      <c r="AS33" s="126"/>
      <c r="AT33" s="127"/>
    </row>
    <row r="34" spans="2:46" ht="12.75">
      <c r="B34" s="53"/>
      <c r="C34" s="111" t="s">
        <v>35</v>
      </c>
      <c r="D34" s="111"/>
      <c r="E34" s="111"/>
      <c r="F34" s="111"/>
      <c r="G34" s="111"/>
      <c r="H34" s="111"/>
      <c r="I34" s="111"/>
      <c r="J34" s="111"/>
      <c r="K34" s="111"/>
      <c r="L34" s="111"/>
      <c r="M34" s="111"/>
      <c r="N34" s="111"/>
      <c r="O34" s="111"/>
      <c r="P34" s="111"/>
      <c r="Q34" s="111"/>
      <c r="R34" s="112"/>
      <c r="S34" s="82" t="s">
        <v>0</v>
      </c>
      <c r="T34" s="73"/>
      <c r="U34" s="74"/>
      <c r="V34" s="82" t="s">
        <v>1</v>
      </c>
      <c r="W34" s="73"/>
      <c r="X34" s="74"/>
      <c r="Y34" s="82" t="s">
        <v>9</v>
      </c>
      <c r="Z34" s="73"/>
      <c r="AA34" s="73"/>
      <c r="AB34" s="74"/>
      <c r="AC34" s="82" t="s">
        <v>0</v>
      </c>
      <c r="AD34" s="73"/>
      <c r="AE34" s="74"/>
      <c r="AF34" s="82" t="s">
        <v>1</v>
      </c>
      <c r="AG34" s="73"/>
      <c r="AH34" s="74"/>
      <c r="AI34" s="82" t="s">
        <v>9</v>
      </c>
      <c r="AJ34" s="73"/>
      <c r="AK34" s="73"/>
      <c r="AL34" s="74"/>
      <c r="AM34" s="125"/>
      <c r="AN34" s="126"/>
      <c r="AO34" s="126"/>
      <c r="AP34" s="133"/>
      <c r="AQ34" s="128"/>
      <c r="AR34" s="129"/>
      <c r="AS34" s="129"/>
      <c r="AT34" s="130"/>
    </row>
    <row r="35" spans="2:46" ht="12.75">
      <c r="B35" s="9" t="s">
        <v>36</v>
      </c>
      <c r="C35" s="87">
        <f>'Tournament Results Data'!B34</f>
        <v>0</v>
      </c>
      <c r="D35" s="87"/>
      <c r="E35" s="87"/>
      <c r="F35" s="87"/>
      <c r="G35" s="87"/>
      <c r="H35" s="87"/>
      <c r="I35" s="87">
        <f>'Tournament Results Data'!H34</f>
        <v>0</v>
      </c>
      <c r="J35" s="87"/>
      <c r="K35" s="87"/>
      <c r="L35" s="87"/>
      <c r="M35" s="87"/>
      <c r="N35" s="87"/>
      <c r="O35" s="87"/>
      <c r="P35" s="87"/>
      <c r="Q35" s="87"/>
      <c r="R35" s="138"/>
      <c r="S35" s="83">
        <f>'Tournament Results Data'!R34</f>
        <v>0</v>
      </c>
      <c r="T35" s="84"/>
      <c r="U35" s="85"/>
      <c r="V35" s="86">
        <f>'Tournament Results Data'!U34</f>
        <v>0</v>
      </c>
      <c r="W35" s="77"/>
      <c r="X35" s="78"/>
      <c r="Y35" s="79" t="e">
        <f>'Tournament Results Data'!X34</f>
        <v>#DIV/0!</v>
      </c>
      <c r="Z35" s="80"/>
      <c r="AA35" s="80"/>
      <c r="AB35" s="81"/>
      <c r="AC35" s="83">
        <f>'Tournament Results Data'!AB34</f>
        <v>0</v>
      </c>
      <c r="AD35" s="84"/>
      <c r="AE35" s="85"/>
      <c r="AF35" s="83">
        <f>'Tournament Results Data'!AE34</f>
        <v>0</v>
      </c>
      <c r="AG35" s="84"/>
      <c r="AH35" s="85"/>
      <c r="AI35" s="79" t="e">
        <f>'Tournament Results Data'!AH34</f>
        <v>#DIV/0!</v>
      </c>
      <c r="AJ35" s="80"/>
      <c r="AK35" s="80"/>
      <c r="AL35" s="81"/>
      <c r="AM35" s="125"/>
      <c r="AN35" s="126"/>
      <c r="AO35" s="126"/>
      <c r="AP35" s="133"/>
      <c r="AQ35" s="82">
        <f>'Tournament Results Data'!AP34</f>
        <v>0</v>
      </c>
      <c r="AR35" s="73"/>
      <c r="AS35" s="73"/>
      <c r="AT35" s="117"/>
    </row>
    <row r="36" spans="2:46" ht="12.75">
      <c r="B36" s="9" t="s">
        <v>37</v>
      </c>
      <c r="C36" s="87">
        <f>'Tournament Results Data'!B35</f>
        <v>0</v>
      </c>
      <c r="D36" s="87"/>
      <c r="E36" s="87"/>
      <c r="F36" s="87"/>
      <c r="G36" s="87"/>
      <c r="H36" s="87"/>
      <c r="I36" s="87">
        <f>'Tournament Results Data'!H35</f>
        <v>0</v>
      </c>
      <c r="J36" s="87"/>
      <c r="K36" s="87"/>
      <c r="L36" s="87"/>
      <c r="M36" s="87"/>
      <c r="N36" s="87"/>
      <c r="O36" s="87"/>
      <c r="P36" s="87"/>
      <c r="Q36" s="87"/>
      <c r="R36" s="138"/>
      <c r="S36" s="83">
        <f>'Tournament Results Data'!R35</f>
        <v>0</v>
      </c>
      <c r="T36" s="84"/>
      <c r="U36" s="85"/>
      <c r="V36" s="86">
        <f>'Tournament Results Data'!U35</f>
        <v>0</v>
      </c>
      <c r="W36" s="77"/>
      <c r="X36" s="78"/>
      <c r="Y36" s="79" t="e">
        <f>'Tournament Results Data'!X35</f>
        <v>#DIV/0!</v>
      </c>
      <c r="Z36" s="80"/>
      <c r="AA36" s="80"/>
      <c r="AB36" s="81"/>
      <c r="AC36" s="83">
        <f>'Tournament Results Data'!AB35</f>
        <v>0</v>
      </c>
      <c r="AD36" s="84"/>
      <c r="AE36" s="85"/>
      <c r="AF36" s="83">
        <f>'Tournament Results Data'!AE35</f>
        <v>0</v>
      </c>
      <c r="AG36" s="84"/>
      <c r="AH36" s="85"/>
      <c r="AI36" s="79" t="e">
        <f>'Tournament Results Data'!AH35</f>
        <v>#DIV/0!</v>
      </c>
      <c r="AJ36" s="80"/>
      <c r="AK36" s="80"/>
      <c r="AL36" s="81"/>
      <c r="AM36" s="125"/>
      <c r="AN36" s="126"/>
      <c r="AO36" s="126"/>
      <c r="AP36" s="133"/>
      <c r="AQ36" s="82">
        <f>'Tournament Results Data'!AP35</f>
        <v>0</v>
      </c>
      <c r="AR36" s="73"/>
      <c r="AS36" s="73"/>
      <c r="AT36" s="117"/>
    </row>
    <row r="37" spans="2:46" ht="12.75">
      <c r="B37" s="9" t="s">
        <v>38</v>
      </c>
      <c r="C37" s="87">
        <f>'Tournament Results Data'!B36</f>
        <v>0</v>
      </c>
      <c r="D37" s="87"/>
      <c r="E37" s="87"/>
      <c r="F37" s="87"/>
      <c r="G37" s="87"/>
      <c r="H37" s="87"/>
      <c r="I37" s="87">
        <f>'Tournament Results Data'!H36</f>
        <v>0</v>
      </c>
      <c r="J37" s="87"/>
      <c r="K37" s="87"/>
      <c r="L37" s="87"/>
      <c r="M37" s="87"/>
      <c r="N37" s="87"/>
      <c r="O37" s="87"/>
      <c r="P37" s="87"/>
      <c r="Q37" s="87"/>
      <c r="R37" s="138"/>
      <c r="S37" s="83">
        <f>'Tournament Results Data'!R36</f>
        <v>0</v>
      </c>
      <c r="T37" s="84"/>
      <c r="U37" s="85"/>
      <c r="V37" s="86">
        <f>'Tournament Results Data'!U36</f>
        <v>0</v>
      </c>
      <c r="W37" s="77"/>
      <c r="X37" s="78"/>
      <c r="Y37" s="79" t="e">
        <f>'Tournament Results Data'!X36</f>
        <v>#DIV/0!</v>
      </c>
      <c r="Z37" s="80"/>
      <c r="AA37" s="80"/>
      <c r="AB37" s="81"/>
      <c r="AC37" s="83">
        <f>'Tournament Results Data'!AB36</f>
        <v>0</v>
      </c>
      <c r="AD37" s="84"/>
      <c r="AE37" s="85"/>
      <c r="AF37" s="83">
        <f>'Tournament Results Data'!AE36</f>
        <v>0</v>
      </c>
      <c r="AG37" s="84"/>
      <c r="AH37" s="85"/>
      <c r="AI37" s="79" t="e">
        <f>'Tournament Results Data'!AH36</f>
        <v>#DIV/0!</v>
      </c>
      <c r="AJ37" s="80"/>
      <c r="AK37" s="80"/>
      <c r="AL37" s="81"/>
      <c r="AM37" s="125"/>
      <c r="AN37" s="126"/>
      <c r="AO37" s="126"/>
      <c r="AP37" s="133"/>
      <c r="AQ37" s="82">
        <f>'Tournament Results Data'!AP36</f>
        <v>0</v>
      </c>
      <c r="AR37" s="73"/>
      <c r="AS37" s="73"/>
      <c r="AT37" s="117"/>
    </row>
    <row r="38" spans="2:46" ht="12.75">
      <c r="B38" s="9" t="s">
        <v>39</v>
      </c>
      <c r="C38" s="87">
        <f>'Tournament Results Data'!B37</f>
        <v>0</v>
      </c>
      <c r="D38" s="87"/>
      <c r="E38" s="87"/>
      <c r="F38" s="87"/>
      <c r="G38" s="87"/>
      <c r="H38" s="87"/>
      <c r="I38" s="87">
        <f>'Tournament Results Data'!H37</f>
        <v>0</v>
      </c>
      <c r="J38" s="87"/>
      <c r="K38" s="87"/>
      <c r="L38" s="87"/>
      <c r="M38" s="87"/>
      <c r="N38" s="87"/>
      <c r="O38" s="87"/>
      <c r="P38" s="87"/>
      <c r="Q38" s="87"/>
      <c r="R38" s="138"/>
      <c r="S38" s="83">
        <f>'Tournament Results Data'!R37</f>
        <v>0</v>
      </c>
      <c r="T38" s="84"/>
      <c r="U38" s="85"/>
      <c r="V38" s="86">
        <f>'Tournament Results Data'!U37</f>
        <v>0</v>
      </c>
      <c r="W38" s="77"/>
      <c r="X38" s="78"/>
      <c r="Y38" s="79" t="e">
        <f>'Tournament Results Data'!X37</f>
        <v>#DIV/0!</v>
      </c>
      <c r="Z38" s="80"/>
      <c r="AA38" s="80"/>
      <c r="AB38" s="81"/>
      <c r="AC38" s="83">
        <f>'Tournament Results Data'!AB37</f>
        <v>0</v>
      </c>
      <c r="AD38" s="84"/>
      <c r="AE38" s="85"/>
      <c r="AF38" s="83">
        <f>'Tournament Results Data'!AE37</f>
        <v>0</v>
      </c>
      <c r="AG38" s="84"/>
      <c r="AH38" s="85"/>
      <c r="AI38" s="79" t="e">
        <f>'Tournament Results Data'!AH37</f>
        <v>#DIV/0!</v>
      </c>
      <c r="AJ38" s="80"/>
      <c r="AK38" s="80"/>
      <c r="AL38" s="81"/>
      <c r="AM38" s="128"/>
      <c r="AN38" s="129"/>
      <c r="AO38" s="129"/>
      <c r="AP38" s="134"/>
      <c r="AQ38" s="82">
        <f>'Tournament Results Data'!AP37</f>
        <v>0</v>
      </c>
      <c r="AR38" s="73"/>
      <c r="AS38" s="73"/>
      <c r="AT38" s="117"/>
    </row>
    <row r="39" spans="2:46" ht="12.75">
      <c r="B39" s="8"/>
      <c r="C39" s="110"/>
      <c r="D39" s="112"/>
      <c r="E39" s="110"/>
      <c r="F39" s="111"/>
      <c r="G39" s="111"/>
      <c r="H39" s="111"/>
      <c r="I39" s="111"/>
      <c r="J39" s="111"/>
      <c r="K39" s="112"/>
      <c r="L39" s="110"/>
      <c r="M39" s="111"/>
      <c r="N39" s="111"/>
      <c r="O39" s="111"/>
      <c r="P39" s="111"/>
      <c r="Q39" s="111"/>
      <c r="R39" s="112"/>
      <c r="S39" s="110"/>
      <c r="T39" s="111"/>
      <c r="U39" s="111"/>
      <c r="V39" s="111"/>
      <c r="W39" s="111"/>
      <c r="X39" s="111"/>
      <c r="Y39" s="112"/>
      <c r="Z39" s="110"/>
      <c r="AA39" s="111"/>
      <c r="AB39" s="111"/>
      <c r="AC39" s="111"/>
      <c r="AD39" s="111"/>
      <c r="AE39" s="111"/>
      <c r="AF39" s="112"/>
      <c r="AG39" s="110"/>
      <c r="AH39" s="111"/>
      <c r="AI39" s="111"/>
      <c r="AJ39" s="111"/>
      <c r="AK39" s="111"/>
      <c r="AL39" s="111"/>
      <c r="AM39" s="112"/>
      <c r="AN39" s="110"/>
      <c r="AO39" s="111"/>
      <c r="AP39" s="111"/>
      <c r="AQ39" s="111"/>
      <c r="AR39" s="111"/>
      <c r="AS39" s="111"/>
      <c r="AT39" s="151"/>
    </row>
    <row r="40" spans="2:46" ht="12.75">
      <c r="B40" s="8"/>
      <c r="C40" s="82" t="s">
        <v>3</v>
      </c>
      <c r="D40" s="74"/>
      <c r="E40" s="82" t="str">
        <f>'Tournament Results Data'!D39</f>
        <v>8:30 AM</v>
      </c>
      <c r="F40" s="73"/>
      <c r="G40" s="73"/>
      <c r="H40" s="73"/>
      <c r="I40" s="73"/>
      <c r="J40" s="73"/>
      <c r="K40" s="74"/>
      <c r="L40" s="82" t="str">
        <f>'Tournament Results Data'!K39</f>
        <v>9:30 AM</v>
      </c>
      <c r="M40" s="73"/>
      <c r="N40" s="73"/>
      <c r="O40" s="73"/>
      <c r="P40" s="73"/>
      <c r="Q40" s="73"/>
      <c r="R40" s="74"/>
      <c r="S40" s="82" t="str">
        <f>'Tournament Results Data'!R39</f>
        <v>ASAP</v>
      </c>
      <c r="T40" s="73"/>
      <c r="U40" s="73"/>
      <c r="V40" s="73"/>
      <c r="W40" s="73"/>
      <c r="X40" s="73"/>
      <c r="Y40" s="74"/>
      <c r="Z40" s="82" t="str">
        <f>'Tournament Results Data'!Y39</f>
        <v>ASAP</v>
      </c>
      <c r="AA40" s="73"/>
      <c r="AB40" s="73"/>
      <c r="AC40" s="73"/>
      <c r="AD40" s="73"/>
      <c r="AE40" s="73"/>
      <c r="AF40" s="74"/>
      <c r="AG40" s="82" t="str">
        <f>'Tournament Results Data'!AF39</f>
        <v>ASAP</v>
      </c>
      <c r="AH40" s="73"/>
      <c r="AI40" s="73"/>
      <c r="AJ40" s="73"/>
      <c r="AK40" s="73"/>
      <c r="AL40" s="73"/>
      <c r="AM40" s="74"/>
      <c r="AN40" s="82" t="str">
        <f>'Tournament Results Data'!AM39</f>
        <v>ASAP</v>
      </c>
      <c r="AO40" s="73"/>
      <c r="AP40" s="73"/>
      <c r="AQ40" s="73"/>
      <c r="AR40" s="73"/>
      <c r="AS40" s="73"/>
      <c r="AT40" s="117"/>
    </row>
    <row r="41" spans="2:46" ht="12.75">
      <c r="B41" s="8"/>
      <c r="C41" s="82" t="s">
        <v>8</v>
      </c>
      <c r="D41" s="74"/>
      <c r="E41" s="82" t="s">
        <v>24</v>
      </c>
      <c r="F41" s="73"/>
      <c r="G41" s="73"/>
      <c r="H41" s="73"/>
      <c r="I41" s="73"/>
      <c r="J41" s="73"/>
      <c r="K41" s="74"/>
      <c r="L41" s="82" t="s">
        <v>25</v>
      </c>
      <c r="M41" s="73"/>
      <c r="N41" s="73"/>
      <c r="O41" s="73"/>
      <c r="P41" s="73"/>
      <c r="Q41" s="73"/>
      <c r="R41" s="74"/>
      <c r="S41" s="82" t="s">
        <v>26</v>
      </c>
      <c r="T41" s="73"/>
      <c r="U41" s="73"/>
      <c r="V41" s="73"/>
      <c r="W41" s="73"/>
      <c r="X41" s="73"/>
      <c r="Y41" s="74"/>
      <c r="Z41" s="82" t="s">
        <v>27</v>
      </c>
      <c r="AA41" s="73"/>
      <c r="AB41" s="73"/>
      <c r="AC41" s="73"/>
      <c r="AD41" s="73"/>
      <c r="AE41" s="73"/>
      <c r="AF41" s="74"/>
      <c r="AG41" s="82" t="s">
        <v>28</v>
      </c>
      <c r="AH41" s="73"/>
      <c r="AI41" s="73"/>
      <c r="AJ41" s="73"/>
      <c r="AK41" s="73"/>
      <c r="AL41" s="73"/>
      <c r="AM41" s="74"/>
      <c r="AN41" s="82" t="s">
        <v>29</v>
      </c>
      <c r="AO41" s="73"/>
      <c r="AP41" s="73"/>
      <c r="AQ41" s="73"/>
      <c r="AR41" s="73"/>
      <c r="AS41" s="73"/>
      <c r="AT41" s="117"/>
    </row>
    <row r="42" spans="2:46" ht="12.75">
      <c r="B42" s="8"/>
      <c r="C42" s="82" t="s">
        <v>21</v>
      </c>
      <c r="D42" s="74"/>
      <c r="E42" s="82" t="s">
        <v>4</v>
      </c>
      <c r="F42" s="73"/>
      <c r="G42" s="73"/>
      <c r="H42" s="73"/>
      <c r="I42" s="73"/>
      <c r="J42" s="73"/>
      <c r="K42" s="74"/>
      <c r="L42" s="82" t="s">
        <v>43</v>
      </c>
      <c r="M42" s="73"/>
      <c r="N42" s="73"/>
      <c r="O42" s="73"/>
      <c r="P42" s="73"/>
      <c r="Q42" s="73"/>
      <c r="R42" s="74"/>
      <c r="S42" s="82" t="s">
        <v>44</v>
      </c>
      <c r="T42" s="73"/>
      <c r="U42" s="73"/>
      <c r="V42" s="73"/>
      <c r="W42" s="73"/>
      <c r="X42" s="73"/>
      <c r="Y42" s="74"/>
      <c r="Z42" s="82" t="s">
        <v>7</v>
      </c>
      <c r="AA42" s="73"/>
      <c r="AB42" s="73"/>
      <c r="AC42" s="73"/>
      <c r="AD42" s="73"/>
      <c r="AE42" s="73"/>
      <c r="AF42" s="74"/>
      <c r="AG42" s="82" t="s">
        <v>6</v>
      </c>
      <c r="AH42" s="73"/>
      <c r="AI42" s="73"/>
      <c r="AJ42" s="73"/>
      <c r="AK42" s="73"/>
      <c r="AL42" s="73"/>
      <c r="AM42" s="74"/>
      <c r="AN42" s="82" t="s">
        <v>45</v>
      </c>
      <c r="AO42" s="73"/>
      <c r="AP42" s="73"/>
      <c r="AQ42" s="73"/>
      <c r="AR42" s="73"/>
      <c r="AS42" s="73"/>
      <c r="AT42" s="117"/>
    </row>
    <row r="43" spans="2:46" ht="12.75">
      <c r="B43" s="8"/>
      <c r="C43" s="82" t="s">
        <v>87</v>
      </c>
      <c r="D43" s="74"/>
      <c r="E43" s="139">
        <f>'Tournament Results Data'!D42</f>
        <v>0</v>
      </c>
      <c r="F43" s="140"/>
      <c r="G43" s="140"/>
      <c r="H43" s="5" t="str">
        <f>'Tournament Results Data'!G42</f>
        <v>-</v>
      </c>
      <c r="I43" s="141">
        <f>'Tournament Results Data'!H42</f>
        <v>0</v>
      </c>
      <c r="J43" s="141"/>
      <c r="K43" s="142"/>
      <c r="L43" s="139">
        <f>'Tournament Results Data'!K42</f>
        <v>0</v>
      </c>
      <c r="M43" s="140"/>
      <c r="N43" s="140"/>
      <c r="O43" s="5" t="str">
        <f>'Tournament Results Data'!N42</f>
        <v>-</v>
      </c>
      <c r="P43" s="141">
        <f>'Tournament Results Data'!O42</f>
        <v>0</v>
      </c>
      <c r="Q43" s="141"/>
      <c r="R43" s="142"/>
      <c r="S43" s="139">
        <f>'Tournament Results Data'!R42</f>
        <v>0</v>
      </c>
      <c r="T43" s="140"/>
      <c r="U43" s="140"/>
      <c r="V43" s="5" t="str">
        <f>'Tournament Results Data'!U42</f>
        <v>-</v>
      </c>
      <c r="W43" s="141">
        <f>'Tournament Results Data'!V42</f>
        <v>0</v>
      </c>
      <c r="X43" s="141"/>
      <c r="Y43" s="142"/>
      <c r="Z43" s="139">
        <f>'Tournament Results Data'!Y42</f>
        <v>0</v>
      </c>
      <c r="AA43" s="140"/>
      <c r="AB43" s="140"/>
      <c r="AC43" s="5" t="str">
        <f>'Tournament Results Data'!AB42</f>
        <v>-</v>
      </c>
      <c r="AD43" s="141">
        <f>'Tournament Results Data'!AC42</f>
        <v>0</v>
      </c>
      <c r="AE43" s="141"/>
      <c r="AF43" s="142"/>
      <c r="AG43" s="139">
        <f>'Tournament Results Data'!AF42</f>
        <v>0</v>
      </c>
      <c r="AH43" s="140"/>
      <c r="AI43" s="140"/>
      <c r="AJ43" s="5" t="str">
        <f>'Tournament Results Data'!AI42</f>
        <v>-</v>
      </c>
      <c r="AK43" s="141">
        <f>'Tournament Results Data'!AJ42</f>
        <v>0</v>
      </c>
      <c r="AL43" s="141"/>
      <c r="AM43" s="142"/>
      <c r="AN43" s="139">
        <f>'Tournament Results Data'!AM42</f>
        <v>0</v>
      </c>
      <c r="AO43" s="140"/>
      <c r="AP43" s="140"/>
      <c r="AQ43" s="5" t="str">
        <f>'Tournament Results Data'!AP42</f>
        <v>-</v>
      </c>
      <c r="AR43" s="141">
        <f>'Tournament Results Data'!AQ42</f>
        <v>0</v>
      </c>
      <c r="AS43" s="141"/>
      <c r="AT43" s="148"/>
    </row>
    <row r="44" spans="2:46" ht="12.75">
      <c r="B44" s="8"/>
      <c r="C44" s="82" t="s">
        <v>88</v>
      </c>
      <c r="D44" s="74"/>
      <c r="E44" s="139">
        <f>'Tournament Results Data'!D43</f>
        <v>0</v>
      </c>
      <c r="F44" s="140"/>
      <c r="G44" s="140"/>
      <c r="H44" s="5" t="str">
        <f>'Tournament Results Data'!G43</f>
        <v>-</v>
      </c>
      <c r="I44" s="141">
        <f>'Tournament Results Data'!H43</f>
        <v>0</v>
      </c>
      <c r="J44" s="141"/>
      <c r="K44" s="142"/>
      <c r="L44" s="139">
        <f>'Tournament Results Data'!K43</f>
        <v>0</v>
      </c>
      <c r="M44" s="140"/>
      <c r="N44" s="140"/>
      <c r="O44" s="5" t="str">
        <f>'Tournament Results Data'!N43</f>
        <v>-</v>
      </c>
      <c r="P44" s="141">
        <f>'Tournament Results Data'!O43</f>
        <v>0</v>
      </c>
      <c r="Q44" s="141"/>
      <c r="R44" s="142"/>
      <c r="S44" s="139">
        <f>'Tournament Results Data'!R43</f>
        <v>0</v>
      </c>
      <c r="T44" s="140"/>
      <c r="U44" s="140"/>
      <c r="V44" s="5" t="str">
        <f>'Tournament Results Data'!U43</f>
        <v>-</v>
      </c>
      <c r="W44" s="141">
        <f>'Tournament Results Data'!V43</f>
        <v>0</v>
      </c>
      <c r="X44" s="141"/>
      <c r="Y44" s="142"/>
      <c r="Z44" s="139">
        <f>'Tournament Results Data'!Y43</f>
        <v>0</v>
      </c>
      <c r="AA44" s="140"/>
      <c r="AB44" s="140"/>
      <c r="AC44" s="5" t="str">
        <f>'Tournament Results Data'!AB43</f>
        <v>-</v>
      </c>
      <c r="AD44" s="141">
        <f>'Tournament Results Data'!AC43</f>
        <v>0</v>
      </c>
      <c r="AE44" s="141"/>
      <c r="AF44" s="142"/>
      <c r="AG44" s="139">
        <f>'Tournament Results Data'!AF43</f>
        <v>0</v>
      </c>
      <c r="AH44" s="140"/>
      <c r="AI44" s="140"/>
      <c r="AJ44" s="5" t="str">
        <f>'Tournament Results Data'!AI43</f>
        <v>-</v>
      </c>
      <c r="AK44" s="141">
        <f>'Tournament Results Data'!AJ43</f>
        <v>0</v>
      </c>
      <c r="AL44" s="141"/>
      <c r="AM44" s="142"/>
      <c r="AN44" s="139">
        <f>'Tournament Results Data'!AM43</f>
        <v>0</v>
      </c>
      <c r="AO44" s="140"/>
      <c r="AP44" s="140"/>
      <c r="AQ44" s="5" t="str">
        <f>'Tournament Results Data'!AP43</f>
        <v>-</v>
      </c>
      <c r="AR44" s="141">
        <f>'Tournament Results Data'!AQ43</f>
        <v>0</v>
      </c>
      <c r="AS44" s="141"/>
      <c r="AT44" s="148"/>
    </row>
    <row r="45" spans="2:46" ht="13.5" thickBot="1">
      <c r="B45" s="10"/>
      <c r="C45" s="171" t="s">
        <v>89</v>
      </c>
      <c r="D45" s="172"/>
      <c r="E45" s="144" t="str">
        <f>IF('Tournament Results Data'!D44='Tournament Results Data'!H44," ",'Tournament Results Data'!D44)</f>
        <v> </v>
      </c>
      <c r="F45" s="145" t="e">
        <f>IF('[1]Tournament Results Data'!#REF!='[1]Tournament Results Data'!#REF!," ",'[1]Tournament Results Data'!#REF!)</f>
        <v>#REF!</v>
      </c>
      <c r="G45" s="145" t="e">
        <f>IF('[1]Tournament Results Data'!#REF!='[1]Tournament Results Data'!#REF!," ",'[1]Tournament Results Data'!#REF!)</f>
        <v>#REF!</v>
      </c>
      <c r="H45" s="16" t="str">
        <f>IF(E45=I45," ","-")</f>
        <v> </v>
      </c>
      <c r="I45" s="146" t="str">
        <f>IF('Tournament Results Data'!H44='Tournament Results Data'!D44," ",'Tournament Results Data'!H44)</f>
        <v> </v>
      </c>
      <c r="J45" s="146" t="e">
        <f>IF('[1]Tournament Results Data'!#REF!='[1]Tournament Results Data'!#REF!," ",'[1]Tournament Results Data'!#REF!)</f>
        <v>#REF!</v>
      </c>
      <c r="K45" s="154" t="e">
        <f>IF('[1]Tournament Results Data'!#REF!='[1]Tournament Results Data'!#REF!," ",'[1]Tournament Results Data'!#REF!)</f>
        <v>#REF!</v>
      </c>
      <c r="L45" s="144" t="str">
        <f>IF('Tournament Results Data'!K44='Tournament Results Data'!O44," ",'Tournament Results Data'!K44)</f>
        <v> </v>
      </c>
      <c r="M45" s="145" t="e">
        <f>IF('[1]Tournament Results Data'!#REF!='[1]Tournament Results Data'!#REF!," ",'[1]Tournament Results Data'!#REF!)</f>
        <v>#REF!</v>
      </c>
      <c r="N45" s="145" t="e">
        <f>IF('[1]Tournament Results Data'!#REF!='[1]Tournament Results Data'!#REF!," ",'[1]Tournament Results Data'!#REF!)</f>
        <v>#REF!</v>
      </c>
      <c r="O45" s="16" t="str">
        <f>IF(L45=P45," ","-")</f>
        <v> </v>
      </c>
      <c r="P45" s="146" t="str">
        <f>IF('Tournament Results Data'!O44='Tournament Results Data'!K44," ",'Tournament Results Data'!O44)</f>
        <v> </v>
      </c>
      <c r="Q45" s="146" t="e">
        <f>IF('[1]Tournament Results Data'!#REF!='[1]Tournament Results Data'!#REF!," ",'[1]Tournament Results Data'!#REF!)</f>
        <v>#REF!</v>
      </c>
      <c r="R45" s="154" t="e">
        <f>IF('[1]Tournament Results Data'!#REF!='[1]Tournament Results Data'!#REF!," ",'[1]Tournament Results Data'!#REF!)</f>
        <v>#REF!</v>
      </c>
      <c r="S45" s="144" t="str">
        <f>IF('Tournament Results Data'!R44='Tournament Results Data'!V44," ",'Tournament Results Data'!R44)</f>
        <v> </v>
      </c>
      <c r="T45" s="145" t="e">
        <f>IF('[1]Tournament Results Data'!#REF!='[1]Tournament Results Data'!#REF!," ",'[1]Tournament Results Data'!#REF!)</f>
        <v>#REF!</v>
      </c>
      <c r="U45" s="145" t="e">
        <f>IF('[1]Tournament Results Data'!#REF!='[1]Tournament Results Data'!#REF!," ",'[1]Tournament Results Data'!#REF!)</f>
        <v>#REF!</v>
      </c>
      <c r="V45" s="16" t="str">
        <f>IF(S45=W45," ","-")</f>
        <v> </v>
      </c>
      <c r="W45" s="146" t="str">
        <f>IF('Tournament Results Data'!V44='Tournament Results Data'!R44," ",'Tournament Results Data'!V44)</f>
        <v> </v>
      </c>
      <c r="X45" s="146" t="e">
        <f>IF('[1]Tournament Results Data'!#REF!='[1]Tournament Results Data'!#REF!," ",'[1]Tournament Results Data'!#REF!)</f>
        <v>#REF!</v>
      </c>
      <c r="Y45" s="154" t="e">
        <f>IF('[1]Tournament Results Data'!#REF!='[1]Tournament Results Data'!#REF!," ",'[1]Tournament Results Data'!#REF!)</f>
        <v>#REF!</v>
      </c>
      <c r="Z45" s="144" t="str">
        <f>IF('Tournament Results Data'!Y44='Tournament Results Data'!AC44," ",'Tournament Results Data'!Y44)</f>
        <v> </v>
      </c>
      <c r="AA45" s="145" t="e">
        <f>IF('[1]Tournament Results Data'!#REF!='[1]Tournament Results Data'!#REF!," ",'[1]Tournament Results Data'!#REF!)</f>
        <v>#REF!</v>
      </c>
      <c r="AB45" s="145" t="e">
        <f>IF('[1]Tournament Results Data'!#REF!='[1]Tournament Results Data'!#REF!," ",'[1]Tournament Results Data'!#REF!)</f>
        <v>#REF!</v>
      </c>
      <c r="AC45" s="16" t="str">
        <f>IF(Z45=AD45," ","-")</f>
        <v> </v>
      </c>
      <c r="AD45" s="146" t="str">
        <f>IF('Tournament Results Data'!AC44='Tournament Results Data'!Y44," ",'Tournament Results Data'!AC44)</f>
        <v> </v>
      </c>
      <c r="AE45" s="146" t="e">
        <f>IF('[1]Tournament Results Data'!#REF!='[1]Tournament Results Data'!#REF!," ",'[1]Tournament Results Data'!#REF!)</f>
        <v>#REF!</v>
      </c>
      <c r="AF45" s="154" t="e">
        <f>IF('[1]Tournament Results Data'!#REF!='[1]Tournament Results Data'!#REF!," ",'[1]Tournament Results Data'!#REF!)</f>
        <v>#REF!</v>
      </c>
      <c r="AG45" s="144" t="str">
        <f>IF('Tournament Results Data'!AF44='Tournament Results Data'!AJ44," ",'Tournament Results Data'!AF44)</f>
        <v> </v>
      </c>
      <c r="AH45" s="145" t="e">
        <f>IF('[1]Tournament Results Data'!#REF!='[1]Tournament Results Data'!#REF!," ",'[1]Tournament Results Data'!#REF!)</f>
        <v>#REF!</v>
      </c>
      <c r="AI45" s="145" t="e">
        <f>IF('[1]Tournament Results Data'!#REF!='[1]Tournament Results Data'!#REF!," ",'[1]Tournament Results Data'!#REF!)</f>
        <v>#REF!</v>
      </c>
      <c r="AJ45" s="16" t="str">
        <f>IF(AG45=AK45," ","-")</f>
        <v> </v>
      </c>
      <c r="AK45" s="146" t="str">
        <f>IF('Tournament Results Data'!AJ44='Tournament Results Data'!AF44," ",'Tournament Results Data'!AJ44)</f>
        <v> </v>
      </c>
      <c r="AL45" s="146" t="e">
        <f>IF('[1]Tournament Results Data'!#REF!='[1]Tournament Results Data'!#REF!," ",'[1]Tournament Results Data'!#REF!)</f>
        <v>#REF!</v>
      </c>
      <c r="AM45" s="154" t="e">
        <f>IF('[1]Tournament Results Data'!#REF!='[1]Tournament Results Data'!#REF!," ",'[1]Tournament Results Data'!#REF!)</f>
        <v>#REF!</v>
      </c>
      <c r="AN45" s="144" t="str">
        <f>IF('Tournament Results Data'!AM44='Tournament Results Data'!AQ44," ",'Tournament Results Data'!AM44)</f>
        <v> </v>
      </c>
      <c r="AO45" s="145" t="e">
        <f>IF('[1]Tournament Results Data'!#REF!='[1]Tournament Results Data'!#REF!," ",'[1]Tournament Results Data'!#REF!)</f>
        <v>#REF!</v>
      </c>
      <c r="AP45" s="145" t="e">
        <f>IF('[1]Tournament Results Data'!#REF!='[1]Tournament Results Data'!#REF!," ",'[1]Tournament Results Data'!#REF!)</f>
        <v>#REF!</v>
      </c>
      <c r="AQ45" s="16" t="str">
        <f>IF(AN45=AR45," ","-")</f>
        <v> </v>
      </c>
      <c r="AR45" s="146" t="str">
        <f>IF('Tournament Results Data'!AQ44='Tournament Results Data'!AM44," ",'Tournament Results Data'!AQ44)</f>
        <v> </v>
      </c>
      <c r="AS45" s="146" t="e">
        <f>IF('[1]Tournament Results Data'!#REF!='[1]Tournament Results Data'!#REF!," ",'[1]Tournament Results Data'!#REF!)</f>
        <v>#REF!</v>
      </c>
      <c r="AT45" s="147" t="e">
        <f>IF('[1]Tournament Results Data'!#REF!='[1]Tournament Results Data'!#REF!," ",'[1]Tournament Results Data'!#REF!)</f>
        <v>#REF!</v>
      </c>
    </row>
    <row r="46" spans="2:46" ht="12.7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2:46" ht="13.5" thickBot="1">
      <c r="B47" s="2"/>
      <c r="C47" s="2"/>
      <c r="D47" s="2"/>
      <c r="E47" s="20"/>
      <c r="F47" s="20"/>
      <c r="G47" s="20"/>
      <c r="H47" s="2"/>
      <c r="I47" s="21"/>
      <c r="J47" s="21"/>
      <c r="K47" s="21"/>
      <c r="L47" s="20"/>
      <c r="M47" s="20"/>
      <c r="N47" s="20"/>
      <c r="O47" s="2"/>
      <c r="P47" s="21"/>
      <c r="Q47" s="21"/>
      <c r="R47" s="21"/>
      <c r="S47" s="20"/>
      <c r="T47" s="20"/>
      <c r="U47" s="20"/>
      <c r="V47" s="2"/>
      <c r="W47" s="21"/>
      <c r="X47" s="21"/>
      <c r="Y47" s="21"/>
      <c r="Z47" s="20"/>
      <c r="AA47" s="20"/>
      <c r="AB47" s="20"/>
      <c r="AC47" s="2"/>
      <c r="AD47" s="21"/>
      <c r="AE47" s="21"/>
      <c r="AF47" s="21"/>
      <c r="AG47" s="20"/>
      <c r="AH47" s="20"/>
      <c r="AI47" s="20"/>
      <c r="AJ47" s="2"/>
      <c r="AK47" s="21"/>
      <c r="AL47" s="21"/>
      <c r="AM47" s="21"/>
      <c r="AN47" s="20"/>
      <c r="AO47" s="20"/>
      <c r="AP47" s="20"/>
      <c r="AQ47" s="2"/>
      <c r="AR47" s="21"/>
      <c r="AS47" s="21"/>
      <c r="AT47" s="21"/>
    </row>
    <row r="48" spans="2:46" ht="12.75">
      <c r="B48" s="7"/>
      <c r="C48" s="108" t="str">
        <f>'Tournament Results Data'!$B$47</f>
        <v>Pool A</v>
      </c>
      <c r="D48" s="108"/>
      <c r="E48" s="108"/>
      <c r="F48" s="108"/>
      <c r="G48" s="108"/>
      <c r="H48" s="108"/>
      <c r="I48" s="108"/>
      <c r="J48" s="108"/>
      <c r="K48" s="108"/>
      <c r="L48" s="108"/>
      <c r="M48" s="108"/>
      <c r="N48" s="108"/>
      <c r="O48" s="108"/>
      <c r="P48" s="108"/>
      <c r="Q48" s="108"/>
      <c r="R48" s="109"/>
      <c r="S48" s="107" t="s">
        <v>82</v>
      </c>
      <c r="T48" s="108"/>
      <c r="U48" s="108"/>
      <c r="V48" s="108"/>
      <c r="W48" s="108"/>
      <c r="X48" s="108"/>
      <c r="Y48" s="108"/>
      <c r="Z48" s="108"/>
      <c r="AA48" s="108"/>
      <c r="AB48" s="109"/>
      <c r="AC48" s="107" t="str">
        <f>'Tournament Results Data'!AB31</f>
        <v>Sets</v>
      </c>
      <c r="AD48" s="108"/>
      <c r="AE48" s="108"/>
      <c r="AF48" s="108"/>
      <c r="AG48" s="108"/>
      <c r="AH48" s="108"/>
      <c r="AI48" s="108"/>
      <c r="AJ48" s="108"/>
      <c r="AK48" s="108"/>
      <c r="AL48" s="109"/>
      <c r="AM48" s="122"/>
      <c r="AN48" s="123"/>
      <c r="AO48" s="123"/>
      <c r="AP48" s="132"/>
      <c r="AQ48" s="122" t="str">
        <f>'Tournament Results Data'!AP31</f>
        <v>Finish Place</v>
      </c>
      <c r="AR48" s="123"/>
      <c r="AS48" s="123"/>
      <c r="AT48" s="124"/>
    </row>
    <row r="49" spans="1:46" ht="12.75">
      <c r="A49" s="11"/>
      <c r="B49" s="8"/>
      <c r="C49" s="90"/>
      <c r="D49" s="90"/>
      <c r="E49" s="90"/>
      <c r="F49" s="90"/>
      <c r="G49" s="90"/>
      <c r="H49" s="90"/>
      <c r="I49" s="90"/>
      <c r="J49" s="90"/>
      <c r="K49" s="90"/>
      <c r="L49" s="90"/>
      <c r="M49" s="90"/>
      <c r="N49" s="90"/>
      <c r="O49" s="90"/>
      <c r="P49" s="90"/>
      <c r="Q49" s="90"/>
      <c r="R49" s="137"/>
      <c r="S49" s="110"/>
      <c r="T49" s="111"/>
      <c r="U49" s="111"/>
      <c r="V49" s="111"/>
      <c r="W49" s="111"/>
      <c r="X49" s="111"/>
      <c r="Y49" s="111"/>
      <c r="Z49" s="111"/>
      <c r="AA49" s="111"/>
      <c r="AB49" s="112"/>
      <c r="AC49" s="110"/>
      <c r="AD49" s="111"/>
      <c r="AE49" s="111"/>
      <c r="AF49" s="111"/>
      <c r="AG49" s="111"/>
      <c r="AH49" s="111"/>
      <c r="AI49" s="111"/>
      <c r="AJ49" s="111"/>
      <c r="AK49" s="111"/>
      <c r="AL49" s="112"/>
      <c r="AM49" s="125"/>
      <c r="AN49" s="126"/>
      <c r="AO49" s="126"/>
      <c r="AP49" s="133"/>
      <c r="AQ49" s="125"/>
      <c r="AR49" s="126"/>
      <c r="AS49" s="126"/>
      <c r="AT49" s="127"/>
    </row>
    <row r="50" spans="1:46" ht="12.75">
      <c r="A50" s="31"/>
      <c r="B50" s="53"/>
      <c r="C50" s="111" t="str">
        <f>'Tournament Results Data'!B33</f>
        <v>Teams</v>
      </c>
      <c r="D50" s="111"/>
      <c r="E50" s="111"/>
      <c r="F50" s="111"/>
      <c r="G50" s="111"/>
      <c r="H50" s="111"/>
      <c r="I50" s="111"/>
      <c r="J50" s="111"/>
      <c r="K50" s="111"/>
      <c r="L50" s="111"/>
      <c r="M50" s="111"/>
      <c r="N50" s="111"/>
      <c r="O50" s="111"/>
      <c r="P50" s="111"/>
      <c r="Q50" s="111"/>
      <c r="R50" s="112"/>
      <c r="S50" s="82" t="str">
        <f>'Tournament Results Data'!R33</f>
        <v>Won</v>
      </c>
      <c r="T50" s="73"/>
      <c r="U50" s="74"/>
      <c r="V50" s="82" t="str">
        <f>'Tournament Results Data'!U33</f>
        <v>Lost</v>
      </c>
      <c r="W50" s="73"/>
      <c r="X50" s="74"/>
      <c r="Y50" s="82" t="str">
        <f>'Tournament Results Data'!X33</f>
        <v>%</v>
      </c>
      <c r="Z50" s="73"/>
      <c r="AA50" s="73"/>
      <c r="AB50" s="74"/>
      <c r="AC50" s="82" t="str">
        <f>'Tournament Results Data'!AB33</f>
        <v>Won</v>
      </c>
      <c r="AD50" s="73"/>
      <c r="AE50" s="74"/>
      <c r="AF50" s="82" t="str">
        <f>'Tournament Results Data'!AE33</f>
        <v>Lost</v>
      </c>
      <c r="AG50" s="73"/>
      <c r="AH50" s="74"/>
      <c r="AI50" s="82" t="str">
        <f>'Tournament Results Data'!AH33</f>
        <v>%</v>
      </c>
      <c r="AJ50" s="73"/>
      <c r="AK50" s="73"/>
      <c r="AL50" s="74"/>
      <c r="AM50" s="125"/>
      <c r="AN50" s="126"/>
      <c r="AO50" s="126"/>
      <c r="AP50" s="133"/>
      <c r="AQ50" s="128"/>
      <c r="AR50" s="129"/>
      <c r="AS50" s="129"/>
      <c r="AT50" s="130"/>
    </row>
    <row r="51" spans="1:46" ht="12.75">
      <c r="A51" s="28"/>
      <c r="B51" s="9">
        <f>'Tournament Results Data'!A34</f>
        <v>0</v>
      </c>
      <c r="C51" s="87">
        <f>'Tournament Results Data'!B50</f>
        <v>0</v>
      </c>
      <c r="D51" s="87"/>
      <c r="E51" s="87"/>
      <c r="F51" s="87"/>
      <c r="G51" s="87"/>
      <c r="H51" s="87"/>
      <c r="I51" s="87">
        <f>'Tournament Results Data'!H50</f>
        <v>0</v>
      </c>
      <c r="J51" s="87"/>
      <c r="K51" s="87"/>
      <c r="L51" s="87"/>
      <c r="M51" s="87"/>
      <c r="N51" s="87"/>
      <c r="O51" s="87"/>
      <c r="P51" s="87"/>
      <c r="Q51" s="87"/>
      <c r="R51" s="138"/>
      <c r="S51" s="83">
        <f>'Tournament Results Data'!R50</f>
        <v>0</v>
      </c>
      <c r="T51" s="84"/>
      <c r="U51" s="85"/>
      <c r="V51" s="86">
        <f>'Tournament Results Data'!U50</f>
        <v>0</v>
      </c>
      <c r="W51" s="77"/>
      <c r="X51" s="78"/>
      <c r="Y51" s="79" t="e">
        <f>'Tournament Results Data'!X50</f>
        <v>#DIV/0!</v>
      </c>
      <c r="Z51" s="80"/>
      <c r="AA51" s="80"/>
      <c r="AB51" s="81"/>
      <c r="AC51" s="83">
        <f>'Tournament Results Data'!AB50</f>
        <v>0</v>
      </c>
      <c r="AD51" s="84"/>
      <c r="AE51" s="85"/>
      <c r="AF51" s="83">
        <f>'Tournament Results Data'!AE50</f>
        <v>0</v>
      </c>
      <c r="AG51" s="84"/>
      <c r="AH51" s="85"/>
      <c r="AI51" s="79" t="e">
        <f>'Tournament Results Data'!AH50</f>
        <v>#DIV/0!</v>
      </c>
      <c r="AJ51" s="80"/>
      <c r="AK51" s="80"/>
      <c r="AL51" s="81"/>
      <c r="AM51" s="125"/>
      <c r="AN51" s="126"/>
      <c r="AO51" s="126"/>
      <c r="AP51" s="133"/>
      <c r="AQ51" s="82">
        <f>'Tournament Results Data'!AP50</f>
        <v>0</v>
      </c>
      <c r="AR51" s="73"/>
      <c r="AS51" s="73"/>
      <c r="AT51" s="117"/>
    </row>
    <row r="52" spans="1:46" ht="12.75">
      <c r="A52" s="28"/>
      <c r="B52" s="9">
        <f>'Tournament Results Data'!A35</f>
        <v>0</v>
      </c>
      <c r="C52" s="87">
        <f>'Tournament Results Data'!B51</f>
        <v>0</v>
      </c>
      <c r="D52" s="87"/>
      <c r="E52" s="87"/>
      <c r="F52" s="87"/>
      <c r="G52" s="87"/>
      <c r="H52" s="87"/>
      <c r="I52" s="87">
        <f>'Tournament Results Data'!H51</f>
        <v>0</v>
      </c>
      <c r="J52" s="87"/>
      <c r="K52" s="87"/>
      <c r="L52" s="87"/>
      <c r="M52" s="87"/>
      <c r="N52" s="87"/>
      <c r="O52" s="87"/>
      <c r="P52" s="87"/>
      <c r="Q52" s="87"/>
      <c r="R52" s="138"/>
      <c r="S52" s="83">
        <f>'Tournament Results Data'!R51</f>
        <v>0</v>
      </c>
      <c r="T52" s="84"/>
      <c r="U52" s="85"/>
      <c r="V52" s="86">
        <f>'Tournament Results Data'!U51</f>
        <v>0</v>
      </c>
      <c r="W52" s="77"/>
      <c r="X52" s="78"/>
      <c r="Y52" s="79" t="e">
        <f>'Tournament Results Data'!X51</f>
        <v>#DIV/0!</v>
      </c>
      <c r="Z52" s="80"/>
      <c r="AA52" s="80"/>
      <c r="AB52" s="81"/>
      <c r="AC52" s="83">
        <f>'Tournament Results Data'!AB51</f>
        <v>0</v>
      </c>
      <c r="AD52" s="84"/>
      <c r="AE52" s="85"/>
      <c r="AF52" s="83">
        <f>'Tournament Results Data'!AE51</f>
        <v>0</v>
      </c>
      <c r="AG52" s="84"/>
      <c r="AH52" s="85"/>
      <c r="AI52" s="79" t="e">
        <f>'Tournament Results Data'!AH51</f>
        <v>#DIV/0!</v>
      </c>
      <c r="AJ52" s="80"/>
      <c r="AK52" s="80"/>
      <c r="AL52" s="81"/>
      <c r="AM52" s="125"/>
      <c r="AN52" s="126"/>
      <c r="AO52" s="126"/>
      <c r="AP52" s="133"/>
      <c r="AQ52" s="82">
        <f>'Tournament Results Data'!AP51</f>
        <v>0</v>
      </c>
      <c r="AR52" s="73"/>
      <c r="AS52" s="73"/>
      <c r="AT52" s="117"/>
    </row>
    <row r="53" spans="1:46" ht="12.75">
      <c r="A53" s="28"/>
      <c r="B53" s="9">
        <f>'Tournament Results Data'!A36</f>
        <v>0</v>
      </c>
      <c r="C53" s="87">
        <f>'Tournament Results Data'!B52</f>
        <v>0</v>
      </c>
      <c r="D53" s="87"/>
      <c r="E53" s="87"/>
      <c r="F53" s="87"/>
      <c r="G53" s="87"/>
      <c r="H53" s="87"/>
      <c r="I53" s="87">
        <f>'Tournament Results Data'!H52</f>
        <v>0</v>
      </c>
      <c r="J53" s="87"/>
      <c r="K53" s="87"/>
      <c r="L53" s="87"/>
      <c r="M53" s="87"/>
      <c r="N53" s="87"/>
      <c r="O53" s="87"/>
      <c r="P53" s="87"/>
      <c r="Q53" s="87"/>
      <c r="R53" s="138"/>
      <c r="S53" s="83">
        <f>'Tournament Results Data'!R52</f>
        <v>0</v>
      </c>
      <c r="T53" s="84"/>
      <c r="U53" s="85"/>
      <c r="V53" s="86">
        <f>'Tournament Results Data'!U52</f>
        <v>0</v>
      </c>
      <c r="W53" s="77"/>
      <c r="X53" s="78"/>
      <c r="Y53" s="79" t="e">
        <f>'Tournament Results Data'!X52</f>
        <v>#DIV/0!</v>
      </c>
      <c r="Z53" s="80"/>
      <c r="AA53" s="80"/>
      <c r="AB53" s="81"/>
      <c r="AC53" s="83">
        <f>'Tournament Results Data'!AB52</f>
        <v>0</v>
      </c>
      <c r="AD53" s="84"/>
      <c r="AE53" s="85"/>
      <c r="AF53" s="83">
        <f>'Tournament Results Data'!AE52</f>
        <v>0</v>
      </c>
      <c r="AG53" s="84"/>
      <c r="AH53" s="85"/>
      <c r="AI53" s="79" t="e">
        <f>'Tournament Results Data'!AH52</f>
        <v>#DIV/0!</v>
      </c>
      <c r="AJ53" s="80"/>
      <c r="AK53" s="80"/>
      <c r="AL53" s="81"/>
      <c r="AM53" s="128"/>
      <c r="AN53" s="129"/>
      <c r="AO53" s="129"/>
      <c r="AP53" s="134"/>
      <c r="AQ53" s="82">
        <f>'Tournament Results Data'!AP52</f>
        <v>0</v>
      </c>
      <c r="AR53" s="73"/>
      <c r="AS53" s="73"/>
      <c r="AT53" s="117"/>
    </row>
    <row r="54" spans="2:46" ht="12.75">
      <c r="B54" s="8"/>
      <c r="C54" s="110"/>
      <c r="D54" s="112"/>
      <c r="E54" s="110"/>
      <c r="F54" s="111"/>
      <c r="G54" s="111"/>
      <c r="H54" s="111"/>
      <c r="I54" s="111"/>
      <c r="J54" s="111"/>
      <c r="K54" s="112"/>
      <c r="L54" s="110"/>
      <c r="M54" s="111"/>
      <c r="N54" s="111"/>
      <c r="O54" s="111"/>
      <c r="P54" s="111"/>
      <c r="Q54" s="111"/>
      <c r="R54" s="112"/>
      <c r="S54" s="110"/>
      <c r="T54" s="111"/>
      <c r="U54" s="111"/>
      <c r="V54" s="111"/>
      <c r="W54" s="111"/>
      <c r="X54" s="111"/>
      <c r="Y54" s="112"/>
      <c r="Z54" s="110"/>
      <c r="AA54" s="111"/>
      <c r="AB54" s="111"/>
      <c r="AC54" s="111"/>
      <c r="AD54" s="111"/>
      <c r="AE54" s="111"/>
      <c r="AF54" s="112"/>
      <c r="AG54" s="110"/>
      <c r="AH54" s="111"/>
      <c r="AI54" s="111"/>
      <c r="AJ54" s="111"/>
      <c r="AK54" s="111"/>
      <c r="AL54" s="111"/>
      <c r="AM54" s="112"/>
      <c r="AN54" s="110"/>
      <c r="AO54" s="111"/>
      <c r="AP54" s="111"/>
      <c r="AQ54" s="111"/>
      <c r="AR54" s="111"/>
      <c r="AS54" s="111"/>
      <c r="AT54" s="151"/>
    </row>
    <row r="55" spans="2:46" ht="12.75">
      <c r="B55" s="8"/>
      <c r="C55" s="82" t="str">
        <f>'Tournament Results Data'!B39</f>
        <v>Time</v>
      </c>
      <c r="D55" s="74"/>
      <c r="E55" s="82" t="str">
        <f>'Tournament Results Data'!D54</f>
        <v>8:30 AM</v>
      </c>
      <c r="F55" s="73"/>
      <c r="G55" s="73"/>
      <c r="H55" s="73"/>
      <c r="I55" s="73"/>
      <c r="J55" s="73"/>
      <c r="K55" s="74"/>
      <c r="L55" s="82" t="str">
        <f>'Tournament Results Data'!K54</f>
        <v>9:30 AM</v>
      </c>
      <c r="M55" s="73"/>
      <c r="N55" s="73"/>
      <c r="O55" s="73"/>
      <c r="P55" s="73"/>
      <c r="Q55" s="73"/>
      <c r="R55" s="74"/>
      <c r="S55" s="82" t="str">
        <f>'Tournament Results Data'!R54</f>
        <v>ASAP</v>
      </c>
      <c r="T55" s="73"/>
      <c r="U55" s="73"/>
      <c r="V55" s="73"/>
      <c r="W55" s="73"/>
      <c r="X55" s="73"/>
      <c r="Y55" s="74"/>
      <c r="Z55" s="82" t="str">
        <f>'Tournament Results Data'!Y54</f>
        <v>ASAP</v>
      </c>
      <c r="AA55" s="73"/>
      <c r="AB55" s="73"/>
      <c r="AC55" s="73"/>
      <c r="AD55" s="73"/>
      <c r="AE55" s="73"/>
      <c r="AF55" s="74"/>
      <c r="AG55" s="82" t="str">
        <f>'Tournament Results Data'!AF54</f>
        <v>ASAP</v>
      </c>
      <c r="AH55" s="73"/>
      <c r="AI55" s="73"/>
      <c r="AJ55" s="73"/>
      <c r="AK55" s="73"/>
      <c r="AL55" s="73"/>
      <c r="AM55" s="74"/>
      <c r="AN55" s="82" t="str">
        <f>'Tournament Results Data'!AM54</f>
        <v>ASAP</v>
      </c>
      <c r="AO55" s="73"/>
      <c r="AP55" s="73"/>
      <c r="AQ55" s="73"/>
      <c r="AR55" s="73"/>
      <c r="AS55" s="73"/>
      <c r="AT55" s="117"/>
    </row>
    <row r="56" spans="2:46" ht="12.75">
      <c r="B56" s="8"/>
      <c r="C56" s="82" t="str">
        <f>'Tournament Results Data'!B40</f>
        <v>Match #</v>
      </c>
      <c r="D56" s="74"/>
      <c r="E56" s="82" t="str">
        <f>'Tournament Results Data'!D40</f>
        <v>1</v>
      </c>
      <c r="F56" s="73"/>
      <c r="G56" s="73"/>
      <c r="H56" s="73"/>
      <c r="I56" s="73"/>
      <c r="J56" s="73"/>
      <c r="K56" s="74"/>
      <c r="L56" s="82" t="str">
        <f>'Tournament Results Data'!K40</f>
        <v>2</v>
      </c>
      <c r="M56" s="73"/>
      <c r="N56" s="73"/>
      <c r="O56" s="73"/>
      <c r="P56" s="73"/>
      <c r="Q56" s="73"/>
      <c r="R56" s="74"/>
      <c r="S56" s="82" t="str">
        <f>'Tournament Results Data'!R40</f>
        <v>3</v>
      </c>
      <c r="T56" s="73"/>
      <c r="U56" s="73"/>
      <c r="V56" s="73"/>
      <c r="W56" s="73"/>
      <c r="X56" s="73"/>
      <c r="Y56" s="74"/>
      <c r="Z56" s="82" t="str">
        <f>'Tournament Results Data'!Y40</f>
        <v>4</v>
      </c>
      <c r="AA56" s="73"/>
      <c r="AB56" s="73"/>
      <c r="AC56" s="73"/>
      <c r="AD56" s="73"/>
      <c r="AE56" s="73"/>
      <c r="AF56" s="74"/>
      <c r="AG56" s="82" t="str">
        <f>'Tournament Results Data'!AF40</f>
        <v>5</v>
      </c>
      <c r="AH56" s="73"/>
      <c r="AI56" s="73"/>
      <c r="AJ56" s="73"/>
      <c r="AK56" s="73"/>
      <c r="AL56" s="73"/>
      <c r="AM56" s="74"/>
      <c r="AN56" s="82" t="str">
        <f>'Tournament Results Data'!AM40</f>
        <v>6</v>
      </c>
      <c r="AO56" s="73"/>
      <c r="AP56" s="73"/>
      <c r="AQ56" s="73"/>
      <c r="AR56" s="73"/>
      <c r="AS56" s="73"/>
      <c r="AT56" s="117"/>
    </row>
    <row r="57" spans="2:46" ht="12.75">
      <c r="B57" s="8"/>
      <c r="C57" s="82" t="str">
        <f>'Tournament Results Data'!B41</f>
        <v>Match(Work)</v>
      </c>
      <c r="D57" s="74"/>
      <c r="E57" s="82" t="str">
        <f>'Tournament Results Data'!D41</f>
        <v>1 vs 2 (3)</v>
      </c>
      <c r="F57" s="73"/>
      <c r="G57" s="73"/>
      <c r="H57" s="73"/>
      <c r="I57" s="73"/>
      <c r="J57" s="73"/>
      <c r="K57" s="74"/>
      <c r="L57" s="82" t="str">
        <f>'Tournament Results Data'!K41</f>
        <v>3 vs 4 (2)</v>
      </c>
      <c r="M57" s="73"/>
      <c r="N57" s="73"/>
      <c r="O57" s="73"/>
      <c r="P57" s="73"/>
      <c r="Q57" s="73"/>
      <c r="R57" s="74"/>
      <c r="S57" s="82" t="str">
        <f>'Tournament Results Data'!R41</f>
        <v>2 vs 4 (1)</v>
      </c>
      <c r="T57" s="73"/>
      <c r="U57" s="73"/>
      <c r="V57" s="73"/>
      <c r="W57" s="73"/>
      <c r="X57" s="73"/>
      <c r="Y57" s="74"/>
      <c r="Z57" s="82" t="str">
        <f>'Tournament Results Data'!Y41</f>
        <v>1 vs 3 (4)</v>
      </c>
      <c r="AA57" s="73"/>
      <c r="AB57" s="73"/>
      <c r="AC57" s="73"/>
      <c r="AD57" s="73"/>
      <c r="AE57" s="73"/>
      <c r="AF57" s="74"/>
      <c r="AG57" s="82" t="str">
        <f>'Tournament Results Data'!AF41</f>
        <v>2 vs 3 (1)</v>
      </c>
      <c r="AH57" s="73"/>
      <c r="AI57" s="73"/>
      <c r="AJ57" s="73"/>
      <c r="AK57" s="73"/>
      <c r="AL57" s="73"/>
      <c r="AM57" s="74"/>
      <c r="AN57" s="82" t="str">
        <f>'Tournament Results Data'!AM41</f>
        <v>1 vs 4 (2)</v>
      </c>
      <c r="AO57" s="73"/>
      <c r="AP57" s="73"/>
      <c r="AQ57" s="73"/>
      <c r="AR57" s="73"/>
      <c r="AS57" s="73"/>
      <c r="AT57" s="117"/>
    </row>
    <row r="58" spans="2:46" ht="12.75">
      <c r="B58" s="8"/>
      <c r="C58" s="82" t="str">
        <f>'Tournament Results Data'!B42</f>
        <v>Score Set 1</v>
      </c>
      <c r="D58" s="74"/>
      <c r="E58" s="139">
        <f>'Tournament Results Data'!D57</f>
        <v>0</v>
      </c>
      <c r="F58" s="140"/>
      <c r="G58" s="140"/>
      <c r="H58" s="5" t="str">
        <f>'Tournament Results Data'!G42</f>
        <v>-</v>
      </c>
      <c r="I58" s="141">
        <f>'Tournament Results Data'!H57</f>
        <v>0</v>
      </c>
      <c r="J58" s="141"/>
      <c r="K58" s="142"/>
      <c r="L58" s="139">
        <f>'Tournament Results Data'!K57</f>
        <v>0</v>
      </c>
      <c r="M58" s="140"/>
      <c r="N58" s="140"/>
      <c r="O58" s="5" t="str">
        <f>'Tournament Results Data'!N42</f>
        <v>-</v>
      </c>
      <c r="P58" s="141">
        <f>'Tournament Results Data'!O57</f>
        <v>0</v>
      </c>
      <c r="Q58" s="141"/>
      <c r="R58" s="142"/>
      <c r="S58" s="139">
        <f>'Tournament Results Data'!R57</f>
        <v>0</v>
      </c>
      <c r="T58" s="140"/>
      <c r="U58" s="140"/>
      <c r="V58" s="5" t="str">
        <f>'Tournament Results Data'!U42</f>
        <v>-</v>
      </c>
      <c r="W58" s="141">
        <f>'Tournament Results Data'!V57</f>
        <v>0</v>
      </c>
      <c r="X58" s="141"/>
      <c r="Y58" s="142"/>
      <c r="Z58" s="139">
        <f>'Tournament Results Data'!Y57</f>
        <v>0</v>
      </c>
      <c r="AA58" s="140"/>
      <c r="AB58" s="140"/>
      <c r="AC58" s="5" t="str">
        <f>'Tournament Results Data'!AB42</f>
        <v>-</v>
      </c>
      <c r="AD58" s="141">
        <f>'Tournament Results Data'!AC57</f>
        <v>0</v>
      </c>
      <c r="AE58" s="141"/>
      <c r="AF58" s="142"/>
      <c r="AG58" s="139">
        <f>'Tournament Results Data'!AF57</f>
        <v>0</v>
      </c>
      <c r="AH58" s="140"/>
      <c r="AI58" s="140"/>
      <c r="AJ58" s="5" t="str">
        <f>'Tournament Results Data'!AI42</f>
        <v>-</v>
      </c>
      <c r="AK58" s="141">
        <f>'Tournament Results Data'!AJ57</f>
        <v>0</v>
      </c>
      <c r="AL58" s="141"/>
      <c r="AM58" s="142"/>
      <c r="AN58" s="139">
        <f>'Tournament Results Data'!AM57</f>
        <v>0</v>
      </c>
      <c r="AO58" s="140"/>
      <c r="AP58" s="140"/>
      <c r="AQ58" s="5" t="str">
        <f>'Tournament Results Data'!AP42</f>
        <v>-</v>
      </c>
      <c r="AR58" s="141">
        <f>'Tournament Results Data'!AQ57</f>
        <v>0</v>
      </c>
      <c r="AS58" s="141"/>
      <c r="AT58" s="148"/>
    </row>
    <row r="59" spans="2:46" ht="12.75">
      <c r="B59" s="8"/>
      <c r="C59" s="82" t="str">
        <f>'Tournament Results Data'!B43</f>
        <v>Score Set 2</v>
      </c>
      <c r="D59" s="74"/>
      <c r="E59" s="139">
        <f>'Tournament Results Data'!D58</f>
        <v>0</v>
      </c>
      <c r="F59" s="140"/>
      <c r="G59" s="140"/>
      <c r="H59" s="5" t="str">
        <f>'Tournament Results Data'!G43</f>
        <v>-</v>
      </c>
      <c r="I59" s="141">
        <f>'Tournament Results Data'!H58</f>
        <v>0</v>
      </c>
      <c r="J59" s="141"/>
      <c r="K59" s="142"/>
      <c r="L59" s="139">
        <f>'Tournament Results Data'!K58</f>
        <v>0</v>
      </c>
      <c r="M59" s="140"/>
      <c r="N59" s="140"/>
      <c r="O59" s="5" t="str">
        <f>'Tournament Results Data'!N43</f>
        <v>-</v>
      </c>
      <c r="P59" s="141">
        <f>'Tournament Results Data'!O58</f>
        <v>0</v>
      </c>
      <c r="Q59" s="141"/>
      <c r="R59" s="142"/>
      <c r="S59" s="139">
        <f>'Tournament Results Data'!R58</f>
        <v>0</v>
      </c>
      <c r="T59" s="140"/>
      <c r="U59" s="140"/>
      <c r="V59" s="5" t="str">
        <f>'Tournament Results Data'!U43</f>
        <v>-</v>
      </c>
      <c r="W59" s="141">
        <f>'Tournament Results Data'!V58</f>
        <v>0</v>
      </c>
      <c r="X59" s="141"/>
      <c r="Y59" s="142"/>
      <c r="Z59" s="139">
        <f>'Tournament Results Data'!Y58</f>
        <v>0</v>
      </c>
      <c r="AA59" s="140"/>
      <c r="AB59" s="140"/>
      <c r="AC59" s="5" t="str">
        <f>'Tournament Results Data'!AB43</f>
        <v>-</v>
      </c>
      <c r="AD59" s="141">
        <f>'Tournament Results Data'!AC58</f>
        <v>0</v>
      </c>
      <c r="AE59" s="141"/>
      <c r="AF59" s="142"/>
      <c r="AG59" s="139">
        <f>'Tournament Results Data'!AF58</f>
        <v>0</v>
      </c>
      <c r="AH59" s="140"/>
      <c r="AI59" s="140"/>
      <c r="AJ59" s="5" t="str">
        <f>'Tournament Results Data'!AI43</f>
        <v>-</v>
      </c>
      <c r="AK59" s="141">
        <f>'Tournament Results Data'!AJ58</f>
        <v>0</v>
      </c>
      <c r="AL59" s="141"/>
      <c r="AM59" s="142"/>
      <c r="AN59" s="139">
        <f>'Tournament Results Data'!AM58</f>
        <v>0</v>
      </c>
      <c r="AO59" s="140"/>
      <c r="AP59" s="140"/>
      <c r="AQ59" s="5" t="str">
        <f>'Tournament Results Data'!AP43</f>
        <v>-</v>
      </c>
      <c r="AR59" s="141">
        <f>'Tournament Results Data'!AQ58</f>
        <v>0</v>
      </c>
      <c r="AS59" s="141"/>
      <c r="AT59" s="148"/>
    </row>
    <row r="60" spans="2:46" ht="13.5" thickBot="1">
      <c r="B60" s="10"/>
      <c r="C60" s="113" t="str">
        <f>'Tournament Results Data'!B44</f>
        <v>Score Set 3</v>
      </c>
      <c r="D60" s="114"/>
      <c r="E60" s="144" t="str">
        <f>IF('Tournament Results Data'!D59='Tournament Results Data'!H59," ",'Tournament Results Data'!D59)</f>
        <v> </v>
      </c>
      <c r="F60" s="145" t="e">
        <f>IF('[1]Tournament Results Data'!#REF!='[1]Tournament Results Data'!#REF!," ",'[1]Tournament Results Data'!#REF!)</f>
        <v>#REF!</v>
      </c>
      <c r="G60" s="145" t="e">
        <f>IF('[1]Tournament Results Data'!#REF!='[1]Tournament Results Data'!#REF!," ",'[1]Tournament Results Data'!#REF!)</f>
        <v>#REF!</v>
      </c>
      <c r="H60" s="16" t="str">
        <f>IF(E60=I60," ","-")</f>
        <v> </v>
      </c>
      <c r="I60" s="146" t="str">
        <f>IF('Tournament Results Data'!H59='Tournament Results Data'!D59," ",'Tournament Results Data'!H59)</f>
        <v> </v>
      </c>
      <c r="J60" s="146" t="e">
        <f>IF('[1]Tournament Results Data'!#REF!='[1]Tournament Results Data'!#REF!," ",'[1]Tournament Results Data'!#REF!)</f>
        <v>#REF!</v>
      </c>
      <c r="K60" s="154" t="e">
        <f>IF('[1]Tournament Results Data'!#REF!='[1]Tournament Results Data'!#REF!," ",'[1]Tournament Results Data'!#REF!)</f>
        <v>#REF!</v>
      </c>
      <c r="L60" s="144" t="str">
        <f>IF('Tournament Results Data'!K59='Tournament Results Data'!O59," ",'Tournament Results Data'!K59)</f>
        <v> </v>
      </c>
      <c r="M60" s="145" t="e">
        <f>IF('[1]Tournament Results Data'!#REF!='[1]Tournament Results Data'!#REF!," ",'[1]Tournament Results Data'!#REF!)</f>
        <v>#REF!</v>
      </c>
      <c r="N60" s="145" t="e">
        <f>IF('[1]Tournament Results Data'!#REF!='[1]Tournament Results Data'!#REF!," ",'[1]Tournament Results Data'!#REF!)</f>
        <v>#REF!</v>
      </c>
      <c r="O60" s="16" t="str">
        <f>IF(L60=P60," ","-")</f>
        <v> </v>
      </c>
      <c r="P60" s="146" t="str">
        <f>IF('Tournament Results Data'!O59='Tournament Results Data'!K59," ",'Tournament Results Data'!O59)</f>
        <v> </v>
      </c>
      <c r="Q60" s="146" t="e">
        <f>IF('[1]Tournament Results Data'!#REF!='[1]Tournament Results Data'!#REF!," ",'[1]Tournament Results Data'!#REF!)</f>
        <v>#REF!</v>
      </c>
      <c r="R60" s="154" t="e">
        <f>IF('[1]Tournament Results Data'!#REF!='[1]Tournament Results Data'!#REF!," ",'[1]Tournament Results Data'!#REF!)</f>
        <v>#REF!</v>
      </c>
      <c r="S60" s="144" t="str">
        <f>IF('Tournament Results Data'!R59='Tournament Results Data'!V59," ",'Tournament Results Data'!R59)</f>
        <v> </v>
      </c>
      <c r="T60" s="145" t="e">
        <f>IF('[1]Tournament Results Data'!#REF!='[1]Tournament Results Data'!#REF!," ",'[1]Tournament Results Data'!#REF!)</f>
        <v>#REF!</v>
      </c>
      <c r="U60" s="145" t="e">
        <f>IF('[1]Tournament Results Data'!#REF!='[1]Tournament Results Data'!#REF!," ",'[1]Tournament Results Data'!#REF!)</f>
        <v>#REF!</v>
      </c>
      <c r="V60" s="16" t="str">
        <f>IF(S60=W60," ","-")</f>
        <v> </v>
      </c>
      <c r="W60" s="146" t="str">
        <f>IF('Tournament Results Data'!V59='Tournament Results Data'!R59," ",'Tournament Results Data'!V59)</f>
        <v> </v>
      </c>
      <c r="X60" s="146" t="e">
        <f>IF('[1]Tournament Results Data'!#REF!='[1]Tournament Results Data'!#REF!," ",'[1]Tournament Results Data'!#REF!)</f>
        <v>#REF!</v>
      </c>
      <c r="Y60" s="154" t="e">
        <f>IF('[1]Tournament Results Data'!#REF!='[1]Tournament Results Data'!#REF!," ",'[1]Tournament Results Data'!#REF!)</f>
        <v>#REF!</v>
      </c>
      <c r="Z60" s="144" t="str">
        <f>IF('Tournament Results Data'!Y59='Tournament Results Data'!AC59," ",'Tournament Results Data'!Y59)</f>
        <v> </v>
      </c>
      <c r="AA60" s="145" t="e">
        <f>IF('[1]Tournament Results Data'!#REF!='[1]Tournament Results Data'!#REF!," ",'[1]Tournament Results Data'!#REF!)</f>
        <v>#REF!</v>
      </c>
      <c r="AB60" s="145" t="e">
        <f>IF('[1]Tournament Results Data'!#REF!='[1]Tournament Results Data'!#REF!," ",'[1]Tournament Results Data'!#REF!)</f>
        <v>#REF!</v>
      </c>
      <c r="AC60" s="16" t="str">
        <f>IF(Z60=AD60," ","-")</f>
        <v> </v>
      </c>
      <c r="AD60" s="146" t="str">
        <f>IF('Tournament Results Data'!AC59='Tournament Results Data'!Y59," ",'Tournament Results Data'!AC59)</f>
        <v> </v>
      </c>
      <c r="AE60" s="146" t="e">
        <f>IF('[1]Tournament Results Data'!#REF!='[1]Tournament Results Data'!#REF!," ",'[1]Tournament Results Data'!#REF!)</f>
        <v>#REF!</v>
      </c>
      <c r="AF60" s="154" t="e">
        <f>IF('[1]Tournament Results Data'!#REF!='[1]Tournament Results Data'!#REF!," ",'[1]Tournament Results Data'!#REF!)</f>
        <v>#REF!</v>
      </c>
      <c r="AG60" s="144" t="str">
        <f>IF('Tournament Results Data'!AF59='Tournament Results Data'!AJ59," ",'Tournament Results Data'!AF59)</f>
        <v> </v>
      </c>
      <c r="AH60" s="145" t="e">
        <f>IF('[1]Tournament Results Data'!#REF!='[1]Tournament Results Data'!#REF!," ",'[1]Tournament Results Data'!#REF!)</f>
        <v>#REF!</v>
      </c>
      <c r="AI60" s="145" t="e">
        <f>IF('[1]Tournament Results Data'!#REF!='[1]Tournament Results Data'!#REF!," ",'[1]Tournament Results Data'!#REF!)</f>
        <v>#REF!</v>
      </c>
      <c r="AJ60" s="16" t="str">
        <f>IF(AG60=AK60," ","-")</f>
        <v> </v>
      </c>
      <c r="AK60" s="146" t="str">
        <f>IF('Tournament Results Data'!AJ59='Tournament Results Data'!AF59," ",'Tournament Results Data'!AJ59)</f>
        <v> </v>
      </c>
      <c r="AL60" s="146" t="e">
        <f>IF('[1]Tournament Results Data'!#REF!='[1]Tournament Results Data'!#REF!," ",'[1]Tournament Results Data'!#REF!)</f>
        <v>#REF!</v>
      </c>
      <c r="AM60" s="154" t="e">
        <f>IF('[1]Tournament Results Data'!#REF!='[1]Tournament Results Data'!#REF!," ",'[1]Tournament Results Data'!#REF!)</f>
        <v>#REF!</v>
      </c>
      <c r="AN60" s="144" t="str">
        <f>IF('Tournament Results Data'!AM59='Tournament Results Data'!AQ59," ",'Tournament Results Data'!AM59)</f>
        <v> </v>
      </c>
      <c r="AO60" s="145" t="e">
        <f>IF('[1]Tournament Results Data'!#REF!='[1]Tournament Results Data'!#REF!," ",'[1]Tournament Results Data'!#REF!)</f>
        <v>#REF!</v>
      </c>
      <c r="AP60" s="145" t="e">
        <f>IF('[1]Tournament Results Data'!#REF!='[1]Tournament Results Data'!#REF!," ",'[1]Tournament Results Data'!#REF!)</f>
        <v>#REF!</v>
      </c>
      <c r="AQ60" s="16" t="str">
        <f>IF(AN60=AR60," ","-")</f>
        <v> </v>
      </c>
      <c r="AR60" s="146" t="str">
        <f>IF('Tournament Results Data'!AQ59='Tournament Results Data'!AM59," ",'Tournament Results Data'!AQ59)</f>
        <v> </v>
      </c>
      <c r="AS60" s="146" t="e">
        <f>IF('[1]Tournament Results Data'!#REF!='[1]Tournament Results Data'!#REF!," ",'[1]Tournament Results Data'!#REF!)</f>
        <v>#REF!</v>
      </c>
      <c r="AT60" s="147" t="e">
        <f>IF('[1]Tournament Results Data'!#REF!='[1]Tournament Results Data'!#REF!," ",'[1]Tournament Results Data'!#REF!)</f>
        <v>#REF!</v>
      </c>
    </row>
    <row r="61" spans="2:46" ht="12.75">
      <c r="B61" s="2"/>
      <c r="C61" s="2"/>
      <c r="D61" s="2"/>
      <c r="E61" s="20"/>
      <c r="F61" s="20"/>
      <c r="G61" s="20"/>
      <c r="H61" s="2"/>
      <c r="I61" s="21"/>
      <c r="J61" s="21"/>
      <c r="K61" s="21"/>
      <c r="L61" s="20"/>
      <c r="M61" s="20"/>
      <c r="N61" s="20"/>
      <c r="O61" s="2"/>
      <c r="P61" s="21"/>
      <c r="Q61" s="21"/>
      <c r="R61" s="21"/>
      <c r="S61" s="20"/>
      <c r="T61" s="20"/>
      <c r="U61" s="20"/>
      <c r="V61" s="2"/>
      <c r="W61" s="21"/>
      <c r="X61" s="21"/>
      <c r="Y61" s="21"/>
      <c r="Z61" s="20"/>
      <c r="AA61" s="20"/>
      <c r="AB61" s="20"/>
      <c r="AC61" s="2"/>
      <c r="AD61" s="21"/>
      <c r="AE61" s="21"/>
      <c r="AF61" s="21"/>
      <c r="AG61" s="20"/>
      <c r="AH61" s="20"/>
      <c r="AI61" s="20"/>
      <c r="AJ61" s="2"/>
      <c r="AK61" s="21"/>
      <c r="AL61" s="21"/>
      <c r="AM61" s="21"/>
      <c r="AN61" s="20"/>
      <c r="AO61" s="20"/>
      <c r="AP61" s="20"/>
      <c r="AQ61" s="2"/>
      <c r="AR61" s="21"/>
      <c r="AS61" s="21"/>
      <c r="AT61" s="21"/>
    </row>
    <row r="63" spans="1:46" ht="18">
      <c r="A63" s="51"/>
      <c r="B63" s="163" t="s">
        <v>48</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row>
    <row r="64" spans="1:38" ht="18">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2:46" ht="12.75">
      <c r="B65" s="193" t="e">
        <f>'Tournament Results Data'!#REF!</f>
        <v>#REF!</v>
      </c>
      <c r="C65" s="193"/>
      <c r="D65" s="193"/>
      <c r="E65" s="193"/>
      <c r="F65" s="193"/>
      <c r="G65" s="193"/>
      <c r="H65" s="193"/>
      <c r="I65" s="2"/>
      <c r="J65" s="2"/>
      <c r="K65" s="2"/>
      <c r="L65" s="2"/>
      <c r="M65" s="2"/>
      <c r="N65" s="2"/>
      <c r="O65" s="2"/>
      <c r="P65" s="2"/>
      <c r="Q65" s="2"/>
      <c r="R65" s="2"/>
      <c r="S65" s="2"/>
      <c r="T65" s="2"/>
      <c r="U65" s="2"/>
      <c r="V65" s="2"/>
      <c r="W65" s="2"/>
      <c r="X65" s="2"/>
      <c r="Y65" s="2"/>
      <c r="Z65" s="2"/>
      <c r="AA65"/>
      <c r="AB65"/>
      <c r="AC65"/>
      <c r="AD65"/>
      <c r="AE65"/>
      <c r="AF65"/>
      <c r="AG65"/>
      <c r="AH65"/>
      <c r="AI65"/>
      <c r="AJ65"/>
      <c r="AK65"/>
      <c r="AL65"/>
      <c r="AM65"/>
      <c r="AN65"/>
      <c r="AO65"/>
      <c r="AP65"/>
      <c r="AQ65"/>
      <c r="AR65"/>
      <c r="AS65"/>
      <c r="AT65"/>
    </row>
    <row r="66" spans="2:46" ht="12.75">
      <c r="B66" s="54"/>
      <c r="C66" s="50"/>
      <c r="D66" s="50"/>
      <c r="E66" s="35"/>
      <c r="F66" s="29"/>
      <c r="G66" s="29"/>
      <c r="H66" s="29"/>
      <c r="I66" s="17"/>
      <c r="J66" s="30"/>
      <c r="K66" s="30"/>
      <c r="L66" s="30"/>
      <c r="M66" s="30"/>
      <c r="N66" s="30"/>
      <c r="O66" s="30"/>
      <c r="P66" s="30"/>
      <c r="Q66" s="30"/>
      <c r="R66" s="30"/>
      <c r="S66" s="30"/>
      <c r="T66" s="2"/>
      <c r="U66" s="2"/>
      <c r="V66" s="2"/>
      <c r="W66" s="2"/>
      <c r="X66" s="2"/>
      <c r="Y66" s="2"/>
      <c r="Z66" s="2"/>
      <c r="AA66"/>
      <c r="AB66"/>
      <c r="AC66"/>
      <c r="AD66"/>
      <c r="AE66"/>
      <c r="AF66"/>
      <c r="AG66"/>
      <c r="AH66"/>
      <c r="AI66"/>
      <c r="AJ66"/>
      <c r="AK66"/>
      <c r="AL66"/>
      <c r="AM66"/>
      <c r="AN66"/>
      <c r="AO66"/>
      <c r="AP66"/>
      <c r="AQ66"/>
      <c r="AR66"/>
      <c r="AS66"/>
      <c r="AT66"/>
    </row>
    <row r="67" spans="2:46" ht="12.75">
      <c r="B67" s="31"/>
      <c r="C67" s="90" t="e">
        <f>'Tournament Results Data'!#REF!</f>
        <v>#REF!</v>
      </c>
      <c r="D67" s="90"/>
      <c r="E67" s="27"/>
      <c r="F67" s="15"/>
      <c r="G67" s="111" t="e">
        <f>'Tournament Results Data'!#REF!</f>
        <v>#REF!</v>
      </c>
      <c r="H67" s="111"/>
      <c r="I67" s="111"/>
      <c r="J67" s="111"/>
      <c r="K67" s="111"/>
      <c r="L67" s="111"/>
      <c r="M67" s="111"/>
      <c r="N67" s="111"/>
      <c r="O67" s="111"/>
      <c r="P67" s="111"/>
      <c r="Q67" s="111"/>
      <c r="R67" s="111"/>
      <c r="S67" s="111"/>
      <c r="T67" s="111"/>
      <c r="U67" s="111"/>
      <c r="V67" s="111"/>
      <c r="W67" s="111"/>
      <c r="X67" s="111"/>
      <c r="Y67" s="2"/>
      <c r="Z67" s="2"/>
      <c r="AA67"/>
      <c r="AB67"/>
      <c r="AC67"/>
      <c r="AD67"/>
      <c r="AE67"/>
      <c r="AF67"/>
      <c r="AG67"/>
      <c r="AH67"/>
      <c r="AI67"/>
      <c r="AJ67"/>
      <c r="AK67"/>
      <c r="AL67"/>
      <c r="AM67"/>
      <c r="AN67"/>
      <c r="AO67"/>
      <c r="AP67"/>
      <c r="AQ67"/>
      <c r="AR67"/>
      <c r="AS67"/>
      <c r="AT67"/>
    </row>
    <row r="68" spans="2:46" ht="12.75">
      <c r="B68" s="31"/>
      <c r="C68" s="29"/>
      <c r="D68" s="29"/>
      <c r="E68" s="36"/>
      <c r="F68" s="29"/>
      <c r="G68"/>
      <c r="H68"/>
      <c r="I68"/>
      <c r="J68"/>
      <c r="K68"/>
      <c r="L68"/>
      <c r="M68" s="88" t="e">
        <f>IF('Tournament Results Data'!#REF!='Tournament Results Data'!#REF!,'Tournament Results Data'!#REF!,'Tournament Results Data'!#REF!)</f>
        <v>#REF!</v>
      </c>
      <c r="N68" s="88"/>
      <c r="O68" s="2" t="s">
        <v>11</v>
      </c>
      <c r="P68" s="89" t="e">
        <f>IF('Tournament Results Data'!#REF!='Tournament Results Data'!#REF!,'Tournament Results Data'!#REF!,'Tournament Results Data'!#REF!)</f>
        <v>#REF!</v>
      </c>
      <c r="Q68" s="89"/>
      <c r="R68"/>
      <c r="S68"/>
      <c r="T68"/>
      <c r="U68"/>
      <c r="V68"/>
      <c r="W68"/>
      <c r="X68" s="41"/>
      <c r="Y68" s="28"/>
      <c r="Z68"/>
      <c r="AA68"/>
      <c r="AB68"/>
      <c r="AC68"/>
      <c r="AD68"/>
      <c r="AE68"/>
      <c r="AF68"/>
      <c r="AG68"/>
      <c r="AH68"/>
      <c r="AI68"/>
      <c r="AJ68"/>
      <c r="AK68"/>
      <c r="AL68"/>
      <c r="AM68"/>
      <c r="AN68"/>
      <c r="AO68"/>
      <c r="AP68"/>
      <c r="AQ68"/>
      <c r="AR68"/>
      <c r="AS68"/>
      <c r="AT68"/>
    </row>
    <row r="69" spans="2:46" ht="12.75" customHeight="1">
      <c r="B69" s="34"/>
      <c r="C69" s="15"/>
      <c r="D69" s="33"/>
      <c r="E69" s="38"/>
      <c r="F69" s="32"/>
      <c r="G69" s="32"/>
      <c r="H69" s="32"/>
      <c r="I69" s="32"/>
      <c r="J69" s="32"/>
      <c r="K69" s="32"/>
      <c r="L69" s="32"/>
      <c r="M69" s="32"/>
      <c r="N69" s="32"/>
      <c r="O69" s="32"/>
      <c r="P69" s="32"/>
      <c r="Q69" s="32"/>
      <c r="R69" s="32"/>
      <c r="S69" s="32"/>
      <c r="T69" s="32"/>
      <c r="U69" s="32"/>
      <c r="V69" s="32"/>
      <c r="W69" s="32"/>
      <c r="X69"/>
      <c r="Y69"/>
      <c r="Z69"/>
      <c r="AA69"/>
      <c r="AB69"/>
      <c r="AC69"/>
      <c r="AD69"/>
      <c r="AE69"/>
      <c r="AF69"/>
      <c r="AG69"/>
      <c r="AH69"/>
      <c r="AI69"/>
      <c r="AJ69"/>
      <c r="AK69"/>
      <c r="AL69"/>
      <c r="AM69"/>
      <c r="AN69"/>
      <c r="AO69"/>
      <c r="AP69"/>
      <c r="AQ69"/>
      <c r="AR69"/>
      <c r="AS69"/>
      <c r="AT69"/>
    </row>
    <row r="70" spans="2:46" ht="12.75" customHeight="1">
      <c r="B70" s="193" t="e">
        <f>'Tournament Results Data'!#REF!</f>
        <v>#REF!</v>
      </c>
      <c r="C70" s="193"/>
      <c r="D70" s="193"/>
      <c r="E70" s="193"/>
      <c r="F70" s="193"/>
      <c r="G70" s="193"/>
      <c r="H70" s="193"/>
      <c r="I70" s="2"/>
      <c r="J70" s="2"/>
      <c r="K70" s="2"/>
      <c r="L70" s="2"/>
      <c r="M70" s="2"/>
      <c r="N70" s="2"/>
      <c r="O70" s="2"/>
      <c r="P70" s="2"/>
      <c r="Q70" s="2"/>
      <c r="R70" s="2"/>
      <c r="S70" s="2"/>
      <c r="T70" s="2"/>
      <c r="U70" s="2"/>
      <c r="V70" s="2"/>
      <c r="W70" s="2"/>
      <c r="X70"/>
      <c r="Y70"/>
      <c r="Z70"/>
      <c r="AA70"/>
      <c r="AB70"/>
      <c r="AC70"/>
      <c r="AD70"/>
      <c r="AE70"/>
      <c r="AF70"/>
      <c r="AG70"/>
      <c r="AH70"/>
      <c r="AI70"/>
      <c r="AJ70"/>
      <c r="AK70"/>
      <c r="AL70"/>
      <c r="AM70"/>
      <c r="AN70"/>
      <c r="AO70"/>
      <c r="AP70"/>
      <c r="AQ70"/>
      <c r="AR70"/>
      <c r="AS70"/>
      <c r="AT70"/>
    </row>
    <row r="71" spans="2:46" ht="12.75" customHeight="1">
      <c r="B71" s="31"/>
      <c r="C71" s="29"/>
      <c r="D71" s="29"/>
      <c r="E71" s="29"/>
      <c r="F71" s="29"/>
      <c r="G71" s="29"/>
      <c r="H71" s="29"/>
      <c r="I71" s="17"/>
      <c r="J71" s="30"/>
      <c r="K71" s="30"/>
      <c r="L71" s="30"/>
      <c r="M71" s="30"/>
      <c r="N71" s="30"/>
      <c r="O71" s="30"/>
      <c r="P71" s="30"/>
      <c r="Q71" s="30"/>
      <c r="R71" s="30"/>
      <c r="S71" s="30"/>
      <c r="T71" s="2"/>
      <c r="U71" s="2"/>
      <c r="V71" s="2"/>
      <c r="W71" s="2"/>
      <c r="X71"/>
      <c r="Y71"/>
      <c r="Z71"/>
      <c r="AA71"/>
      <c r="AB71"/>
      <c r="AC71"/>
      <c r="AD71"/>
      <c r="AE71"/>
      <c r="AF71"/>
      <c r="AG71"/>
      <c r="AH71"/>
      <c r="AI71"/>
      <c r="AJ71"/>
      <c r="AK71"/>
      <c r="AL71"/>
      <c r="AM71"/>
      <c r="AN71"/>
      <c r="AO71"/>
      <c r="AP71"/>
      <c r="AQ71"/>
      <c r="AR71"/>
      <c r="AS71"/>
      <c r="AT71"/>
    </row>
    <row r="72" spans="2:46" ht="12.75" customHeight="1">
      <c r="B72" s="31"/>
      <c r="C72" s="2"/>
      <c r="D72" s="2"/>
      <c r="E72" s="2"/>
      <c r="F72" s="2"/>
      <c r="G72" s="2"/>
      <c r="H72" s="2"/>
      <c r="I72" s="2"/>
      <c r="J72" s="2"/>
      <c r="K72" s="2"/>
      <c r="L72" s="2"/>
      <c r="M72" s="2"/>
      <c r="N72" s="2"/>
      <c r="O72" s="2"/>
      <c r="P72" s="2"/>
      <c r="Q72" s="2"/>
      <c r="R72" s="2"/>
      <c r="S72" s="2"/>
      <c r="T72" s="2"/>
      <c r="U72" s="2"/>
      <c r="V72" s="2"/>
      <c r="W72" s="2"/>
      <c r="X72"/>
      <c r="Y72"/>
      <c r="Z72"/>
      <c r="AA72"/>
      <c r="AB72"/>
      <c r="AC72"/>
      <c r="AD72"/>
      <c r="AE72"/>
      <c r="AF72"/>
      <c r="AG72"/>
      <c r="AH72"/>
      <c r="AI72"/>
      <c r="AJ72"/>
      <c r="AK72"/>
      <c r="AL72"/>
      <c r="AM72"/>
      <c r="AN72"/>
      <c r="AO72"/>
      <c r="AP72"/>
      <c r="AQ72"/>
      <c r="AR72"/>
      <c r="AS72"/>
      <c r="AT72"/>
    </row>
    <row r="73" spans="2:46" ht="12.75" customHeight="1">
      <c r="B73" s="193" t="e">
        <f>'Tournament Results Data'!#REF!</f>
        <v>#REF!</v>
      </c>
      <c r="C73" s="193"/>
      <c r="D73" s="193"/>
      <c r="E73" s="193"/>
      <c r="F73" s="193"/>
      <c r="G73" s="193"/>
      <c r="H73" s="193"/>
      <c r="I73" s="2"/>
      <c r="J73" s="2"/>
      <c r="K73" s="2"/>
      <c r="L73" s="2"/>
      <c r="M73" s="2"/>
      <c r="N73" s="2"/>
      <c r="O73" s="2"/>
      <c r="P73" s="2"/>
      <c r="Q73" s="2"/>
      <c r="R73" s="2"/>
      <c r="S73" s="2"/>
      <c r="T73" s="2"/>
      <c r="U73" s="2"/>
      <c r="V73" s="2"/>
      <c r="W73" s="2"/>
      <c r="X73"/>
      <c r="Y73"/>
      <c r="Z73"/>
      <c r="AA73"/>
      <c r="AB73"/>
      <c r="AC73"/>
      <c r="AD73"/>
      <c r="AE73"/>
      <c r="AF73"/>
      <c r="AG73"/>
      <c r="AH73"/>
      <c r="AI73"/>
      <c r="AJ73"/>
      <c r="AK73"/>
      <c r="AL73"/>
      <c r="AM73"/>
      <c r="AN73"/>
      <c r="AO73"/>
      <c r="AP73"/>
      <c r="AQ73"/>
      <c r="AR73"/>
      <c r="AS73"/>
      <c r="AT73"/>
    </row>
    <row r="74" spans="2:46" ht="12.75" customHeight="1">
      <c r="B74" s="54"/>
      <c r="C74" s="50"/>
      <c r="D74" s="50"/>
      <c r="E74" s="35"/>
      <c r="F74" s="29"/>
      <c r="G74" s="29"/>
      <c r="H74" s="29"/>
      <c r="I74" s="17"/>
      <c r="J74" s="30"/>
      <c r="K74" s="30"/>
      <c r="L74" s="30"/>
      <c r="M74" s="30"/>
      <c r="N74" s="30"/>
      <c r="O74" s="30"/>
      <c r="P74" s="30"/>
      <c r="Q74" s="30"/>
      <c r="R74" s="30"/>
      <c r="S74" s="30"/>
      <c r="T74" s="2"/>
      <c r="U74" s="2"/>
      <c r="V74" s="2"/>
      <c r="W74" s="2"/>
      <c r="X74"/>
      <c r="Y74"/>
      <c r="Z74"/>
      <c r="AA74"/>
      <c r="AB74"/>
      <c r="AC74"/>
      <c r="AD74"/>
      <c r="AE74"/>
      <c r="AF74"/>
      <c r="AG74"/>
      <c r="AH74"/>
      <c r="AI74"/>
      <c r="AJ74"/>
      <c r="AK74"/>
      <c r="AL74"/>
      <c r="AM74"/>
      <c r="AN74"/>
      <c r="AO74"/>
      <c r="AP74"/>
      <c r="AQ74"/>
      <c r="AR74"/>
      <c r="AS74"/>
      <c r="AT74"/>
    </row>
    <row r="75" spans="2:46" ht="12.75" customHeight="1">
      <c r="B75" s="31"/>
      <c r="C75" s="90" t="e">
        <f>'Tournament Results Data'!#REF!</f>
        <v>#REF!</v>
      </c>
      <c r="D75" s="90"/>
      <c r="E75" s="37"/>
      <c r="F75" s="33"/>
      <c r="G75" s="111" t="e">
        <f>'Tournament Results Data'!#REF!</f>
        <v>#REF!</v>
      </c>
      <c r="H75" s="111"/>
      <c r="I75" s="111"/>
      <c r="J75" s="111"/>
      <c r="K75" s="111"/>
      <c r="L75" s="111"/>
      <c r="M75" s="111"/>
      <c r="N75" s="111"/>
      <c r="O75" s="111"/>
      <c r="P75" s="111"/>
      <c r="Q75" s="111"/>
      <c r="R75" s="111"/>
      <c r="S75" s="111"/>
      <c r="T75" s="111"/>
      <c r="U75" s="111"/>
      <c r="V75" s="111"/>
      <c r="W75" s="111"/>
      <c r="X75" s="111"/>
      <c r="Y75" s="28"/>
      <c r="Z75"/>
      <c r="AA75"/>
      <c r="AB75"/>
      <c r="AC75"/>
      <c r="AD75"/>
      <c r="AE75"/>
      <c r="AF75"/>
      <c r="AG75"/>
      <c r="AH75"/>
      <c r="AI75"/>
      <c r="AJ75"/>
      <c r="AK75"/>
      <c r="AL75"/>
      <c r="AM75"/>
      <c r="AN75"/>
      <c r="AO75"/>
      <c r="AP75"/>
      <c r="AQ75"/>
      <c r="AR75"/>
      <c r="AS75"/>
      <c r="AT75"/>
    </row>
    <row r="76" spans="2:46" ht="12.75" customHeight="1">
      <c r="B76" s="31"/>
      <c r="C76" s="2"/>
      <c r="D76" s="2"/>
      <c r="E76" s="27"/>
      <c r="F76" s="2"/>
      <c r="G76"/>
      <c r="H76"/>
      <c r="I76"/>
      <c r="J76"/>
      <c r="K76"/>
      <c r="L76"/>
      <c r="M76" s="88" t="e">
        <f>IF('Tournament Results Data'!#REF!='Tournament Results Data'!#REF!,'Tournament Results Data'!#REF!,'Tournament Results Data'!#REF!)</f>
        <v>#REF!</v>
      </c>
      <c r="N76" s="88"/>
      <c r="O76" s="2" t="s">
        <v>11</v>
      </c>
      <c r="P76" s="89" t="e">
        <f>IF('Tournament Results Data'!#REF!='Tournament Results Data'!#REF!,'Tournament Results Data'!#REF!,'Tournament Results Data'!#REF!)</f>
        <v>#REF!</v>
      </c>
      <c r="Q76" s="89"/>
      <c r="R76"/>
      <c r="S76"/>
      <c r="T76"/>
      <c r="U76"/>
      <c r="V76"/>
      <c r="W76"/>
      <c r="X76" s="2"/>
      <c r="Y76"/>
      <c r="Z76"/>
      <c r="AA76"/>
      <c r="AB76"/>
      <c r="AC76"/>
      <c r="AD76"/>
      <c r="AE76"/>
      <c r="AF76"/>
      <c r="AG76"/>
      <c r="AH76"/>
      <c r="AI76"/>
      <c r="AJ76"/>
      <c r="AK76"/>
      <c r="AL76"/>
      <c r="AM76"/>
      <c r="AN76"/>
      <c r="AO76"/>
      <c r="AP76"/>
      <c r="AQ76"/>
      <c r="AR76"/>
      <c r="AS76"/>
      <c r="AT76"/>
    </row>
    <row r="77" spans="2:46" ht="12.75" customHeight="1">
      <c r="B77" s="34"/>
      <c r="C77" s="15"/>
      <c r="D77" s="15"/>
      <c r="E77" s="26"/>
      <c r="F77" s="2"/>
      <c r="G77" s="2"/>
      <c r="H77" s="2"/>
      <c r="I77" s="2"/>
      <c r="J77" s="2"/>
      <c r="K77" s="2"/>
      <c r="L77" s="2"/>
      <c r="M77" s="2"/>
      <c r="N77" s="2"/>
      <c r="O77" s="2"/>
      <c r="P77" s="2"/>
      <c r="Q77" s="2"/>
      <c r="R77" s="2"/>
      <c r="S77" s="2"/>
      <c r="T77" s="2"/>
      <c r="U77" s="2"/>
      <c r="V77" s="2"/>
      <c r="W77" s="2"/>
      <c r="X77" s="2"/>
      <c r="Y77" s="2"/>
      <c r="Z77" s="2"/>
      <c r="AA77"/>
      <c r="AB77"/>
      <c r="AC77"/>
      <c r="AD77"/>
      <c r="AE77"/>
      <c r="AF77"/>
      <c r="AG77"/>
      <c r="AH77"/>
      <c r="AI77"/>
      <c r="AJ77"/>
      <c r="AK77"/>
      <c r="AL77"/>
      <c r="AM77"/>
      <c r="AN77"/>
      <c r="AO77"/>
      <c r="AP77"/>
      <c r="AQ77"/>
      <c r="AR77"/>
      <c r="AS77"/>
      <c r="AT77"/>
    </row>
    <row r="78" spans="2:46" ht="12.75" customHeight="1">
      <c r="B78" s="193" t="e">
        <f>'Tournament Results Data'!#REF!</f>
        <v>#REF!</v>
      </c>
      <c r="C78" s="193"/>
      <c r="D78" s="193"/>
      <c r="E78" s="193"/>
      <c r="F78" s="193"/>
      <c r="G78" s="193"/>
      <c r="H78" s="193"/>
      <c r="I78" s="2"/>
      <c r="J78" s="2"/>
      <c r="K78" s="2"/>
      <c r="L78" s="2"/>
      <c r="M78" s="2"/>
      <c r="N78" s="2"/>
      <c r="O78" s="2"/>
      <c r="P78" s="2"/>
      <c r="Q78" s="2"/>
      <c r="R78" s="2"/>
      <c r="S78" s="2"/>
      <c r="T78" s="2"/>
      <c r="U78" s="2"/>
      <c r="V78" s="2"/>
      <c r="W78" s="2"/>
      <c r="X78" s="2"/>
      <c r="Y78" s="2"/>
      <c r="Z78" s="2"/>
      <c r="AA78"/>
      <c r="AB78"/>
      <c r="AC78"/>
      <c r="AD78"/>
      <c r="AE78"/>
      <c r="AF78"/>
      <c r="AG78"/>
      <c r="AH78"/>
      <c r="AI78"/>
      <c r="AJ78"/>
      <c r="AK78"/>
      <c r="AL78"/>
      <c r="AM78"/>
      <c r="AN78"/>
      <c r="AO78"/>
      <c r="AP78"/>
      <c r="AQ78"/>
      <c r="AR78"/>
      <c r="AS78"/>
      <c r="AT78"/>
    </row>
    <row r="79" spans="2:46" ht="12.75" customHeight="1">
      <c r="B79" s="31"/>
      <c r="C79" s="29"/>
      <c r="D79" s="29"/>
      <c r="E79" s="29"/>
      <c r="F79" s="29"/>
      <c r="G79" s="29"/>
      <c r="H79" s="29"/>
      <c r="I79" s="17"/>
      <c r="J79" s="30"/>
      <c r="K79" s="30"/>
      <c r="L79" s="30"/>
      <c r="M79" s="30"/>
      <c r="N79" s="30"/>
      <c r="O79" s="30"/>
      <c r="P79" s="30"/>
      <c r="Q79" s="30"/>
      <c r="R79" s="30"/>
      <c r="S79" s="30"/>
      <c r="T79" s="2"/>
      <c r="U79" s="2"/>
      <c r="V79" s="2"/>
      <c r="W79" s="2"/>
      <c r="X79" s="2"/>
      <c r="Y79" s="2"/>
      <c r="Z79" s="2"/>
      <c r="AA79"/>
      <c r="AB79"/>
      <c r="AC79"/>
      <c r="AD79"/>
      <c r="AE79"/>
      <c r="AF79"/>
      <c r="AG79"/>
      <c r="AH79"/>
      <c r="AI79"/>
      <c r="AJ79"/>
      <c r="AK79"/>
      <c r="AL79"/>
      <c r="AM79"/>
      <c r="AN79"/>
      <c r="AO79"/>
      <c r="AP79"/>
      <c r="AQ79"/>
      <c r="AR79"/>
      <c r="AS79"/>
      <c r="AT79"/>
    </row>
    <row r="80" spans="2:46" ht="12.75" customHeight="1">
      <c r="B80" s="193" t="e">
        <f>'Tournament Results Data'!#REF!</f>
        <v>#REF!</v>
      </c>
      <c r="C80" s="193"/>
      <c r="D80" s="193"/>
      <c r="E80" s="193"/>
      <c r="F80" s="193"/>
      <c r="G80" s="193"/>
      <c r="H80" s="193"/>
      <c r="I80" s="2"/>
      <c r="J80" s="2"/>
      <c r="K80" s="2"/>
      <c r="L80" s="2"/>
      <c r="M80" s="2"/>
      <c r="N80" s="2"/>
      <c r="O80" s="2"/>
      <c r="P80" s="2"/>
      <c r="Q80" s="2"/>
      <c r="R80" s="2"/>
      <c r="S80" s="2"/>
      <c r="T80" s="2"/>
      <c r="U80" s="2"/>
      <c r="V80" s="2"/>
      <c r="W80" s="2"/>
      <c r="X80"/>
      <c r="Y80" s="2"/>
      <c r="Z80" s="2"/>
      <c r="AA80"/>
      <c r="AB80"/>
      <c r="AC80"/>
      <c r="AD80"/>
      <c r="AE80"/>
      <c r="AF80"/>
      <c r="AG80"/>
      <c r="AH80"/>
      <c r="AI80"/>
      <c r="AJ80"/>
      <c r="AK80"/>
      <c r="AL80"/>
      <c r="AM80"/>
      <c r="AN80"/>
      <c r="AO80"/>
      <c r="AP80"/>
      <c r="AQ80"/>
      <c r="AR80"/>
      <c r="AS80"/>
      <c r="AT80"/>
    </row>
    <row r="81" spans="2:46" ht="12.75" customHeight="1">
      <c r="B81" s="54"/>
      <c r="C81" s="50"/>
      <c r="D81" s="50"/>
      <c r="E81" s="35"/>
      <c r="F81" s="29"/>
      <c r="G81" s="29"/>
      <c r="H81" s="29"/>
      <c r="I81" s="17"/>
      <c r="J81" s="30"/>
      <c r="K81" s="30"/>
      <c r="L81" s="30"/>
      <c r="M81" s="30"/>
      <c r="N81" s="30"/>
      <c r="O81" s="30"/>
      <c r="P81" s="30"/>
      <c r="Q81" s="30"/>
      <c r="R81" s="30"/>
      <c r="S81" s="30"/>
      <c r="T81" s="2"/>
      <c r="U81" s="2"/>
      <c r="V81" s="2"/>
      <c r="W81" s="2"/>
      <c r="X81"/>
      <c r="Y81" s="2"/>
      <c r="Z81" s="2"/>
      <c r="AA81"/>
      <c r="AB81"/>
      <c r="AC81"/>
      <c r="AD81"/>
      <c r="AE81"/>
      <c r="AF81"/>
      <c r="AG81"/>
      <c r="AH81"/>
      <c r="AI81"/>
      <c r="AJ81"/>
      <c r="AK81"/>
      <c r="AL81"/>
      <c r="AM81"/>
      <c r="AN81"/>
      <c r="AO81"/>
      <c r="AP81"/>
      <c r="AQ81"/>
      <c r="AR81"/>
      <c r="AS81"/>
      <c r="AT81"/>
    </row>
    <row r="82" spans="2:46" ht="12.75" customHeight="1">
      <c r="B82" s="31"/>
      <c r="C82" s="90" t="e">
        <f>'Tournament Results Data'!#REF!</f>
        <v>#REF!</v>
      </c>
      <c r="D82" s="90"/>
      <c r="E82" s="37"/>
      <c r="F82" s="33"/>
      <c r="G82" s="111" t="e">
        <f>'Tournament Results Data'!#REF!</f>
        <v>#REF!</v>
      </c>
      <c r="H82" s="111"/>
      <c r="I82" s="111"/>
      <c r="J82" s="111"/>
      <c r="K82" s="111"/>
      <c r="L82" s="111"/>
      <c r="M82" s="111"/>
      <c r="N82" s="111"/>
      <c r="O82" s="111"/>
      <c r="P82" s="111"/>
      <c r="Q82" s="111"/>
      <c r="R82" s="111"/>
      <c r="S82" s="111"/>
      <c r="T82" s="111"/>
      <c r="U82" s="111"/>
      <c r="V82" s="111"/>
      <c r="W82" s="111"/>
      <c r="X82" s="111"/>
      <c r="Y82" s="2"/>
      <c r="Z82" s="2"/>
      <c r="AA82"/>
      <c r="AB82"/>
      <c r="AC82"/>
      <c r="AD82"/>
      <c r="AE82"/>
      <c r="AF82"/>
      <c r="AG82"/>
      <c r="AH82"/>
      <c r="AI82"/>
      <c r="AJ82"/>
      <c r="AK82"/>
      <c r="AL82"/>
      <c r="AM82"/>
      <c r="AN82"/>
      <c r="AO82"/>
      <c r="AP82"/>
      <c r="AQ82"/>
      <c r="AR82"/>
      <c r="AS82"/>
      <c r="AT82"/>
    </row>
    <row r="83" spans="2:46" ht="12.75" customHeight="1">
      <c r="B83" s="31"/>
      <c r="C83" s="2"/>
      <c r="D83" s="2"/>
      <c r="E83" s="27"/>
      <c r="F83" s="2"/>
      <c r="G83"/>
      <c r="H83"/>
      <c r="I83"/>
      <c r="J83"/>
      <c r="K83"/>
      <c r="L83"/>
      <c r="M83" s="88" t="e">
        <f>IF('Tournament Results Data'!#REF!='Tournament Results Data'!#REF!,'Tournament Results Data'!#REF!,'Tournament Results Data'!#REF!)</f>
        <v>#REF!</v>
      </c>
      <c r="N83" s="88"/>
      <c r="O83" s="2" t="s">
        <v>11</v>
      </c>
      <c r="P83" s="89" t="e">
        <f>IF('Tournament Results Data'!#REF!='Tournament Results Data'!#REF!,'Tournament Results Data'!#REF!,'Tournament Results Data'!#REF!)</f>
        <v>#REF!</v>
      </c>
      <c r="Q83" s="89"/>
      <c r="R83"/>
      <c r="S83"/>
      <c r="T83"/>
      <c r="U83"/>
      <c r="V83"/>
      <c r="W83"/>
      <c r="X83" s="2"/>
      <c r="Y83" s="2"/>
      <c r="Z83" s="2"/>
      <c r="AA83"/>
      <c r="AB83"/>
      <c r="AC83"/>
      <c r="AD83"/>
      <c r="AE83"/>
      <c r="AF83"/>
      <c r="AG83"/>
      <c r="AH83"/>
      <c r="AI83"/>
      <c r="AJ83"/>
      <c r="AK83"/>
      <c r="AL83"/>
      <c r="AM83"/>
      <c r="AN83"/>
      <c r="AO83"/>
      <c r="AP83"/>
      <c r="AQ83"/>
      <c r="AR83"/>
      <c r="AS83"/>
      <c r="AT83"/>
    </row>
    <row r="84" spans="2:46" ht="12.75" customHeight="1">
      <c r="B84" s="34"/>
      <c r="C84" s="15"/>
      <c r="D84" s="15"/>
      <c r="E84" s="26"/>
      <c r="F84" s="2"/>
      <c r="G84" s="2"/>
      <c r="H84" s="2"/>
      <c r="I84" s="2"/>
      <c r="J84" s="2"/>
      <c r="K84" s="2"/>
      <c r="L84" s="2"/>
      <c r="M84" s="2"/>
      <c r="N84" s="2"/>
      <c r="O84" s="2"/>
      <c r="P84" s="2"/>
      <c r="Q84" s="2"/>
      <c r="R84" s="2"/>
      <c r="S84" s="2"/>
      <c r="T84" s="2"/>
      <c r="U84" s="2"/>
      <c r="V84" s="2"/>
      <c r="W84" s="2"/>
      <c r="X84" s="2"/>
      <c r="Y84" s="2"/>
      <c r="Z84" s="2"/>
      <c r="AA84"/>
      <c r="AB84"/>
      <c r="AC84"/>
      <c r="AD84"/>
      <c r="AE84"/>
      <c r="AF84"/>
      <c r="AG84"/>
      <c r="AH84"/>
      <c r="AI84"/>
      <c r="AJ84"/>
      <c r="AK84"/>
      <c r="AL84"/>
      <c r="AM84"/>
      <c r="AN84"/>
      <c r="AO84"/>
      <c r="AP84"/>
      <c r="AQ84"/>
      <c r="AR84"/>
      <c r="AS84"/>
      <c r="AT84"/>
    </row>
    <row r="85" spans="2:46" ht="12.75" customHeight="1">
      <c r="B85" s="193" t="e">
        <f>'Tournament Results Data'!#REF!</f>
        <v>#REF!</v>
      </c>
      <c r="C85" s="193"/>
      <c r="D85" s="193"/>
      <c r="E85" s="193"/>
      <c r="F85" s="193"/>
      <c r="G85" s="193"/>
      <c r="H85" s="193"/>
      <c r="I85" s="2"/>
      <c r="J85" s="2"/>
      <c r="K85" s="2"/>
      <c r="L85" s="2"/>
      <c r="M85" s="2"/>
      <c r="N85" s="2"/>
      <c r="O85" s="2"/>
      <c r="P85" s="2"/>
      <c r="Q85" s="2"/>
      <c r="R85" s="2"/>
      <c r="S85" s="2"/>
      <c r="T85" s="2"/>
      <c r="U85" s="2"/>
      <c r="V85" s="2"/>
      <c r="W85" s="2"/>
      <c r="X85" s="2"/>
      <c r="Y85" s="32"/>
      <c r="Z85" s="32"/>
      <c r="AA85"/>
      <c r="AB85"/>
      <c r="AC85"/>
      <c r="AD85"/>
      <c r="AE85"/>
      <c r="AF85"/>
      <c r="AG85"/>
      <c r="AH85"/>
      <c r="AI85"/>
      <c r="AJ85"/>
      <c r="AK85"/>
      <c r="AL85"/>
      <c r="AM85"/>
      <c r="AN85"/>
      <c r="AO85"/>
      <c r="AP85"/>
      <c r="AQ85"/>
      <c r="AR85"/>
      <c r="AS85"/>
      <c r="AT85"/>
    </row>
    <row r="86" spans="2:46" ht="12.75" customHeight="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9" spans="1:39" ht="18">
      <c r="A89" s="40"/>
      <c r="B89" s="163" t="s">
        <v>92</v>
      </c>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row>
    <row r="90" spans="2:31" ht="12.75">
      <c r="B90" s="29"/>
      <c r="C90" s="29"/>
      <c r="D90" s="29"/>
      <c r="E90" s="29"/>
      <c r="F90" s="29"/>
      <c r="G90" s="29"/>
      <c r="H90" s="17"/>
      <c r="I90" s="30"/>
      <c r="J90" s="30"/>
      <c r="K90" s="30"/>
      <c r="L90" s="30"/>
      <c r="M90" s="30"/>
      <c r="N90" s="30"/>
      <c r="O90" s="30"/>
      <c r="P90" s="30"/>
      <c r="Q90" s="30"/>
      <c r="R90" s="30"/>
      <c r="S90" s="2"/>
      <c r="T90" s="2"/>
      <c r="U90" s="2"/>
      <c r="V90" s="2"/>
      <c r="W90" s="2"/>
      <c r="X90" s="2"/>
      <c r="Y90" s="2"/>
      <c r="Z90" s="2"/>
      <c r="AA90" s="2"/>
      <c r="AB90" s="2"/>
      <c r="AC90" s="2"/>
      <c r="AD90" s="2"/>
      <c r="AE90" s="68"/>
    </row>
    <row r="91" spans="2:32" ht="12.75">
      <c r="B91" s="193" t="e">
        <f>'Tournament Results Data'!#REF!</f>
        <v>#REF!</v>
      </c>
      <c r="C91" s="193"/>
      <c r="D91" s="193"/>
      <c r="E91" s="193"/>
      <c r="F91" s="193"/>
      <c r="G91" s="193"/>
      <c r="H91" s="193"/>
      <c r="I91" s="2"/>
      <c r="J91" s="2"/>
      <c r="K91" s="2"/>
      <c r="L91" s="2"/>
      <c r="M91" s="2"/>
      <c r="N91" s="2"/>
      <c r="O91" s="2"/>
      <c r="P91" s="2"/>
      <c r="Q91" s="2"/>
      <c r="R91" s="2"/>
      <c r="S91" s="2"/>
      <c r="T91" s="2"/>
      <c r="U91" s="2"/>
      <c r="V91" s="2"/>
      <c r="W91" s="2"/>
      <c r="X91" s="2"/>
      <c r="Y91" s="2"/>
      <c r="Z91" s="2"/>
      <c r="AA91" s="2"/>
      <c r="AB91" s="2"/>
      <c r="AC91" s="2"/>
      <c r="AD91" s="2"/>
      <c r="AE91" s="2"/>
      <c r="AF91" s="32"/>
    </row>
    <row r="92" spans="2:32" ht="12.75">
      <c r="B92" s="54"/>
      <c r="C92" s="50"/>
      <c r="D92" s="50"/>
      <c r="E92" s="35"/>
      <c r="F92" s="29"/>
      <c r="G92" s="29"/>
      <c r="H92" s="29"/>
      <c r="I92" s="17"/>
      <c r="J92" s="30"/>
      <c r="K92" s="30"/>
      <c r="L92" s="30"/>
      <c r="M92" s="30"/>
      <c r="N92" s="30"/>
      <c r="O92" s="30"/>
      <c r="P92" s="30"/>
      <c r="Q92" s="30"/>
      <c r="R92" s="30"/>
      <c r="S92" s="30"/>
      <c r="T92" s="2"/>
      <c r="U92" s="2"/>
      <c r="V92" s="2"/>
      <c r="W92" s="2"/>
      <c r="X92" s="2"/>
      <c r="Y92" s="2"/>
      <c r="Z92" s="2"/>
      <c r="AA92" s="2"/>
      <c r="AB92" s="2"/>
      <c r="AC92" s="2"/>
      <c r="AD92" s="2"/>
      <c r="AE92" s="2"/>
      <c r="AF92" s="32"/>
    </row>
    <row r="93" spans="2:32" ht="12.75">
      <c r="B93" s="31"/>
      <c r="C93" s="2"/>
      <c r="D93" s="2"/>
      <c r="E93" s="27"/>
      <c r="F93" s="2"/>
      <c r="G93" s="2"/>
      <c r="H93" s="2"/>
      <c r="I93" s="2"/>
      <c r="J93" s="2"/>
      <c r="K93" s="2"/>
      <c r="L93" s="2"/>
      <c r="M93" s="2"/>
      <c r="N93" s="2"/>
      <c r="O93" s="2"/>
      <c r="P93" s="2"/>
      <c r="Q93" s="2"/>
      <c r="R93" s="2"/>
      <c r="S93" s="2"/>
      <c r="T93" s="2"/>
      <c r="U93" s="2"/>
      <c r="V93" s="2"/>
      <c r="W93" s="2"/>
      <c r="X93" s="2"/>
      <c r="Y93" s="2"/>
      <c r="Z93" s="2"/>
      <c r="AA93" s="2"/>
      <c r="AB93" s="2"/>
      <c r="AC93" s="2"/>
      <c r="AD93" s="2"/>
      <c r="AE93" s="2"/>
      <c r="AF93" s="32"/>
    </row>
    <row r="94" spans="2:32" ht="12.75">
      <c r="B94" s="31"/>
      <c r="C94" s="90"/>
      <c r="D94" s="90"/>
      <c r="E94" s="27"/>
      <c r="F94" s="15"/>
      <c r="G94" s="111" t="e">
        <f>'Tournament Results Data'!#REF!</f>
        <v>#REF!</v>
      </c>
      <c r="H94" s="111"/>
      <c r="I94" s="111"/>
      <c r="J94" s="111"/>
      <c r="K94" s="111"/>
      <c r="L94" s="111"/>
      <c r="M94" s="111"/>
      <c r="N94" s="111"/>
      <c r="O94" s="111"/>
      <c r="P94" s="111"/>
      <c r="Q94" s="111"/>
      <c r="R94" s="111"/>
      <c r="S94" s="111"/>
      <c r="T94" s="111"/>
      <c r="U94" s="111"/>
      <c r="V94" s="111"/>
      <c r="W94" s="111"/>
      <c r="X94" s="111"/>
      <c r="Y94" s="2"/>
      <c r="Z94" s="2"/>
      <c r="AA94" s="2"/>
      <c r="AB94" s="2"/>
      <c r="AC94" s="2"/>
      <c r="AD94" s="2"/>
      <c r="AE94" s="2"/>
      <c r="AF94" s="32"/>
    </row>
    <row r="95" spans="2:32" ht="12.75">
      <c r="B95" s="31"/>
      <c r="C95" s="29"/>
      <c r="D95" s="29"/>
      <c r="E95" s="36"/>
      <c r="F95" s="29"/>
      <c r="G95" s="88" t="e">
        <f>IF('Tournament Results Data'!#REF!='Tournament Results Data'!#REF!,'Tournament Results Data'!#REF!,'Tournament Results Data'!#REF!)</f>
        <v>#REF!</v>
      </c>
      <c r="H95" s="88"/>
      <c r="I95" s="2" t="s">
        <v>11</v>
      </c>
      <c r="J95" s="89" t="e">
        <f>IF('Tournament Results Data'!#REF!='Tournament Results Data'!#REF!,'Tournament Results Data'!#REF!,'Tournament Results Data'!#REF!)</f>
        <v>#REF!</v>
      </c>
      <c r="K95" s="89"/>
      <c r="L95" s="30" t="s">
        <v>93</v>
      </c>
      <c r="M95" s="88" t="e">
        <f>IF('Tournament Results Data'!#REF!='Tournament Results Data'!#REF!,'Tournament Results Data'!#REF!,'Tournament Results Data'!#REF!)</f>
        <v>#REF!</v>
      </c>
      <c r="N95" s="88"/>
      <c r="O95" s="2" t="s">
        <v>11</v>
      </c>
      <c r="P95" s="89" t="e">
        <f>IF('Tournament Results Data'!#REF!='Tournament Results Data'!#REF!,'Tournament Results Data'!#REF!,'Tournament Results Data'!#REF!)</f>
        <v>#REF!</v>
      </c>
      <c r="Q95" s="89"/>
      <c r="R95" s="30" t="e">
        <f>IF(U95="-",","," ")</f>
        <v>#REF!</v>
      </c>
      <c r="S95" s="88" t="e">
        <f>IF('Tournament Results Data'!#REF!='Tournament Results Data'!#REF!," ",IF('Tournament Results Data'!#REF!='Tournament Results Data'!#REF!,'Tournament Results Data'!#REF!,'Tournament Results Data'!#REF!))</f>
        <v>#REF!</v>
      </c>
      <c r="T95" s="88"/>
      <c r="U95" s="2" t="e">
        <f>'Tournament Results Data'!#REF!</f>
        <v>#REF!</v>
      </c>
      <c r="V95" s="194" t="e">
        <f>IF('Tournament Results Data'!#REF!='Tournament Results Data'!#REF!," ",IF('Tournament Results Data'!#REF!='Tournament Results Data'!#REF!,'Tournament Results Data'!#REF!,'Tournament Results Data'!#REF!))</f>
        <v>#REF!</v>
      </c>
      <c r="W95" s="194"/>
      <c r="X95" s="41"/>
      <c r="Y95" s="2"/>
      <c r="Z95" s="2"/>
      <c r="AA95" s="2"/>
      <c r="AB95" s="2"/>
      <c r="AC95" s="2"/>
      <c r="AD95" s="2"/>
      <c r="AE95" s="2"/>
      <c r="AF95" s="32"/>
    </row>
    <row r="96" spans="2:32" ht="12.75">
      <c r="B96" s="31"/>
      <c r="C96" s="2"/>
      <c r="D96" s="32"/>
      <c r="E96" s="37"/>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2:32" ht="12.75">
      <c r="B97" s="34"/>
      <c r="C97" s="15"/>
      <c r="D97" s="33"/>
      <c r="E97" s="38"/>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2:32" ht="12.75">
      <c r="B98" s="193" t="e">
        <f>'Tournament Results Data'!#REF!</f>
        <v>#REF!</v>
      </c>
      <c r="C98" s="193"/>
      <c r="D98" s="193"/>
      <c r="E98" s="193"/>
      <c r="F98" s="193"/>
      <c r="G98" s="193"/>
      <c r="H98" s="193"/>
      <c r="I98" s="2"/>
      <c r="J98" s="2"/>
      <c r="K98" s="2"/>
      <c r="L98" s="2"/>
      <c r="M98" s="2"/>
      <c r="N98" s="2"/>
      <c r="O98" s="2"/>
      <c r="P98" s="2"/>
      <c r="Q98" s="2"/>
      <c r="R98" s="2"/>
      <c r="S98" s="2"/>
      <c r="T98" s="2"/>
      <c r="U98" s="2"/>
      <c r="V98" s="2"/>
      <c r="W98" s="2"/>
      <c r="X98" s="2"/>
      <c r="Y98" s="2"/>
      <c r="Z98" s="2"/>
      <c r="AA98" s="2"/>
      <c r="AB98" s="2"/>
      <c r="AC98" s="2"/>
      <c r="AD98" s="2"/>
      <c r="AE98" s="2"/>
      <c r="AF98" s="32"/>
    </row>
  </sheetData>
  <sheetProtection/>
  <mergeCells count="430">
    <mergeCell ref="Z28:AB28"/>
    <mergeCell ref="AD28:AF28"/>
    <mergeCell ref="C11:H11"/>
    <mergeCell ref="C24:D24"/>
    <mergeCell ref="I11:R11"/>
    <mergeCell ref="I12:R12"/>
    <mergeCell ref="I13:R13"/>
    <mergeCell ref="I14:R14"/>
    <mergeCell ref="L20:N20"/>
    <mergeCell ref="C20:D20"/>
    <mergeCell ref="S13:U13"/>
    <mergeCell ref="Y13:AB13"/>
    <mergeCell ref="V14:X14"/>
    <mergeCell ref="E24:K24"/>
    <mergeCell ref="L17:R17"/>
    <mergeCell ref="Z17:AF17"/>
    <mergeCell ref="I15:R15"/>
    <mergeCell ref="E17:K17"/>
    <mergeCell ref="I20:K20"/>
    <mergeCell ref="E21:G21"/>
    <mergeCell ref="AN45:AP45"/>
    <mergeCell ref="AR45:AT45"/>
    <mergeCell ref="AN43:AP43"/>
    <mergeCell ref="E43:G43"/>
    <mergeCell ref="I43:K43"/>
    <mergeCell ref="L43:N43"/>
    <mergeCell ref="P43:R43"/>
    <mergeCell ref="AR43:AT43"/>
    <mergeCell ref="AN44:AP44"/>
    <mergeCell ref="AR44:AT44"/>
    <mergeCell ref="Z43:AB43"/>
    <mergeCell ref="AK43:AM43"/>
    <mergeCell ref="S41:Y41"/>
    <mergeCell ref="Z41:AF41"/>
    <mergeCell ref="AD43:AF43"/>
    <mergeCell ref="AG43:AI43"/>
    <mergeCell ref="Z42:AF42"/>
    <mergeCell ref="S43:U43"/>
    <mergeCell ref="W43:Y43"/>
    <mergeCell ref="AG41:AM41"/>
    <mergeCell ref="I51:R51"/>
    <mergeCell ref="Y51:AB51"/>
    <mergeCell ref="S44:U44"/>
    <mergeCell ref="W44:Y44"/>
    <mergeCell ref="Z44:AB44"/>
    <mergeCell ref="V50:X50"/>
    <mergeCell ref="V51:X51"/>
    <mergeCell ref="AF52:AH52"/>
    <mergeCell ref="AC50:AE50"/>
    <mergeCell ref="AF50:AH50"/>
    <mergeCell ref="AC52:AE52"/>
    <mergeCell ref="AC51:AE51"/>
    <mergeCell ref="AD44:AF44"/>
    <mergeCell ref="AG44:AI44"/>
    <mergeCell ref="AG45:AI45"/>
    <mergeCell ref="P45:R45"/>
    <mergeCell ref="AD45:AF45"/>
    <mergeCell ref="P44:R44"/>
    <mergeCell ref="Z45:AB45"/>
    <mergeCell ref="S45:U45"/>
    <mergeCell ref="Y50:AB50"/>
    <mergeCell ref="E45:G45"/>
    <mergeCell ref="I45:K45"/>
    <mergeCell ref="L45:N45"/>
    <mergeCell ref="C50:R50"/>
    <mergeCell ref="S50:U50"/>
    <mergeCell ref="C44:D44"/>
    <mergeCell ref="E44:G44"/>
    <mergeCell ref="I44:K44"/>
    <mergeCell ref="L44:N44"/>
    <mergeCell ref="C45:D45"/>
    <mergeCell ref="V52:X52"/>
    <mergeCell ref="C52:H52"/>
    <mergeCell ref="C53:H53"/>
    <mergeCell ref="C57:D57"/>
    <mergeCell ref="E57:K57"/>
    <mergeCell ref="C55:D55"/>
    <mergeCell ref="L56:R56"/>
    <mergeCell ref="I53:R53"/>
    <mergeCell ref="S53:U53"/>
    <mergeCell ref="E54:K54"/>
    <mergeCell ref="C59:D59"/>
    <mergeCell ref="L59:N59"/>
    <mergeCell ref="E59:G59"/>
    <mergeCell ref="I59:K59"/>
    <mergeCell ref="C60:D60"/>
    <mergeCell ref="E60:G60"/>
    <mergeCell ref="I60:K60"/>
    <mergeCell ref="L60:N60"/>
    <mergeCell ref="AN40:AT40"/>
    <mergeCell ref="AN41:AT41"/>
    <mergeCell ref="C42:D42"/>
    <mergeCell ref="E42:K42"/>
    <mergeCell ref="L42:R42"/>
    <mergeCell ref="E41:K41"/>
    <mergeCell ref="L41:R41"/>
    <mergeCell ref="AN42:AT42"/>
    <mergeCell ref="S42:Y42"/>
    <mergeCell ref="AG40:AM40"/>
    <mergeCell ref="AI38:AL38"/>
    <mergeCell ref="C38:H38"/>
    <mergeCell ref="C39:D39"/>
    <mergeCell ref="E39:K39"/>
    <mergeCell ref="L39:R39"/>
    <mergeCell ref="I38:R38"/>
    <mergeCell ref="S39:Y39"/>
    <mergeCell ref="AQ38:AT38"/>
    <mergeCell ref="Z39:AF39"/>
    <mergeCell ref="AG39:AM39"/>
    <mergeCell ref="AN39:AT39"/>
    <mergeCell ref="AM32:AP38"/>
    <mergeCell ref="Y34:AB34"/>
    <mergeCell ref="AQ37:AT37"/>
    <mergeCell ref="AC38:AE38"/>
    <mergeCell ref="AQ36:AT36"/>
    <mergeCell ref="AQ35:AT35"/>
    <mergeCell ref="Z40:AF40"/>
    <mergeCell ref="Y36:AB36"/>
    <mergeCell ref="S40:Y40"/>
    <mergeCell ref="I36:R36"/>
    <mergeCell ref="I37:R37"/>
    <mergeCell ref="V37:X37"/>
    <mergeCell ref="Y37:AB37"/>
    <mergeCell ref="E40:K40"/>
    <mergeCell ref="C36:H36"/>
    <mergeCell ref="C28:D28"/>
    <mergeCell ref="E28:G28"/>
    <mergeCell ref="V35:X35"/>
    <mergeCell ref="AI36:AL36"/>
    <mergeCell ref="S36:U36"/>
    <mergeCell ref="V36:X36"/>
    <mergeCell ref="AC36:AE36"/>
    <mergeCell ref="I35:R35"/>
    <mergeCell ref="Y35:AB35"/>
    <mergeCell ref="S35:U35"/>
    <mergeCell ref="AC32:AL33"/>
    <mergeCell ref="S32:AB33"/>
    <mergeCell ref="C32:R32"/>
    <mergeCell ref="I29:K29"/>
    <mergeCell ref="S52:U52"/>
    <mergeCell ref="C34:R34"/>
    <mergeCell ref="E29:G29"/>
    <mergeCell ref="Z24:AF24"/>
    <mergeCell ref="S48:AB49"/>
    <mergeCell ref="Y52:AB52"/>
    <mergeCell ref="W45:Y45"/>
    <mergeCell ref="S51:U51"/>
    <mergeCell ref="Z25:AF25"/>
    <mergeCell ref="C35:H35"/>
    <mergeCell ref="AI34:AL34"/>
    <mergeCell ref="W27:Y27"/>
    <mergeCell ref="S25:Y25"/>
    <mergeCell ref="S27:U27"/>
    <mergeCell ref="AG28:AI28"/>
    <mergeCell ref="Z26:AF26"/>
    <mergeCell ref="W28:Y28"/>
    <mergeCell ref="S28:U28"/>
    <mergeCell ref="Z29:AB29"/>
    <mergeCell ref="AC34:AE34"/>
    <mergeCell ref="AK45:AM45"/>
    <mergeCell ref="AI37:AL37"/>
    <mergeCell ref="AF51:AH51"/>
    <mergeCell ref="AF35:AH35"/>
    <mergeCell ref="AM48:AP53"/>
    <mergeCell ref="AI52:AL52"/>
    <mergeCell ref="AI35:AL35"/>
    <mergeCell ref="AK44:AM44"/>
    <mergeCell ref="AF36:AH36"/>
    <mergeCell ref="AG42:AM42"/>
    <mergeCell ref="AI14:AL14"/>
    <mergeCell ref="AI11:AL11"/>
    <mergeCell ref="AI12:AL12"/>
    <mergeCell ref="AQ12:AT12"/>
    <mergeCell ref="AI13:AL13"/>
    <mergeCell ref="AQ11:AT11"/>
    <mergeCell ref="AQ13:AT13"/>
    <mergeCell ref="AQ15:AT15"/>
    <mergeCell ref="AQ14:AT14"/>
    <mergeCell ref="AM8:AP15"/>
    <mergeCell ref="AQ8:AT10"/>
    <mergeCell ref="AC8:AL9"/>
    <mergeCell ref="AC10:AE10"/>
    <mergeCell ref="AF10:AH10"/>
    <mergeCell ref="AI10:AL10"/>
    <mergeCell ref="C14:H14"/>
    <mergeCell ref="E16:K16"/>
    <mergeCell ref="C15:H15"/>
    <mergeCell ref="AF12:AH12"/>
    <mergeCell ref="C12:H12"/>
    <mergeCell ref="V12:X12"/>
    <mergeCell ref="Y12:AB12"/>
    <mergeCell ref="S12:U12"/>
    <mergeCell ref="Y15:AB15"/>
    <mergeCell ref="V13:X13"/>
    <mergeCell ref="AF14:AH14"/>
    <mergeCell ref="AC13:AE13"/>
    <mergeCell ref="Y10:AB10"/>
    <mergeCell ref="AC15:AE15"/>
    <mergeCell ref="AF13:AH13"/>
    <mergeCell ref="AF11:AH11"/>
    <mergeCell ref="AC11:AE11"/>
    <mergeCell ref="Y11:AB11"/>
    <mergeCell ref="D1:AB1"/>
    <mergeCell ref="D3:F3"/>
    <mergeCell ref="D5:AB5"/>
    <mergeCell ref="C13:H13"/>
    <mergeCell ref="B3:C3"/>
    <mergeCell ref="C8:R8"/>
    <mergeCell ref="S10:U10"/>
    <mergeCell ref="C9:R9"/>
    <mergeCell ref="C10:R10"/>
    <mergeCell ref="V11:X11"/>
    <mergeCell ref="S11:U11"/>
    <mergeCell ref="L18:R18"/>
    <mergeCell ref="AC12:AE12"/>
    <mergeCell ref="S14:U14"/>
    <mergeCell ref="Y14:AB14"/>
    <mergeCell ref="V15:X15"/>
    <mergeCell ref="AC14:AE14"/>
    <mergeCell ref="S15:U15"/>
    <mergeCell ref="S16:Y16"/>
    <mergeCell ref="Z16:AF16"/>
    <mergeCell ref="S8:AB9"/>
    <mergeCell ref="AQ51:AT51"/>
    <mergeCell ref="AQ52:AT52"/>
    <mergeCell ref="AQ53:AT53"/>
    <mergeCell ref="AI53:AL53"/>
    <mergeCell ref="V10:X10"/>
    <mergeCell ref="AC35:AE35"/>
    <mergeCell ref="Z27:AB27"/>
    <mergeCell ref="S26:Y26"/>
    <mergeCell ref="AQ32:AT34"/>
    <mergeCell ref="AF38:AH38"/>
    <mergeCell ref="S34:U34"/>
    <mergeCell ref="AC37:AE37"/>
    <mergeCell ref="AF37:AH37"/>
    <mergeCell ref="S37:U37"/>
    <mergeCell ref="AF34:AH34"/>
    <mergeCell ref="V34:X34"/>
    <mergeCell ref="C16:D16"/>
    <mergeCell ref="L16:R16"/>
    <mergeCell ref="L19:R19"/>
    <mergeCell ref="C19:D19"/>
    <mergeCell ref="C17:D17"/>
    <mergeCell ref="AQ48:AT50"/>
    <mergeCell ref="AG55:AM55"/>
    <mergeCell ref="AN55:AT55"/>
    <mergeCell ref="AI50:AL50"/>
    <mergeCell ref="AC48:AL49"/>
    <mergeCell ref="AC53:AE53"/>
    <mergeCell ref="AI51:AL51"/>
    <mergeCell ref="Z54:AF54"/>
    <mergeCell ref="AF53:AH53"/>
    <mergeCell ref="AG54:AM54"/>
    <mergeCell ref="P59:R59"/>
    <mergeCell ref="AN54:AT54"/>
    <mergeCell ref="AK58:AM58"/>
    <mergeCell ref="AN57:AT57"/>
    <mergeCell ref="AN56:AT56"/>
    <mergeCell ref="Z55:AF55"/>
    <mergeCell ref="S57:Y57"/>
    <mergeCell ref="L55:R55"/>
    <mergeCell ref="L57:R57"/>
    <mergeCell ref="S59:U59"/>
    <mergeCell ref="AR60:AT60"/>
    <mergeCell ref="Z59:AB59"/>
    <mergeCell ref="P60:R60"/>
    <mergeCell ref="S60:U60"/>
    <mergeCell ref="W60:Y60"/>
    <mergeCell ref="AN60:AP60"/>
    <mergeCell ref="AD60:AF60"/>
    <mergeCell ref="Z60:AB60"/>
    <mergeCell ref="AK60:AM60"/>
    <mergeCell ref="AG60:AI60"/>
    <mergeCell ref="W59:Y59"/>
    <mergeCell ref="AD59:AF59"/>
    <mergeCell ref="AG59:AI59"/>
    <mergeCell ref="W58:Y58"/>
    <mergeCell ref="AD58:AF58"/>
    <mergeCell ref="AN58:AP58"/>
    <mergeCell ref="AR58:AT58"/>
    <mergeCell ref="AK59:AM59"/>
    <mergeCell ref="AR59:AT59"/>
    <mergeCell ref="AN59:AP59"/>
    <mergeCell ref="C54:D54"/>
    <mergeCell ref="V53:X53"/>
    <mergeCell ref="C56:D56"/>
    <mergeCell ref="AG56:AM56"/>
    <mergeCell ref="E56:K56"/>
    <mergeCell ref="S56:Y56"/>
    <mergeCell ref="Y53:AB53"/>
    <mergeCell ref="Z56:AF56"/>
    <mergeCell ref="S55:Y55"/>
    <mergeCell ref="E55:K55"/>
    <mergeCell ref="L54:R54"/>
    <mergeCell ref="AG58:AI58"/>
    <mergeCell ref="Z57:AF57"/>
    <mergeCell ref="Z58:AB58"/>
    <mergeCell ref="AG57:AM57"/>
    <mergeCell ref="Z22:AB22"/>
    <mergeCell ref="E20:G20"/>
    <mergeCell ref="P20:R20"/>
    <mergeCell ref="S20:U20"/>
    <mergeCell ref="Z21:AB21"/>
    <mergeCell ref="I21:K21"/>
    <mergeCell ref="S17:Y17"/>
    <mergeCell ref="L23:R23"/>
    <mergeCell ref="S19:Y19"/>
    <mergeCell ref="S23:Y23"/>
    <mergeCell ref="P22:R22"/>
    <mergeCell ref="S22:U22"/>
    <mergeCell ref="W22:Y22"/>
    <mergeCell ref="W21:Y21"/>
    <mergeCell ref="S21:U21"/>
    <mergeCell ref="L21:N21"/>
    <mergeCell ref="AI15:AL15"/>
    <mergeCell ref="AF15:AH15"/>
    <mergeCell ref="AG21:AI21"/>
    <mergeCell ref="Z19:AF19"/>
    <mergeCell ref="AK21:AM21"/>
    <mergeCell ref="AD21:AF21"/>
    <mergeCell ref="S18:Y18"/>
    <mergeCell ref="P21:R21"/>
    <mergeCell ref="E18:K18"/>
    <mergeCell ref="C18:D18"/>
    <mergeCell ref="E19:K19"/>
    <mergeCell ref="W20:Y20"/>
    <mergeCell ref="C21:D21"/>
    <mergeCell ref="Z23:AF23"/>
    <mergeCell ref="S24:Y24"/>
    <mergeCell ref="AG20:AI20"/>
    <mergeCell ref="Z18:AF18"/>
    <mergeCell ref="AG18:AM18"/>
    <mergeCell ref="AK20:AM20"/>
    <mergeCell ref="AD22:AF22"/>
    <mergeCell ref="Z20:AB20"/>
    <mergeCell ref="AD20:AF20"/>
    <mergeCell ref="AG19:AM19"/>
    <mergeCell ref="Y38:AB38"/>
    <mergeCell ref="I52:R52"/>
    <mergeCell ref="P27:R27"/>
    <mergeCell ref="L25:R25"/>
    <mergeCell ref="L26:R26"/>
    <mergeCell ref="I28:K28"/>
    <mergeCell ref="L28:N28"/>
    <mergeCell ref="E25:K25"/>
    <mergeCell ref="L27:N27"/>
    <mergeCell ref="I27:K27"/>
    <mergeCell ref="C48:R48"/>
    <mergeCell ref="C49:R49"/>
    <mergeCell ref="S38:U38"/>
    <mergeCell ref="V38:X38"/>
    <mergeCell ref="L40:R40"/>
    <mergeCell ref="C41:D41"/>
    <mergeCell ref="C40:D40"/>
    <mergeCell ref="C43:D43"/>
    <mergeCell ref="B85:H85"/>
    <mergeCell ref="C67:D67"/>
    <mergeCell ref="C75:D75"/>
    <mergeCell ref="G75:X75"/>
    <mergeCell ref="M76:N76"/>
    <mergeCell ref="P76:Q76"/>
    <mergeCell ref="B70:H70"/>
    <mergeCell ref="M83:N83"/>
    <mergeCell ref="P83:Q83"/>
    <mergeCell ref="C58:D58"/>
    <mergeCell ref="M68:N68"/>
    <mergeCell ref="P68:Q68"/>
    <mergeCell ref="B63:AT63"/>
    <mergeCell ref="B65:H65"/>
    <mergeCell ref="E58:G58"/>
    <mergeCell ref="L58:N58"/>
    <mergeCell ref="I58:K58"/>
    <mergeCell ref="P58:R58"/>
    <mergeCell ref="S58:U58"/>
    <mergeCell ref="C82:D82"/>
    <mergeCell ref="B80:H80"/>
    <mergeCell ref="B78:H78"/>
    <mergeCell ref="B73:H73"/>
    <mergeCell ref="G82:X82"/>
    <mergeCell ref="L24:R24"/>
    <mergeCell ref="P29:R29"/>
    <mergeCell ref="E23:K23"/>
    <mergeCell ref="C23:D23"/>
    <mergeCell ref="C27:D27"/>
    <mergeCell ref="C25:D25"/>
    <mergeCell ref="C26:D26"/>
    <mergeCell ref="E26:K26"/>
    <mergeCell ref="C29:D29"/>
    <mergeCell ref="E27:G27"/>
    <mergeCell ref="C22:D22"/>
    <mergeCell ref="E22:G22"/>
    <mergeCell ref="I22:K22"/>
    <mergeCell ref="L22:N22"/>
    <mergeCell ref="AN16:AT29"/>
    <mergeCell ref="AG22:AI22"/>
    <mergeCell ref="AK22:AM22"/>
    <mergeCell ref="AK27:AM27"/>
    <mergeCell ref="AG17:AM17"/>
    <mergeCell ref="AG24:AM24"/>
    <mergeCell ref="AG23:AM23"/>
    <mergeCell ref="AG16:AM16"/>
    <mergeCell ref="AG26:AM26"/>
    <mergeCell ref="AG25:AM25"/>
    <mergeCell ref="G67:X67"/>
    <mergeCell ref="P28:R28"/>
    <mergeCell ref="AK28:AM28"/>
    <mergeCell ref="AG27:AI27"/>
    <mergeCell ref="AD27:AF27"/>
    <mergeCell ref="L29:N29"/>
    <mergeCell ref="C33:R33"/>
    <mergeCell ref="C37:H37"/>
    <mergeCell ref="C51:H51"/>
    <mergeCell ref="S54:Y54"/>
    <mergeCell ref="AD29:AF29"/>
    <mergeCell ref="AG29:AI29"/>
    <mergeCell ref="AK29:AM29"/>
    <mergeCell ref="S29:U29"/>
    <mergeCell ref="W29:Y29"/>
    <mergeCell ref="B89:AM89"/>
    <mergeCell ref="B91:H91"/>
    <mergeCell ref="C94:D94"/>
    <mergeCell ref="G94:X94"/>
    <mergeCell ref="S95:T95"/>
    <mergeCell ref="V95:W95"/>
    <mergeCell ref="B98:H98"/>
    <mergeCell ref="G95:H95"/>
    <mergeCell ref="J95:K95"/>
    <mergeCell ref="M95:N95"/>
    <mergeCell ref="P95:Q95"/>
  </mergeCells>
  <printOptions/>
  <pageMargins left="0.75" right="0" top="0.25" bottom="0.25" header="0.5" footer="0.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Jackie</cp:lastModifiedBy>
  <cp:lastPrinted>2005-06-27T20:40:05Z</cp:lastPrinted>
  <dcterms:created xsi:type="dcterms:W3CDTF">2004-04-20T18:38:42Z</dcterms:created>
  <dcterms:modified xsi:type="dcterms:W3CDTF">2013-12-17T22:14:05Z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-1962465725</vt:i4>
  </property>
  <property fmtid="{D5CDD505-2E9C-101B-9397-08002B2CF9AE}" pid="3" name="_EmailSubject">
    <vt:lpwstr>Results Workbooks</vt:lpwstr>
  </property>
  <property fmtid="{D5CDD505-2E9C-101B-9397-08002B2CF9AE}" pid="4" name="_AuthorEmail">
    <vt:lpwstr>spellmans4@verizon.net</vt:lpwstr>
  </property>
  <property fmtid="{D5CDD505-2E9C-101B-9397-08002B2CF9AE}" pid="5" name="_AuthorEmailDisplayName">
    <vt:lpwstr>spellman</vt:lpwstr>
  </property>
  <property fmtid="{D5CDD505-2E9C-101B-9397-08002B2CF9AE}" pid="6" name="_PreviousAdHocReviewCycleID">
    <vt:i4>122412817</vt:i4>
  </property>
  <property fmtid="{D5CDD505-2E9C-101B-9397-08002B2CF9AE}" pid="7" name="_ReviewingToolsShownOnce">
    <vt:lpwstr/>
  </property>
</Properties>
</file>