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aylor\CA WS\25_26\Race\"/>
    </mc:Choice>
  </mc:AlternateContent>
  <bookViews>
    <workbookView xWindow="14160" yWindow="-200" windowWidth="5040" windowHeight="6920"/>
  </bookViews>
  <sheets>
    <sheet name="Sheet2" sheetId="2" r:id="rId1"/>
  </sheets>
  <definedNames>
    <definedName name="_2___9">Sheet2!$C$47</definedName>
    <definedName name="_xlnm.Print_Area" localSheetId="0">Sheet2!$A$1:$AE$149</definedName>
  </definedNames>
  <calcPr calcId="152511"/>
</workbook>
</file>

<file path=xl/calcChain.xml><?xml version="1.0" encoding="utf-8"?>
<calcChain xmlns="http://schemas.openxmlformats.org/spreadsheetml/2006/main">
  <c r="Z97" i="2" l="1"/>
  <c r="E97" i="2"/>
  <c r="Z88" i="2"/>
  <c r="E88" i="2"/>
  <c r="Z81" i="2"/>
  <c r="E81" i="2"/>
  <c r="Z74" i="2"/>
  <c r="E74" i="2"/>
  <c r="Z21" i="2"/>
  <c r="Z95" i="2" l="1"/>
  <c r="E95" i="2" l="1"/>
  <c r="Z93" i="2" l="1"/>
  <c r="E93" i="2"/>
  <c r="Z92" i="2"/>
  <c r="E92" i="2"/>
  <c r="Z91" i="2"/>
  <c r="E91" i="2"/>
  <c r="Z89" i="2"/>
  <c r="E89" i="2"/>
  <c r="E96" i="2"/>
  <c r="Z96" i="2"/>
  <c r="E98" i="2"/>
  <c r="Z98" i="2"/>
  <c r="E99" i="2"/>
  <c r="Z99" i="2"/>
  <c r="E100" i="2"/>
  <c r="Z100" i="2"/>
  <c r="E86" i="2" l="1"/>
  <c r="E85" i="2"/>
  <c r="E84" i="2"/>
  <c r="Z85" i="2" l="1"/>
  <c r="Z84" i="2"/>
  <c r="Z51" i="2"/>
  <c r="Z50" i="2"/>
  <c r="Z101" i="2" l="1"/>
  <c r="E101" i="2"/>
  <c r="Z107" i="2"/>
  <c r="E107" i="2"/>
  <c r="Z34" i="2"/>
  <c r="Z108" i="2" l="1"/>
  <c r="E108" i="2"/>
  <c r="Z76" i="2"/>
  <c r="E76" i="2"/>
  <c r="Z66" i="2"/>
  <c r="Z53" i="2"/>
  <c r="E113" i="2" l="1"/>
  <c r="E112" i="2"/>
  <c r="E111" i="2"/>
  <c r="E110" i="2"/>
  <c r="E109" i="2"/>
  <c r="E106" i="2"/>
  <c r="E105" i="2"/>
  <c r="E104" i="2"/>
  <c r="E103" i="2"/>
  <c r="E82" i="2"/>
  <c r="E79" i="2"/>
  <c r="E77" i="2"/>
  <c r="E75" i="2"/>
  <c r="Z79" i="2" l="1"/>
  <c r="Z82" i="2"/>
  <c r="Z86" i="2"/>
  <c r="Z77" i="2"/>
  <c r="Z65" i="2"/>
  <c r="Z29" i="2" l="1"/>
  <c r="Z28" i="2"/>
  <c r="Z113" i="2"/>
  <c r="Z112" i="2"/>
  <c r="Z111" i="2"/>
  <c r="Z110" i="2"/>
  <c r="Z109" i="2"/>
  <c r="Z106" i="2"/>
  <c r="Z105" i="2"/>
  <c r="Z104" i="2"/>
  <c r="Z103" i="2"/>
  <c r="Z75" i="2"/>
  <c r="Z72" i="2"/>
  <c r="Z71" i="2"/>
  <c r="Z69" i="2"/>
  <c r="Z68" i="2"/>
  <c r="Z67" i="2"/>
  <c r="Z56" i="2"/>
  <c r="Z55" i="2"/>
  <c r="Z54" i="2"/>
  <c r="Z48" i="2"/>
  <c r="Z47" i="2"/>
  <c r="Z46" i="2"/>
  <c r="Z45" i="2"/>
  <c r="Z44" i="2"/>
  <c r="Z42" i="2"/>
  <c r="Z40" i="2"/>
  <c r="Z38" i="2"/>
  <c r="Z37" i="2"/>
  <c r="Z36" i="2"/>
  <c r="Z33" i="2"/>
  <c r="Z32" i="2"/>
  <c r="Z30" i="2"/>
  <c r="Z27" i="2"/>
  <c r="Z26" i="2"/>
  <c r="Z25" i="2"/>
  <c r="Z24" i="2"/>
  <c r="Z23" i="2"/>
  <c r="Z22" i="2"/>
  <c r="Z20" i="2"/>
  <c r="Z19" i="2"/>
  <c r="Z18" i="2"/>
  <c r="Q5" i="2"/>
  <c r="Z39" i="2"/>
  <c r="Z116" i="2" l="1"/>
</calcChain>
</file>

<file path=xl/sharedStrings.xml><?xml version="1.0" encoding="utf-8"?>
<sst xmlns="http://schemas.openxmlformats.org/spreadsheetml/2006/main" count="300" uniqueCount="193">
  <si>
    <t>Item#</t>
  </si>
  <si>
    <t>SIZING</t>
  </si>
  <si>
    <t>JUNIOR MULTI-EVENT SKIS</t>
  </si>
  <si>
    <t>DIN</t>
  </si>
  <si>
    <t>Qty</t>
  </si>
  <si>
    <t>$</t>
  </si>
  <si>
    <t>JUNIOR RACE SKIS</t>
  </si>
  <si>
    <t>Head.com</t>
  </si>
  <si>
    <t>ORDER</t>
  </si>
  <si>
    <t>ADULT RACE SKIS</t>
  </si>
  <si>
    <t>ADULT RAPTOR RACE BOOTS</t>
  </si>
  <si>
    <t>JUNIOR RAPTOR RACE BOOTS</t>
  </si>
  <si>
    <t>COMPETITION FREE FLEX BINDINGS</t>
  </si>
  <si>
    <t>FREEFLEX and JR RACE BINDINGS</t>
  </si>
  <si>
    <t>Item #</t>
  </si>
  <si>
    <t>RADIUS</t>
  </si>
  <si>
    <t>LAST</t>
  </si>
  <si>
    <t>HELMETS</t>
  </si>
  <si>
    <t>XS</t>
  </si>
  <si>
    <t>S</t>
  </si>
  <si>
    <t>M</t>
  </si>
  <si>
    <t>L</t>
  </si>
  <si>
    <t>XL</t>
  </si>
  <si>
    <t>XXL</t>
  </si>
  <si>
    <t>XS/S</t>
  </si>
  <si>
    <t>M/L</t>
  </si>
  <si>
    <t>XL/XXL</t>
  </si>
  <si>
    <t>POLES</t>
  </si>
  <si>
    <t>ONE SIZE</t>
  </si>
  <si>
    <t>LUGGAGE</t>
  </si>
  <si>
    <t>DH 218 Race Plate</t>
  </si>
  <si>
    <t>50m @ 218cm</t>
  </si>
  <si>
    <t>DH 210 Race Plate</t>
  </si>
  <si>
    <t>50m @ 210cm</t>
  </si>
  <si>
    <t>45m @ 213cm</t>
  </si>
  <si>
    <t>45.5m @ 207cm</t>
  </si>
  <si>
    <t>42m @ 207cm</t>
  </si>
  <si>
    <t>SGL 202 Race Plate</t>
  </si>
  <si>
    <t>40.5m @ 202cm</t>
  </si>
  <si>
    <t>33m @ 195cm</t>
  </si>
  <si>
    <t>30m @ 185cm</t>
  </si>
  <si>
    <t>27m @ 175cm</t>
  </si>
  <si>
    <t>10.8m @ 140cm</t>
  </si>
  <si>
    <t>93mm @ Size 26.5</t>
  </si>
  <si>
    <t>96mm @ Size 26.5</t>
  </si>
  <si>
    <t>5 - 16</t>
  </si>
  <si>
    <t>4 - 14</t>
  </si>
  <si>
    <t>3 - 11</t>
  </si>
  <si>
    <t>2 - 7.5</t>
  </si>
  <si>
    <t>Worldcup SG</t>
  </si>
  <si>
    <t>Worldcup SL</t>
  </si>
  <si>
    <t>Worldcup SG JR</t>
  </si>
  <si>
    <t>Worldcup SL JR</t>
  </si>
  <si>
    <t>HEAD RACE EQUIPMENT WILL BE BILLED THROUGH AND SHIPPED TO A HEAD AUTHORIZED RETAILER</t>
  </si>
  <si>
    <t>36m @ 200cm</t>
  </si>
  <si>
    <t>SG 185 Race Plate WCR 14</t>
  </si>
  <si>
    <t>SG 195 Race Plate WCR 14</t>
  </si>
  <si>
    <t>SG 175 Race Plate WCR 14</t>
  </si>
  <si>
    <t xml:space="preserve">JUNIOR LAST </t>
  </si>
  <si>
    <t>SG 200 Race Plate WCR 14</t>
  </si>
  <si>
    <t>SGM 207 Race Plate M</t>
  </si>
  <si>
    <t>SGL 207 Race Plate W</t>
  </si>
  <si>
    <t>FOB Guelph</t>
  </si>
  <si>
    <t>**Provincial Sales Taxes Apply</t>
  </si>
  <si>
    <t>203 x 18 x 28 cm</t>
  </si>
  <si>
    <t>Rebels Skibag 4 pr</t>
  </si>
  <si>
    <t>Rebels Skibag 3 pr</t>
  </si>
  <si>
    <t>Rebels Racing backpack L (90L)</t>
  </si>
  <si>
    <t>Rebels Double Skibag (85L)</t>
  </si>
  <si>
    <t>233 x 118.8 cm</t>
  </si>
  <si>
    <t>LENS</t>
  </si>
  <si>
    <t>7075 Alu</t>
  </si>
  <si>
    <t>DIMENTIONS</t>
  </si>
  <si>
    <t>COLOUR</t>
  </si>
  <si>
    <t>3mm lifter w/ screws</t>
  </si>
  <si>
    <t>5mm lifter w/ screws</t>
  </si>
  <si>
    <t>Racer qualifies at the discretion of the shop, no further authorization is required from HEAD</t>
  </si>
  <si>
    <t>Dealer &amp; Act#</t>
  </si>
  <si>
    <t>Athlete Name</t>
  </si>
  <si>
    <t>Date of Birth</t>
  </si>
  <si>
    <t>Order Date</t>
  </si>
  <si>
    <t>Shipping Address</t>
  </si>
  <si>
    <t>Delivery Date</t>
  </si>
  <si>
    <t>Phone Number</t>
  </si>
  <si>
    <t xml:space="preserve">Price Code </t>
  </si>
  <si>
    <t>Special Instructions</t>
  </si>
  <si>
    <t>Email Address</t>
  </si>
  <si>
    <t>Ski Club / Area</t>
  </si>
  <si>
    <t>Coach</t>
  </si>
  <si>
    <t>Shipping Costs:  To be determined by the size of order.</t>
  </si>
  <si>
    <t>11.9m @ 151cm</t>
  </si>
  <si>
    <t>23m @ 176cm</t>
  </si>
  <si>
    <t>FREEFLEX ST 20X RD BR.85[A] Black</t>
  </si>
  <si>
    <t>FREEFLEX ST 16X RD BR.85[A] Black</t>
  </si>
  <si>
    <t>FREEFLEX ST 16 BRAKE 85[A]Black</t>
  </si>
  <si>
    <t>RAPTOR WCR 2 WHITE</t>
  </si>
  <si>
    <t>RAPTOR WCR 3 WHITE</t>
  </si>
  <si>
    <t>RAPTOR WCR 4 WHITE</t>
  </si>
  <si>
    <t>RAPTOR 65 WHITE</t>
  </si>
  <si>
    <t xml:space="preserve">DOWNFORCE MIPS  </t>
  </si>
  <si>
    <t xml:space="preserve">White </t>
  </si>
  <si>
    <t xml:space="preserve">DOWNFORCE  </t>
  </si>
  <si>
    <t>Rebels Heated Boot Bag (65L)</t>
  </si>
  <si>
    <t>203 x 44 x 20 cm</t>
  </si>
  <si>
    <t xml:space="preserve">WCR RACE BOOT PARTS </t>
  </si>
  <si>
    <t>SX 7.5 GW CA BRAKE 78[J] s.bk/Wht</t>
  </si>
  <si>
    <t>Flex</t>
  </si>
  <si>
    <t>World Cup Rebels</t>
  </si>
  <si>
    <t>100/110</t>
  </si>
  <si>
    <t>RAPTOR WCR 6 SC WHITE</t>
  </si>
  <si>
    <t>RAPTOR WCR 5 SC WHITE</t>
  </si>
  <si>
    <t>80/90</t>
  </si>
  <si>
    <t>RAPTOR WCR 90 WHITE</t>
  </si>
  <si>
    <t>RAPTOR WCR 70 WHITE</t>
  </si>
  <si>
    <t>Gold 5K</t>
  </si>
  <si>
    <t>Rebels Travelbag (120L)</t>
  </si>
  <si>
    <t>77 x 38 x 42 cm</t>
  </si>
  <si>
    <t>33 x 55 x 23 cm</t>
  </si>
  <si>
    <t>Rebels Boot Carry-On (25L)</t>
  </si>
  <si>
    <t>50 x 36 x 12 cm</t>
  </si>
  <si>
    <t>197.5 x 20 x 23 cm</t>
  </si>
  <si>
    <t>43 x 25 x 58 cm</t>
  </si>
  <si>
    <t>FREEFLEX 11 RACE BRAKE 85[A]Black</t>
  </si>
  <si>
    <t>FREEFLEX ST 14 BRAKE 85[A]Black</t>
  </si>
  <si>
    <t>22.5 &amp; Smaller (01)</t>
  </si>
  <si>
    <t>23.5 &amp; Bigger (02)</t>
  </si>
  <si>
    <t>Rebels single Skibag (67L) 197cm</t>
  </si>
  <si>
    <t>SENTINEL GOGGLES</t>
  </si>
  <si>
    <t>CONTEX GOGGLES</t>
  </si>
  <si>
    <t>WC Rebels E-GS RD FIS RP WCR 14</t>
  </si>
  <si>
    <t>WC Rebels E-GS RD SW RP WCR 14</t>
  </si>
  <si>
    <t>WC Rebels E-SL RD FIS SW  RP WCR 14</t>
  </si>
  <si>
    <t>WC Rebels E-GS RD SW RP WCR T</t>
  </si>
  <si>
    <t>FREEFLEX ST 14X  BR.85[A] Black</t>
  </si>
  <si>
    <t>WC Rebels e.GS RD Team w/ WCR Team plate</t>
  </si>
  <si>
    <t>WC Rebels e.SL RD Team w/ WCR Team Plate</t>
  </si>
  <si>
    <t xml:space="preserve">WC e.Race Team JRS w/ JRS 7.5 </t>
  </si>
  <si>
    <t>Worldcup Rebel Carbon</t>
  </si>
  <si>
    <t>HEAD WC SL protector</t>
  </si>
  <si>
    <t>Race</t>
  </si>
  <si>
    <t xml:space="preserve">RACE </t>
  </si>
  <si>
    <t>Binding Lifters</t>
  </si>
  <si>
    <t xml:space="preserve">RDX PRO - SL base plate set 4/6mm (1set) </t>
  </si>
  <si>
    <t xml:space="preserve">RDX PRO - GS base plate set 3/5mm (1set) </t>
  </si>
  <si>
    <t>CONTEX PRO SL 5K gold</t>
  </si>
  <si>
    <t>CONTEX PRO SL 5K red</t>
  </si>
  <si>
    <t>Red 5K</t>
  </si>
  <si>
    <t>CONTEX LENSES</t>
  </si>
  <si>
    <t>Mt.Blk</t>
  </si>
  <si>
    <t>Speed Blue</t>
  </si>
  <si>
    <t>TEAM SL</t>
  </si>
  <si>
    <t>CONTEX PRO SL 5K Clear</t>
  </si>
  <si>
    <t>Clear</t>
  </si>
  <si>
    <t>Street</t>
  </si>
  <si>
    <t>HEAD 2024/25 Race Form</t>
  </si>
  <si>
    <t>25m @ 186cm</t>
  </si>
  <si>
    <t>10.5 - 20</t>
  </si>
  <si>
    <t>10.5 - 16</t>
  </si>
  <si>
    <t>7 - 14</t>
  </si>
  <si>
    <t>19m @ 164cm</t>
  </si>
  <si>
    <t>12m @ 153cm</t>
  </si>
  <si>
    <t>RAPTOR RACING DEPT M5 WHITE</t>
  </si>
  <si>
    <t>5K Chrome</t>
  </si>
  <si>
    <t>NEVES GOGGLES</t>
  </si>
  <si>
    <t>NEVES LENSES</t>
  </si>
  <si>
    <t>NEVES PRO SL 5K gold</t>
  </si>
  <si>
    <t>NEVES PRO SL 5K red</t>
  </si>
  <si>
    <t>NEVES PRO SL Clear</t>
  </si>
  <si>
    <t>Carbon / Speed Blue</t>
  </si>
  <si>
    <t>Rebels Backpack (30L)</t>
  </si>
  <si>
    <t>Rebels Racing backpack S (70L)</t>
  </si>
  <si>
    <t>49.5 x 62 x 28.5 cm</t>
  </si>
  <si>
    <t>49.5 x 67 x 28.5 cm</t>
  </si>
  <si>
    <t>Rebels Coaches Backpack (75L)</t>
  </si>
  <si>
    <t>49.5 x 62 x 29.5 cm</t>
  </si>
  <si>
    <t>EVO 9 GW CA Race BRAKE 85[D]s.bk/spd.blue</t>
  </si>
  <si>
    <t>60121988-1156</t>
  </si>
  <si>
    <t>HEEL/TOE LIFTER RR1 3 MM /spd. blue</t>
  </si>
  <si>
    <t>HEEL/TOE LIFTER RR1 5 MM /spd. blue</t>
  </si>
  <si>
    <t>60121989-1156</t>
  </si>
  <si>
    <t>HEAD 2025/26 Race Form</t>
  </si>
  <si>
    <t>SG 213 Race Plate</t>
  </si>
  <si>
    <t xml:space="preserve">SG 210 Race Plate </t>
  </si>
  <si>
    <t>42.5m @ 210cm</t>
  </si>
  <si>
    <t>30.5m @ 193cm</t>
  </si>
  <si>
    <t>12m @ 165cm</t>
  </si>
  <si>
    <t>2 - 9</t>
  </si>
  <si>
    <t>VIS</t>
  </si>
  <si>
    <t>SENTINEL 5K Chrome/ RD + spare lens</t>
  </si>
  <si>
    <t>CONTEX PRO 5K Chrome/ VIS + spare lens</t>
  </si>
  <si>
    <t>CONTEX PRO 5K Chrome/ RD + spare lens</t>
  </si>
  <si>
    <t>NEVES PRO 5K Chrome/ VIS + spare lens</t>
  </si>
  <si>
    <t>NEVES PRO 5K Chrome/ RD + spare lens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</si>
</sst>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@\ \ \ \ "/>
    <numFmt numFmtId="167" formatCode="_(&quot;$&quot;* #,##0_);_(&quot;$&quot;* \(#,##0\);_(&quot;$&quot;* &quot;-&quot;??_);_(@_)"/>
  </numFmts>
  <fonts count="33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name val="MS Sans Serif"/>
      <family val="2"/>
    </font>
    <font>
      <sz val="18"/>
      <color theme="1"/>
      <name val="Verdana"/>
      <family val="2"/>
    </font>
    <font>
      <sz val="8"/>
      <name val="Verdana"/>
      <family val="2"/>
    </font>
    <font>
      <sz val="18"/>
      <name val="Verdana"/>
      <family val="2"/>
    </font>
    <font>
      <sz val="26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sz val="12"/>
      <name val="Verdana"/>
      <family val="2"/>
    </font>
    <font>
      <b/>
      <sz val="11"/>
      <name val="Verdana"/>
      <family val="2"/>
    </font>
    <font>
      <sz val="12.5"/>
      <name val="Verdana"/>
      <family val="2"/>
    </font>
    <font>
      <b/>
      <sz val="12.5"/>
      <color indexed="8"/>
      <name val="Verdana"/>
      <family val="2"/>
    </font>
    <font>
      <b/>
      <sz val="12.5"/>
      <name val="Verdana"/>
      <family val="2"/>
    </font>
    <font>
      <sz val="12.5"/>
      <color indexed="8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4"/>
      <color theme="1"/>
      <name val="Verdana"/>
      <family val="2"/>
    </font>
    <font>
      <b/>
      <sz val="10"/>
      <name val="Verdana"/>
      <family val="2"/>
    </font>
    <font>
      <sz val="16"/>
      <name val="Verdana"/>
      <family val="2"/>
    </font>
    <font>
      <sz val="14"/>
      <name val="Verdana"/>
      <family val="2"/>
    </font>
    <font>
      <b/>
      <sz val="14"/>
      <color indexed="8"/>
      <name val="Verdana"/>
      <family val="2"/>
    </font>
    <font>
      <sz val="15"/>
      <name val="Verdana"/>
      <family val="2"/>
    </font>
    <font>
      <sz val="10"/>
      <name val="Arial"/>
      <family val="2"/>
    </font>
    <font>
      <b/>
      <sz val="46"/>
      <color theme="1"/>
      <name val="Verdana"/>
      <family val="2"/>
    </font>
    <font>
      <sz val="12.5"/>
      <color theme="1"/>
      <name val="Verdana"/>
      <family val="2"/>
    </font>
    <font>
      <b/>
      <sz val="48"/>
      <color theme="1"/>
      <name val="Head"/>
      <family val="2"/>
    </font>
    <font>
      <sz val="48"/>
      <color indexed="8"/>
      <name val="Head"/>
      <family val="2"/>
    </font>
    <font>
      <b/>
      <sz val="15"/>
      <name val="Verdana"/>
      <family val="2"/>
    </font>
    <font>
      <b/>
      <sz val="3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</cellStyleXfs>
  <cellXfs count="239">
    <xf numFmtId="0" fontId="0" fillId="0" borderId="0" xfId="0"/>
    <xf numFmtId="0" fontId="5" fillId="3" borderId="0" xfId="0" applyFont="1" applyFill="1" applyAlignment="1" applyProtection="1">
      <alignment horizontal="center"/>
    </xf>
    <xf numFmtId="0" fontId="0" fillId="3" borderId="0" xfId="0" applyFont="1" applyFill="1" applyProtection="1"/>
    <xf numFmtId="0" fontId="6" fillId="3" borderId="0" xfId="0" applyFont="1" applyFill="1" applyProtection="1"/>
    <xf numFmtId="0" fontId="0" fillId="3" borderId="0" xfId="0" applyFont="1" applyFill="1" applyAlignment="1" applyProtection="1">
      <alignment horizontal="center"/>
    </xf>
    <xf numFmtId="0" fontId="0" fillId="0" borderId="0" xfId="0" applyFont="1" applyProtection="1"/>
    <xf numFmtId="0" fontId="7" fillId="3" borderId="0" xfId="0" quotePrefix="1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horizontal="right"/>
    </xf>
    <xf numFmtId="0" fontId="9" fillId="3" borderId="0" xfId="0" applyFont="1" applyFill="1" applyProtection="1"/>
    <xf numFmtId="0" fontId="9" fillId="0" borderId="0" xfId="0" applyFont="1" applyProtection="1"/>
    <xf numFmtId="0" fontId="12" fillId="3" borderId="0" xfId="0" quotePrefix="1" applyFont="1" applyFill="1" applyBorder="1" applyAlignment="1" applyProtection="1"/>
    <xf numFmtId="165" fontId="13" fillId="3" borderId="0" xfId="0" applyNumberFormat="1" applyFont="1" applyFill="1" applyAlignment="1" applyProtection="1"/>
    <xf numFmtId="0" fontId="10" fillId="3" borderId="0" xfId="0" applyFont="1" applyFill="1" applyBorder="1" applyAlignment="1" applyProtection="1">
      <alignment horizontal="center"/>
    </xf>
    <xf numFmtId="0" fontId="10" fillId="3" borderId="0" xfId="0" quotePrefix="1" applyFont="1" applyFill="1" applyBorder="1" applyAlignment="1" applyProtection="1">
      <alignment horizontal="center"/>
    </xf>
    <xf numFmtId="164" fontId="9" fillId="3" borderId="0" xfId="0" applyNumberFormat="1" applyFont="1" applyFill="1" applyProtection="1"/>
    <xf numFmtId="0" fontId="9" fillId="3" borderId="0" xfId="0" applyFont="1" applyFill="1" applyBorder="1" applyAlignment="1" applyProtection="1">
      <alignment horizontal="right"/>
    </xf>
    <xf numFmtId="0" fontId="15" fillId="3" borderId="0" xfId="0" applyNumberFormat="1" applyFont="1" applyFill="1" applyBorder="1" applyAlignment="1" applyProtection="1">
      <alignment horizontal="center"/>
    </xf>
    <xf numFmtId="2" fontId="16" fillId="3" borderId="0" xfId="0" applyNumberFormat="1" applyFont="1" applyFill="1" applyAlignment="1" applyProtection="1">
      <alignment horizontal="center"/>
    </xf>
    <xf numFmtId="0" fontId="16" fillId="3" borderId="0" xfId="0" applyFont="1" applyFill="1" applyBorder="1" applyAlignment="1" applyProtection="1">
      <alignment horizontal="center"/>
    </xf>
    <xf numFmtId="0" fontId="16" fillId="3" borderId="0" xfId="0" applyFont="1" applyFill="1" applyBorder="1" applyAlignment="1" applyProtection="1"/>
    <xf numFmtId="0" fontId="14" fillId="3" borderId="0" xfId="0" applyFont="1" applyFill="1" applyProtection="1"/>
    <xf numFmtId="0" fontId="14" fillId="0" borderId="0" xfId="0" applyFont="1" applyProtection="1"/>
    <xf numFmtId="0" fontId="17" fillId="2" borderId="0" xfId="0" applyNumberFormat="1" applyFont="1" applyFill="1" applyBorder="1" applyAlignment="1" applyProtection="1">
      <alignment horizontal="left"/>
    </xf>
    <xf numFmtId="0" fontId="17" fillId="2" borderId="0" xfId="0" applyNumberFormat="1" applyFont="1" applyFill="1" applyBorder="1" applyAlignment="1" applyProtection="1">
      <alignment horizontal="center"/>
    </xf>
    <xf numFmtId="44" fontId="14" fillId="2" borderId="0" xfId="1" applyFont="1" applyFill="1" applyBorder="1" applyProtection="1"/>
    <xf numFmtId="0" fontId="16" fillId="2" borderId="0" xfId="0" applyFont="1" applyFill="1" applyBorder="1" applyProtection="1"/>
    <xf numFmtId="166" fontId="14" fillId="0" borderId="0" xfId="0" applyNumberFormat="1" applyFont="1" applyFill="1" applyBorder="1" applyAlignment="1" applyProtection="1">
      <alignment horizontal="center"/>
    </xf>
    <xf numFmtId="44" fontId="17" fillId="3" borderId="0" xfId="0" applyNumberFormat="1" applyFont="1" applyFill="1" applyBorder="1" applyAlignment="1" applyProtection="1"/>
    <xf numFmtId="166" fontId="14" fillId="3" borderId="0" xfId="0" applyNumberFormat="1" applyFont="1" applyFill="1" applyBorder="1" applyAlignment="1" applyProtection="1">
      <alignment horizontal="center"/>
    </xf>
    <xf numFmtId="5" fontId="14" fillId="3" borderId="0" xfId="1" applyNumberFormat="1" applyFont="1" applyFill="1" applyBorder="1" applyAlignment="1" applyProtection="1">
      <alignment horizontal="center"/>
    </xf>
    <xf numFmtId="1" fontId="14" fillId="3" borderId="0" xfId="0" applyNumberFormat="1" applyFont="1" applyFill="1" applyBorder="1" applyAlignment="1" applyProtection="1">
      <alignment horizontal="center"/>
    </xf>
    <xf numFmtId="3" fontId="16" fillId="3" borderId="0" xfId="2" applyNumberFormat="1" applyFont="1" applyFill="1" applyBorder="1" applyAlignment="1" applyProtection="1">
      <alignment horizontal="center"/>
    </xf>
    <xf numFmtId="44" fontId="16" fillId="3" borderId="0" xfId="1" applyFont="1" applyFill="1" applyBorder="1" applyAlignment="1" applyProtection="1">
      <alignment horizontal="center"/>
    </xf>
    <xf numFmtId="0" fontId="18" fillId="3" borderId="0" xfId="0" applyFont="1" applyFill="1" applyProtection="1"/>
    <xf numFmtId="2" fontId="19" fillId="3" borderId="0" xfId="0" applyNumberFormat="1" applyFont="1" applyFill="1" applyBorder="1" applyAlignment="1" applyProtection="1">
      <alignment horizontal="center"/>
    </xf>
    <xf numFmtId="0" fontId="19" fillId="3" borderId="0" xfId="0" applyFont="1" applyFill="1" applyProtection="1"/>
    <xf numFmtId="0" fontId="19" fillId="0" borderId="0" xfId="0" applyFont="1" applyProtection="1"/>
    <xf numFmtId="4" fontId="6" fillId="3" borderId="0" xfId="1" applyNumberFormat="1" applyFont="1" applyFill="1" applyBorder="1" applyAlignment="1" applyProtection="1">
      <alignment horizontal="center"/>
    </xf>
    <xf numFmtId="2" fontId="6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21" fillId="3" borderId="0" xfId="0" applyFont="1" applyFill="1" applyProtection="1"/>
    <xf numFmtId="0" fontId="0" fillId="3" borderId="0" xfId="0" applyFont="1" applyFill="1" applyAlignment="1" applyProtection="1">
      <alignment horizontal="left"/>
    </xf>
    <xf numFmtId="4" fontId="6" fillId="3" borderId="0" xfId="1" applyNumberFormat="1" applyFont="1" applyFill="1" applyAlignment="1" applyProtection="1">
      <alignment horizontal="center"/>
    </xf>
    <xf numFmtId="164" fontId="6" fillId="3" borderId="0" xfId="0" applyNumberFormat="1" applyFont="1" applyFill="1" applyProtection="1"/>
    <xf numFmtId="0" fontId="21" fillId="0" borderId="0" xfId="0" applyFont="1" applyProtection="1"/>
    <xf numFmtId="0" fontId="19" fillId="3" borderId="0" xfId="0" applyFont="1" applyFill="1" applyBorder="1" applyProtection="1"/>
    <xf numFmtId="0" fontId="19" fillId="0" borderId="0" xfId="0" applyFont="1" applyBorder="1" applyProtection="1"/>
    <xf numFmtId="0" fontId="6" fillId="0" borderId="0" xfId="0" applyFont="1" applyProtection="1"/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4" fontId="6" fillId="0" borderId="0" xfId="1" applyNumberFormat="1" applyFont="1" applyAlignment="1" applyProtection="1">
      <alignment horizontal="center"/>
    </xf>
    <xf numFmtId="164" fontId="6" fillId="0" borderId="0" xfId="0" applyNumberFormat="1" applyFont="1" applyProtection="1"/>
    <xf numFmtId="167" fontId="16" fillId="3" borderId="0" xfId="0" applyNumberFormat="1" applyFont="1" applyFill="1" applyBorder="1" applyAlignment="1" applyProtection="1">
      <alignment horizontal="center"/>
    </xf>
    <xf numFmtId="167" fontId="16" fillId="3" borderId="0" xfId="1" applyNumberFormat="1" applyFont="1" applyFill="1" applyBorder="1" applyAlignment="1" applyProtection="1">
      <alignment horizontal="right"/>
    </xf>
    <xf numFmtId="0" fontId="17" fillId="3" borderId="4" xfId="0" applyNumberFormat="1" applyFont="1" applyFill="1" applyBorder="1" applyAlignment="1" applyProtection="1">
      <alignment horizontal="center" vertical="center"/>
    </xf>
    <xf numFmtId="165" fontId="14" fillId="2" borderId="4" xfId="1" applyNumberFormat="1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16" fillId="3" borderId="6" xfId="0" applyFont="1" applyFill="1" applyBorder="1" applyAlignment="1" applyProtection="1">
      <alignment horizontal="center"/>
    </xf>
    <xf numFmtId="1" fontId="14" fillId="3" borderId="4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Alignment="1" applyProtection="1">
      <alignment horizontal="center"/>
    </xf>
    <xf numFmtId="0" fontId="16" fillId="3" borderId="5" xfId="0" applyFont="1" applyFill="1" applyBorder="1" applyAlignment="1" applyProtection="1"/>
    <xf numFmtId="167" fontId="18" fillId="3" borderId="0" xfId="0" applyNumberFormat="1" applyFont="1" applyFill="1" applyBorder="1" applyAlignment="1" applyProtection="1">
      <alignment horizontal="center"/>
    </xf>
    <xf numFmtId="167" fontId="18" fillId="3" borderId="0" xfId="1" applyNumberFormat="1" applyFont="1" applyFill="1" applyBorder="1" applyAlignment="1" applyProtection="1">
      <alignment horizontal="right"/>
    </xf>
    <xf numFmtId="14" fontId="0" fillId="3" borderId="0" xfId="0" applyNumberFormat="1" applyFont="1" applyFill="1" applyProtection="1"/>
    <xf numFmtId="49" fontId="14" fillId="2" borderId="4" xfId="1" applyNumberFormat="1" applyFont="1" applyFill="1" applyBorder="1" applyAlignment="1" applyProtection="1">
      <alignment horizontal="center" vertical="center"/>
    </xf>
    <xf numFmtId="3" fontId="16" fillId="4" borderId="4" xfId="2" applyNumberFormat="1" applyFont="1" applyFill="1" applyBorder="1" applyAlignment="1" applyProtection="1">
      <alignment vertical="center"/>
    </xf>
    <xf numFmtId="165" fontId="19" fillId="2" borderId="4" xfId="1" applyNumberFormat="1" applyFont="1" applyFill="1" applyBorder="1" applyAlignment="1" applyProtection="1">
      <alignment horizontal="center" vertical="center"/>
    </xf>
    <xf numFmtId="0" fontId="8" fillId="3" borderId="0" xfId="0" quotePrefix="1" applyFont="1" applyFill="1" applyAlignment="1" applyProtection="1">
      <alignment vertical="center"/>
    </xf>
    <xf numFmtId="165" fontId="14" fillId="0" borderId="4" xfId="1" applyNumberFormat="1" applyFont="1" applyFill="1" applyBorder="1" applyAlignment="1" applyProtection="1">
      <alignment horizontal="center" vertical="center"/>
    </xf>
    <xf numFmtId="1" fontId="14" fillId="0" borderId="4" xfId="0" applyNumberFormat="1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vertical="center"/>
    </xf>
    <xf numFmtId="0" fontId="16" fillId="4" borderId="1" xfId="0" applyFont="1" applyFill="1" applyBorder="1" applyAlignment="1" applyProtection="1">
      <alignment vertical="center"/>
    </xf>
    <xf numFmtId="0" fontId="16" fillId="4" borderId="3" xfId="0" applyFont="1" applyFill="1" applyBorder="1" applyAlignment="1" applyProtection="1">
      <alignment vertical="center"/>
    </xf>
    <xf numFmtId="0" fontId="15" fillId="4" borderId="3" xfId="0" applyNumberFormat="1" applyFont="1" applyFill="1" applyBorder="1" applyAlignment="1" applyProtection="1">
      <alignment horizontal="center" vertical="center"/>
    </xf>
    <xf numFmtId="165" fontId="14" fillId="2" borderId="0" xfId="1" applyNumberFormat="1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wrapText="1"/>
    </xf>
    <xf numFmtId="44" fontId="17" fillId="3" borderId="0" xfId="0" applyNumberFormat="1" applyFont="1" applyFill="1" applyBorder="1" applyAlignment="1" applyProtection="1">
      <alignment horizontal="left" vertical="center"/>
    </xf>
    <xf numFmtId="3" fontId="16" fillId="3" borderId="0" xfId="2" applyNumberFormat="1" applyFont="1" applyFill="1" applyBorder="1" applyAlignment="1" applyProtection="1">
      <alignment horizontal="center" vertical="center"/>
    </xf>
    <xf numFmtId="167" fontId="16" fillId="3" borderId="0" xfId="1" applyNumberFormat="1" applyFont="1" applyFill="1" applyBorder="1" applyAlignment="1" applyProtection="1">
      <alignment horizontal="center" vertical="center"/>
    </xf>
    <xf numFmtId="166" fontId="16" fillId="0" borderId="0" xfId="0" applyNumberFormat="1" applyFont="1" applyFill="1" applyBorder="1" applyAlignment="1" applyProtection="1">
      <alignment horizontal="center"/>
    </xf>
    <xf numFmtId="0" fontId="15" fillId="4" borderId="4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horizontal="center" vertical="center"/>
    </xf>
    <xf numFmtId="0" fontId="28" fillId="8" borderId="4" xfId="4" applyNumberFormat="1" applyFont="1" applyFill="1" applyBorder="1" applyAlignment="1" applyProtection="1">
      <alignment horizontal="center" vertical="center"/>
    </xf>
    <xf numFmtId="0" fontId="16" fillId="3" borderId="0" xfId="2" applyFont="1" applyFill="1" applyBorder="1" applyAlignment="1" applyProtection="1">
      <alignment horizontal="center"/>
    </xf>
    <xf numFmtId="44" fontId="17" fillId="3" borderId="2" xfId="0" applyNumberFormat="1" applyFont="1" applyFill="1" applyBorder="1" applyAlignment="1" applyProtection="1">
      <alignment horizontal="left" vertical="center"/>
    </xf>
    <xf numFmtId="44" fontId="17" fillId="3" borderId="3" xfId="0" applyNumberFormat="1" applyFont="1" applyFill="1" applyBorder="1" applyAlignment="1" applyProtection="1">
      <alignment horizontal="left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4" fillId="3" borderId="0" xfId="0" applyFont="1" applyFill="1" applyBorder="1" applyProtection="1"/>
    <xf numFmtId="164" fontId="6" fillId="3" borderId="0" xfId="0" applyNumberFormat="1" applyFont="1" applyFill="1" applyBorder="1" applyProtection="1"/>
    <xf numFmtId="0" fontId="16" fillId="4" borderId="4" xfId="0" applyFont="1" applyFill="1" applyBorder="1" applyAlignment="1" applyProtection="1">
      <alignment horizontal="center" vertical="center"/>
    </xf>
    <xf numFmtId="0" fontId="14" fillId="5" borderId="4" xfId="0" applyFont="1" applyFill="1" applyBorder="1" applyAlignment="1" applyProtection="1">
      <alignment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44" fontId="17" fillId="3" borderId="2" xfId="0" applyNumberFormat="1" applyFont="1" applyFill="1" applyBorder="1" applyAlignment="1" applyProtection="1">
      <alignment vertical="center"/>
    </xf>
    <xf numFmtId="0" fontId="24" fillId="3" borderId="6" xfId="0" applyNumberFormat="1" applyFont="1" applyFill="1" applyBorder="1" applyAlignment="1" applyProtection="1"/>
    <xf numFmtId="0" fontId="24" fillId="3" borderId="6" xfId="0" applyNumberFormat="1" applyFont="1" applyFill="1" applyBorder="1" applyAlignment="1" applyProtection="1">
      <alignment horizontal="center"/>
    </xf>
    <xf numFmtId="1" fontId="17" fillId="3" borderId="4" xfId="0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44" fontId="17" fillId="0" borderId="2" xfId="0" applyNumberFormat="1" applyFont="1" applyFill="1" applyBorder="1" applyAlignment="1" applyProtection="1">
      <alignment vertical="center"/>
    </xf>
    <xf numFmtId="49" fontId="14" fillId="0" borderId="4" xfId="1" applyNumberFormat="1" applyFont="1" applyFill="1" applyBorder="1" applyAlignment="1" applyProtection="1">
      <alignment horizontal="center" vertical="center"/>
    </xf>
    <xf numFmtId="164" fontId="8" fillId="3" borderId="0" xfId="0" quotePrefix="1" applyNumberFormat="1" applyFont="1" applyFill="1" applyAlignment="1" applyProtection="1">
      <alignment vertical="center"/>
    </xf>
    <xf numFmtId="164" fontId="5" fillId="3" borderId="0" xfId="0" applyNumberFormat="1" applyFont="1" applyFill="1" applyAlignment="1" applyProtection="1">
      <alignment horizontal="center"/>
    </xf>
    <xf numFmtId="164" fontId="9" fillId="3" borderId="0" xfId="1" applyNumberFormat="1" applyFont="1" applyFill="1" applyBorder="1" applyProtection="1"/>
    <xf numFmtId="164" fontId="13" fillId="3" borderId="0" xfId="0" applyNumberFormat="1" applyFont="1" applyFill="1" applyAlignment="1" applyProtection="1">
      <alignment horizontal="center" wrapText="1"/>
    </xf>
    <xf numFmtId="164" fontId="10" fillId="3" borderId="0" xfId="0" applyNumberFormat="1" applyFont="1" applyFill="1" applyAlignment="1" applyProtection="1">
      <alignment horizontal="center" wrapText="1"/>
    </xf>
    <xf numFmtId="164" fontId="14" fillId="2" borderId="4" xfId="1" applyNumberFormat="1" applyFont="1" applyFill="1" applyBorder="1" applyAlignment="1" applyProtection="1">
      <alignment horizontal="center" vertical="center"/>
    </xf>
    <xf numFmtId="164" fontId="14" fillId="3" borderId="4" xfId="1" applyNumberFormat="1" applyFont="1" applyFill="1" applyBorder="1" applyAlignment="1" applyProtection="1">
      <alignment horizontal="center" vertical="center"/>
    </xf>
    <xf numFmtId="164" fontId="14" fillId="2" borderId="0" xfId="1" applyNumberFormat="1" applyFont="1" applyFill="1" applyBorder="1" applyProtection="1"/>
    <xf numFmtId="164" fontId="14" fillId="2" borderId="0" xfId="1" applyNumberFormat="1" applyFont="1" applyFill="1" applyBorder="1" applyAlignment="1" applyProtection="1">
      <alignment horizontal="center" vertical="center"/>
    </xf>
    <xf numFmtId="164" fontId="14" fillId="0" borderId="4" xfId="1" applyNumberFormat="1" applyFont="1" applyFill="1" applyBorder="1" applyAlignment="1" applyProtection="1">
      <alignment horizontal="center" vertical="center"/>
    </xf>
    <xf numFmtId="164" fontId="9" fillId="3" borderId="0" xfId="1" applyNumberFormat="1" applyFont="1" applyFill="1" applyBorder="1" applyAlignment="1" applyProtection="1">
      <alignment vertical="top"/>
    </xf>
    <xf numFmtId="164" fontId="0" fillId="3" borderId="0" xfId="0" applyNumberFormat="1" applyFont="1" applyFill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44" fontId="17" fillId="3" borderId="2" xfId="0" applyNumberFormat="1" applyFont="1" applyFill="1" applyBorder="1" applyAlignment="1" applyProtection="1">
      <alignment horizontal="left" vertical="center"/>
    </xf>
    <xf numFmtId="44" fontId="17" fillId="3" borderId="3" xfId="0" applyNumberFormat="1" applyFont="1" applyFill="1" applyBorder="1" applyAlignment="1" applyProtection="1">
      <alignment horizontal="left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vertical="center"/>
    </xf>
    <xf numFmtId="3" fontId="16" fillId="3" borderId="4" xfId="2" applyNumberFormat="1" applyFont="1" applyFill="1" applyBorder="1" applyAlignment="1" applyProtection="1">
      <alignment vertical="center"/>
      <protection locked="0"/>
    </xf>
    <xf numFmtId="1" fontId="14" fillId="3" borderId="2" xfId="0" applyNumberFormat="1" applyFont="1" applyFill="1" applyBorder="1" applyAlignment="1" applyProtection="1">
      <alignment horizontal="center" vertical="center"/>
    </xf>
    <xf numFmtId="3" fontId="16" fillId="3" borderId="2" xfId="2" applyNumberFormat="1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vertical="center"/>
      <protection locked="0"/>
    </xf>
    <xf numFmtId="0" fontId="16" fillId="3" borderId="15" xfId="0" applyFont="1" applyFill="1" applyBorder="1" applyAlignment="1" applyProtection="1">
      <alignment vertical="center"/>
      <protection locked="0"/>
    </xf>
    <xf numFmtId="0" fontId="16" fillId="4" borderId="4" xfId="0" applyFont="1" applyFill="1" applyBorder="1" applyAlignment="1" applyProtection="1">
      <alignment horizontal="center" vertical="center"/>
    </xf>
    <xf numFmtId="167" fontId="16" fillId="0" borderId="2" xfId="1" applyNumberFormat="1" applyFont="1" applyFill="1" applyBorder="1" applyAlignment="1" applyProtection="1">
      <alignment horizontal="center" vertical="center"/>
    </xf>
    <xf numFmtId="167" fontId="16" fillId="0" borderId="3" xfId="1" applyNumberFormat="1" applyFont="1" applyFill="1" applyBorder="1" applyAlignment="1" applyProtection="1">
      <alignment horizontal="center" vertical="center"/>
    </xf>
    <xf numFmtId="44" fontId="17" fillId="3" borderId="2" xfId="0" applyNumberFormat="1" applyFont="1" applyFill="1" applyBorder="1" applyAlignment="1" applyProtection="1">
      <alignment horizontal="left" vertical="center"/>
    </xf>
    <xf numFmtId="44" fontId="17" fillId="3" borderId="3" xfId="0" applyNumberFormat="1" applyFont="1" applyFill="1" applyBorder="1" applyAlignment="1" applyProtection="1">
      <alignment horizontal="left" vertical="center"/>
    </xf>
    <xf numFmtId="3" fontId="16" fillId="4" borderId="2" xfId="2" applyNumberFormat="1" applyFont="1" applyFill="1" applyBorder="1" applyAlignment="1" applyProtection="1">
      <alignment horizontal="center" vertical="center"/>
    </xf>
    <xf numFmtId="3" fontId="16" fillId="4" borderId="1" xfId="2" applyNumberFormat="1" applyFont="1" applyFill="1" applyBorder="1" applyAlignment="1" applyProtection="1">
      <alignment horizontal="center" vertical="center"/>
    </xf>
    <xf numFmtId="3" fontId="16" fillId="4" borderId="3" xfId="2" applyNumberFormat="1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16" fillId="4" borderId="15" xfId="0" applyFont="1" applyFill="1" applyBorder="1" applyAlignment="1" applyProtection="1">
      <alignment horizontal="center" vertical="center"/>
    </xf>
    <xf numFmtId="44" fontId="17" fillId="0" borderId="2" xfId="0" applyNumberFormat="1" applyFont="1" applyFill="1" applyBorder="1" applyAlignment="1" applyProtection="1">
      <alignment horizontal="left" vertical="center"/>
    </xf>
    <xf numFmtId="44" fontId="17" fillId="0" borderId="3" xfId="0" applyNumberFormat="1" applyFont="1" applyFill="1" applyBorder="1" applyAlignment="1" applyProtection="1">
      <alignment horizontal="left" vertical="center"/>
    </xf>
    <xf numFmtId="0" fontId="14" fillId="5" borderId="4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3" borderId="1" xfId="0" applyFont="1" applyFill="1" applyBorder="1" applyAlignment="1" applyProtection="1">
      <alignment horizontal="center"/>
    </xf>
    <xf numFmtId="0" fontId="24" fillId="3" borderId="6" xfId="0" applyNumberFormat="1" applyFont="1" applyFill="1" applyBorder="1" applyAlignment="1" applyProtection="1">
      <alignment horizontal="left"/>
    </xf>
    <xf numFmtId="44" fontId="14" fillId="0" borderId="2" xfId="3" quotePrefix="1" applyNumberFormat="1" applyFont="1" applyFill="1" applyBorder="1" applyAlignment="1" applyProtection="1">
      <alignment horizontal="left" vertical="center"/>
    </xf>
    <xf numFmtId="44" fontId="14" fillId="0" borderId="3" xfId="3" quotePrefix="1" applyNumberFormat="1" applyFont="1" applyFill="1" applyBorder="1" applyAlignment="1" applyProtection="1">
      <alignment horizontal="left" vertical="center"/>
    </xf>
    <xf numFmtId="164" fontId="16" fillId="3" borderId="6" xfId="1" applyNumberFormat="1" applyFont="1" applyFill="1" applyBorder="1" applyAlignment="1" applyProtection="1">
      <alignment horizontal="center"/>
    </xf>
    <xf numFmtId="0" fontId="22" fillId="3" borderId="2" xfId="0" applyFont="1" applyFill="1" applyBorder="1" applyAlignment="1" applyProtection="1">
      <alignment horizontal="left" vertical="center" wrapText="1"/>
    </xf>
    <xf numFmtId="0" fontId="22" fillId="3" borderId="1" xfId="0" applyFont="1" applyFill="1" applyBorder="1" applyAlignment="1" applyProtection="1">
      <alignment horizontal="left" vertical="center" wrapText="1"/>
    </xf>
    <xf numFmtId="0" fontId="22" fillId="3" borderId="3" xfId="0" applyFont="1" applyFill="1" applyBorder="1" applyAlignment="1" applyProtection="1">
      <alignment horizontal="left" vertical="center" wrapText="1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22" fillId="3" borderId="5" xfId="0" applyFont="1" applyFill="1" applyBorder="1" applyAlignment="1" applyProtection="1">
      <alignment horizontal="center" vertical="center"/>
      <protection locked="0"/>
    </xf>
    <xf numFmtId="0" fontId="22" fillId="3" borderId="18" xfId="0" applyFont="1" applyFill="1" applyBorder="1" applyAlignment="1" applyProtection="1">
      <alignment horizontal="center" vertical="center"/>
      <protection locked="0"/>
    </xf>
    <xf numFmtId="0" fontId="22" fillId="3" borderId="21" xfId="0" applyFont="1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 applyProtection="1">
      <alignment horizontal="center" vertical="center" wrapText="1"/>
      <protection locked="0"/>
    </xf>
    <xf numFmtId="0" fontId="22" fillId="3" borderId="5" xfId="0" applyFont="1" applyFill="1" applyBorder="1" applyAlignment="1" applyProtection="1">
      <alignment horizontal="center" vertical="center" wrapText="1"/>
      <protection locked="0"/>
    </xf>
    <xf numFmtId="0" fontId="22" fillId="3" borderId="18" xfId="0" applyFont="1" applyFill="1" applyBorder="1" applyAlignment="1" applyProtection="1">
      <alignment horizontal="center" vertical="center" wrapText="1"/>
      <protection locked="0"/>
    </xf>
    <xf numFmtId="0" fontId="22" fillId="3" borderId="21" xfId="0" applyFont="1" applyFill="1" applyBorder="1" applyAlignment="1" applyProtection="1">
      <alignment horizontal="center" vertical="center" wrapText="1"/>
      <protection locked="0"/>
    </xf>
    <xf numFmtId="0" fontId="22" fillId="3" borderId="6" xfId="0" applyFont="1" applyFill="1" applyBorder="1" applyAlignment="1" applyProtection="1">
      <alignment horizontal="center" vertical="center" wrapText="1"/>
      <protection locked="0"/>
    </xf>
    <xf numFmtId="0" fontId="22" fillId="3" borderId="22" xfId="0" applyFont="1" applyFill="1" applyBorder="1" applyAlignment="1" applyProtection="1">
      <alignment horizontal="center" vertical="center" wrapText="1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3" borderId="3" xfId="0" applyFont="1" applyFill="1" applyBorder="1" applyAlignment="1" applyProtection="1">
      <alignment horizontal="center" vertical="center" wrapText="1"/>
      <protection locked="0"/>
    </xf>
    <xf numFmtId="0" fontId="31" fillId="9" borderId="2" xfId="0" applyFont="1" applyFill="1" applyBorder="1" applyAlignment="1" applyProtection="1">
      <alignment horizontal="center" vertical="center" wrapText="1"/>
    </xf>
    <xf numFmtId="0" fontId="31" fillId="9" borderId="1" xfId="0" applyFont="1" applyFill="1" applyBorder="1" applyAlignment="1" applyProtection="1">
      <alignment horizontal="center" vertical="center" wrapText="1"/>
    </xf>
    <xf numFmtId="0" fontId="31" fillId="9" borderId="3" xfId="0" applyFont="1" applyFill="1" applyBorder="1" applyAlignment="1" applyProtection="1">
      <alignment horizontal="center" vertical="center" wrapText="1"/>
    </xf>
    <xf numFmtId="0" fontId="29" fillId="3" borderId="0" xfId="0" applyFont="1" applyFill="1" applyAlignment="1" applyProtection="1">
      <alignment horizontal="center" vertical="center" wrapText="1"/>
    </xf>
    <xf numFmtId="0" fontId="27" fillId="3" borderId="0" xfId="0" applyFont="1" applyFill="1" applyAlignment="1" applyProtection="1">
      <alignment horizontal="center" vertical="center" wrapText="1"/>
    </xf>
    <xf numFmtId="14" fontId="22" fillId="3" borderId="2" xfId="0" applyNumberFormat="1" applyFont="1" applyFill="1" applyBorder="1" applyAlignment="1" applyProtection="1">
      <alignment horizontal="left" vertical="center" wrapText="1"/>
    </xf>
    <xf numFmtId="0" fontId="22" fillId="3" borderId="2" xfId="0" applyFont="1" applyFill="1" applyBorder="1" applyAlignment="1" applyProtection="1">
      <alignment horizontal="center" vertical="center" wrapText="1"/>
      <protection locked="0"/>
    </xf>
    <xf numFmtId="0" fontId="22" fillId="3" borderId="1" xfId="0" applyFont="1" applyFill="1" applyBorder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 applyProtection="1">
      <alignment horizontal="center" vertical="center" wrapText="1"/>
      <protection locked="0"/>
    </xf>
    <xf numFmtId="14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25" fillId="3" borderId="2" xfId="0" applyFont="1" applyFill="1" applyBorder="1" applyAlignment="1" applyProtection="1">
      <alignment horizontal="center" vertical="center" wrapText="1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3" borderId="3" xfId="0" applyFont="1" applyFill="1" applyBorder="1" applyAlignment="1" applyProtection="1">
      <alignment horizontal="center" vertical="center" wrapText="1"/>
    </xf>
    <xf numFmtId="0" fontId="25" fillId="6" borderId="2" xfId="0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horizontal="center" vertical="center" wrapText="1"/>
    </xf>
    <xf numFmtId="0" fontId="25" fillId="6" borderId="3" xfId="0" applyFont="1" applyFill="1" applyBorder="1" applyAlignment="1" applyProtection="1">
      <alignment horizontal="center" vertical="center" wrapText="1"/>
    </xf>
    <xf numFmtId="0" fontId="18" fillId="9" borderId="2" xfId="0" applyFont="1" applyFill="1" applyBorder="1" applyAlignment="1" applyProtection="1">
      <alignment horizontal="left" vertical="center"/>
    </xf>
    <xf numFmtId="0" fontId="18" fillId="9" borderId="1" xfId="0" applyFont="1" applyFill="1" applyBorder="1" applyAlignment="1" applyProtection="1">
      <alignment horizontal="left" vertical="center"/>
    </xf>
    <xf numFmtId="0" fontId="18" fillId="9" borderId="3" xfId="0" applyFont="1" applyFill="1" applyBorder="1" applyAlignment="1" applyProtection="1">
      <alignment horizontal="left" vertical="center"/>
    </xf>
    <xf numFmtId="0" fontId="32" fillId="9" borderId="2" xfId="0" applyFont="1" applyFill="1" applyBorder="1" applyAlignment="1" applyProtection="1">
      <alignment horizontal="center" vertical="center"/>
    </xf>
    <xf numFmtId="0" fontId="32" fillId="9" borderId="1" xfId="0" applyFont="1" applyFill="1" applyBorder="1" applyAlignment="1" applyProtection="1">
      <alignment horizontal="center" vertical="center"/>
    </xf>
    <xf numFmtId="0" fontId="32" fillId="9" borderId="3" xfId="0" applyFont="1" applyFill="1" applyBorder="1" applyAlignment="1" applyProtection="1">
      <alignment horizontal="center" vertical="center"/>
    </xf>
    <xf numFmtId="0" fontId="22" fillId="3" borderId="19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Border="1" applyAlignment="1" applyProtection="1">
      <alignment horizontal="center" vertical="center" wrapText="1"/>
      <protection locked="0"/>
    </xf>
    <xf numFmtId="0" fontId="22" fillId="3" borderId="20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</xf>
    <xf numFmtId="0" fontId="16" fillId="7" borderId="4" xfId="0" applyFont="1" applyFill="1" applyBorder="1" applyAlignment="1" applyProtection="1">
      <alignment horizontal="center" vertical="center"/>
    </xf>
    <xf numFmtId="167" fontId="16" fillId="0" borderId="1" xfId="1" applyNumberFormat="1" applyFont="1" applyFill="1" applyBorder="1" applyAlignment="1" applyProtection="1">
      <alignment horizontal="center" vertical="center"/>
    </xf>
    <xf numFmtId="0" fontId="18" fillId="7" borderId="10" xfId="0" applyFont="1" applyFill="1" applyBorder="1" applyAlignment="1" applyProtection="1">
      <alignment horizontal="center" vertical="center"/>
    </xf>
    <xf numFmtId="0" fontId="18" fillId="7" borderId="10" xfId="0" quotePrefix="1" applyFont="1" applyFill="1" applyBorder="1" applyAlignment="1" applyProtection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3" fontId="16" fillId="4" borderId="4" xfId="2" applyNumberFormat="1" applyFont="1" applyFill="1" applyBorder="1" applyAlignment="1" applyProtection="1">
      <alignment horizontal="center" vertical="center"/>
    </xf>
    <xf numFmtId="0" fontId="15" fillId="4" borderId="4" xfId="0" applyNumberFormat="1" applyFont="1" applyFill="1" applyBorder="1" applyAlignment="1" applyProtection="1">
      <alignment horizontal="center" vertical="center"/>
    </xf>
    <xf numFmtId="0" fontId="15" fillId="4" borderId="2" xfId="0" applyNumberFormat="1" applyFont="1" applyFill="1" applyBorder="1" applyAlignment="1" applyProtection="1">
      <alignment horizontal="center" vertical="center"/>
    </xf>
    <xf numFmtId="0" fontId="15" fillId="4" borderId="14" xfId="0" applyNumberFormat="1" applyFont="1" applyFill="1" applyBorder="1" applyAlignment="1" applyProtection="1">
      <alignment horizontal="center" vertical="center"/>
    </xf>
    <xf numFmtId="0" fontId="15" fillId="4" borderId="15" xfId="0" applyNumberFormat="1" applyFont="1" applyFill="1" applyBorder="1" applyAlignment="1" applyProtection="1">
      <alignment horizontal="center" vertical="center"/>
    </xf>
    <xf numFmtId="0" fontId="16" fillId="4" borderId="21" xfId="0" applyFont="1" applyFill="1" applyBorder="1" applyAlignment="1" applyProtection="1">
      <alignment horizontal="center"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22" xfId="0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 applyProtection="1">
      <alignment horizontal="center" vertical="center"/>
    </xf>
    <xf numFmtId="0" fontId="14" fillId="5" borderId="1" xfId="0" applyFont="1" applyFill="1" applyBorder="1" applyAlignment="1" applyProtection="1">
      <alignment horizontal="center" vertical="center"/>
    </xf>
    <xf numFmtId="0" fontId="14" fillId="5" borderId="3" xfId="0" applyFont="1" applyFill="1" applyBorder="1" applyAlignment="1" applyProtection="1">
      <alignment horizontal="center" vertical="center"/>
    </xf>
    <xf numFmtId="44" fontId="30" fillId="3" borderId="0" xfId="0" applyNumberFormat="1" applyFont="1" applyFill="1" applyBorder="1" applyAlignment="1" applyProtection="1">
      <alignment horizontal="center" vertical="center" wrapText="1"/>
    </xf>
    <xf numFmtId="44" fontId="9" fillId="3" borderId="9" xfId="1" applyFont="1" applyFill="1" applyBorder="1" applyAlignment="1" applyProtection="1">
      <alignment horizontal="left" vertical="top"/>
    </xf>
    <xf numFmtId="0" fontId="20" fillId="3" borderId="0" xfId="0" applyFont="1" applyFill="1" applyAlignment="1" applyProtection="1">
      <alignment horizontal="left"/>
    </xf>
    <xf numFmtId="165" fontId="11" fillId="3" borderId="0" xfId="0" applyNumberFormat="1" applyFont="1" applyFill="1" applyBorder="1" applyAlignment="1" applyProtection="1">
      <alignment horizontal="center"/>
      <protection hidden="1"/>
    </xf>
    <xf numFmtId="2" fontId="23" fillId="3" borderId="7" xfId="0" applyNumberFormat="1" applyFont="1" applyFill="1" applyBorder="1" applyAlignment="1" applyProtection="1">
      <alignment horizontal="center" vertical="center"/>
    </xf>
    <xf numFmtId="2" fontId="23" fillId="3" borderId="11" xfId="0" applyNumberFormat="1" applyFont="1" applyFill="1" applyBorder="1" applyAlignment="1" applyProtection="1">
      <alignment horizontal="center" vertical="center"/>
    </xf>
    <xf numFmtId="2" fontId="23" fillId="3" borderId="8" xfId="0" applyNumberFormat="1" applyFont="1" applyFill="1" applyBorder="1" applyAlignment="1" applyProtection="1">
      <alignment horizontal="center" vertical="center"/>
    </xf>
    <xf numFmtId="4" fontId="11" fillId="3" borderId="12" xfId="1" applyNumberFormat="1" applyFont="1" applyFill="1" applyBorder="1" applyAlignment="1" applyProtection="1">
      <alignment horizontal="left" vertical="center"/>
    </xf>
    <xf numFmtId="4" fontId="11" fillId="3" borderId="0" xfId="1" applyNumberFormat="1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/>
    </xf>
    <xf numFmtId="0" fontId="11" fillId="3" borderId="13" xfId="0" applyFont="1" applyFill="1" applyBorder="1" applyAlignment="1" applyProtection="1">
      <alignment horizontal="left"/>
    </xf>
    <xf numFmtId="165" fontId="11" fillId="3" borderId="7" xfId="0" applyNumberFormat="1" applyFont="1" applyFill="1" applyBorder="1" applyAlignment="1" applyProtection="1">
      <alignment horizontal="center"/>
      <protection hidden="1"/>
    </xf>
    <xf numFmtId="165" fontId="11" fillId="3" borderId="8" xfId="0" applyNumberFormat="1" applyFont="1" applyFill="1" applyBorder="1" applyAlignment="1" applyProtection="1">
      <alignment horizontal="center"/>
      <protection hidden="1"/>
    </xf>
    <xf numFmtId="4" fontId="11" fillId="3" borderId="7" xfId="1" applyNumberFormat="1" applyFont="1" applyFill="1" applyBorder="1" applyAlignment="1" applyProtection="1">
      <alignment horizontal="center" vertical="center"/>
    </xf>
    <xf numFmtId="4" fontId="11" fillId="3" borderId="11" xfId="1" applyNumberFormat="1" applyFont="1" applyFill="1" applyBorder="1" applyAlignment="1" applyProtection="1">
      <alignment horizontal="center" vertical="center"/>
    </xf>
    <xf numFmtId="4" fontId="11" fillId="3" borderId="8" xfId="1" applyNumberFormat="1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/>
    </xf>
    <xf numFmtId="165" fontId="23" fillId="3" borderId="9" xfId="1" applyNumberFormat="1" applyFont="1" applyFill="1" applyBorder="1" applyAlignment="1" applyProtection="1">
      <alignment horizontal="center"/>
    </xf>
    <xf numFmtId="0" fontId="24" fillId="3" borderId="1" xfId="0" applyNumberFormat="1" applyFont="1" applyFill="1" applyBorder="1" applyAlignment="1" applyProtection="1">
      <alignment horizontal="left"/>
    </xf>
    <xf numFmtId="164" fontId="16" fillId="3" borderId="1" xfId="1" applyNumberFormat="1" applyFont="1" applyFill="1" applyBorder="1" applyAlignment="1" applyProtection="1">
      <alignment horizontal="center"/>
    </xf>
  </cellXfs>
  <cellStyles count="18">
    <cellStyle name="Currency" xfId="1" builtinId="4"/>
    <cellStyle name="Currency 2" xfId="4"/>
    <cellStyle name="Normal" xfId="0" builtinId="0"/>
    <cellStyle name="Normal 14" xfId="8"/>
    <cellStyle name="Normal 2" xfId="6"/>
    <cellStyle name="Normal 24" xfId="13"/>
    <cellStyle name="Normal 25" xfId="14"/>
    <cellStyle name="Normal 26" xfId="15"/>
    <cellStyle name="Normal 3" xfId="7"/>
    <cellStyle name="Normal 4" xfId="3"/>
    <cellStyle name="Normal 49" xfId="10"/>
    <cellStyle name="Normal 5" xfId="17"/>
    <cellStyle name="Normal 50" xfId="12"/>
    <cellStyle name="Normal 51" xfId="9"/>
    <cellStyle name="Normal_Order Form" xfId="2"/>
    <cellStyle name="Standard 17" xfId="5"/>
    <cellStyle name="Standard 4" xfId="16"/>
    <cellStyle name="Standard_KollTech 2007_08" xfId="11"/>
  </cellStyles>
  <dxfs count="0"/>
  <tableStyles count="0" defaultTableStyle="TableStyleMedium9" defaultPivotStyle="PivotStyleLight16"/>
  <colors>
    <mruColors>
      <color rgb="FF6666FF"/>
      <color rgb="FFFF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1068161</xdr:colOff>
      <xdr:row>0</xdr:row>
      <xdr:rowOff>0</xdr:rowOff>
    </xdr:from>
    <xdr:to>
      <xdr:col>0</xdr:col>
      <xdr:colOff>2245078</xdr:colOff>
      <xdr:row>2</xdr:row>
      <xdr:rowOff>168910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161" y="0"/>
          <a:ext cx="1176917" cy="1271089"/>
        </a:xfrm>
        <a:prstGeom prst="rect">
          <a:avLst/>
        </a:prstGeom>
      </xdr:spPr>
    </xdr:pic>
    <xdr:clientData/>
  </xdr:twoCellAnchor>
  <xdr:twoCellAnchor editAs="oneCell">
    <xdr:from>
      <xdr:col>23</xdr:col>
      <xdr:colOff>238125</xdr:colOff>
      <xdr:row>0</xdr:row>
      <xdr:rowOff>0</xdr:rowOff>
    </xdr:from>
    <xdr:to>
      <xdr:col>25</xdr:col>
      <xdr:colOff>368199</xdr:colOff>
      <xdr:row>2</xdr:row>
      <xdr:rowOff>168910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325" y="0"/>
          <a:ext cx="1361974" cy="127381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58</xdr:row>
      <xdr:rowOff>69850</xdr:rowOff>
    </xdr:from>
    <xdr:to>
      <xdr:col>0</xdr:col>
      <xdr:colOff>1844574</xdr:colOff>
      <xdr:row>61</xdr:row>
      <xdr:rowOff>200661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24168100"/>
          <a:ext cx="1273074" cy="1273810"/>
        </a:xfrm>
        <a:prstGeom prst="rect">
          <a:avLst/>
        </a:prstGeom>
      </xdr:spPr>
    </xdr:pic>
    <xdr:clientData/>
  </xdr:twoCellAnchor>
  <xdr:twoCellAnchor editAs="oneCell">
    <xdr:from>
      <xdr:col>23</xdr:col>
      <xdr:colOff>342900</xdr:colOff>
      <xdr:row>58</xdr:row>
      <xdr:rowOff>95250</xdr:rowOff>
    </xdr:from>
    <xdr:to>
      <xdr:col>25</xdr:col>
      <xdr:colOff>358674</xdr:colOff>
      <xdr:row>61</xdr:row>
      <xdr:rowOff>226061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1550" y="24136350"/>
          <a:ext cx="1273074" cy="127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9"/>
  <sheetViews>
    <sheetView tabSelected="1" topLeftCell="A103" zoomScale="80" zoomScaleNormal="80" zoomScaleSheetLayoutView="20" workbookViewId="0">
      <selection activeCell="F110" sqref="F110"/>
    </sheetView>
  </sheetViews>
  <sheetFormatPr defaultColWidth="9" defaultRowHeight="13.5"/>
  <cols>
    <col min="1" max="1" width="36.61328125" style="5" customWidth="1"/>
    <col min="2" max="2" width="13.61328125" style="5" customWidth="1"/>
    <col min="3" max="3" width="20.23046875" style="48" customWidth="1"/>
    <col min="4" max="4" width="9.84375" style="49" customWidth="1"/>
    <col min="5" max="5" width="14" style="119" customWidth="1"/>
    <col min="6" max="6" width="12.765625" style="49" bestFit="1" customWidth="1"/>
    <col min="7" max="8" width="7.4609375" style="49" bestFit="1" customWidth="1"/>
    <col min="9" max="9" width="7.3828125" style="49" bestFit="1" customWidth="1"/>
    <col min="10" max="10" width="7.3828125" style="49" customWidth="1"/>
    <col min="11" max="11" width="7.3828125" style="49" bestFit="1" customWidth="1"/>
    <col min="12" max="14" width="7.4609375" style="49" bestFit="1" customWidth="1"/>
    <col min="15" max="15" width="8.4609375" style="49" customWidth="1"/>
    <col min="16" max="18" width="7.4609375" style="49" bestFit="1" customWidth="1"/>
    <col min="19" max="20" width="7.3828125" style="49" bestFit="1" customWidth="1"/>
    <col min="21" max="21" width="7.23046875" style="49" customWidth="1"/>
    <col min="22" max="22" width="7.4609375" style="49" bestFit="1" customWidth="1"/>
    <col min="23" max="23" width="7.4609375" style="49" customWidth="1"/>
    <col min="24" max="24" width="7.4609375" style="49" bestFit="1" customWidth="1"/>
    <col min="25" max="25" width="7.4609375" style="50" bestFit="1" customWidth="1"/>
    <col min="26" max="26" width="5" style="5" customWidth="1"/>
    <col min="27" max="27" width="8.765625" style="51" customWidth="1"/>
    <col min="28" max="28" width="9" style="5" hidden="1" customWidth="1"/>
    <col min="29" max="31" width="0" style="5" hidden="1" customWidth="1"/>
    <col min="32" max="16384" width="9" style="5"/>
  </cols>
  <sheetData>
    <row r="1" spans="1:53" ht="12" customHeight="1">
      <c r="A1" s="2"/>
      <c r="B1" s="3"/>
      <c r="C1" s="3"/>
      <c r="D1" s="2"/>
      <c r="E1" s="107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2"/>
      <c r="U1" s="2"/>
      <c r="V1" s="2"/>
      <c r="W1" s="2"/>
      <c r="X1" s="2"/>
      <c r="Y1" s="2"/>
      <c r="Z1" s="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75" customHeight="1">
      <c r="A2" s="172" t="s">
        <v>180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7.25" customHeight="1">
      <c r="A3" s="67"/>
      <c r="B3" s="3"/>
      <c r="C3" s="3"/>
      <c r="D3" s="1"/>
      <c r="E3" s="108"/>
      <c r="F3" s="1"/>
      <c r="G3" s="1"/>
      <c r="H3" s="1"/>
      <c r="I3" s="1"/>
      <c r="J3" s="1"/>
      <c r="K3" s="1"/>
      <c r="L3" s="1"/>
      <c r="M3" s="1"/>
      <c r="N3" s="6"/>
      <c r="O3" s="6"/>
      <c r="P3" s="6"/>
      <c r="Q3" s="6"/>
      <c r="R3" s="6"/>
      <c r="S3" s="6"/>
      <c r="T3" s="2"/>
      <c r="U3" s="2"/>
      <c r="V3" s="2"/>
      <c r="W3" s="2"/>
      <c r="X3" s="2"/>
      <c r="Y3" s="2"/>
      <c r="Z3" s="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s="60" customFormat="1" ht="23.25" customHeight="1">
      <c r="A4" s="151" t="s">
        <v>78</v>
      </c>
      <c r="B4" s="152"/>
      <c r="C4" s="152"/>
      <c r="D4" s="153"/>
      <c r="E4" s="151" t="s">
        <v>79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3"/>
      <c r="Q4" s="174" t="s">
        <v>80</v>
      </c>
      <c r="R4" s="152"/>
      <c r="S4" s="152"/>
      <c r="T4" s="152"/>
      <c r="U4" s="152"/>
      <c r="V4" s="152"/>
      <c r="W4" s="152"/>
      <c r="X4" s="152"/>
      <c r="Y4" s="152"/>
      <c r="Z4" s="152"/>
      <c r="AA4" s="153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</row>
    <row r="5" spans="1:53" s="60" customFormat="1" ht="75" customHeight="1">
      <c r="A5" s="175"/>
      <c r="B5" s="176"/>
      <c r="C5" s="176"/>
      <c r="D5" s="177"/>
      <c r="E5" s="175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/>
      <c r="Q5" s="178">
        <f ca="1">TODAY()</f>
        <v>45719</v>
      </c>
      <c r="R5" s="179"/>
      <c r="S5" s="179"/>
      <c r="T5" s="179"/>
      <c r="U5" s="179"/>
      <c r="V5" s="179"/>
      <c r="W5" s="179"/>
      <c r="X5" s="179"/>
      <c r="Y5" s="179"/>
      <c r="Z5" s="179"/>
      <c r="AA5" s="180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</row>
    <row r="6" spans="1:53" s="60" customFormat="1" ht="24" customHeight="1">
      <c r="A6" s="151" t="s">
        <v>81</v>
      </c>
      <c r="B6" s="152"/>
      <c r="C6" s="152"/>
      <c r="D6" s="153"/>
      <c r="E6" s="151" t="s">
        <v>77</v>
      </c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3"/>
      <c r="Q6" s="151" t="s">
        <v>82</v>
      </c>
      <c r="R6" s="152"/>
      <c r="S6" s="152"/>
      <c r="T6" s="152"/>
      <c r="U6" s="152"/>
      <c r="V6" s="152"/>
      <c r="W6" s="152"/>
      <c r="X6" s="152"/>
      <c r="Y6" s="152"/>
      <c r="Z6" s="152"/>
      <c r="AA6" s="153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</row>
    <row r="7" spans="1:53" s="60" customFormat="1" ht="75" customHeight="1">
      <c r="A7" s="154"/>
      <c r="B7" s="155"/>
      <c r="C7" s="155"/>
      <c r="D7" s="156"/>
      <c r="E7" s="160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2"/>
      <c r="Q7" s="166"/>
      <c r="R7" s="167"/>
      <c r="S7" s="167"/>
      <c r="T7" s="167"/>
      <c r="U7" s="167"/>
      <c r="V7" s="167"/>
      <c r="W7" s="167"/>
      <c r="X7" s="167"/>
      <c r="Y7" s="167"/>
      <c r="Z7" s="167"/>
      <c r="AA7" s="168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</row>
    <row r="8" spans="1:53" s="60" customFormat="1" ht="75" customHeight="1">
      <c r="A8" s="157"/>
      <c r="B8" s="158"/>
      <c r="C8" s="158"/>
      <c r="D8" s="159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5"/>
      <c r="Q8" s="169" t="s">
        <v>62</v>
      </c>
      <c r="R8" s="170"/>
      <c r="S8" s="170"/>
      <c r="T8" s="170"/>
      <c r="U8" s="170"/>
      <c r="V8" s="170"/>
      <c r="W8" s="170"/>
      <c r="X8" s="170"/>
      <c r="Y8" s="170"/>
      <c r="Z8" s="170"/>
      <c r="AA8" s="171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</row>
    <row r="9" spans="1:53" s="60" customFormat="1" ht="24" customHeight="1">
      <c r="A9" s="151" t="s">
        <v>83</v>
      </c>
      <c r="B9" s="152"/>
      <c r="C9" s="152"/>
      <c r="D9" s="153"/>
      <c r="E9" s="187" t="s">
        <v>84</v>
      </c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9"/>
      <c r="Q9" s="151" t="s">
        <v>85</v>
      </c>
      <c r="R9" s="152"/>
      <c r="S9" s="152"/>
      <c r="T9" s="152"/>
      <c r="U9" s="152"/>
      <c r="V9" s="152"/>
      <c r="W9" s="152"/>
      <c r="X9" s="152"/>
      <c r="Y9" s="152"/>
      <c r="Z9" s="152"/>
      <c r="AA9" s="153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</row>
    <row r="10" spans="1:53" s="60" customFormat="1" ht="75" customHeight="1">
      <c r="A10" s="175"/>
      <c r="B10" s="176"/>
      <c r="C10" s="176"/>
      <c r="D10" s="177"/>
      <c r="E10" s="190" t="s">
        <v>140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2"/>
      <c r="Q10" s="160"/>
      <c r="R10" s="161"/>
      <c r="S10" s="161"/>
      <c r="T10" s="161"/>
      <c r="U10" s="161"/>
      <c r="V10" s="161"/>
      <c r="W10" s="161"/>
      <c r="X10" s="161"/>
      <c r="Y10" s="161"/>
      <c r="Z10" s="161"/>
      <c r="AA10" s="162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</row>
    <row r="11" spans="1:53" s="60" customFormat="1" ht="24" customHeight="1">
      <c r="A11" s="151" t="s">
        <v>86</v>
      </c>
      <c r="B11" s="152"/>
      <c r="C11" s="152"/>
      <c r="D11" s="153"/>
      <c r="E11" s="196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8"/>
      <c r="Q11" s="193"/>
      <c r="R11" s="194"/>
      <c r="S11" s="194"/>
      <c r="T11" s="194"/>
      <c r="U11" s="194"/>
      <c r="V11" s="194"/>
      <c r="W11" s="194"/>
      <c r="X11" s="194"/>
      <c r="Y11" s="194"/>
      <c r="Z11" s="194"/>
      <c r="AA11" s="195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</row>
    <row r="12" spans="1:53" s="60" customFormat="1" ht="75" customHeight="1">
      <c r="A12" s="175"/>
      <c r="B12" s="176"/>
      <c r="C12" s="176"/>
      <c r="D12" s="177"/>
      <c r="E12" s="196" t="s">
        <v>76</v>
      </c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8"/>
      <c r="Q12" s="163"/>
      <c r="R12" s="164"/>
      <c r="S12" s="164"/>
      <c r="T12" s="164"/>
      <c r="U12" s="164"/>
      <c r="V12" s="164"/>
      <c r="W12" s="164"/>
      <c r="X12" s="164"/>
      <c r="Y12" s="164"/>
      <c r="Z12" s="164"/>
      <c r="AA12" s="165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</row>
    <row r="13" spans="1:53" s="60" customFormat="1" ht="24" customHeight="1">
      <c r="A13" s="151" t="s">
        <v>87</v>
      </c>
      <c r="B13" s="152"/>
      <c r="C13" s="152"/>
      <c r="D13" s="153"/>
      <c r="E13" s="151" t="s">
        <v>88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3"/>
      <c r="Q13" s="181"/>
      <c r="R13" s="182"/>
      <c r="S13" s="182"/>
      <c r="T13" s="182"/>
      <c r="U13" s="182"/>
      <c r="V13" s="182"/>
      <c r="W13" s="182"/>
      <c r="X13" s="182"/>
      <c r="Y13" s="182"/>
      <c r="Z13" s="182"/>
      <c r="AA13" s="183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</row>
    <row r="14" spans="1:53" s="60" customFormat="1" ht="75" customHeight="1">
      <c r="A14" s="175"/>
      <c r="B14" s="176"/>
      <c r="C14" s="176"/>
      <c r="D14" s="177"/>
      <c r="E14" s="175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/>
      <c r="Q14" s="184" t="s">
        <v>53</v>
      </c>
      <c r="R14" s="185"/>
      <c r="S14" s="185"/>
      <c r="T14" s="185"/>
      <c r="U14" s="185"/>
      <c r="V14" s="185"/>
      <c r="W14" s="185"/>
      <c r="X14" s="185"/>
      <c r="Y14" s="185"/>
      <c r="Z14" s="185"/>
      <c r="AA14" s="186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1:53" s="9" customFormat="1" ht="16.5" customHeight="1">
      <c r="A15" s="8"/>
      <c r="B15" s="10"/>
      <c r="C15" s="10"/>
      <c r="D15" s="11"/>
      <c r="E15" s="109"/>
      <c r="F15" s="11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4"/>
      <c r="AA15" s="15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s="9" customFormat="1" ht="30" customHeight="1" thickBot="1">
      <c r="A16" s="8"/>
      <c r="B16" s="10"/>
      <c r="C16" s="10"/>
      <c r="D16" s="11"/>
      <c r="E16" s="110"/>
      <c r="F16" s="11"/>
      <c r="G16" s="203" t="s">
        <v>1</v>
      </c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14"/>
      <c r="AA16" s="15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21" customFormat="1" ht="30" customHeight="1">
      <c r="A17" s="147" t="s">
        <v>9</v>
      </c>
      <c r="B17" s="147"/>
      <c r="C17" s="16" t="s">
        <v>15</v>
      </c>
      <c r="D17" s="17" t="s">
        <v>153</v>
      </c>
      <c r="E17" s="111" t="s">
        <v>139</v>
      </c>
      <c r="F17" s="18" t="s">
        <v>14</v>
      </c>
      <c r="G17" s="18">
        <v>151</v>
      </c>
      <c r="H17" s="18">
        <v>156</v>
      </c>
      <c r="I17" s="18">
        <v>158</v>
      </c>
      <c r="J17" s="18">
        <v>165</v>
      </c>
      <c r="K17" s="18">
        <v>168</v>
      </c>
      <c r="L17" s="18">
        <v>176</v>
      </c>
      <c r="M17" s="18">
        <v>181</v>
      </c>
      <c r="N17" s="18">
        <v>183</v>
      </c>
      <c r="O17" s="18">
        <v>186</v>
      </c>
      <c r="P17" s="18">
        <v>188</v>
      </c>
      <c r="Q17" s="18">
        <v>193</v>
      </c>
      <c r="R17" s="18">
        <v>200</v>
      </c>
      <c r="S17" s="63">
        <v>202</v>
      </c>
      <c r="T17" s="63">
        <v>207</v>
      </c>
      <c r="U17" s="63">
        <v>210</v>
      </c>
      <c r="V17" s="63">
        <v>213</v>
      </c>
      <c r="W17" s="63">
        <v>215</v>
      </c>
      <c r="X17" s="18">
        <v>218</v>
      </c>
      <c r="Z17" s="150" t="s">
        <v>5</v>
      </c>
      <c r="AA17" s="15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s="57" customFormat="1" ht="30" customHeight="1">
      <c r="A18" s="133" t="s">
        <v>30</v>
      </c>
      <c r="B18" s="134"/>
      <c r="C18" s="55" t="s">
        <v>31</v>
      </c>
      <c r="D18" s="55">
        <v>1249</v>
      </c>
      <c r="E18" s="112">
        <v>950</v>
      </c>
      <c r="F18" s="62">
        <v>318005</v>
      </c>
      <c r="G18" s="205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7"/>
      <c r="X18" s="58"/>
      <c r="Y18" s="85"/>
      <c r="Z18" s="131" t="str">
        <f t="shared" ref="Z18:Z30" si="0">IF(SUM(G18:Y18)&gt;0,SUM(G18:Y18)*E18,"")</f>
        <v/>
      </c>
      <c r="AA18" s="132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</row>
    <row r="19" spans="1:53" s="57" customFormat="1" ht="30" customHeight="1">
      <c r="A19" s="133" t="s">
        <v>32</v>
      </c>
      <c r="B19" s="134"/>
      <c r="C19" s="55" t="s">
        <v>33</v>
      </c>
      <c r="D19" s="55">
        <v>1249</v>
      </c>
      <c r="E19" s="112">
        <v>950</v>
      </c>
      <c r="F19" s="62">
        <v>318025</v>
      </c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58"/>
      <c r="V19" s="138"/>
      <c r="W19" s="199"/>
      <c r="X19" s="200"/>
      <c r="Y19" s="199"/>
      <c r="Z19" s="131" t="str">
        <f t="shared" si="0"/>
        <v/>
      </c>
      <c r="AA19" s="132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</row>
    <row r="20" spans="1:53" s="57" customFormat="1" ht="30" customHeight="1">
      <c r="A20" s="133" t="s">
        <v>181</v>
      </c>
      <c r="B20" s="134"/>
      <c r="C20" s="55" t="s">
        <v>34</v>
      </c>
      <c r="D20" s="55">
        <v>1249</v>
      </c>
      <c r="E20" s="112">
        <v>950</v>
      </c>
      <c r="F20" s="62">
        <v>318035</v>
      </c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58"/>
      <c r="W20" s="201"/>
      <c r="X20" s="201"/>
      <c r="Y20" s="201"/>
      <c r="Z20" s="202" t="str">
        <f t="shared" si="0"/>
        <v/>
      </c>
      <c r="AA20" s="132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</row>
    <row r="21" spans="1:53" s="57" customFormat="1" ht="30" customHeight="1">
      <c r="A21" s="133" t="s">
        <v>182</v>
      </c>
      <c r="B21" s="134"/>
      <c r="C21" s="55" t="s">
        <v>183</v>
      </c>
      <c r="D21" s="55">
        <v>1249</v>
      </c>
      <c r="E21" s="112">
        <v>950</v>
      </c>
      <c r="F21" s="62">
        <v>318115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58"/>
      <c r="U21" s="138"/>
      <c r="V21" s="138"/>
      <c r="W21" s="139"/>
      <c r="X21" s="139"/>
      <c r="Y21" s="139"/>
      <c r="Z21" s="131" t="str">
        <f t="shared" ref="Z21" si="1">IF(SUM(G21:Y21)&gt;0,SUM(G21:Y21)*E21,"")</f>
        <v/>
      </c>
      <c r="AA21" s="132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</row>
    <row r="22" spans="1:53" s="57" customFormat="1" ht="30" customHeight="1">
      <c r="A22" s="133" t="s">
        <v>60</v>
      </c>
      <c r="B22" s="134"/>
      <c r="C22" s="55" t="s">
        <v>35</v>
      </c>
      <c r="D22" s="55">
        <v>1249</v>
      </c>
      <c r="E22" s="112">
        <v>950</v>
      </c>
      <c r="F22" s="62">
        <v>318055</v>
      </c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58"/>
      <c r="U22" s="138"/>
      <c r="V22" s="138"/>
      <c r="W22" s="139"/>
      <c r="X22" s="139"/>
      <c r="Y22" s="139"/>
      <c r="Z22" s="131" t="str">
        <f t="shared" si="0"/>
        <v/>
      </c>
      <c r="AA22" s="132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</row>
    <row r="23" spans="1:53" s="57" customFormat="1" ht="30" customHeight="1">
      <c r="A23" s="133" t="s">
        <v>61</v>
      </c>
      <c r="B23" s="134"/>
      <c r="C23" s="55" t="s">
        <v>36</v>
      </c>
      <c r="D23" s="55">
        <v>1249</v>
      </c>
      <c r="E23" s="112">
        <v>950</v>
      </c>
      <c r="F23" s="62">
        <v>318045</v>
      </c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58"/>
      <c r="U23" s="138"/>
      <c r="V23" s="138"/>
      <c r="W23" s="138"/>
      <c r="X23" s="138"/>
      <c r="Y23" s="138"/>
      <c r="Z23" s="131" t="str">
        <f t="shared" si="0"/>
        <v/>
      </c>
      <c r="AA23" s="132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</row>
    <row r="24" spans="1:53" s="57" customFormat="1" ht="30" customHeight="1">
      <c r="A24" s="133" t="s">
        <v>37</v>
      </c>
      <c r="B24" s="134"/>
      <c r="C24" s="55" t="s">
        <v>38</v>
      </c>
      <c r="D24" s="55">
        <v>1249</v>
      </c>
      <c r="E24" s="112">
        <v>950</v>
      </c>
      <c r="F24" s="62">
        <v>318065</v>
      </c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58"/>
      <c r="T24" s="138"/>
      <c r="U24" s="138"/>
      <c r="V24" s="138"/>
      <c r="W24" s="138"/>
      <c r="X24" s="138"/>
      <c r="Y24" s="138"/>
      <c r="Z24" s="131" t="str">
        <f t="shared" si="0"/>
        <v/>
      </c>
      <c r="AA24" s="132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</row>
    <row r="25" spans="1:53" s="57" customFormat="1" ht="30" customHeight="1">
      <c r="A25" s="133" t="s">
        <v>59</v>
      </c>
      <c r="B25" s="134"/>
      <c r="C25" s="55" t="s">
        <v>54</v>
      </c>
      <c r="D25" s="55">
        <v>1249</v>
      </c>
      <c r="E25" s="112">
        <v>950</v>
      </c>
      <c r="F25" s="62">
        <v>318075</v>
      </c>
      <c r="G25" s="205"/>
      <c r="H25" s="206"/>
      <c r="I25" s="206"/>
      <c r="J25" s="206"/>
      <c r="K25" s="206"/>
      <c r="L25" s="206"/>
      <c r="M25" s="206"/>
      <c r="N25" s="206"/>
      <c r="O25" s="206"/>
      <c r="P25" s="206"/>
      <c r="Q25" s="207"/>
      <c r="R25" s="58"/>
      <c r="S25" s="138"/>
      <c r="T25" s="138"/>
      <c r="U25" s="138"/>
      <c r="V25" s="138"/>
      <c r="W25" s="138"/>
      <c r="X25" s="138"/>
      <c r="Y25" s="138"/>
      <c r="Z25" s="131" t="str">
        <f t="shared" si="0"/>
        <v/>
      </c>
      <c r="AA25" s="132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</row>
    <row r="26" spans="1:53" s="57" customFormat="1" ht="30" customHeight="1">
      <c r="A26" s="133" t="s">
        <v>129</v>
      </c>
      <c r="B26" s="134"/>
      <c r="C26" s="55" t="s">
        <v>184</v>
      </c>
      <c r="D26" s="55">
        <v>1199</v>
      </c>
      <c r="E26" s="112">
        <v>950</v>
      </c>
      <c r="F26" s="62">
        <v>313005</v>
      </c>
      <c r="G26" s="205"/>
      <c r="H26" s="206"/>
      <c r="I26" s="206"/>
      <c r="J26" s="206"/>
      <c r="K26" s="206"/>
      <c r="L26" s="206"/>
      <c r="M26" s="207"/>
      <c r="N26" s="58"/>
      <c r="O26" s="91"/>
      <c r="P26" s="58"/>
      <c r="Q26" s="58"/>
      <c r="R26" s="205"/>
      <c r="S26" s="206"/>
      <c r="T26" s="206"/>
      <c r="U26" s="206"/>
      <c r="V26" s="206"/>
      <c r="W26" s="206"/>
      <c r="X26" s="206"/>
      <c r="Y26" s="207"/>
      <c r="Z26" s="131" t="str">
        <f t="shared" si="0"/>
        <v/>
      </c>
      <c r="AA26" s="132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</row>
    <row r="27" spans="1:53" s="57" customFormat="1" ht="30" customHeight="1">
      <c r="A27" s="133" t="s">
        <v>130</v>
      </c>
      <c r="B27" s="134"/>
      <c r="C27" s="55" t="s">
        <v>155</v>
      </c>
      <c r="D27" s="72">
        <v>1149</v>
      </c>
      <c r="E27" s="113">
        <v>880</v>
      </c>
      <c r="F27" s="73">
        <v>313045</v>
      </c>
      <c r="G27" s="205"/>
      <c r="H27" s="206"/>
      <c r="I27" s="206"/>
      <c r="J27" s="206"/>
      <c r="K27" s="207"/>
      <c r="L27" s="58"/>
      <c r="M27" s="58"/>
      <c r="N27" s="74"/>
      <c r="O27" s="58"/>
      <c r="P27" s="58"/>
      <c r="Q27" s="75"/>
      <c r="R27" s="75"/>
      <c r="S27" s="75"/>
      <c r="T27" s="75"/>
      <c r="U27" s="75"/>
      <c r="V27" s="75"/>
      <c r="W27" s="75"/>
      <c r="X27" s="75"/>
      <c r="Y27" s="76"/>
      <c r="Z27" s="131" t="str">
        <f t="shared" si="0"/>
        <v/>
      </c>
      <c r="AA27" s="132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</row>
    <row r="28" spans="1:53" s="57" customFormat="1" ht="30" customHeight="1">
      <c r="A28" s="133" t="s">
        <v>132</v>
      </c>
      <c r="B28" s="134"/>
      <c r="C28" s="55" t="s">
        <v>91</v>
      </c>
      <c r="D28" s="72">
        <v>1149</v>
      </c>
      <c r="E28" s="113">
        <v>880</v>
      </c>
      <c r="F28" s="73">
        <v>313055</v>
      </c>
      <c r="G28" s="205"/>
      <c r="H28" s="206"/>
      <c r="I28" s="206"/>
      <c r="J28" s="206"/>
      <c r="K28" s="207"/>
      <c r="L28" s="58"/>
      <c r="M28" s="58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6"/>
      <c r="Z28" s="131" t="str">
        <f t="shared" si="0"/>
        <v/>
      </c>
      <c r="AA28" s="132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</row>
    <row r="29" spans="1:53" s="57" customFormat="1" ht="30" customHeight="1">
      <c r="A29" s="133" t="s">
        <v>131</v>
      </c>
      <c r="B29" s="134"/>
      <c r="C29" s="55" t="s">
        <v>185</v>
      </c>
      <c r="D29" s="55">
        <v>1199</v>
      </c>
      <c r="E29" s="112">
        <v>915</v>
      </c>
      <c r="F29" s="62">
        <v>313085</v>
      </c>
      <c r="G29" s="74"/>
      <c r="H29" s="58"/>
      <c r="I29" s="58"/>
      <c r="J29" s="58"/>
      <c r="K29" s="58"/>
      <c r="L29" s="205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7"/>
      <c r="Z29" s="131" t="str">
        <f t="shared" si="0"/>
        <v/>
      </c>
      <c r="AA29" s="132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</row>
    <row r="30" spans="1:53" s="57" customFormat="1" ht="30" customHeight="1">
      <c r="A30" s="133" t="s">
        <v>131</v>
      </c>
      <c r="B30" s="134"/>
      <c r="C30" s="55" t="s">
        <v>90</v>
      </c>
      <c r="D30" s="55">
        <v>1199</v>
      </c>
      <c r="E30" s="112">
        <v>915</v>
      </c>
      <c r="F30" s="62">
        <v>313025</v>
      </c>
      <c r="G30" s="58"/>
      <c r="H30" s="205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7"/>
      <c r="Z30" s="131" t="str">
        <f t="shared" si="0"/>
        <v/>
      </c>
      <c r="AA30" s="132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</row>
    <row r="31" spans="1:53" s="57" customFormat="1" ht="33.75" customHeight="1">
      <c r="A31" s="147" t="s">
        <v>12</v>
      </c>
      <c r="B31" s="147"/>
      <c r="C31" s="61" t="s">
        <v>3</v>
      </c>
      <c r="D31" s="17" t="s">
        <v>153</v>
      </c>
      <c r="E31" s="111" t="s">
        <v>139</v>
      </c>
      <c r="F31" s="17" t="s">
        <v>0</v>
      </c>
      <c r="G31" s="61" t="s">
        <v>4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3"/>
      <c r="U31" s="63"/>
      <c r="V31" s="63"/>
      <c r="W31" s="63"/>
      <c r="X31" s="63"/>
      <c r="Y31" s="63"/>
      <c r="Z31" s="150" t="s">
        <v>5</v>
      </c>
      <c r="AA31" s="150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</row>
    <row r="32" spans="1:53" s="21" customFormat="1" ht="30" customHeight="1">
      <c r="A32" s="133" t="s">
        <v>92</v>
      </c>
      <c r="B32" s="134"/>
      <c r="C32" s="55" t="s">
        <v>156</v>
      </c>
      <c r="D32" s="55">
        <v>679</v>
      </c>
      <c r="E32" s="113">
        <v>520</v>
      </c>
      <c r="F32" s="62">
        <v>100900</v>
      </c>
      <c r="G32" s="5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131" t="str">
        <f>IF(SUM(G32:Y32)&gt;0,SUM(G32:Y32)*E32,"")</f>
        <v/>
      </c>
      <c r="AA32" s="132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s="21" customFormat="1" ht="30" customHeight="1">
      <c r="A33" s="133" t="s">
        <v>93</v>
      </c>
      <c r="B33" s="134"/>
      <c r="C33" s="55" t="s">
        <v>157</v>
      </c>
      <c r="D33" s="55">
        <v>679</v>
      </c>
      <c r="E33" s="113">
        <v>520</v>
      </c>
      <c r="F33" s="62">
        <v>100902</v>
      </c>
      <c r="G33" s="5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131" t="str">
        <f>IF(SUM(G33:Y33)&gt;0,SUM(G33:Y33)*E33,"")</f>
        <v/>
      </c>
      <c r="AA33" s="132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pans="1:53" s="21" customFormat="1" ht="30" customHeight="1">
      <c r="A34" s="133" t="s">
        <v>133</v>
      </c>
      <c r="B34" s="134"/>
      <c r="C34" s="68" t="s">
        <v>158</v>
      </c>
      <c r="D34" s="55">
        <v>449</v>
      </c>
      <c r="E34" s="113">
        <v>339</v>
      </c>
      <c r="F34" s="62">
        <v>100903</v>
      </c>
      <c r="G34" s="5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131" t="str">
        <f>IF(SUM(G34:Y34)&gt;0,SUM(G34:Y34)*E34,"")</f>
        <v/>
      </c>
      <c r="AA34" s="132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53" s="57" customFormat="1" ht="33.75" customHeight="1">
      <c r="A35" s="147" t="s">
        <v>6</v>
      </c>
      <c r="B35" s="147"/>
      <c r="C35" s="16" t="s">
        <v>15</v>
      </c>
      <c r="D35" s="17" t="s">
        <v>153</v>
      </c>
      <c r="E35" s="111" t="s">
        <v>139</v>
      </c>
      <c r="F35" s="17" t="s">
        <v>0</v>
      </c>
      <c r="G35" s="61"/>
      <c r="H35" s="61"/>
      <c r="I35" s="61">
        <v>118</v>
      </c>
      <c r="J35" s="61">
        <v>125</v>
      </c>
      <c r="K35" s="61">
        <v>132</v>
      </c>
      <c r="L35" s="61">
        <v>139</v>
      </c>
      <c r="M35" s="61">
        <v>140</v>
      </c>
      <c r="N35" s="61">
        <v>146</v>
      </c>
      <c r="O35" s="61">
        <v>148</v>
      </c>
      <c r="P35" s="61">
        <v>153</v>
      </c>
      <c r="Q35" s="61">
        <v>156</v>
      </c>
      <c r="R35" s="63">
        <v>160</v>
      </c>
      <c r="S35" s="63">
        <v>164</v>
      </c>
      <c r="T35" s="63">
        <v>172</v>
      </c>
      <c r="U35" s="63">
        <v>175</v>
      </c>
      <c r="V35" s="63"/>
      <c r="W35" s="63"/>
      <c r="X35" s="63">
        <v>185</v>
      </c>
      <c r="Y35" s="18">
        <v>195</v>
      </c>
      <c r="Z35" s="150" t="s">
        <v>5</v>
      </c>
      <c r="AA35" s="150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</row>
    <row r="36" spans="1:53" s="21" customFormat="1" ht="30" customHeight="1">
      <c r="A36" s="133" t="s">
        <v>56</v>
      </c>
      <c r="B36" s="134"/>
      <c r="C36" s="55" t="s">
        <v>39</v>
      </c>
      <c r="D36" s="55">
        <v>1199</v>
      </c>
      <c r="E36" s="112">
        <v>950</v>
      </c>
      <c r="F36" s="62">
        <v>318085</v>
      </c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11"/>
      <c r="X36" s="209"/>
      <c r="Y36" s="58"/>
      <c r="Z36" s="131" t="str">
        <f>IF(SUM(G36:Y36)&gt;0,SUM(G36:Y36)*E36,"")</f>
        <v/>
      </c>
      <c r="AA36" s="132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pans="1:53" s="21" customFormat="1" ht="30" customHeight="1">
      <c r="A37" s="133" t="s">
        <v>55</v>
      </c>
      <c r="B37" s="134"/>
      <c r="C37" s="55" t="s">
        <v>40</v>
      </c>
      <c r="D37" s="55">
        <v>1199</v>
      </c>
      <c r="E37" s="112">
        <v>950</v>
      </c>
      <c r="F37" s="62">
        <v>318095</v>
      </c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10"/>
      <c r="W37" s="77"/>
      <c r="X37" s="58"/>
      <c r="Y37" s="91"/>
      <c r="Z37" s="131" t="str">
        <f>IF(SUM(G37:Y37)&gt;0,SUM(G37:Y37)*E37,"")</f>
        <v/>
      </c>
      <c r="AA37" s="132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s="57" customFormat="1" ht="30" customHeight="1">
      <c r="A38" s="133" t="s">
        <v>57</v>
      </c>
      <c r="B38" s="134"/>
      <c r="C38" s="55" t="s">
        <v>41</v>
      </c>
      <c r="D38" s="55">
        <v>1199</v>
      </c>
      <c r="E38" s="112">
        <v>950</v>
      </c>
      <c r="F38" s="62">
        <v>318105</v>
      </c>
      <c r="G38" s="211"/>
      <c r="H38" s="211"/>
      <c r="I38" s="211"/>
      <c r="J38" s="211"/>
      <c r="K38" s="211"/>
      <c r="L38" s="209"/>
      <c r="M38" s="209"/>
      <c r="N38" s="209"/>
      <c r="O38" s="209"/>
      <c r="P38" s="209"/>
      <c r="Q38" s="209"/>
      <c r="R38" s="209"/>
      <c r="S38" s="209"/>
      <c r="T38" s="209"/>
      <c r="U38" s="58"/>
      <c r="V38" s="209"/>
      <c r="W38" s="212"/>
      <c r="X38" s="209"/>
      <c r="Y38" s="209"/>
      <c r="Z38" s="131" t="str">
        <f>IF(SUM(G38:Y38)&gt;0,SUM(G38:Y38)*E38,"")</f>
        <v/>
      </c>
      <c r="AA38" s="132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</row>
    <row r="39" spans="1:53" s="57" customFormat="1" ht="30" customHeight="1">
      <c r="A39" s="133" t="s">
        <v>134</v>
      </c>
      <c r="B39" s="134"/>
      <c r="C39" s="55" t="s">
        <v>159</v>
      </c>
      <c r="D39" s="55">
        <v>629</v>
      </c>
      <c r="E39" s="112">
        <v>479</v>
      </c>
      <c r="F39" s="126">
        <v>314005</v>
      </c>
      <c r="G39" s="75"/>
      <c r="H39" s="75"/>
      <c r="I39" s="75"/>
      <c r="J39" s="75"/>
      <c r="K39" s="75"/>
      <c r="L39" s="76"/>
      <c r="M39" s="128"/>
      <c r="N39" s="124"/>
      <c r="O39" s="128"/>
      <c r="P39" s="124"/>
      <c r="Q39" s="128"/>
      <c r="R39" s="124"/>
      <c r="S39" s="128"/>
      <c r="T39" s="128"/>
      <c r="U39" s="205"/>
      <c r="V39" s="206"/>
      <c r="W39" s="206"/>
      <c r="X39" s="206"/>
      <c r="Y39" s="207"/>
      <c r="Z39" s="131" t="str">
        <f>IF(SUM(G39:Y39)&gt;0,SUM(G39:Y39)*E39,"")</f>
        <v/>
      </c>
      <c r="AA39" s="132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</row>
    <row r="40" spans="1:53" s="57" customFormat="1" ht="30" customHeight="1">
      <c r="A40" s="133" t="s">
        <v>135</v>
      </c>
      <c r="B40" s="134"/>
      <c r="C40" s="55" t="s">
        <v>160</v>
      </c>
      <c r="D40" s="55">
        <v>629</v>
      </c>
      <c r="E40" s="112">
        <v>479</v>
      </c>
      <c r="F40" s="62">
        <v>314235</v>
      </c>
      <c r="G40" s="205"/>
      <c r="H40" s="207"/>
      <c r="I40" s="129"/>
      <c r="J40" s="129"/>
      <c r="K40" s="129"/>
      <c r="L40" s="128"/>
      <c r="M40" s="124"/>
      <c r="N40" s="128"/>
      <c r="O40" s="124"/>
      <c r="P40" s="128"/>
      <c r="Q40" s="124"/>
      <c r="R40" s="128"/>
      <c r="S40" s="213"/>
      <c r="T40" s="214"/>
      <c r="U40" s="214"/>
      <c r="V40" s="214"/>
      <c r="W40" s="214"/>
      <c r="X40" s="214"/>
      <c r="Y40" s="215"/>
      <c r="Z40" s="131" t="str">
        <f>IF(SUM(G40:Y40)&gt;0,SUM(G40:Y40)*E40,"")</f>
        <v/>
      </c>
      <c r="AA40" s="132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</row>
    <row r="41" spans="1:53" s="57" customFormat="1" ht="33.75" customHeight="1">
      <c r="A41" s="147" t="s">
        <v>2</v>
      </c>
      <c r="B41" s="147"/>
      <c r="C41" s="16" t="s">
        <v>15</v>
      </c>
      <c r="D41" s="17" t="s">
        <v>153</v>
      </c>
      <c r="E41" s="111" t="s">
        <v>139</v>
      </c>
      <c r="F41" s="17" t="s">
        <v>0</v>
      </c>
      <c r="G41" s="61">
        <v>100</v>
      </c>
      <c r="H41" s="61">
        <v>110</v>
      </c>
      <c r="I41" s="61">
        <v>120</v>
      </c>
      <c r="J41" s="61">
        <v>130</v>
      </c>
      <c r="K41" s="61">
        <v>140</v>
      </c>
      <c r="L41" s="61">
        <v>150</v>
      </c>
      <c r="M41" s="61">
        <v>160</v>
      </c>
      <c r="N41" s="61"/>
      <c r="O41" s="61"/>
      <c r="P41" s="61"/>
      <c r="Q41" s="61"/>
      <c r="R41" s="61"/>
      <c r="S41" s="61"/>
      <c r="T41" s="63"/>
      <c r="U41" s="63"/>
      <c r="V41" s="63"/>
      <c r="W41" s="63"/>
      <c r="X41" s="63"/>
      <c r="Y41" s="63"/>
      <c r="Z41" s="150" t="s">
        <v>5</v>
      </c>
      <c r="AA41" s="150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</row>
    <row r="42" spans="1:53" s="21" customFormat="1" ht="30" customHeight="1">
      <c r="A42" s="133" t="s">
        <v>136</v>
      </c>
      <c r="B42" s="134"/>
      <c r="C42" s="55" t="s">
        <v>42</v>
      </c>
      <c r="D42" s="55">
        <v>569</v>
      </c>
      <c r="E42" s="113">
        <v>435</v>
      </c>
      <c r="F42" s="73">
        <v>31444501</v>
      </c>
      <c r="G42" s="58"/>
      <c r="H42" s="58"/>
      <c r="I42" s="58"/>
      <c r="J42" s="58"/>
      <c r="K42" s="58"/>
      <c r="L42" s="58"/>
      <c r="M42" s="58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131" t="str">
        <f>IF(SUM(G42:Y42)&gt;0,SUM(G42:Y42)*E42,"")</f>
        <v/>
      </c>
      <c r="AA42" s="132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53" s="57" customFormat="1" ht="33.75" customHeight="1">
      <c r="A43" s="147" t="s">
        <v>13</v>
      </c>
      <c r="B43" s="147"/>
      <c r="C43" s="61" t="s">
        <v>3</v>
      </c>
      <c r="D43" s="17" t="s">
        <v>153</v>
      </c>
      <c r="E43" s="111" t="s">
        <v>139</v>
      </c>
      <c r="F43" s="17" t="s">
        <v>0</v>
      </c>
      <c r="G43" s="61" t="s">
        <v>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3"/>
      <c r="U43" s="63"/>
      <c r="V43" s="63"/>
      <c r="W43" s="63"/>
      <c r="X43" s="63"/>
      <c r="Y43" s="63"/>
      <c r="Z43" s="150" t="s">
        <v>5</v>
      </c>
      <c r="AA43" s="150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</row>
    <row r="44" spans="1:53" s="21" customFormat="1" ht="30" customHeight="1">
      <c r="A44" s="133" t="s">
        <v>94</v>
      </c>
      <c r="B44" s="134"/>
      <c r="C44" s="55" t="s">
        <v>45</v>
      </c>
      <c r="D44" s="72">
        <v>389</v>
      </c>
      <c r="E44" s="112">
        <v>297</v>
      </c>
      <c r="F44" s="62">
        <v>100904</v>
      </c>
      <c r="G44" s="5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131" t="str">
        <f t="shared" ref="Z44:Z48" si="2">IF(SUM(G44:Y44)&gt;0,SUM(G44:Y44)*E44,"")</f>
        <v/>
      </c>
      <c r="AA44" s="132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pans="1:53" s="21" customFormat="1" ht="30" customHeight="1">
      <c r="A45" s="89" t="s">
        <v>123</v>
      </c>
      <c r="B45" s="90"/>
      <c r="C45" s="55" t="s">
        <v>46</v>
      </c>
      <c r="D45" s="72">
        <v>359</v>
      </c>
      <c r="E45" s="113">
        <v>279</v>
      </c>
      <c r="F45" s="62">
        <v>100905</v>
      </c>
      <c r="G45" s="5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131" t="str">
        <f t="shared" si="2"/>
        <v/>
      </c>
      <c r="AA45" s="132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pans="1:53" s="57" customFormat="1" ht="30" customHeight="1">
      <c r="A46" s="133" t="s">
        <v>122</v>
      </c>
      <c r="B46" s="134"/>
      <c r="C46" s="55" t="s">
        <v>47</v>
      </c>
      <c r="D46" s="55">
        <v>239</v>
      </c>
      <c r="E46" s="112">
        <v>185</v>
      </c>
      <c r="F46" s="62">
        <v>100906</v>
      </c>
      <c r="G46" s="5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131" t="str">
        <f t="shared" si="2"/>
        <v/>
      </c>
      <c r="AA46" s="132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</row>
    <row r="47" spans="1:53" s="57" customFormat="1" ht="30" customHeight="1">
      <c r="A47" s="133" t="s">
        <v>175</v>
      </c>
      <c r="B47" s="134"/>
      <c r="C47" s="106" t="s">
        <v>186</v>
      </c>
      <c r="D47" s="72">
        <v>149</v>
      </c>
      <c r="E47" s="112">
        <v>115</v>
      </c>
      <c r="F47" s="62">
        <v>100921</v>
      </c>
      <c r="G47" s="5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131" t="str">
        <f t="shared" si="2"/>
        <v/>
      </c>
      <c r="AA47" s="132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</row>
    <row r="48" spans="1:53" s="57" customFormat="1" ht="30" customHeight="1">
      <c r="A48" s="133" t="s">
        <v>105</v>
      </c>
      <c r="B48" s="134"/>
      <c r="C48" s="54" t="s">
        <v>48</v>
      </c>
      <c r="D48" s="72">
        <v>109</v>
      </c>
      <c r="E48" s="112">
        <v>85</v>
      </c>
      <c r="F48" s="62">
        <v>114489</v>
      </c>
      <c r="G48" s="5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131" t="str">
        <f t="shared" si="2"/>
        <v/>
      </c>
      <c r="AA48" s="132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</row>
    <row r="49" spans="1:53" s="57" customFormat="1" ht="33.75" customHeight="1">
      <c r="A49" s="147" t="s">
        <v>141</v>
      </c>
      <c r="B49" s="147"/>
      <c r="C49" s="61"/>
      <c r="D49" s="17"/>
      <c r="E49" s="111" t="s">
        <v>139</v>
      </c>
      <c r="F49" s="17" t="s">
        <v>0</v>
      </c>
      <c r="G49" s="61" t="s">
        <v>4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3"/>
      <c r="U49" s="63"/>
      <c r="V49" s="63"/>
      <c r="W49" s="63"/>
      <c r="X49" s="63"/>
      <c r="Y49" s="63"/>
      <c r="Z49" s="150" t="s">
        <v>5</v>
      </c>
      <c r="AA49" s="150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</row>
    <row r="50" spans="1:53" s="21" customFormat="1" ht="30" customHeight="1">
      <c r="A50" s="133" t="s">
        <v>143</v>
      </c>
      <c r="B50" s="134"/>
      <c r="C50" s="55"/>
      <c r="D50" s="72"/>
      <c r="E50" s="112">
        <v>12</v>
      </c>
      <c r="F50" s="62">
        <v>162933</v>
      </c>
      <c r="G50" s="5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131" t="str">
        <f t="shared" ref="Z50:Z51" si="3">IF(SUM(G50:Y50)&gt;0,SUM(G50:Y50)*E50,"")</f>
        <v/>
      </c>
      <c r="AA50" s="132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s="21" customFormat="1" ht="30" customHeight="1">
      <c r="A51" s="120" t="s">
        <v>142</v>
      </c>
      <c r="B51" s="121"/>
      <c r="C51" s="55"/>
      <c r="D51" s="72"/>
      <c r="E51" s="113">
        <v>12</v>
      </c>
      <c r="F51" s="62">
        <v>162934</v>
      </c>
      <c r="G51" s="5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131" t="str">
        <f t="shared" si="3"/>
        <v/>
      </c>
      <c r="AA51" s="132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s="57" customFormat="1" ht="33.75" customHeight="1">
      <c r="A52" s="101" t="s">
        <v>10</v>
      </c>
      <c r="B52" s="102" t="s">
        <v>106</v>
      </c>
      <c r="C52" s="16" t="s">
        <v>16</v>
      </c>
      <c r="D52" s="17" t="s">
        <v>153</v>
      </c>
      <c r="E52" s="111" t="s">
        <v>139</v>
      </c>
      <c r="F52" s="17" t="s">
        <v>0</v>
      </c>
      <c r="G52" s="61">
        <v>22.5</v>
      </c>
      <c r="H52" s="61"/>
      <c r="I52" s="61">
        <v>23.5</v>
      </c>
      <c r="J52" s="61"/>
      <c r="K52" s="61">
        <v>24.5</v>
      </c>
      <c r="L52" s="61"/>
      <c r="M52" s="61">
        <v>25.5</v>
      </c>
      <c r="N52" s="61"/>
      <c r="O52" s="61">
        <v>26.5</v>
      </c>
      <c r="P52" s="61"/>
      <c r="Q52" s="63">
        <v>27.5</v>
      </c>
      <c r="R52" s="63"/>
      <c r="S52" s="63">
        <v>28.5</v>
      </c>
      <c r="T52" s="63"/>
      <c r="U52" s="63">
        <v>29.5</v>
      </c>
      <c r="V52" s="18">
        <v>30.5</v>
      </c>
      <c r="W52" s="18"/>
      <c r="X52" s="18"/>
      <c r="Y52" s="18"/>
      <c r="Z52" s="150" t="s">
        <v>5</v>
      </c>
      <c r="AA52" s="150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</row>
    <row r="53" spans="1:53" s="21" customFormat="1" ht="30" customHeight="1">
      <c r="A53" s="105" t="s">
        <v>161</v>
      </c>
      <c r="B53" s="103">
        <v>160</v>
      </c>
      <c r="C53" s="55" t="s">
        <v>43</v>
      </c>
      <c r="D53" s="55">
        <v>949</v>
      </c>
      <c r="E53" s="113">
        <v>725</v>
      </c>
      <c r="F53" s="62">
        <v>605001</v>
      </c>
      <c r="G53" s="58"/>
      <c r="H53" s="76"/>
      <c r="I53" s="58"/>
      <c r="J53" s="75"/>
      <c r="K53" s="58"/>
      <c r="L53" s="76"/>
      <c r="M53" s="58"/>
      <c r="N53" s="98"/>
      <c r="O53" s="58"/>
      <c r="P53" s="98"/>
      <c r="Q53" s="58"/>
      <c r="R53" s="98"/>
      <c r="S53" s="58"/>
      <c r="T53" s="205"/>
      <c r="U53" s="206"/>
      <c r="V53" s="206"/>
      <c r="W53" s="206"/>
      <c r="X53" s="206"/>
      <c r="Y53" s="207"/>
      <c r="Z53" s="131" t="str">
        <f t="shared" ref="Z53" si="4">IF(SUM(G53:Y53)&gt;0,SUM(G53:Y53)*E53,"")</f>
        <v/>
      </c>
      <c r="AA53" s="132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  <row r="54" spans="1:53" s="21" customFormat="1" ht="30" customHeight="1">
      <c r="A54" s="100" t="s">
        <v>95</v>
      </c>
      <c r="B54" s="103">
        <v>150</v>
      </c>
      <c r="C54" s="55" t="s">
        <v>43</v>
      </c>
      <c r="D54" s="55">
        <v>949</v>
      </c>
      <c r="E54" s="113">
        <v>725</v>
      </c>
      <c r="F54" s="62">
        <v>605006</v>
      </c>
      <c r="G54" s="58"/>
      <c r="H54" s="76"/>
      <c r="I54" s="58"/>
      <c r="J54" s="75"/>
      <c r="K54" s="58"/>
      <c r="L54" s="76"/>
      <c r="M54" s="58"/>
      <c r="N54" s="91"/>
      <c r="O54" s="58"/>
      <c r="P54" s="91"/>
      <c r="Q54" s="58"/>
      <c r="R54" s="91"/>
      <c r="S54" s="58"/>
      <c r="T54" s="205"/>
      <c r="U54" s="206"/>
      <c r="V54" s="206"/>
      <c r="W54" s="206"/>
      <c r="X54" s="206"/>
      <c r="Y54" s="207"/>
      <c r="Z54" s="131" t="str">
        <f t="shared" ref="Z54:Z56" si="5">IF(SUM(G54:Y54)&gt;0,SUM(G54:Y54)*E54,"")</f>
        <v/>
      </c>
      <c r="AA54" s="132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</row>
    <row r="55" spans="1:53" s="21" customFormat="1" ht="30" customHeight="1">
      <c r="A55" s="100" t="s">
        <v>96</v>
      </c>
      <c r="B55" s="103">
        <v>140</v>
      </c>
      <c r="C55" s="55" t="s">
        <v>43</v>
      </c>
      <c r="D55" s="55">
        <v>949</v>
      </c>
      <c r="E55" s="113">
        <v>725</v>
      </c>
      <c r="F55" s="62">
        <v>605009</v>
      </c>
      <c r="G55" s="58"/>
      <c r="H55" s="76"/>
      <c r="I55" s="58"/>
      <c r="J55" s="91"/>
      <c r="K55" s="58"/>
      <c r="L55" s="91"/>
      <c r="M55" s="58"/>
      <c r="N55" s="91"/>
      <c r="O55" s="58"/>
      <c r="P55" s="91"/>
      <c r="Q55" s="58"/>
      <c r="R55" s="91"/>
      <c r="S55" s="58"/>
      <c r="T55" s="205"/>
      <c r="U55" s="206"/>
      <c r="V55" s="206"/>
      <c r="W55" s="206"/>
      <c r="X55" s="206"/>
      <c r="Y55" s="207"/>
      <c r="Z55" s="131" t="str">
        <f t="shared" si="5"/>
        <v/>
      </c>
      <c r="AA55" s="132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</row>
    <row r="56" spans="1:53" s="57" customFormat="1" ht="30" customHeight="1">
      <c r="A56" s="89" t="s">
        <v>97</v>
      </c>
      <c r="B56" s="103">
        <v>120</v>
      </c>
      <c r="C56" s="55" t="s">
        <v>43</v>
      </c>
      <c r="D56" s="55">
        <v>949</v>
      </c>
      <c r="E56" s="113">
        <v>725</v>
      </c>
      <c r="F56" s="62">
        <v>605019</v>
      </c>
      <c r="G56" s="58"/>
      <c r="H56" s="92"/>
      <c r="I56" s="58"/>
      <c r="J56" s="91"/>
      <c r="K56" s="58"/>
      <c r="L56" s="91"/>
      <c r="M56" s="58"/>
      <c r="N56" s="91"/>
      <c r="O56" s="58"/>
      <c r="P56" s="91"/>
      <c r="Q56" s="58"/>
      <c r="R56" s="91"/>
      <c r="S56" s="58"/>
      <c r="T56" s="205"/>
      <c r="U56" s="206"/>
      <c r="V56" s="206"/>
      <c r="W56" s="206"/>
      <c r="X56" s="206"/>
      <c r="Y56" s="207"/>
      <c r="Z56" s="131" t="str">
        <f t="shared" si="5"/>
        <v/>
      </c>
      <c r="AA56" s="132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</row>
    <row r="57" spans="1:53" s="57" customFormat="1" ht="20.149999999999999" customHeight="1">
      <c r="A57" s="20"/>
      <c r="B57" s="22"/>
      <c r="C57" s="23"/>
      <c r="D57" s="24"/>
      <c r="E57" s="114"/>
      <c r="F57" s="25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9"/>
      <c r="Y57" s="19"/>
      <c r="Z57" s="52"/>
      <c r="AA57" s="53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</row>
    <row r="58" spans="1:53" s="21" customFormat="1" ht="30" customHeight="1">
      <c r="A58" s="81"/>
      <c r="B58" s="81"/>
      <c r="C58" s="78"/>
      <c r="D58" s="78"/>
      <c r="E58" s="115"/>
      <c r="F58" s="79"/>
      <c r="G58" s="86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3"/>
      <c r="AA58" s="83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</row>
    <row r="59" spans="1:53" s="21" customFormat="1" ht="30" customHeight="1">
      <c r="A59" s="219" t="s">
        <v>107</v>
      </c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</row>
    <row r="60" spans="1:53" s="21" customFormat="1" ht="30" customHeight="1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</row>
    <row r="61" spans="1:53" s="21" customFormat="1" ht="30" customHeight="1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</row>
    <row r="62" spans="1:53" s="21" customFormat="1" ht="30" customHeight="1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</row>
    <row r="63" spans="1:53" s="21" customFormat="1" ht="75" customHeight="1">
      <c r="A63" s="172" t="s">
        <v>154</v>
      </c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</row>
    <row r="64" spans="1:53" s="57" customFormat="1" ht="30" customHeight="1">
      <c r="A64" s="101" t="s">
        <v>11</v>
      </c>
      <c r="B64" s="102" t="s">
        <v>106</v>
      </c>
      <c r="C64" s="16" t="s">
        <v>16</v>
      </c>
      <c r="D64" s="17" t="s">
        <v>153</v>
      </c>
      <c r="E64" s="111" t="s">
        <v>139</v>
      </c>
      <c r="F64" s="17" t="s">
        <v>0</v>
      </c>
      <c r="G64" s="61">
        <v>20.5</v>
      </c>
      <c r="H64" s="61">
        <v>21.5</v>
      </c>
      <c r="I64" s="61"/>
      <c r="J64" s="61">
        <v>22.5</v>
      </c>
      <c r="K64" s="61"/>
      <c r="L64" s="61">
        <v>23.5</v>
      </c>
      <c r="M64" s="61"/>
      <c r="N64" s="61">
        <v>24.5</v>
      </c>
      <c r="O64" s="61"/>
      <c r="P64" s="61">
        <v>25.5</v>
      </c>
      <c r="Q64" s="61"/>
      <c r="R64" s="63">
        <v>26.5</v>
      </c>
      <c r="S64" s="63"/>
      <c r="T64" s="63">
        <v>27.5</v>
      </c>
      <c r="U64" s="63"/>
      <c r="V64" s="63">
        <v>28.5</v>
      </c>
      <c r="W64" s="63"/>
      <c r="X64" s="18"/>
      <c r="Y64" s="18"/>
      <c r="Z64" s="150" t="s">
        <v>5</v>
      </c>
      <c r="AA64" s="150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</row>
    <row r="65" spans="1:53" s="21" customFormat="1" ht="30" customHeight="1">
      <c r="A65" s="100" t="s">
        <v>110</v>
      </c>
      <c r="B65" s="54" t="s">
        <v>108</v>
      </c>
      <c r="C65" s="54" t="s">
        <v>43</v>
      </c>
      <c r="D65" s="55">
        <v>699</v>
      </c>
      <c r="E65" s="113">
        <v>535</v>
      </c>
      <c r="F65" s="62">
        <v>605023</v>
      </c>
      <c r="G65" s="216"/>
      <c r="H65" s="217"/>
      <c r="I65" s="218"/>
      <c r="J65" s="58"/>
      <c r="K65" s="95"/>
      <c r="L65" s="58"/>
      <c r="M65" s="95"/>
      <c r="N65" s="58"/>
      <c r="O65" s="95"/>
      <c r="P65" s="58"/>
      <c r="Q65" s="95"/>
      <c r="R65" s="58"/>
      <c r="S65" s="95"/>
      <c r="T65" s="58"/>
      <c r="U65" s="216"/>
      <c r="V65" s="217"/>
      <c r="W65" s="217"/>
      <c r="X65" s="217"/>
      <c r="Y65" s="218"/>
      <c r="Z65" s="131" t="str">
        <f>IF(SUM(G65:Y65)&gt;0,SUM(G65:Y65)*E65,"")</f>
        <v/>
      </c>
      <c r="AA65" s="132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</row>
    <row r="66" spans="1:53" s="21" customFormat="1" ht="30" customHeight="1">
      <c r="A66" s="105" t="s">
        <v>109</v>
      </c>
      <c r="B66" s="54" t="s">
        <v>111</v>
      </c>
      <c r="C66" s="54" t="s">
        <v>43</v>
      </c>
      <c r="D66" s="55">
        <v>579</v>
      </c>
      <c r="E66" s="113">
        <v>436</v>
      </c>
      <c r="F66" s="62">
        <v>605025</v>
      </c>
      <c r="G66" s="216"/>
      <c r="H66" s="217"/>
      <c r="I66" s="218"/>
      <c r="J66" s="58"/>
      <c r="K66" s="98"/>
      <c r="L66" s="58"/>
      <c r="M66" s="98"/>
      <c r="N66" s="58"/>
      <c r="O66" s="98"/>
      <c r="P66" s="58"/>
      <c r="Q66" s="98"/>
      <c r="R66" s="58"/>
      <c r="S66" s="98"/>
      <c r="T66" s="58"/>
      <c r="U66" s="216"/>
      <c r="V66" s="217"/>
      <c r="W66" s="217"/>
      <c r="X66" s="217"/>
      <c r="Y66" s="218"/>
      <c r="Z66" s="131" t="str">
        <f>IF(SUM(G66:Y66)&gt;0,SUM(G66:Y66)*E66,"")</f>
        <v/>
      </c>
      <c r="AA66" s="132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</row>
    <row r="67" spans="1:53" s="21" customFormat="1" ht="30" customHeight="1">
      <c r="A67" s="105" t="s">
        <v>112</v>
      </c>
      <c r="B67" s="54">
        <v>90</v>
      </c>
      <c r="C67" s="54" t="s">
        <v>44</v>
      </c>
      <c r="D67" s="55">
        <v>529</v>
      </c>
      <c r="E67" s="113">
        <v>400</v>
      </c>
      <c r="F67" s="62">
        <v>605505</v>
      </c>
      <c r="G67" s="216"/>
      <c r="H67" s="217"/>
      <c r="I67" s="218"/>
      <c r="J67" s="58"/>
      <c r="K67" s="95"/>
      <c r="L67" s="58"/>
      <c r="M67" s="95"/>
      <c r="N67" s="58"/>
      <c r="O67" s="95"/>
      <c r="P67" s="58"/>
      <c r="Q67" s="95"/>
      <c r="R67" s="58"/>
      <c r="S67" s="91"/>
      <c r="T67" s="58"/>
      <c r="U67" s="96"/>
      <c r="V67" s="58"/>
      <c r="W67" s="216"/>
      <c r="X67" s="217"/>
      <c r="Y67" s="218"/>
      <c r="Z67" s="131" t="str">
        <f>IF(SUM(G67:Y67)&gt;0,SUM(G67:Y67)*E67,"")</f>
        <v/>
      </c>
      <c r="AA67" s="132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</row>
    <row r="68" spans="1:53" s="21" customFormat="1" ht="30" customHeight="1">
      <c r="A68" s="105" t="s">
        <v>113</v>
      </c>
      <c r="B68" s="103">
        <v>70</v>
      </c>
      <c r="C68" s="54" t="s">
        <v>44</v>
      </c>
      <c r="D68" s="55">
        <v>479</v>
      </c>
      <c r="E68" s="113">
        <v>365</v>
      </c>
      <c r="F68" s="62">
        <v>605506</v>
      </c>
      <c r="G68" s="216"/>
      <c r="H68" s="217"/>
      <c r="I68" s="97"/>
      <c r="J68" s="58"/>
      <c r="K68" s="95"/>
      <c r="L68" s="58"/>
      <c r="M68" s="95"/>
      <c r="N68" s="58"/>
      <c r="O68" s="95"/>
      <c r="P68" s="58"/>
      <c r="Q68" s="95"/>
      <c r="R68" s="58"/>
      <c r="S68" s="91"/>
      <c r="T68" s="58"/>
      <c r="U68" s="96"/>
      <c r="V68" s="58"/>
      <c r="W68" s="216"/>
      <c r="X68" s="217"/>
      <c r="Y68" s="218"/>
      <c r="Z68" s="131" t="str">
        <f>IF(SUM(G68:Y68)&gt;0,SUM(G68:Y68)*E68,"")</f>
        <v/>
      </c>
      <c r="AA68" s="132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</row>
    <row r="69" spans="1:53" s="57" customFormat="1" ht="30" customHeight="1">
      <c r="A69" s="100" t="s">
        <v>98</v>
      </c>
      <c r="B69" s="103">
        <v>65</v>
      </c>
      <c r="C69" s="54" t="s">
        <v>58</v>
      </c>
      <c r="D69" s="55">
        <v>299</v>
      </c>
      <c r="E69" s="113">
        <v>228</v>
      </c>
      <c r="F69" s="62">
        <v>605510</v>
      </c>
      <c r="G69" s="58"/>
      <c r="H69" s="58"/>
      <c r="I69" s="58"/>
      <c r="J69" s="58"/>
      <c r="K69" s="95"/>
      <c r="L69" s="58"/>
      <c r="M69" s="95"/>
      <c r="N69" s="58"/>
      <c r="O69" s="95"/>
      <c r="P69" s="58"/>
      <c r="Q69" s="95"/>
      <c r="R69" s="58"/>
      <c r="S69" s="91"/>
      <c r="T69" s="58"/>
      <c r="U69" s="142"/>
      <c r="V69" s="142"/>
      <c r="W69" s="142"/>
      <c r="X69" s="142"/>
      <c r="Y69" s="142"/>
      <c r="Z69" s="131" t="str">
        <f>IF(SUM(G69:Y69)&gt;0,SUM(G69:Y69)*E69,"")</f>
        <v/>
      </c>
      <c r="AA69" s="132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</row>
    <row r="70" spans="1:53" s="57" customFormat="1" ht="33.75" customHeight="1">
      <c r="A70" s="147" t="s">
        <v>104</v>
      </c>
      <c r="B70" s="147"/>
      <c r="C70" s="61"/>
      <c r="D70" s="17" t="s">
        <v>153</v>
      </c>
      <c r="E70" s="111" t="s">
        <v>139</v>
      </c>
      <c r="F70" s="17" t="s">
        <v>0</v>
      </c>
      <c r="G70" s="61"/>
      <c r="H70" s="61"/>
      <c r="I70" s="146" t="s">
        <v>124</v>
      </c>
      <c r="J70" s="146"/>
      <c r="K70" s="146"/>
      <c r="L70" s="146"/>
      <c r="M70" s="146"/>
      <c r="N70" s="146"/>
      <c r="O70" s="146"/>
      <c r="P70" s="146"/>
      <c r="Q70" s="146" t="s">
        <v>125</v>
      </c>
      <c r="R70" s="146"/>
      <c r="S70" s="146"/>
      <c r="T70" s="146"/>
      <c r="U70" s="146"/>
      <c r="V70" s="146"/>
      <c r="W70" s="146"/>
      <c r="X70" s="146"/>
      <c r="Y70" s="63"/>
      <c r="Z70" s="150" t="s">
        <v>5</v>
      </c>
      <c r="AA70" s="150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</row>
    <row r="71" spans="1:53" s="21" customFormat="1" ht="30" customHeight="1">
      <c r="A71" s="133" t="s">
        <v>177</v>
      </c>
      <c r="B71" s="134"/>
      <c r="C71" s="70" t="s">
        <v>74</v>
      </c>
      <c r="D71" s="55">
        <v>20</v>
      </c>
      <c r="E71" s="112">
        <v>16</v>
      </c>
      <c r="F71" s="62" t="s">
        <v>176</v>
      </c>
      <c r="G71" s="142"/>
      <c r="H71" s="142"/>
      <c r="I71" s="143"/>
      <c r="J71" s="144"/>
      <c r="K71" s="144"/>
      <c r="L71" s="144"/>
      <c r="M71" s="144"/>
      <c r="N71" s="144"/>
      <c r="O71" s="144"/>
      <c r="P71" s="145"/>
      <c r="Q71" s="143"/>
      <c r="R71" s="144"/>
      <c r="S71" s="144"/>
      <c r="T71" s="144"/>
      <c r="U71" s="144"/>
      <c r="V71" s="144"/>
      <c r="W71" s="144"/>
      <c r="X71" s="145"/>
      <c r="Y71" s="91"/>
      <c r="Z71" s="131" t="str">
        <f>IF(SUM(G71:Y71)&gt;0,SUM(G71:Y71)*E71,"")</f>
        <v/>
      </c>
      <c r="AA71" s="132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</row>
    <row r="72" spans="1:53" s="57" customFormat="1" ht="30" customHeight="1">
      <c r="A72" s="133" t="s">
        <v>178</v>
      </c>
      <c r="B72" s="134"/>
      <c r="C72" s="70" t="s">
        <v>75</v>
      </c>
      <c r="D72" s="55">
        <v>30</v>
      </c>
      <c r="E72" s="112">
        <v>24</v>
      </c>
      <c r="F72" s="62" t="s">
        <v>179</v>
      </c>
      <c r="G72" s="142"/>
      <c r="H72" s="142"/>
      <c r="I72" s="143"/>
      <c r="J72" s="144"/>
      <c r="K72" s="144"/>
      <c r="L72" s="144"/>
      <c r="M72" s="144"/>
      <c r="N72" s="144"/>
      <c r="O72" s="144"/>
      <c r="P72" s="145"/>
      <c r="Q72" s="143"/>
      <c r="R72" s="144"/>
      <c r="S72" s="144"/>
      <c r="T72" s="144"/>
      <c r="U72" s="144"/>
      <c r="V72" s="144"/>
      <c r="W72" s="144"/>
      <c r="X72" s="145"/>
      <c r="Y72" s="91"/>
      <c r="Z72" s="131" t="str">
        <f>IF(SUM(G72:Y72)&gt;0,SUM(G72:Y72)*E72,"")</f>
        <v/>
      </c>
      <c r="AA72" s="132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</row>
    <row r="73" spans="1:53" s="57" customFormat="1" ht="33.75" customHeight="1">
      <c r="A73" s="147" t="s">
        <v>17</v>
      </c>
      <c r="B73" s="147"/>
      <c r="C73" s="84" t="s">
        <v>73</v>
      </c>
      <c r="D73" s="17" t="s">
        <v>153</v>
      </c>
      <c r="E73" s="111" t="s">
        <v>139</v>
      </c>
      <c r="F73" s="17" t="s">
        <v>0</v>
      </c>
      <c r="G73" s="80" t="s">
        <v>28</v>
      </c>
      <c r="H73" s="61" t="s">
        <v>18</v>
      </c>
      <c r="I73" s="61" t="s">
        <v>24</v>
      </c>
      <c r="J73" s="61" t="s">
        <v>19</v>
      </c>
      <c r="K73" s="61" t="s">
        <v>20</v>
      </c>
      <c r="L73" s="61" t="s">
        <v>25</v>
      </c>
      <c r="M73" s="61" t="s">
        <v>21</v>
      </c>
      <c r="N73" s="61" t="s">
        <v>22</v>
      </c>
      <c r="O73" s="61" t="s">
        <v>26</v>
      </c>
      <c r="P73" s="61" t="s">
        <v>23</v>
      </c>
      <c r="Q73" s="61"/>
      <c r="R73" s="61"/>
      <c r="S73" s="61"/>
      <c r="T73" s="63"/>
      <c r="U73" s="63"/>
      <c r="V73" s="63"/>
      <c r="W73" s="63"/>
      <c r="X73" s="63"/>
      <c r="Y73" s="63"/>
      <c r="Z73" s="150" t="s">
        <v>5</v>
      </c>
      <c r="AA73" s="150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</row>
    <row r="74" spans="1:53" s="21" customFormat="1" ht="30" customHeight="1">
      <c r="A74" s="140" t="s">
        <v>99</v>
      </c>
      <c r="B74" s="141"/>
      <c r="C74" s="68" t="s">
        <v>187</v>
      </c>
      <c r="D74" s="55">
        <v>449</v>
      </c>
      <c r="E74" s="113">
        <f t="shared" ref="E74" si="6">D74*0.8</f>
        <v>359.20000000000005</v>
      </c>
      <c r="F74" s="87">
        <v>320115</v>
      </c>
      <c r="G74" s="69"/>
      <c r="H74" s="58"/>
      <c r="I74" s="69"/>
      <c r="J74" s="58"/>
      <c r="K74" s="58"/>
      <c r="L74" s="69"/>
      <c r="M74" s="58"/>
      <c r="N74" s="58"/>
      <c r="O74" s="69"/>
      <c r="P74" s="58"/>
      <c r="Q74" s="135"/>
      <c r="R74" s="136"/>
      <c r="S74" s="136"/>
      <c r="T74" s="136"/>
      <c r="U74" s="136"/>
      <c r="V74" s="136"/>
      <c r="W74" s="136"/>
      <c r="X74" s="136"/>
      <c r="Y74" s="137"/>
      <c r="Z74" s="131" t="str">
        <f t="shared" ref="Z74" si="7">IF(SUM(G74:Y74)&gt;0,SUM(G74:Y74)*E74,"")</f>
        <v/>
      </c>
      <c r="AA74" s="132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</row>
    <row r="75" spans="1:53" s="21" customFormat="1" ht="30" customHeight="1">
      <c r="A75" s="140" t="s">
        <v>99</v>
      </c>
      <c r="B75" s="141"/>
      <c r="C75" s="68" t="s">
        <v>148</v>
      </c>
      <c r="D75" s="55">
        <v>449</v>
      </c>
      <c r="E75" s="113">
        <f t="shared" ref="E75:E77" si="8">D75*0.8</f>
        <v>359.20000000000005</v>
      </c>
      <c r="F75" s="87">
        <v>320125</v>
      </c>
      <c r="G75" s="69"/>
      <c r="H75" s="58"/>
      <c r="I75" s="69"/>
      <c r="J75" s="58"/>
      <c r="K75" s="58"/>
      <c r="L75" s="69"/>
      <c r="M75" s="58"/>
      <c r="N75" s="58"/>
      <c r="O75" s="69"/>
      <c r="P75" s="58"/>
      <c r="Q75" s="135"/>
      <c r="R75" s="136"/>
      <c r="S75" s="136"/>
      <c r="T75" s="136"/>
      <c r="U75" s="136"/>
      <c r="V75" s="136"/>
      <c r="W75" s="136"/>
      <c r="X75" s="136"/>
      <c r="Y75" s="137"/>
      <c r="Z75" s="131" t="str">
        <f t="shared" ref="Z75" si="9">IF(SUM(G75:Y75)&gt;0,SUM(G75:Y75)*E75,"")</f>
        <v/>
      </c>
      <c r="AA75" s="132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</row>
    <row r="76" spans="1:53" s="21" customFormat="1" ht="30" customHeight="1">
      <c r="A76" s="148" t="s">
        <v>101</v>
      </c>
      <c r="B76" s="149"/>
      <c r="C76" s="68" t="s">
        <v>100</v>
      </c>
      <c r="D76" s="55">
        <v>329</v>
      </c>
      <c r="E76" s="113">
        <f t="shared" ref="E76" si="10">D76*0.8</f>
        <v>263.2</v>
      </c>
      <c r="F76" s="87">
        <v>320223</v>
      </c>
      <c r="G76" s="69"/>
      <c r="H76" s="58"/>
      <c r="I76" s="69"/>
      <c r="J76" s="58"/>
      <c r="K76" s="58"/>
      <c r="L76" s="69"/>
      <c r="M76" s="58"/>
      <c r="N76" s="58"/>
      <c r="O76" s="69"/>
      <c r="P76" s="58"/>
      <c r="Q76" s="135"/>
      <c r="R76" s="136"/>
      <c r="S76" s="136"/>
      <c r="T76" s="136"/>
      <c r="U76" s="136"/>
      <c r="V76" s="136"/>
      <c r="W76" s="136"/>
      <c r="X76" s="136"/>
      <c r="Y76" s="137"/>
      <c r="Z76" s="131" t="str">
        <f t="shared" ref="Z76" si="11">IF(SUM(G76:Y76)&gt;0,SUM(G76:Y76)*E76,"")</f>
        <v/>
      </c>
      <c r="AA76" s="132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</row>
    <row r="77" spans="1:53" s="21" customFormat="1" ht="30" customHeight="1">
      <c r="A77" s="148" t="s">
        <v>150</v>
      </c>
      <c r="B77" s="149"/>
      <c r="C77" s="68" t="s">
        <v>100</v>
      </c>
      <c r="D77" s="55">
        <v>249</v>
      </c>
      <c r="E77" s="113">
        <f t="shared" si="8"/>
        <v>199.20000000000002</v>
      </c>
      <c r="F77" s="87">
        <v>320413</v>
      </c>
      <c r="G77" s="135"/>
      <c r="H77" s="137"/>
      <c r="I77" s="125"/>
      <c r="J77" s="135"/>
      <c r="K77" s="137"/>
      <c r="L77" s="125"/>
      <c r="M77" s="135"/>
      <c r="N77" s="137"/>
      <c r="O77" s="125"/>
      <c r="P77" s="135"/>
      <c r="Q77" s="136"/>
      <c r="R77" s="136"/>
      <c r="S77" s="136"/>
      <c r="T77" s="136"/>
      <c r="U77" s="136"/>
      <c r="V77" s="136"/>
      <c r="W77" s="136"/>
      <c r="X77" s="136"/>
      <c r="Y77" s="137"/>
      <c r="Z77" s="131" t="str">
        <f t="shared" ref="Z77" si="12">IF(SUM(G77:Y77)&gt;0,SUM(G77:Y77)*E77,"")</f>
        <v/>
      </c>
      <c r="AA77" s="132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</row>
    <row r="78" spans="1:53" s="21" customFormat="1" ht="33.75" customHeight="1">
      <c r="A78" s="147" t="s">
        <v>127</v>
      </c>
      <c r="B78" s="147"/>
      <c r="C78" s="84" t="s">
        <v>70</v>
      </c>
      <c r="D78" s="17" t="s">
        <v>153</v>
      </c>
      <c r="E78" s="111" t="s">
        <v>139</v>
      </c>
      <c r="F78" s="17" t="s">
        <v>0</v>
      </c>
      <c r="G78" s="61" t="s">
        <v>4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3"/>
      <c r="U78" s="63"/>
      <c r="V78" s="63"/>
      <c r="W78" s="63"/>
      <c r="X78" s="63"/>
      <c r="Y78" s="63"/>
      <c r="Z78" s="150" t="s">
        <v>5</v>
      </c>
      <c r="AA78" s="15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</row>
    <row r="79" spans="1:53" s="21" customFormat="1" ht="30" customHeight="1">
      <c r="A79" s="140" t="s">
        <v>188</v>
      </c>
      <c r="B79" s="141"/>
      <c r="C79" s="68" t="s">
        <v>162</v>
      </c>
      <c r="D79" s="55">
        <v>249</v>
      </c>
      <c r="E79" s="113">
        <f t="shared" ref="E79:E86" si="13">D79*0.8</f>
        <v>199.20000000000002</v>
      </c>
      <c r="F79" s="62">
        <v>390023</v>
      </c>
      <c r="G79" s="58"/>
      <c r="H79" s="135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7"/>
      <c r="Z79" s="131" t="str">
        <f t="shared" ref="Z79:Z86" si="14">IF(SUM(G79:Y79)&gt;0,SUM(G79:Y79)*E79,"")</f>
        <v/>
      </c>
      <c r="AA79" s="132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</row>
    <row r="80" spans="1:53" s="104" customFormat="1" ht="30" customHeight="1">
      <c r="A80" s="147" t="s">
        <v>128</v>
      </c>
      <c r="B80" s="147"/>
      <c r="C80" s="84" t="s">
        <v>70</v>
      </c>
      <c r="D80" s="17" t="s">
        <v>153</v>
      </c>
      <c r="E80" s="111" t="s">
        <v>139</v>
      </c>
      <c r="F80" s="17" t="s">
        <v>0</v>
      </c>
      <c r="I80" s="146" t="s">
        <v>19</v>
      </c>
      <c r="J80" s="146"/>
      <c r="K80" s="146"/>
      <c r="L80" s="146"/>
      <c r="M80" s="146"/>
      <c r="N80" s="146" t="s">
        <v>20</v>
      </c>
      <c r="O80" s="146"/>
      <c r="P80" s="146"/>
      <c r="Q80" s="146"/>
      <c r="R80" s="146"/>
      <c r="S80" s="146"/>
      <c r="T80" s="146" t="s">
        <v>21</v>
      </c>
      <c r="U80" s="146"/>
      <c r="V80" s="146"/>
      <c r="W80" s="146"/>
      <c r="X80" s="146"/>
      <c r="Z80" s="150" t="s">
        <v>5</v>
      </c>
      <c r="AA80" s="150"/>
    </row>
    <row r="81" spans="1:53" s="21" customFormat="1" ht="30" customHeight="1">
      <c r="A81" s="140" t="s">
        <v>189</v>
      </c>
      <c r="B81" s="141"/>
      <c r="C81" s="68" t="s">
        <v>162</v>
      </c>
      <c r="D81" s="55">
        <v>189</v>
      </c>
      <c r="E81" s="113">
        <f t="shared" ref="E81" si="15">D81*0.8</f>
        <v>151.20000000000002</v>
      </c>
      <c r="F81" s="62">
        <v>390195</v>
      </c>
      <c r="G81" s="142"/>
      <c r="H81" s="142"/>
      <c r="I81" s="143"/>
      <c r="J81" s="144"/>
      <c r="K81" s="144"/>
      <c r="L81" s="144"/>
      <c r="M81" s="145"/>
      <c r="N81" s="144"/>
      <c r="O81" s="144"/>
      <c r="P81" s="144"/>
      <c r="Q81" s="144"/>
      <c r="R81" s="144"/>
      <c r="S81" s="144"/>
      <c r="T81" s="143"/>
      <c r="U81" s="144"/>
      <c r="V81" s="144"/>
      <c r="W81" s="144"/>
      <c r="X81" s="145"/>
      <c r="Y81" s="130"/>
      <c r="Z81" s="131" t="str">
        <f t="shared" ref="Z81" si="16">IF(SUM(G81:Y81)&gt;0,SUM(G81:Y81)*E81,"")</f>
        <v/>
      </c>
      <c r="AA81" s="132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</row>
    <row r="82" spans="1:53" s="21" customFormat="1" ht="30" customHeight="1">
      <c r="A82" s="140" t="s">
        <v>190</v>
      </c>
      <c r="B82" s="141"/>
      <c r="C82" s="68" t="s">
        <v>162</v>
      </c>
      <c r="D82" s="55">
        <v>189</v>
      </c>
      <c r="E82" s="113">
        <f t="shared" si="13"/>
        <v>151.20000000000002</v>
      </c>
      <c r="F82" s="62">
        <v>390163</v>
      </c>
      <c r="G82" s="142"/>
      <c r="H82" s="142"/>
      <c r="I82" s="143"/>
      <c r="J82" s="144"/>
      <c r="K82" s="144"/>
      <c r="L82" s="144"/>
      <c r="M82" s="145"/>
      <c r="N82" s="144"/>
      <c r="O82" s="144"/>
      <c r="P82" s="144"/>
      <c r="Q82" s="144"/>
      <c r="R82" s="144"/>
      <c r="S82" s="144"/>
      <c r="T82" s="143"/>
      <c r="U82" s="144"/>
      <c r="V82" s="144"/>
      <c r="W82" s="144"/>
      <c r="X82" s="145"/>
      <c r="Y82" s="99"/>
      <c r="Z82" s="131" t="str">
        <f t="shared" si="14"/>
        <v/>
      </c>
      <c r="AA82" s="132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</row>
    <row r="83" spans="1:53" s="104" customFormat="1" ht="30" customHeight="1">
      <c r="A83" s="147" t="s">
        <v>147</v>
      </c>
      <c r="B83" s="147"/>
      <c r="C83" s="84" t="s">
        <v>70</v>
      </c>
      <c r="D83" s="17" t="s">
        <v>153</v>
      </c>
      <c r="E83" s="111" t="s">
        <v>139</v>
      </c>
      <c r="F83" s="17" t="s">
        <v>0</v>
      </c>
      <c r="I83" s="146" t="s">
        <v>19</v>
      </c>
      <c r="J83" s="146"/>
      <c r="K83" s="146"/>
      <c r="L83" s="146"/>
      <c r="M83" s="146"/>
      <c r="N83" s="146" t="s">
        <v>20</v>
      </c>
      <c r="O83" s="146"/>
      <c r="P83" s="146"/>
      <c r="Q83" s="146"/>
      <c r="R83" s="146"/>
      <c r="S83" s="146"/>
      <c r="T83" s="146" t="s">
        <v>21</v>
      </c>
      <c r="U83" s="146"/>
      <c r="V83" s="146"/>
      <c r="W83" s="146"/>
      <c r="X83" s="146"/>
      <c r="Z83" s="150" t="s">
        <v>5</v>
      </c>
      <c r="AA83" s="150"/>
    </row>
    <row r="84" spans="1:53" s="21" customFormat="1" ht="30" customHeight="1">
      <c r="A84" s="140" t="s">
        <v>144</v>
      </c>
      <c r="B84" s="141"/>
      <c r="C84" s="68" t="s">
        <v>114</v>
      </c>
      <c r="D84" s="55">
        <v>70</v>
      </c>
      <c r="E84" s="113">
        <f t="shared" si="13"/>
        <v>56</v>
      </c>
      <c r="F84" s="62">
        <v>376811</v>
      </c>
      <c r="G84" s="142"/>
      <c r="H84" s="142"/>
      <c r="I84" s="143"/>
      <c r="J84" s="144"/>
      <c r="K84" s="144"/>
      <c r="L84" s="144"/>
      <c r="M84" s="144"/>
      <c r="N84" s="143"/>
      <c r="O84" s="144"/>
      <c r="P84" s="144"/>
      <c r="Q84" s="144"/>
      <c r="R84" s="144"/>
      <c r="S84" s="144"/>
      <c r="T84" s="143"/>
      <c r="U84" s="144"/>
      <c r="V84" s="144"/>
      <c r="W84" s="144"/>
      <c r="X84" s="145"/>
      <c r="Y84" s="122"/>
      <c r="Z84" s="131" t="str">
        <f t="shared" ref="Z84:Z85" si="17">IF(SUM(G84:Y84)&gt;0,SUM(G84:Y84)*E84,"")</f>
        <v/>
      </c>
      <c r="AA84" s="132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</row>
    <row r="85" spans="1:53" s="21" customFormat="1" ht="30" customHeight="1">
      <c r="A85" s="140" t="s">
        <v>145</v>
      </c>
      <c r="B85" s="141"/>
      <c r="C85" s="68" t="s">
        <v>146</v>
      </c>
      <c r="D85" s="55">
        <v>70</v>
      </c>
      <c r="E85" s="113">
        <f t="shared" si="13"/>
        <v>56</v>
      </c>
      <c r="F85" s="62">
        <v>376821</v>
      </c>
      <c r="G85" s="142"/>
      <c r="H85" s="142"/>
      <c r="I85" s="143"/>
      <c r="J85" s="144"/>
      <c r="K85" s="144"/>
      <c r="L85" s="144"/>
      <c r="M85" s="144"/>
      <c r="N85" s="143"/>
      <c r="O85" s="144"/>
      <c r="P85" s="144"/>
      <c r="Q85" s="144"/>
      <c r="R85" s="144"/>
      <c r="S85" s="145"/>
      <c r="T85" s="144"/>
      <c r="U85" s="144"/>
      <c r="V85" s="144"/>
      <c r="W85" s="144"/>
      <c r="X85" s="145"/>
      <c r="Y85" s="122"/>
      <c r="Z85" s="131" t="str">
        <f t="shared" si="17"/>
        <v/>
      </c>
      <c r="AA85" s="132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</row>
    <row r="86" spans="1:53" s="21" customFormat="1" ht="30" customHeight="1">
      <c r="A86" s="140" t="s">
        <v>151</v>
      </c>
      <c r="B86" s="141"/>
      <c r="C86" s="68" t="s">
        <v>152</v>
      </c>
      <c r="D86" s="55">
        <v>70</v>
      </c>
      <c r="E86" s="113">
        <f t="shared" si="13"/>
        <v>56</v>
      </c>
      <c r="F86" s="62">
        <v>376891</v>
      </c>
      <c r="G86" s="142"/>
      <c r="H86" s="142"/>
      <c r="I86" s="143"/>
      <c r="J86" s="144"/>
      <c r="K86" s="144"/>
      <c r="L86" s="144"/>
      <c r="M86" s="144"/>
      <c r="N86" s="143"/>
      <c r="O86" s="144"/>
      <c r="P86" s="144"/>
      <c r="Q86" s="144"/>
      <c r="R86" s="144"/>
      <c r="S86" s="144"/>
      <c r="T86" s="143"/>
      <c r="U86" s="144"/>
      <c r="V86" s="144"/>
      <c r="W86" s="144"/>
      <c r="X86" s="145"/>
      <c r="Y86" s="99"/>
      <c r="Z86" s="131" t="str">
        <f t="shared" si="14"/>
        <v/>
      </c>
      <c r="AA86" s="132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</row>
    <row r="87" spans="1:53" s="104" customFormat="1" ht="30" customHeight="1">
      <c r="A87" s="147" t="s">
        <v>163</v>
      </c>
      <c r="B87" s="147"/>
      <c r="C87" s="84" t="s">
        <v>70</v>
      </c>
      <c r="D87" s="17" t="s">
        <v>153</v>
      </c>
      <c r="E87" s="111" t="s">
        <v>139</v>
      </c>
      <c r="F87" s="17" t="s">
        <v>0</v>
      </c>
      <c r="I87" s="146"/>
      <c r="J87" s="146"/>
      <c r="K87" s="146"/>
      <c r="L87" s="146"/>
      <c r="M87" s="146"/>
      <c r="N87" s="146" t="s">
        <v>20</v>
      </c>
      <c r="O87" s="146"/>
      <c r="P87" s="146"/>
      <c r="Q87" s="146"/>
      <c r="R87" s="146"/>
      <c r="S87" s="146"/>
      <c r="T87" s="146" t="s">
        <v>21</v>
      </c>
      <c r="U87" s="146"/>
      <c r="V87" s="146"/>
      <c r="W87" s="146"/>
      <c r="X87" s="146"/>
      <c r="Z87" s="150" t="s">
        <v>5</v>
      </c>
      <c r="AA87" s="150"/>
    </row>
    <row r="88" spans="1:53" s="21" customFormat="1" ht="30" customHeight="1">
      <c r="A88" s="140" t="s">
        <v>191</v>
      </c>
      <c r="B88" s="141"/>
      <c r="C88" s="68" t="s">
        <v>162</v>
      </c>
      <c r="D88" s="55">
        <v>219</v>
      </c>
      <c r="E88" s="113">
        <f t="shared" ref="E88" si="18">D88*0.8</f>
        <v>175.20000000000002</v>
      </c>
      <c r="F88" s="62">
        <v>390175</v>
      </c>
      <c r="G88" s="216"/>
      <c r="H88" s="217"/>
      <c r="I88" s="217"/>
      <c r="J88" s="217"/>
      <c r="K88" s="217"/>
      <c r="L88" s="217"/>
      <c r="M88" s="218"/>
      <c r="N88" s="144"/>
      <c r="O88" s="144"/>
      <c r="P88" s="144"/>
      <c r="Q88" s="144"/>
      <c r="R88" s="144"/>
      <c r="S88" s="144"/>
      <c r="T88" s="143"/>
      <c r="U88" s="144"/>
      <c r="V88" s="144"/>
      <c r="W88" s="144"/>
      <c r="X88" s="145"/>
      <c r="Y88" s="130"/>
      <c r="Z88" s="131" t="str">
        <f t="shared" ref="Z88" si="19">IF(SUM(G88:Y88)&gt;0,SUM(G88:Y88)*E88,"")</f>
        <v/>
      </c>
      <c r="AA88" s="132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</row>
    <row r="89" spans="1:53" s="21" customFormat="1" ht="30" customHeight="1">
      <c r="A89" s="140" t="s">
        <v>192</v>
      </c>
      <c r="B89" s="141"/>
      <c r="C89" s="68" t="s">
        <v>162</v>
      </c>
      <c r="D89" s="55">
        <v>219</v>
      </c>
      <c r="E89" s="113">
        <f t="shared" ref="E89" si="20">D89*0.8</f>
        <v>175.20000000000002</v>
      </c>
      <c r="F89" s="62">
        <v>390154</v>
      </c>
      <c r="G89" s="216"/>
      <c r="H89" s="217"/>
      <c r="I89" s="217"/>
      <c r="J89" s="217"/>
      <c r="K89" s="217"/>
      <c r="L89" s="217"/>
      <c r="M89" s="218"/>
      <c r="N89" s="144"/>
      <c r="O89" s="144"/>
      <c r="P89" s="144"/>
      <c r="Q89" s="144"/>
      <c r="R89" s="144"/>
      <c r="S89" s="144"/>
      <c r="T89" s="143"/>
      <c r="U89" s="144"/>
      <c r="V89" s="144"/>
      <c r="W89" s="144"/>
      <c r="X89" s="145"/>
      <c r="Y89" s="123"/>
      <c r="Z89" s="131" t="str">
        <f t="shared" ref="Z89" si="21">IF(SUM(G89:Y89)&gt;0,SUM(G89:Y89)*E89,"")</f>
        <v/>
      </c>
      <c r="AA89" s="132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104" customFormat="1" ht="30" customHeight="1">
      <c r="A90" s="147" t="s">
        <v>164</v>
      </c>
      <c r="B90" s="147"/>
      <c r="C90" s="84" t="s">
        <v>70</v>
      </c>
      <c r="D90" s="17" t="s">
        <v>153</v>
      </c>
      <c r="E90" s="111" t="s">
        <v>139</v>
      </c>
      <c r="F90" s="17" t="s">
        <v>0</v>
      </c>
      <c r="I90" s="146"/>
      <c r="J90" s="146"/>
      <c r="K90" s="146"/>
      <c r="L90" s="146"/>
      <c r="M90" s="146"/>
      <c r="N90" s="146" t="s">
        <v>20</v>
      </c>
      <c r="O90" s="146"/>
      <c r="P90" s="146"/>
      <c r="Q90" s="146"/>
      <c r="R90" s="146"/>
      <c r="S90" s="146"/>
      <c r="T90" s="146" t="s">
        <v>21</v>
      </c>
      <c r="U90" s="146"/>
      <c r="V90" s="146"/>
      <c r="W90" s="146"/>
      <c r="X90" s="146"/>
      <c r="Z90" s="150" t="s">
        <v>5</v>
      </c>
      <c r="AA90" s="150"/>
    </row>
    <row r="91" spans="1:53" s="21" customFormat="1" ht="30" customHeight="1">
      <c r="A91" s="140" t="s">
        <v>165</v>
      </c>
      <c r="B91" s="141"/>
      <c r="C91" s="68" t="s">
        <v>114</v>
      </c>
      <c r="D91" s="55">
        <v>70</v>
      </c>
      <c r="E91" s="113">
        <f t="shared" ref="E91:E93" si="22">D91*0.8</f>
        <v>56</v>
      </c>
      <c r="F91" s="62">
        <v>376714</v>
      </c>
      <c r="G91" s="216"/>
      <c r="H91" s="217"/>
      <c r="I91" s="217"/>
      <c r="J91" s="217"/>
      <c r="K91" s="217"/>
      <c r="L91" s="217"/>
      <c r="M91" s="218"/>
      <c r="N91" s="143"/>
      <c r="O91" s="144"/>
      <c r="P91" s="144"/>
      <c r="Q91" s="144"/>
      <c r="R91" s="144"/>
      <c r="S91" s="144"/>
      <c r="T91" s="143"/>
      <c r="U91" s="144"/>
      <c r="V91" s="144"/>
      <c r="W91" s="144"/>
      <c r="X91" s="145"/>
      <c r="Y91" s="123"/>
      <c r="Z91" s="131" t="str">
        <f t="shared" ref="Z91:Z92" si="23">IF(SUM(G91:Y91)&gt;0,SUM(G91:Y91)*E91,"")</f>
        <v/>
      </c>
      <c r="AA91" s="132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21" customFormat="1" ht="30" customHeight="1">
      <c r="A92" s="140" t="s">
        <v>166</v>
      </c>
      <c r="B92" s="141"/>
      <c r="C92" s="68" t="s">
        <v>146</v>
      </c>
      <c r="D92" s="55">
        <v>70</v>
      </c>
      <c r="E92" s="113">
        <f t="shared" si="22"/>
        <v>56</v>
      </c>
      <c r="F92" s="62">
        <v>376724</v>
      </c>
      <c r="G92" s="216"/>
      <c r="H92" s="217"/>
      <c r="I92" s="217"/>
      <c r="J92" s="217"/>
      <c r="K92" s="217"/>
      <c r="L92" s="217"/>
      <c r="M92" s="218"/>
      <c r="N92" s="143"/>
      <c r="O92" s="144"/>
      <c r="P92" s="144"/>
      <c r="Q92" s="144"/>
      <c r="R92" s="144"/>
      <c r="S92" s="145"/>
      <c r="T92" s="144"/>
      <c r="U92" s="144"/>
      <c r="V92" s="144"/>
      <c r="W92" s="144"/>
      <c r="X92" s="145"/>
      <c r="Y92" s="123"/>
      <c r="Z92" s="131" t="str">
        <f t="shared" si="23"/>
        <v/>
      </c>
      <c r="AA92" s="132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21" customFormat="1" ht="30" customHeight="1">
      <c r="A93" s="140" t="s">
        <v>167</v>
      </c>
      <c r="B93" s="141"/>
      <c r="C93" s="68" t="s">
        <v>152</v>
      </c>
      <c r="D93" s="55">
        <v>60</v>
      </c>
      <c r="E93" s="113">
        <f t="shared" si="22"/>
        <v>48</v>
      </c>
      <c r="F93" s="62">
        <v>376784</v>
      </c>
      <c r="G93" s="216"/>
      <c r="H93" s="217"/>
      <c r="I93" s="217"/>
      <c r="J93" s="217"/>
      <c r="K93" s="217"/>
      <c r="L93" s="217"/>
      <c r="M93" s="218"/>
      <c r="N93" s="143"/>
      <c r="O93" s="144"/>
      <c r="P93" s="144"/>
      <c r="Q93" s="144"/>
      <c r="R93" s="144"/>
      <c r="S93" s="144"/>
      <c r="T93" s="143"/>
      <c r="U93" s="144"/>
      <c r="V93" s="144"/>
      <c r="W93" s="144"/>
      <c r="X93" s="145"/>
      <c r="Y93" s="123"/>
      <c r="Z93" s="131" t="str">
        <f t="shared" ref="Z93" si="24">IF(SUM(G93:Y93)&gt;0,SUM(G93:Y93)*E93,"")</f>
        <v/>
      </c>
      <c r="AA93" s="132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</row>
    <row r="94" spans="1:53" s="21" customFormat="1" ht="33.75" customHeight="1">
      <c r="A94" s="237" t="s">
        <v>27</v>
      </c>
      <c r="B94" s="237"/>
      <c r="C94" s="26"/>
      <c r="D94" s="17" t="s">
        <v>153</v>
      </c>
      <c r="E94" s="111" t="s">
        <v>139</v>
      </c>
      <c r="F94" s="17" t="s">
        <v>0</v>
      </c>
      <c r="G94" s="80" t="s">
        <v>28</v>
      </c>
      <c r="H94" s="61">
        <v>70</v>
      </c>
      <c r="I94" s="61">
        <v>80</v>
      </c>
      <c r="J94" s="61">
        <v>90</v>
      </c>
      <c r="K94" s="61">
        <v>95</v>
      </c>
      <c r="L94" s="61">
        <v>100</v>
      </c>
      <c r="M94" s="61">
        <v>105</v>
      </c>
      <c r="N94" s="61">
        <v>110</v>
      </c>
      <c r="O94" s="61">
        <v>115</v>
      </c>
      <c r="P94" s="61">
        <v>120</v>
      </c>
      <c r="Q94" s="61">
        <v>125</v>
      </c>
      <c r="R94" s="61">
        <v>130</v>
      </c>
      <c r="S94" s="61">
        <v>135</v>
      </c>
      <c r="T94" s="63">
        <v>140</v>
      </c>
      <c r="U94" s="63"/>
      <c r="V94" s="63"/>
      <c r="W94" s="63"/>
      <c r="X94" s="63"/>
      <c r="Y94" s="63"/>
      <c r="Z94" s="238" t="s">
        <v>5</v>
      </c>
      <c r="AA94" s="238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</row>
    <row r="95" spans="1:53" s="21" customFormat="1" ht="32.15" customHeight="1">
      <c r="A95" s="133" t="s">
        <v>137</v>
      </c>
      <c r="B95" s="134"/>
      <c r="C95" s="68" t="s">
        <v>168</v>
      </c>
      <c r="D95" s="55">
        <v>279</v>
      </c>
      <c r="E95" s="113">
        <f t="shared" ref="E95" si="25">D95*0.8</f>
        <v>223.20000000000002</v>
      </c>
      <c r="F95" s="62">
        <v>381215</v>
      </c>
      <c r="G95" s="135"/>
      <c r="H95" s="136"/>
      <c r="I95" s="136"/>
      <c r="J95" s="136"/>
      <c r="K95" s="136"/>
      <c r="L95" s="137"/>
      <c r="M95" s="125"/>
      <c r="N95" s="58"/>
      <c r="O95" s="58"/>
      <c r="P95" s="58"/>
      <c r="Q95" s="58"/>
      <c r="R95" s="58"/>
      <c r="S95" s="58"/>
      <c r="T95" s="127"/>
      <c r="U95" s="136"/>
      <c r="V95" s="136"/>
      <c r="W95" s="136"/>
      <c r="X95" s="136"/>
      <c r="Y95" s="137"/>
      <c r="Z95" s="131" t="str">
        <f t="shared" ref="Z95" si="26">IF(SUM(G95:Y95)&gt;0,SUM(G95:Y95)*E95,"")</f>
        <v/>
      </c>
      <c r="AA95" s="132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21" customFormat="1" ht="32.15" customHeight="1">
      <c r="A96" s="133" t="s">
        <v>49</v>
      </c>
      <c r="B96" s="134"/>
      <c r="C96" s="68" t="s">
        <v>71</v>
      </c>
      <c r="D96" s="55">
        <v>159</v>
      </c>
      <c r="E96" s="113">
        <f t="shared" ref="E96:E100" si="27">D96*0.8</f>
        <v>127.2</v>
      </c>
      <c r="F96" s="62">
        <v>381055</v>
      </c>
      <c r="G96" s="135"/>
      <c r="H96" s="136"/>
      <c r="I96" s="136"/>
      <c r="J96" s="136"/>
      <c r="K96" s="136"/>
      <c r="L96" s="136"/>
      <c r="M96" s="137"/>
      <c r="N96" s="58"/>
      <c r="O96" s="58"/>
      <c r="P96" s="58"/>
      <c r="Q96" s="58"/>
      <c r="R96" s="58"/>
      <c r="S96" s="58"/>
      <c r="T96" s="135"/>
      <c r="U96" s="136"/>
      <c r="V96" s="136"/>
      <c r="W96" s="136"/>
      <c r="X96" s="136"/>
      <c r="Y96" s="137"/>
      <c r="Z96" s="131" t="str">
        <f t="shared" ref="Z96:Z100" si="28">IF(SUM(G96:Y96)&gt;0,SUM(G96:Y96)*E96,"")</f>
        <v/>
      </c>
      <c r="AA96" s="132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1" customFormat="1" ht="30" customHeight="1">
      <c r="A97" s="133" t="s">
        <v>50</v>
      </c>
      <c r="B97" s="134"/>
      <c r="C97" s="68" t="s">
        <v>149</v>
      </c>
      <c r="D97" s="55">
        <v>129</v>
      </c>
      <c r="E97" s="113">
        <f t="shared" ref="E97" si="29">D97*0.8</f>
        <v>103.2</v>
      </c>
      <c r="F97" s="62">
        <v>381175</v>
      </c>
      <c r="G97" s="135"/>
      <c r="H97" s="136"/>
      <c r="I97" s="136"/>
      <c r="J97" s="136"/>
      <c r="K97" s="136"/>
      <c r="L97" s="136"/>
      <c r="M97" s="137"/>
      <c r="N97" s="58"/>
      <c r="O97" s="58"/>
      <c r="P97" s="58"/>
      <c r="Q97" s="58"/>
      <c r="R97" s="58"/>
      <c r="S97" s="58"/>
      <c r="T97" s="58"/>
      <c r="U97" s="135"/>
      <c r="V97" s="136"/>
      <c r="W97" s="136"/>
      <c r="X97" s="136"/>
      <c r="Y97" s="137"/>
      <c r="Z97" s="131" t="str">
        <f t="shared" ref="Z97" si="30">IF(SUM(G97:Y97)&gt;0,SUM(G97:Y97)*E97,"")</f>
        <v/>
      </c>
      <c r="AA97" s="132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</row>
    <row r="98" spans="1:53" s="21" customFormat="1" ht="30" customHeight="1">
      <c r="A98" s="133" t="s">
        <v>50</v>
      </c>
      <c r="B98" s="134"/>
      <c r="C98" s="68" t="s">
        <v>71</v>
      </c>
      <c r="D98" s="55">
        <v>129</v>
      </c>
      <c r="E98" s="113">
        <f t="shared" si="27"/>
        <v>103.2</v>
      </c>
      <c r="F98" s="62">
        <v>381075</v>
      </c>
      <c r="G98" s="135"/>
      <c r="H98" s="136"/>
      <c r="I98" s="136"/>
      <c r="J98" s="136"/>
      <c r="K98" s="136"/>
      <c r="L98" s="136"/>
      <c r="M98" s="137"/>
      <c r="N98" s="58"/>
      <c r="O98" s="58"/>
      <c r="P98" s="58"/>
      <c r="Q98" s="58"/>
      <c r="R98" s="58"/>
      <c r="S98" s="58"/>
      <c r="T98" s="58"/>
      <c r="U98" s="135"/>
      <c r="V98" s="136"/>
      <c r="W98" s="136"/>
      <c r="X98" s="136"/>
      <c r="Y98" s="137"/>
      <c r="Z98" s="131" t="str">
        <f t="shared" si="28"/>
        <v/>
      </c>
      <c r="AA98" s="132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21" customFormat="1" ht="30" customHeight="1">
      <c r="A99" s="133" t="s">
        <v>51</v>
      </c>
      <c r="B99" s="134"/>
      <c r="C99" s="68" t="s">
        <v>71</v>
      </c>
      <c r="D99" s="55">
        <v>109</v>
      </c>
      <c r="E99" s="113">
        <f t="shared" si="27"/>
        <v>87.2</v>
      </c>
      <c r="F99" s="62">
        <v>381065</v>
      </c>
      <c r="G99" s="135"/>
      <c r="H99" s="136"/>
      <c r="I99" s="137"/>
      <c r="J99" s="58"/>
      <c r="K99" s="58"/>
      <c r="L99" s="58"/>
      <c r="M99" s="58"/>
      <c r="N99" s="58"/>
      <c r="O99" s="135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31" t="str">
        <f t="shared" si="28"/>
        <v/>
      </c>
      <c r="AA99" s="132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21" customFormat="1" ht="30" customHeight="1">
      <c r="A100" s="133" t="s">
        <v>52</v>
      </c>
      <c r="B100" s="134"/>
      <c r="C100" s="68" t="s">
        <v>71</v>
      </c>
      <c r="D100" s="55">
        <v>99</v>
      </c>
      <c r="E100" s="113">
        <f t="shared" si="27"/>
        <v>79.2</v>
      </c>
      <c r="F100" s="62">
        <v>381085</v>
      </c>
      <c r="G100" s="135"/>
      <c r="H100" s="136"/>
      <c r="I100" s="137"/>
      <c r="J100" s="58"/>
      <c r="K100" s="58"/>
      <c r="L100" s="58"/>
      <c r="M100" s="58"/>
      <c r="N100" s="58"/>
      <c r="O100" s="135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131" t="str">
        <f t="shared" si="28"/>
        <v/>
      </c>
      <c r="AA100" s="132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</row>
    <row r="101" spans="1:53" s="21" customFormat="1" ht="30" customHeight="1">
      <c r="A101" s="140" t="s">
        <v>138</v>
      </c>
      <c r="B101" s="141"/>
      <c r="C101" s="68" t="s">
        <v>100</v>
      </c>
      <c r="D101" s="55">
        <v>119</v>
      </c>
      <c r="E101" s="112">
        <f>D101*0.8</f>
        <v>95.2</v>
      </c>
      <c r="F101" s="62">
        <v>381340</v>
      </c>
      <c r="G101" s="5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131" t="str">
        <f>IF(SUM(G101:Y101)&gt;0,SUM(G101:Y101)*E101,"")</f>
        <v/>
      </c>
      <c r="AA101" s="132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21" customFormat="1" ht="33.75" customHeight="1">
      <c r="A102" s="147" t="s">
        <v>29</v>
      </c>
      <c r="B102" s="147"/>
      <c r="C102" s="84" t="s">
        <v>72</v>
      </c>
      <c r="D102" s="17" t="s">
        <v>153</v>
      </c>
      <c r="E102" s="111" t="s">
        <v>139</v>
      </c>
      <c r="F102" s="17" t="s">
        <v>0</v>
      </c>
      <c r="G102" s="61" t="s">
        <v>4</v>
      </c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3"/>
      <c r="U102" s="63"/>
      <c r="V102" s="63"/>
      <c r="W102" s="63"/>
      <c r="X102" s="63"/>
      <c r="Y102" s="63"/>
      <c r="Z102" s="150" t="s">
        <v>5</v>
      </c>
      <c r="AA102" s="15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21" customFormat="1" ht="30" customHeight="1">
      <c r="A103" s="140" t="s">
        <v>115</v>
      </c>
      <c r="B103" s="141"/>
      <c r="C103" s="106" t="s">
        <v>116</v>
      </c>
      <c r="D103" s="72">
        <v>379</v>
      </c>
      <c r="E103" s="112">
        <f t="shared" ref="E103:E113" si="31">D103*0.8</f>
        <v>303.2</v>
      </c>
      <c r="F103" s="73">
        <v>383005</v>
      </c>
      <c r="G103" s="5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131" t="str">
        <f t="shared" ref="Z103:Z113" si="32">IF(SUM(G103:Y103)&gt;0,SUM(G103:Y103)*E103,"")</f>
        <v/>
      </c>
      <c r="AA103" s="132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21" customFormat="1" ht="30" customHeight="1">
      <c r="A104" s="133" t="s">
        <v>169</v>
      </c>
      <c r="B104" s="134"/>
      <c r="C104" s="106" t="s">
        <v>117</v>
      </c>
      <c r="D104" s="72">
        <v>199</v>
      </c>
      <c r="E104" s="112">
        <f t="shared" si="31"/>
        <v>159.20000000000002</v>
      </c>
      <c r="F104" s="73">
        <v>383015</v>
      </c>
      <c r="G104" s="5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131" t="str">
        <f t="shared" si="32"/>
        <v/>
      </c>
      <c r="AA104" s="132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21" customFormat="1" ht="30" customHeight="1">
      <c r="A105" s="133" t="s">
        <v>170</v>
      </c>
      <c r="B105" s="134"/>
      <c r="C105" s="68" t="s">
        <v>171</v>
      </c>
      <c r="D105" s="55">
        <v>299</v>
      </c>
      <c r="E105" s="113">
        <f t="shared" si="31"/>
        <v>239.20000000000002</v>
      </c>
      <c r="F105" s="73">
        <v>383045</v>
      </c>
      <c r="G105" s="5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131" t="str">
        <f t="shared" si="32"/>
        <v/>
      </c>
      <c r="AA105" s="132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21" customFormat="1" ht="30" customHeight="1">
      <c r="A106" s="133" t="s">
        <v>67</v>
      </c>
      <c r="B106" s="134"/>
      <c r="C106" s="68" t="s">
        <v>172</v>
      </c>
      <c r="D106" s="55">
        <v>329</v>
      </c>
      <c r="E106" s="112">
        <f t="shared" si="31"/>
        <v>263.2</v>
      </c>
      <c r="F106" s="73">
        <v>383035</v>
      </c>
      <c r="G106" s="5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  <c r="T106" s="208"/>
      <c r="U106" s="208"/>
      <c r="V106" s="208"/>
      <c r="W106" s="208"/>
      <c r="X106" s="208"/>
      <c r="Y106" s="208"/>
      <c r="Z106" s="131" t="str">
        <f t="shared" si="32"/>
        <v/>
      </c>
      <c r="AA106" s="132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21" customFormat="1" ht="30" customHeight="1">
      <c r="A107" s="140" t="s">
        <v>173</v>
      </c>
      <c r="B107" s="141"/>
      <c r="C107" s="106" t="s">
        <v>174</v>
      </c>
      <c r="D107" s="72">
        <v>429</v>
      </c>
      <c r="E107" s="116">
        <f t="shared" si="31"/>
        <v>343.20000000000005</v>
      </c>
      <c r="F107" s="73">
        <v>383965</v>
      </c>
      <c r="G107" s="5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  <c r="T107" s="208"/>
      <c r="U107" s="208"/>
      <c r="V107" s="208"/>
      <c r="W107" s="208"/>
      <c r="X107" s="208"/>
      <c r="Y107" s="208"/>
      <c r="Z107" s="131" t="str">
        <f t="shared" si="32"/>
        <v/>
      </c>
      <c r="AA107" s="132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</row>
    <row r="108" spans="1:53" s="21" customFormat="1" ht="30" customHeight="1">
      <c r="A108" s="140" t="s">
        <v>118</v>
      </c>
      <c r="B108" s="141"/>
      <c r="C108" s="106" t="s">
        <v>119</v>
      </c>
      <c r="D108" s="72">
        <v>129</v>
      </c>
      <c r="E108" s="116">
        <f t="shared" ref="E108" si="33">D108*0.8</f>
        <v>103.2</v>
      </c>
      <c r="F108" s="73">
        <v>383925</v>
      </c>
      <c r="G108" s="5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  <c r="T108" s="208"/>
      <c r="U108" s="208"/>
      <c r="V108" s="208"/>
      <c r="W108" s="208"/>
      <c r="X108" s="208"/>
      <c r="Y108" s="208"/>
      <c r="Z108" s="131" t="str">
        <f t="shared" ref="Z108" si="34">IF(SUM(G108:Y108)&gt;0,SUM(G108:Y108)*E108,"")</f>
        <v/>
      </c>
      <c r="AA108" s="132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</row>
    <row r="109" spans="1:53" s="21" customFormat="1" ht="30" customHeight="1">
      <c r="A109" s="133" t="s">
        <v>68</v>
      </c>
      <c r="B109" s="134"/>
      <c r="C109" s="68" t="s">
        <v>64</v>
      </c>
      <c r="D109" s="55">
        <v>299</v>
      </c>
      <c r="E109" s="112">
        <f t="shared" si="31"/>
        <v>239.20000000000002</v>
      </c>
      <c r="F109" s="73">
        <v>383025</v>
      </c>
      <c r="G109" s="5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  <c r="T109" s="208"/>
      <c r="U109" s="208"/>
      <c r="V109" s="208"/>
      <c r="W109" s="208"/>
      <c r="X109" s="208"/>
      <c r="Y109" s="208"/>
      <c r="Z109" s="131" t="str">
        <f t="shared" si="32"/>
        <v/>
      </c>
      <c r="AA109" s="132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</row>
    <row r="110" spans="1:53" s="21" customFormat="1" ht="30" customHeight="1">
      <c r="A110" s="133" t="s">
        <v>126</v>
      </c>
      <c r="B110" s="134"/>
      <c r="C110" s="106" t="s">
        <v>120</v>
      </c>
      <c r="D110" s="55">
        <v>139</v>
      </c>
      <c r="E110" s="112">
        <f t="shared" si="31"/>
        <v>111.2</v>
      </c>
      <c r="F110" s="62">
        <v>383935</v>
      </c>
      <c r="G110" s="5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  <c r="T110" s="208"/>
      <c r="U110" s="208"/>
      <c r="V110" s="208"/>
      <c r="W110" s="208"/>
      <c r="X110" s="208"/>
      <c r="Y110" s="208"/>
      <c r="Z110" s="131" t="str">
        <f t="shared" si="32"/>
        <v/>
      </c>
      <c r="AA110" s="132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</row>
    <row r="111" spans="1:53" s="21" customFormat="1" ht="30" customHeight="1">
      <c r="A111" s="133" t="s">
        <v>65</v>
      </c>
      <c r="B111" s="134"/>
      <c r="C111" s="68" t="s">
        <v>103</v>
      </c>
      <c r="D111" s="55">
        <v>649</v>
      </c>
      <c r="E111" s="112">
        <f t="shared" si="31"/>
        <v>519.20000000000005</v>
      </c>
      <c r="F111" s="62">
        <v>383283</v>
      </c>
      <c r="G111" s="5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  <c r="T111" s="208"/>
      <c r="U111" s="208"/>
      <c r="V111" s="208"/>
      <c r="W111" s="208"/>
      <c r="X111" s="208"/>
      <c r="Y111" s="208"/>
      <c r="Z111" s="131" t="str">
        <f t="shared" si="32"/>
        <v/>
      </c>
      <c r="AA111" s="132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</row>
    <row r="112" spans="1:53" s="21" customFormat="1" ht="30" customHeight="1">
      <c r="A112" s="133" t="s">
        <v>66</v>
      </c>
      <c r="B112" s="134"/>
      <c r="C112" s="68" t="s">
        <v>69</v>
      </c>
      <c r="D112" s="55">
        <v>699</v>
      </c>
      <c r="E112" s="112">
        <f t="shared" si="31"/>
        <v>559.20000000000005</v>
      </c>
      <c r="F112" s="62">
        <v>383273</v>
      </c>
      <c r="G112" s="5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  <c r="T112" s="208"/>
      <c r="U112" s="208"/>
      <c r="V112" s="208"/>
      <c r="W112" s="208"/>
      <c r="X112" s="208"/>
      <c r="Y112" s="208"/>
      <c r="Z112" s="131" t="str">
        <f t="shared" si="32"/>
        <v/>
      </c>
      <c r="AA112" s="132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1" customFormat="1" ht="30" customHeight="1">
      <c r="A113" s="133" t="s">
        <v>102</v>
      </c>
      <c r="B113" s="134"/>
      <c r="C113" s="106" t="s">
        <v>121</v>
      </c>
      <c r="D113" s="55">
        <v>549</v>
      </c>
      <c r="E113" s="112">
        <f t="shared" si="31"/>
        <v>439.20000000000005</v>
      </c>
      <c r="F113" s="62">
        <v>383193</v>
      </c>
      <c r="G113" s="5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8"/>
      <c r="X113" s="208"/>
      <c r="Y113" s="208"/>
      <c r="Z113" s="131" t="str">
        <f t="shared" si="32"/>
        <v/>
      </c>
      <c r="AA113" s="132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</row>
    <row r="114" spans="1:53" s="21" customFormat="1" ht="30" customHeight="1">
      <c r="A114" s="20"/>
      <c r="B114" s="22"/>
      <c r="C114" s="23"/>
      <c r="D114" s="24"/>
      <c r="E114" s="114"/>
      <c r="F114" s="25"/>
      <c r="G114" s="64"/>
      <c r="H114" s="23"/>
      <c r="I114" s="64"/>
      <c r="J114" s="64"/>
      <c r="K114" s="64"/>
      <c r="L114" s="64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9"/>
      <c r="Y114" s="19"/>
      <c r="Z114" s="65"/>
      <c r="AA114" s="66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1" customFormat="1" ht="30" customHeight="1" thickBot="1">
      <c r="A115" s="27"/>
      <c r="B115" s="27"/>
      <c r="C115" s="28"/>
      <c r="D115" s="29"/>
      <c r="E115" s="117"/>
      <c r="F115" s="30"/>
      <c r="G115" s="30"/>
      <c r="H115" s="88"/>
      <c r="I115" s="88"/>
      <c r="J115" s="88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2"/>
      <c r="AA115" s="32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</row>
    <row r="116" spans="1:53" s="21" customFormat="1" ht="30" customHeight="1" thickBot="1">
      <c r="A116" s="33"/>
      <c r="B116" s="3"/>
      <c r="C116" s="34"/>
      <c r="D116" s="223" t="s">
        <v>89</v>
      </c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5"/>
      <c r="Q116" s="226"/>
      <c r="R116" s="227"/>
      <c r="S116" s="227"/>
      <c r="T116" s="227"/>
      <c r="U116" s="227"/>
      <c r="V116" s="228" t="s">
        <v>8</v>
      </c>
      <c r="W116" s="228"/>
      <c r="X116" s="228"/>
      <c r="Y116" s="229"/>
      <c r="Z116" s="230">
        <f>SUM(Z18:Z115)</f>
        <v>0</v>
      </c>
      <c r="AA116" s="231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30" customHeight="1" thickBot="1">
      <c r="A117" s="33"/>
      <c r="B117" s="3"/>
      <c r="C117" s="34"/>
      <c r="D117" s="232" t="s">
        <v>63</v>
      </c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4"/>
      <c r="Q117" s="37"/>
      <c r="R117" s="38"/>
      <c r="S117" s="38"/>
      <c r="T117" s="38"/>
      <c r="U117" s="38"/>
      <c r="V117" s="235"/>
      <c r="W117" s="235"/>
      <c r="X117" s="235"/>
      <c r="Y117" s="228"/>
      <c r="Z117" s="236"/>
      <c r="AA117" s="236"/>
      <c r="AB117" s="93"/>
    </row>
    <row r="118" spans="1:53" s="36" customFormat="1" ht="30" customHeight="1">
      <c r="A118" s="33" t="s">
        <v>7</v>
      </c>
      <c r="B118" s="3"/>
      <c r="C118" s="34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39"/>
      <c r="R118" s="39"/>
      <c r="S118" s="39"/>
      <c r="T118" s="39"/>
      <c r="U118" s="39"/>
      <c r="V118" s="221"/>
      <c r="W118" s="221"/>
      <c r="X118" s="221"/>
      <c r="Y118" s="221"/>
      <c r="Z118" s="222"/>
      <c r="AA118" s="222"/>
      <c r="AB118" s="4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</row>
    <row r="119" spans="1:53" s="36" customFormat="1">
      <c r="A119" s="40"/>
      <c r="B119" s="2"/>
      <c r="C119" s="41"/>
      <c r="D119" s="4"/>
      <c r="E119" s="118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2"/>
      <c r="Z119" s="2"/>
      <c r="AA119" s="94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</row>
    <row r="120" spans="1:53" s="36" customFormat="1">
      <c r="A120" s="2"/>
      <c r="B120" s="2"/>
      <c r="C120" s="41"/>
      <c r="D120" s="4"/>
      <c r="E120" s="118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2"/>
      <c r="Z120" s="2"/>
      <c r="AA120" s="43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</row>
    <row r="121" spans="1:53" s="44" customFormat="1" ht="18" customHeight="1">
      <c r="A121" s="2"/>
      <c r="B121" s="2"/>
      <c r="C121" s="41"/>
      <c r="D121" s="4"/>
      <c r="E121" s="118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2"/>
      <c r="Z121" s="2"/>
      <c r="AA121" s="43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</row>
    <row r="122" spans="1:53" ht="15" customHeight="1">
      <c r="A122" s="2"/>
      <c r="B122" s="2"/>
      <c r="C122" s="41"/>
      <c r="D122" s="4"/>
      <c r="E122" s="118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2"/>
      <c r="Z122" s="2"/>
      <c r="AA122" s="43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" customHeight="1">
      <c r="A123" s="35"/>
      <c r="B123" s="2"/>
      <c r="C123" s="41"/>
      <c r="D123" s="4"/>
      <c r="E123" s="118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2"/>
      <c r="Z123" s="2"/>
      <c r="AA123" s="43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>
      <c r="A124" s="45"/>
      <c r="B124" s="2"/>
      <c r="C124" s="41"/>
      <c r="D124" s="4"/>
      <c r="E124" s="118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2"/>
      <c r="Z124" s="2"/>
      <c r="AA124" s="43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s="36" customFormat="1" ht="18" customHeight="1">
      <c r="A125" s="3"/>
      <c r="B125" s="2"/>
      <c r="C125" s="41"/>
      <c r="D125" s="4"/>
      <c r="E125" s="118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2"/>
      <c r="Z125" s="2"/>
      <c r="AA125" s="43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</row>
    <row r="126" spans="1:53" s="46" customFormat="1" ht="15" customHeight="1">
      <c r="A126" s="2"/>
      <c r="B126" s="2"/>
      <c r="C126" s="41"/>
      <c r="D126" s="4"/>
      <c r="E126" s="118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2"/>
      <c r="Z126" s="2"/>
      <c r="AA126" s="43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</row>
    <row r="127" spans="1:53" s="47" customFormat="1" ht="15" customHeight="1">
      <c r="A127" s="2"/>
      <c r="B127" s="2"/>
      <c r="C127" s="41"/>
      <c r="D127" s="4"/>
      <c r="E127" s="118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2"/>
      <c r="Z127" s="2"/>
      <c r="AA127" s="4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" customHeight="1">
      <c r="A128" s="2"/>
      <c r="B128" s="2"/>
      <c r="C128" s="41"/>
      <c r="D128" s="4"/>
      <c r="E128" s="118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2"/>
      <c r="Z128" s="2"/>
      <c r="AA128" s="43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>
      <c r="A129" s="2"/>
      <c r="B129" s="2"/>
      <c r="C129" s="41"/>
      <c r="D129" s="4"/>
      <c r="E129" s="118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2"/>
      <c r="Z129" s="2"/>
      <c r="AA129" s="43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>
      <c r="A130" s="2"/>
      <c r="B130" s="2"/>
      <c r="C130" s="41"/>
      <c r="D130" s="4"/>
      <c r="E130" s="118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2"/>
      <c r="Z130" s="2"/>
      <c r="AA130" s="43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>
      <c r="A131" s="2"/>
      <c r="B131" s="2"/>
      <c r="C131" s="41"/>
      <c r="D131" s="4"/>
      <c r="E131" s="118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2"/>
      <c r="Z131" s="2"/>
      <c r="AA131" s="43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>
      <c r="A132" s="2"/>
      <c r="B132" s="2"/>
      <c r="C132" s="41"/>
      <c r="D132" s="4"/>
      <c r="E132" s="118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2"/>
      <c r="Z132" s="2"/>
      <c r="AA132" s="43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>
      <c r="A133" s="2"/>
      <c r="B133" s="2"/>
      <c r="C133" s="41"/>
      <c r="D133" s="4"/>
      <c r="E133" s="118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2"/>
      <c r="Z133" s="2"/>
      <c r="AA133" s="43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>
      <c r="A134" s="2"/>
      <c r="B134" s="2"/>
      <c r="C134" s="41"/>
      <c r="D134" s="4"/>
      <c r="E134" s="118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2"/>
      <c r="Z134" s="2"/>
      <c r="AA134" s="43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>
      <c r="A135" s="2"/>
      <c r="B135" s="2"/>
      <c r="C135" s="41"/>
      <c r="D135" s="4"/>
      <c r="E135" s="118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2"/>
      <c r="Z135" s="2"/>
      <c r="AA135" s="43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>
      <c r="A136" s="2"/>
      <c r="B136" s="2"/>
      <c r="C136" s="41"/>
      <c r="D136" s="4"/>
      <c r="E136" s="118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2"/>
      <c r="Z136" s="2"/>
      <c r="AA136" s="43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>
      <c r="A137" s="2"/>
      <c r="B137" s="2"/>
      <c r="C137" s="41"/>
      <c r="D137" s="4"/>
      <c r="E137" s="118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2"/>
      <c r="Z137" s="2"/>
      <c r="AA137" s="43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>
      <c r="A138" s="2"/>
      <c r="B138" s="2"/>
      <c r="C138" s="41"/>
      <c r="D138" s="4"/>
      <c r="E138" s="118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2"/>
      <c r="Z138" s="2"/>
      <c r="AA138" s="43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>
      <c r="A139" s="2"/>
      <c r="B139" s="2"/>
      <c r="C139" s="41"/>
      <c r="D139" s="4"/>
      <c r="E139" s="118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2"/>
      <c r="Z139" s="2"/>
      <c r="AA139" s="43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>
      <c r="A140" s="2"/>
      <c r="B140" s="2"/>
      <c r="C140" s="41"/>
      <c r="D140" s="4"/>
      <c r="E140" s="118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2"/>
      <c r="Z140" s="2"/>
      <c r="AA140" s="43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>
      <c r="A141" s="2"/>
      <c r="B141" s="2"/>
      <c r="C141" s="41"/>
      <c r="D141" s="4"/>
      <c r="E141" s="118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2"/>
      <c r="Z141" s="2"/>
      <c r="AA141" s="43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>
      <c r="A142" s="2"/>
      <c r="B142" s="2"/>
      <c r="C142" s="41"/>
      <c r="D142" s="4"/>
      <c r="E142" s="118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2"/>
      <c r="Z142" s="2"/>
      <c r="AA142" s="43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>
      <c r="A143" s="2"/>
      <c r="B143" s="2"/>
      <c r="C143" s="41"/>
      <c r="D143" s="4"/>
      <c r="E143" s="118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2"/>
      <c r="Z143" s="2"/>
      <c r="AA143" s="43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>
      <c r="A144" s="2"/>
      <c r="B144" s="2"/>
      <c r="C144" s="41"/>
      <c r="D144" s="4"/>
      <c r="E144" s="118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2"/>
      <c r="Z144" s="2"/>
      <c r="AA144" s="43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>
      <c r="A145" s="2"/>
      <c r="B145" s="2"/>
      <c r="C145" s="41"/>
      <c r="D145" s="4"/>
      <c r="E145" s="118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2"/>
      <c r="Z145" s="2"/>
      <c r="AA145" s="43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>
      <c r="A146" s="2"/>
      <c r="B146" s="2"/>
      <c r="C146" s="41"/>
      <c r="D146" s="4"/>
      <c r="E146" s="118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2"/>
      <c r="Z146" s="2"/>
      <c r="AA146" s="43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>
      <c r="A147" s="2"/>
      <c r="B147" s="2"/>
      <c r="C147" s="41"/>
      <c r="D147" s="4"/>
      <c r="E147" s="118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2"/>
      <c r="Z147" s="2"/>
      <c r="AA147" s="43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</sheetData>
  <sheetProtection algorithmName="SHA-512" hashValue="xsXrvuWuCjw6twkQIznCsUMc6py9t4mPS/sixRj9eyLZHkyHgUDcBZ5G11BolTiFrxwUPzD2YvHxPWCfzGNLIg==" saltValue="8b9vhXgYUz/CDGxCJGxNTQ==" spinCount="100000" sheet="1" objects="1" scenarios="1"/>
  <mergeCells count="349">
    <mergeCell ref="N87:S87"/>
    <mergeCell ref="T87:X87"/>
    <mergeCell ref="A89:B89"/>
    <mergeCell ref="N89:S89"/>
    <mergeCell ref="T89:X89"/>
    <mergeCell ref="I90:M90"/>
    <mergeCell ref="N90:S90"/>
    <mergeCell ref="T90:X90"/>
    <mergeCell ref="A88:B88"/>
    <mergeCell ref="G88:M88"/>
    <mergeCell ref="N88:S88"/>
    <mergeCell ref="T88:X88"/>
    <mergeCell ref="A90:B90"/>
    <mergeCell ref="Z90:AA90"/>
    <mergeCell ref="A91:B91"/>
    <mergeCell ref="Z91:AA91"/>
    <mergeCell ref="A92:B92"/>
    <mergeCell ref="Z92:AA92"/>
    <mergeCell ref="A93:B93"/>
    <mergeCell ref="Z93:AA93"/>
    <mergeCell ref="G89:M89"/>
    <mergeCell ref="G91:M91"/>
    <mergeCell ref="G92:M92"/>
    <mergeCell ref="G93:M93"/>
    <mergeCell ref="N92:S92"/>
    <mergeCell ref="T92:X92"/>
    <mergeCell ref="N93:S93"/>
    <mergeCell ref="T93:X93"/>
    <mergeCell ref="N91:S91"/>
    <mergeCell ref="T91:X91"/>
    <mergeCell ref="Z96:AA96"/>
    <mergeCell ref="A102:B102"/>
    <mergeCell ref="Z102:AA102"/>
    <mergeCell ref="T96:Y96"/>
    <mergeCell ref="A99:B99"/>
    <mergeCell ref="G99:I99"/>
    <mergeCell ref="A84:B84"/>
    <mergeCell ref="G84:H84"/>
    <mergeCell ref="Z84:AA84"/>
    <mergeCell ref="I84:M84"/>
    <mergeCell ref="N84:S84"/>
    <mergeCell ref="T84:X84"/>
    <mergeCell ref="I85:M85"/>
    <mergeCell ref="A85:B85"/>
    <mergeCell ref="G85:H85"/>
    <mergeCell ref="Z85:AA85"/>
    <mergeCell ref="O99:Y99"/>
    <mergeCell ref="Z99:AA99"/>
    <mergeCell ref="A98:B98"/>
    <mergeCell ref="G98:M98"/>
    <mergeCell ref="A87:B87"/>
    <mergeCell ref="I87:M87"/>
    <mergeCell ref="Z95:AA95"/>
    <mergeCell ref="Z89:AA89"/>
    <mergeCell ref="Z98:AA98"/>
    <mergeCell ref="A94:B94"/>
    <mergeCell ref="A103:B103"/>
    <mergeCell ref="H103:Y103"/>
    <mergeCell ref="Z103:AA103"/>
    <mergeCell ref="A100:B100"/>
    <mergeCell ref="G100:I100"/>
    <mergeCell ref="O100:Y100"/>
    <mergeCell ref="A107:B107"/>
    <mergeCell ref="H107:Y107"/>
    <mergeCell ref="Z107:AA107"/>
    <mergeCell ref="A101:B101"/>
    <mergeCell ref="H101:Y101"/>
    <mergeCell ref="Z101:AA101"/>
    <mergeCell ref="Z100:AA100"/>
    <mergeCell ref="A106:B106"/>
    <mergeCell ref="H106:Y106"/>
    <mergeCell ref="Z106:AA106"/>
    <mergeCell ref="Z94:AA94"/>
    <mergeCell ref="A95:B95"/>
    <mergeCell ref="G95:L95"/>
    <mergeCell ref="U95:Y95"/>
    <mergeCell ref="A96:B96"/>
    <mergeCell ref="G96:M96"/>
    <mergeCell ref="A109:B109"/>
    <mergeCell ref="H109:Y109"/>
    <mergeCell ref="Z109:AA109"/>
    <mergeCell ref="A104:B104"/>
    <mergeCell ref="H104:Y104"/>
    <mergeCell ref="Z104:AA104"/>
    <mergeCell ref="A105:B105"/>
    <mergeCell ref="H105:Y105"/>
    <mergeCell ref="Z105:AA105"/>
    <mergeCell ref="A108:B108"/>
    <mergeCell ref="H108:Y108"/>
    <mergeCell ref="Z108:AA108"/>
    <mergeCell ref="D118:P118"/>
    <mergeCell ref="V118:Y118"/>
    <mergeCell ref="Z118:AA118"/>
    <mergeCell ref="A28:B28"/>
    <mergeCell ref="Z28:AA28"/>
    <mergeCell ref="D116:P116"/>
    <mergeCell ref="Q116:U116"/>
    <mergeCell ref="V116:Y116"/>
    <mergeCell ref="Z116:AA116"/>
    <mergeCell ref="D117:P117"/>
    <mergeCell ref="V117:Y117"/>
    <mergeCell ref="Z117:AA117"/>
    <mergeCell ref="A112:B112"/>
    <mergeCell ref="H112:Y112"/>
    <mergeCell ref="Z112:AA112"/>
    <mergeCell ref="A113:B113"/>
    <mergeCell ref="H113:Y113"/>
    <mergeCell ref="Z113:AA113"/>
    <mergeCell ref="A110:B110"/>
    <mergeCell ref="H110:Y110"/>
    <mergeCell ref="Z110:AA110"/>
    <mergeCell ref="A111:B111"/>
    <mergeCell ref="H111:Y111"/>
    <mergeCell ref="Z111:AA111"/>
    <mergeCell ref="A82:B82"/>
    <mergeCell ref="Z82:AA82"/>
    <mergeCell ref="A79:B79"/>
    <mergeCell ref="H79:Y79"/>
    <mergeCell ref="Z79:AA79"/>
    <mergeCell ref="Z80:AA80"/>
    <mergeCell ref="G82:H82"/>
    <mergeCell ref="G86:H86"/>
    <mergeCell ref="I86:M86"/>
    <mergeCell ref="N85:S85"/>
    <mergeCell ref="N86:S86"/>
    <mergeCell ref="T85:X85"/>
    <mergeCell ref="T86:X86"/>
    <mergeCell ref="I83:M83"/>
    <mergeCell ref="N83:S83"/>
    <mergeCell ref="T83:X83"/>
    <mergeCell ref="A83:B83"/>
    <mergeCell ref="Z83:AA83"/>
    <mergeCell ref="Z87:AA87"/>
    <mergeCell ref="U98:Y98"/>
    <mergeCell ref="Z56:AA56"/>
    <mergeCell ref="U69:Y69"/>
    <mergeCell ref="Z69:AA69"/>
    <mergeCell ref="G67:I67"/>
    <mergeCell ref="Z67:AA67"/>
    <mergeCell ref="G68:H68"/>
    <mergeCell ref="Z68:AA68"/>
    <mergeCell ref="G65:I65"/>
    <mergeCell ref="Z65:AA65"/>
    <mergeCell ref="W67:Y67"/>
    <mergeCell ref="A59:AA62"/>
    <mergeCell ref="A63:AA63"/>
    <mergeCell ref="Z64:AA64"/>
    <mergeCell ref="G66:I66"/>
    <mergeCell ref="Z66:AA66"/>
    <mergeCell ref="U65:Y65"/>
    <mergeCell ref="U66:Y66"/>
    <mergeCell ref="W68:Y68"/>
    <mergeCell ref="T56:Y56"/>
    <mergeCell ref="A72:B72"/>
    <mergeCell ref="A86:B86"/>
    <mergeCell ref="Z86:AA86"/>
    <mergeCell ref="A48:B48"/>
    <mergeCell ref="H48:Y48"/>
    <mergeCell ref="Z48:AA48"/>
    <mergeCell ref="T55:Y55"/>
    <mergeCell ref="Z55:AA55"/>
    <mergeCell ref="Z52:AA52"/>
    <mergeCell ref="T54:Y54"/>
    <mergeCell ref="Z54:AA54"/>
    <mergeCell ref="T53:Y53"/>
    <mergeCell ref="Z53:AA53"/>
    <mergeCell ref="A49:B49"/>
    <mergeCell ref="Z49:AA49"/>
    <mergeCell ref="A50:B50"/>
    <mergeCell ref="H50:Y50"/>
    <mergeCell ref="Z50:AA50"/>
    <mergeCell ref="H51:Y51"/>
    <mergeCell ref="Z51:AA51"/>
    <mergeCell ref="A46:B46"/>
    <mergeCell ref="H46:Y46"/>
    <mergeCell ref="Z46:AA46"/>
    <mergeCell ref="A47:B47"/>
    <mergeCell ref="H47:Y47"/>
    <mergeCell ref="Z47:AA47"/>
    <mergeCell ref="A44:B44"/>
    <mergeCell ref="H44:Y44"/>
    <mergeCell ref="Z44:AA44"/>
    <mergeCell ref="H45:Y45"/>
    <mergeCell ref="Z45:AA45"/>
    <mergeCell ref="A41:B41"/>
    <mergeCell ref="Z41:AA41"/>
    <mergeCell ref="A42:B42"/>
    <mergeCell ref="N42:Y42"/>
    <mergeCell ref="Z42:AA42"/>
    <mergeCell ref="A43:B43"/>
    <mergeCell ref="Z43:AA43"/>
    <mergeCell ref="A39:B39"/>
    <mergeCell ref="U39:Y39"/>
    <mergeCell ref="Z39:AA39"/>
    <mergeCell ref="A40:B40"/>
    <mergeCell ref="Z40:AA40"/>
    <mergeCell ref="S40:Y40"/>
    <mergeCell ref="G40:H40"/>
    <mergeCell ref="A37:B37"/>
    <mergeCell ref="G37:V37"/>
    <mergeCell ref="Z37:AA37"/>
    <mergeCell ref="A38:B38"/>
    <mergeCell ref="G38:T38"/>
    <mergeCell ref="V38:Y38"/>
    <mergeCell ref="Z38:AA38"/>
    <mergeCell ref="A33:B33"/>
    <mergeCell ref="H33:Y33"/>
    <mergeCell ref="Z33:AA33"/>
    <mergeCell ref="A35:B35"/>
    <mergeCell ref="Z35:AA35"/>
    <mergeCell ref="A36:B36"/>
    <mergeCell ref="G36:X36"/>
    <mergeCell ref="Z36:AA36"/>
    <mergeCell ref="A34:B34"/>
    <mergeCell ref="H34:Y34"/>
    <mergeCell ref="Z34:AA34"/>
    <mergeCell ref="A30:B30"/>
    <mergeCell ref="Z30:AA30"/>
    <mergeCell ref="A31:B31"/>
    <mergeCell ref="Z31:AA31"/>
    <mergeCell ref="A32:B32"/>
    <mergeCell ref="H32:Y32"/>
    <mergeCell ref="Z32:AA32"/>
    <mergeCell ref="A26:B26"/>
    <mergeCell ref="R26:Y26"/>
    <mergeCell ref="Z26:AA26"/>
    <mergeCell ref="A27:B27"/>
    <mergeCell ref="Z27:AA27"/>
    <mergeCell ref="G27:K27"/>
    <mergeCell ref="G26:M26"/>
    <mergeCell ref="G28:K28"/>
    <mergeCell ref="A29:B29"/>
    <mergeCell ref="Z29:AA29"/>
    <mergeCell ref="H30:Y30"/>
    <mergeCell ref="L29:Y29"/>
    <mergeCell ref="A24:B24"/>
    <mergeCell ref="G24:R24"/>
    <mergeCell ref="T24:Y24"/>
    <mergeCell ref="Z24:AA24"/>
    <mergeCell ref="A25:B25"/>
    <mergeCell ref="G25:Q25"/>
    <mergeCell ref="S25:Y25"/>
    <mergeCell ref="Z25:AA25"/>
    <mergeCell ref="A22:B22"/>
    <mergeCell ref="G22:S22"/>
    <mergeCell ref="U22:Y22"/>
    <mergeCell ref="Z22:AA22"/>
    <mergeCell ref="A23:B23"/>
    <mergeCell ref="G23:S23"/>
    <mergeCell ref="U23:Y23"/>
    <mergeCell ref="Z23:AA23"/>
    <mergeCell ref="A19:B19"/>
    <mergeCell ref="G19:T19"/>
    <mergeCell ref="V19:Y19"/>
    <mergeCell ref="Z19:AA19"/>
    <mergeCell ref="A20:B20"/>
    <mergeCell ref="G20:U20"/>
    <mergeCell ref="W20:Y20"/>
    <mergeCell ref="Z20:AA20"/>
    <mergeCell ref="G16:Y16"/>
    <mergeCell ref="A17:B17"/>
    <mergeCell ref="Z17:AA17"/>
    <mergeCell ref="A18:B18"/>
    <mergeCell ref="G18:W18"/>
    <mergeCell ref="Z18:AA18"/>
    <mergeCell ref="A13:D13"/>
    <mergeCell ref="E13:P13"/>
    <mergeCell ref="Q13:AA13"/>
    <mergeCell ref="A14:D14"/>
    <mergeCell ref="E14:P14"/>
    <mergeCell ref="Q14:AA14"/>
    <mergeCell ref="A9:D9"/>
    <mergeCell ref="E9:P9"/>
    <mergeCell ref="Q9:AA9"/>
    <mergeCell ref="A10:D10"/>
    <mergeCell ref="E10:P10"/>
    <mergeCell ref="Q10:AA12"/>
    <mergeCell ref="A11:D11"/>
    <mergeCell ref="E11:P11"/>
    <mergeCell ref="A12:D12"/>
    <mergeCell ref="E12:P12"/>
    <mergeCell ref="A6:D6"/>
    <mergeCell ref="E6:P6"/>
    <mergeCell ref="Q6:AA6"/>
    <mergeCell ref="A7:D8"/>
    <mergeCell ref="E7:P8"/>
    <mergeCell ref="Q7:AA7"/>
    <mergeCell ref="Q8:AA8"/>
    <mergeCell ref="A2:AA2"/>
    <mergeCell ref="A4:D4"/>
    <mergeCell ref="E4:P4"/>
    <mergeCell ref="Q4:AA4"/>
    <mergeCell ref="A5:D5"/>
    <mergeCell ref="E5:P5"/>
    <mergeCell ref="Q5:AA5"/>
    <mergeCell ref="G72:H72"/>
    <mergeCell ref="I72:P72"/>
    <mergeCell ref="Q72:X72"/>
    <mergeCell ref="Z72:AA72"/>
    <mergeCell ref="A73:B73"/>
    <mergeCell ref="Z73:AA73"/>
    <mergeCell ref="A70:B70"/>
    <mergeCell ref="I70:P70"/>
    <mergeCell ref="Q70:X70"/>
    <mergeCell ref="Z70:AA70"/>
    <mergeCell ref="A71:B71"/>
    <mergeCell ref="G71:H71"/>
    <mergeCell ref="I71:P71"/>
    <mergeCell ref="Q71:X71"/>
    <mergeCell ref="Z71:AA71"/>
    <mergeCell ref="A75:B75"/>
    <mergeCell ref="Q75:Y75"/>
    <mergeCell ref="Z75:AA75"/>
    <mergeCell ref="Z76:AA76"/>
    <mergeCell ref="A80:B80"/>
    <mergeCell ref="A77:B77"/>
    <mergeCell ref="Z77:AA77"/>
    <mergeCell ref="A76:B76"/>
    <mergeCell ref="Q76:Y76"/>
    <mergeCell ref="G77:H77"/>
    <mergeCell ref="J77:K77"/>
    <mergeCell ref="A78:B78"/>
    <mergeCell ref="Z78:AA78"/>
    <mergeCell ref="M77:N77"/>
    <mergeCell ref="P77:Y77"/>
    <mergeCell ref="Z88:AA88"/>
    <mergeCell ref="A97:B97"/>
    <mergeCell ref="G97:M97"/>
    <mergeCell ref="U97:Y97"/>
    <mergeCell ref="Z97:AA97"/>
    <mergeCell ref="A21:B21"/>
    <mergeCell ref="G21:S21"/>
    <mergeCell ref="U21:Y21"/>
    <mergeCell ref="Z21:AA21"/>
    <mergeCell ref="A74:B74"/>
    <mergeCell ref="Q74:Y74"/>
    <mergeCell ref="Z74:AA74"/>
    <mergeCell ref="A81:B81"/>
    <mergeCell ref="G81:H81"/>
    <mergeCell ref="I81:M81"/>
    <mergeCell ref="N81:S81"/>
    <mergeCell ref="T81:X81"/>
    <mergeCell ref="Z81:AA81"/>
    <mergeCell ref="I82:M82"/>
    <mergeCell ref="I80:M80"/>
    <mergeCell ref="N82:S82"/>
    <mergeCell ref="N80:S80"/>
    <mergeCell ref="T82:X82"/>
    <mergeCell ref="T80:X80"/>
  </mergeCells>
  <pageMargins left="0.7" right="0.7" top="0.75" bottom="0.75" header="0.3" footer="0.3"/>
  <pageSetup scale="30" fitToHeight="0" orientation="portrait" r:id="rId1"/>
  <rowBreaks count="1" manualBreakCount="1">
    <brk id="57" max="16383" man="1"/>
  </rowBreaks>
  <colBreaks count="1" manualBreakCount="1">
    <brk id="31" max="1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_2___9</vt:lpstr>
      <vt:lpstr>Sheet2!Print_Area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Rucker</dc:creator>
  <cp:lastModifiedBy>Zoe Bourdages-Taylor</cp:lastModifiedBy>
  <cp:lastPrinted>2023-02-08T19:12:42Z</cp:lastPrinted>
  <dcterms:created xsi:type="dcterms:W3CDTF">2010-06-23T20:16:06Z</dcterms:created>
  <dcterms:modified xsi:type="dcterms:W3CDTF">2025-03-03T17:54:25Z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