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crossroadssafehouse-my.sharepoint.com/personal/kneal_crossroadssafehouse_org/Documents/Documents/"/>
    </mc:Choice>
  </mc:AlternateContent>
  <xr:revisionPtr revIDLastSave="0" documentId="8_{2CAEA758-EAA5-4273-B326-E936FAED5F5F}" xr6:coauthVersionLast="47" xr6:coauthVersionMax="47" xr10:uidLastSave="{00000000-0000-0000-0000-000000000000}"/>
  <bookViews>
    <workbookView xWindow="28680" yWindow="-120" windowWidth="29040" windowHeight="15720" xr2:uid="{1B1FD8A0-DF50-4999-9E2B-01E14E8736C0}"/>
  </bookViews>
  <sheets>
    <sheet name="Local Budget" sheetId="1" r:id="rId1"/>
  </sheets>
  <definedNames>
    <definedName name="_xlnm.Print_Area" localSheetId="0">'Local Budget'!$A$1:$F$43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D31" i="1"/>
  <c r="D34" i="1"/>
  <c r="D29" i="1"/>
  <c r="D21" i="1"/>
  <c r="D15" i="1"/>
  <c r="D24" i="1"/>
  <c r="D25" i="1"/>
  <c r="D23" i="1"/>
  <c r="D22" i="1"/>
  <c r="D18" i="1"/>
  <c r="D20" i="1"/>
  <c r="D19" i="1"/>
  <c r="D17" i="1"/>
  <c r="D16" i="1"/>
  <c r="D14" i="1"/>
  <c r="D13" i="1"/>
  <c r="D12" i="1"/>
  <c r="D11" i="1"/>
  <c r="D10" i="1"/>
  <c r="D9" i="1"/>
  <c r="D2" i="1"/>
  <c r="D5" i="1" s="1"/>
  <c r="D35" i="1"/>
  <c r="D32" i="1"/>
  <c r="D26" i="1" l="1"/>
  <c r="D37" i="1"/>
  <c r="D38" i="1" s="1"/>
  <c r="D39" i="1" s="1"/>
  <c r="E26" i="1"/>
  <c r="D33" i="1"/>
  <c r="D36" i="1"/>
  <c r="E37" i="1" l="1"/>
  <c r="E38" i="1" s="1"/>
</calcChain>
</file>

<file path=xl/sharedStrings.xml><?xml version="1.0" encoding="utf-8"?>
<sst xmlns="http://schemas.openxmlformats.org/spreadsheetml/2006/main" count="43" uniqueCount="42">
  <si>
    <t>Income</t>
  </si>
  <si>
    <t>Expenses</t>
  </si>
  <si>
    <t>Equipment</t>
  </si>
  <si>
    <t>per player</t>
  </si>
  <si>
    <t>Total</t>
  </si>
  <si>
    <t>Director stipend</t>
  </si>
  <si>
    <t>Income from fundraising</t>
  </si>
  <si>
    <t>Number</t>
  </si>
  <si>
    <t>Cost</t>
  </si>
  <si>
    <t>Players Fees</t>
  </si>
  <si>
    <t>Total Income</t>
  </si>
  <si>
    <t>Uniform cost</t>
  </si>
  <si>
    <t>Tournament Fee</t>
  </si>
  <si>
    <t>Friendship tournament</t>
  </si>
  <si>
    <t>June tournament</t>
  </si>
  <si>
    <t>Coaches' stipend</t>
  </si>
  <si>
    <t>Parking Reimbursement</t>
  </si>
  <si>
    <t>Insurance per team</t>
  </si>
  <si>
    <t>Storage Unit per month</t>
  </si>
  <si>
    <t>Coaches JVA &amp; background check</t>
  </si>
  <si>
    <t>Accounting Costs per month</t>
  </si>
  <si>
    <t>Tax Filing</t>
  </si>
  <si>
    <t>Gym cost (12 hours per week for 17 WKs)</t>
  </si>
  <si>
    <t>Administration per month</t>
  </si>
  <si>
    <t>Coaches Shirts</t>
  </si>
  <si>
    <t>Open Gym cost (12 hours)</t>
  </si>
  <si>
    <t>Nationals</t>
  </si>
  <si>
    <t>Regular Season</t>
  </si>
  <si>
    <t>Hotel parking Reimbursement</t>
  </si>
  <si>
    <t>National T-shirt</t>
  </si>
  <si>
    <t>Coaches' daily parking tournament</t>
  </si>
  <si>
    <t>Gym time (12 Hrs per week for 2 weeks)</t>
  </si>
  <si>
    <t>Director Hotel cost</t>
  </si>
  <si>
    <t>Coaches Nationals t-shirt</t>
  </si>
  <si>
    <t>Total Regular Season Expenses</t>
  </si>
  <si>
    <t>10 players per team</t>
  </si>
  <si>
    <t>Teams</t>
  </si>
  <si>
    <t>Total Nationals Expenses</t>
  </si>
  <si>
    <t>Total Expenses</t>
  </si>
  <si>
    <t>Net Income</t>
  </si>
  <si>
    <t>National Team entry Fee</t>
  </si>
  <si>
    <t>Hotel cost (13 rooms x 3 night)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</si>
</sst>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center" wrapText="1"/>
    </xf>
    <xf numFmtId="0" fontId="1" fillId="0" borderId="0" xfId="1" applyAlignment="1">
      <alignment horizontal="center" wrapText="1"/>
    </xf>
    <xf numFmtId="164" fontId="1" fillId="0" borderId="0" xfId="1" applyNumberFormat="1" applyAlignment="1">
      <alignment horizontal="center"/>
    </xf>
    <xf numFmtId="0" fontId="1" fillId="0" borderId="1" xfId="1" applyBorder="1" applyAlignment="1">
      <alignment horizontal="left" wrapText="1"/>
    </xf>
    <xf numFmtId="0" fontId="1" fillId="0" borderId="0" xfId="1"/>
    <xf numFmtId="165" fontId="2" fillId="0" borderId="1" xfId="1" applyNumberFormat="1" applyFont="1" applyBorder="1" applyAlignment="1">
      <alignment horizontal="center"/>
    </xf>
    <xf numFmtId="0" fontId="1" fillId="0" borderId="0" xfId="1" applyAlignment="1">
      <alignment horizontal="left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1" xfId="1" applyBorder="1" applyAlignment="1">
      <alignment horizontal="right" wrapText="1"/>
    </xf>
    <xf numFmtId="0" fontId="1" fillId="0" borderId="0" xfId="1" applyAlignment="1">
      <alignment horizontal="right"/>
    </xf>
    <xf numFmtId="6" fontId="1" fillId="0" borderId="1" xfId="1" applyNumberFormat="1" applyBorder="1" applyAlignment="1">
      <alignment horizontal="right"/>
    </xf>
    <xf numFmtId="164" fontId="1" fillId="0" borderId="1" xfId="1" applyNumberForma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6" fontId="2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165" fontId="2" fillId="0" borderId="1" xfId="2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DD57AECD-9842-44F8-B102-5B7935F8B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BA47-C36D-4FA8-A34F-6B4AFBD87DF5}">
  <dimension ref="A1:M47"/>
  <sheetViews>
    <sheetView tabSelected="1" zoomScaleNormal="100" workbookViewId="0">
      <selection activeCell="E11" sqref="E11"/>
    </sheetView>
  </sheetViews>
  <sheetFormatPr defaultColWidth="9" defaultRowHeight="13.8" x14ac:dyDescent="0.25"/>
  <cols>
    <col min="1" max="1" width="50.59765625" style="11" bestFit="1" customWidth="1"/>
    <col min="2" max="2" width="10.3984375" style="17" customWidth="1"/>
    <col min="3" max="4" width="16.59765625" style="17" customWidth="1"/>
    <col min="5" max="5" width="15.19921875" style="3" customWidth="1"/>
    <col min="6" max="6" width="15.09765625" style="3" customWidth="1"/>
    <col min="7" max="7" width="10.59765625" style="3" bestFit="1" customWidth="1"/>
    <col min="8" max="8" width="17.8984375" style="3" customWidth="1"/>
    <col min="9" max="9" width="21.09765625" style="3" customWidth="1"/>
    <col min="10" max="11" width="24.09765625" style="3" bestFit="1" customWidth="1"/>
    <col min="12" max="12" width="8.59765625" style="3" bestFit="1" customWidth="1"/>
    <col min="13" max="13" width="13" style="3" bestFit="1" customWidth="1"/>
    <col min="14" max="16384" width="9" style="9"/>
  </cols>
  <sheetData>
    <row r="1" spans="1:11" ht="17.399999999999999" x14ac:dyDescent="0.3">
      <c r="A1" s="12" t="s">
        <v>0</v>
      </c>
      <c r="B1" s="14" t="s">
        <v>7</v>
      </c>
      <c r="C1" s="14" t="s">
        <v>8</v>
      </c>
      <c r="D1" s="14" t="s">
        <v>4</v>
      </c>
      <c r="E1" s="2"/>
      <c r="F1" s="2"/>
    </row>
    <row r="2" spans="1:11" x14ac:dyDescent="0.25">
      <c r="A2" s="4" t="s">
        <v>9</v>
      </c>
      <c r="B2" s="15">
        <v>120</v>
      </c>
      <c r="C2" s="18">
        <v>850</v>
      </c>
      <c r="D2" s="18">
        <f>B2*C2</f>
        <v>102000</v>
      </c>
      <c r="F2" s="5"/>
      <c r="H2" s="6"/>
      <c r="I2" s="6"/>
      <c r="J2" s="6"/>
    </row>
    <row r="3" spans="1:11" ht="27.6" x14ac:dyDescent="0.25">
      <c r="A3" s="4" t="s">
        <v>36</v>
      </c>
      <c r="B3" s="15">
        <v>12</v>
      </c>
      <c r="C3" s="19"/>
      <c r="D3" s="19"/>
      <c r="E3" s="5" t="s">
        <v>35</v>
      </c>
      <c r="F3" s="2"/>
      <c r="G3" s="7"/>
      <c r="H3" s="7"/>
      <c r="I3" s="7"/>
      <c r="J3" s="7"/>
      <c r="K3" s="7"/>
    </row>
    <row r="4" spans="1:11" x14ac:dyDescent="0.25">
      <c r="A4" s="4" t="s">
        <v>6</v>
      </c>
      <c r="B4" s="15"/>
      <c r="C4" s="18">
        <v>10000</v>
      </c>
      <c r="D4" s="18">
        <v>10000</v>
      </c>
      <c r="E4" s="2"/>
      <c r="F4" s="2"/>
    </row>
    <row r="5" spans="1:11" x14ac:dyDescent="0.25">
      <c r="A5" s="13" t="s">
        <v>10</v>
      </c>
      <c r="B5" s="15"/>
      <c r="C5" s="15"/>
      <c r="D5" s="21">
        <f>SUM(D2:D4)</f>
        <v>112000</v>
      </c>
      <c r="E5" s="2"/>
      <c r="F5" s="2"/>
    </row>
    <row r="6" spans="1:11" x14ac:dyDescent="0.25">
      <c r="A6" s="4"/>
      <c r="B6" s="15"/>
      <c r="C6" s="15"/>
      <c r="D6" s="15"/>
      <c r="E6" s="2"/>
      <c r="F6" s="2"/>
    </row>
    <row r="7" spans="1:11" ht="17.399999999999999" x14ac:dyDescent="0.3">
      <c r="A7" s="1" t="s">
        <v>1</v>
      </c>
      <c r="B7" s="14"/>
      <c r="C7" s="15"/>
      <c r="D7" s="15"/>
      <c r="E7" s="2"/>
      <c r="F7" s="2"/>
    </row>
    <row r="8" spans="1:11" ht="17.399999999999999" x14ac:dyDescent="0.3">
      <c r="A8" s="22" t="s">
        <v>27</v>
      </c>
      <c r="B8" s="14"/>
      <c r="C8" s="15"/>
      <c r="D8" s="15"/>
      <c r="E8" s="2"/>
      <c r="F8" s="2"/>
    </row>
    <row r="9" spans="1:11" x14ac:dyDescent="0.25">
      <c r="A9" s="4" t="s">
        <v>11</v>
      </c>
      <c r="B9" s="15">
        <v>120</v>
      </c>
      <c r="C9" s="19">
        <v>55</v>
      </c>
      <c r="D9" s="18">
        <f t="shared" ref="D9:D25" si="0">B9*C9</f>
        <v>6600</v>
      </c>
      <c r="E9" s="2"/>
      <c r="F9" s="2"/>
    </row>
    <row r="10" spans="1:11" x14ac:dyDescent="0.25">
      <c r="A10" s="8" t="s">
        <v>12</v>
      </c>
      <c r="B10" s="16">
        <v>10</v>
      </c>
      <c r="C10" s="19">
        <v>715</v>
      </c>
      <c r="D10" s="18">
        <f t="shared" si="0"/>
        <v>7150</v>
      </c>
      <c r="E10" s="2"/>
      <c r="F10" s="2"/>
    </row>
    <row r="11" spans="1:11" x14ac:dyDescent="0.25">
      <c r="A11" s="8" t="s">
        <v>13</v>
      </c>
      <c r="B11" s="16">
        <v>10</v>
      </c>
      <c r="C11" s="19">
        <v>200</v>
      </c>
      <c r="D11" s="18">
        <f t="shared" si="0"/>
        <v>2000</v>
      </c>
      <c r="E11" s="2"/>
      <c r="F11" s="2"/>
    </row>
    <row r="12" spans="1:11" x14ac:dyDescent="0.25">
      <c r="A12" s="8" t="s">
        <v>14</v>
      </c>
      <c r="B12" s="16">
        <v>10</v>
      </c>
      <c r="C12" s="19">
        <v>200</v>
      </c>
      <c r="D12" s="18">
        <f t="shared" si="0"/>
        <v>2000</v>
      </c>
      <c r="E12" s="2"/>
      <c r="F12" s="2"/>
    </row>
    <row r="13" spans="1:11" x14ac:dyDescent="0.25">
      <c r="A13" s="8" t="s">
        <v>15</v>
      </c>
      <c r="B13" s="16">
        <v>10</v>
      </c>
      <c r="C13" s="19">
        <v>150</v>
      </c>
      <c r="D13" s="19">
        <f t="shared" si="0"/>
        <v>1500</v>
      </c>
      <c r="E13" s="2"/>
      <c r="F13" s="2"/>
    </row>
    <row r="14" spans="1:11" x14ac:dyDescent="0.25">
      <c r="A14" s="4" t="s">
        <v>16</v>
      </c>
      <c r="B14" s="15">
        <v>70</v>
      </c>
      <c r="C14" s="19">
        <v>15</v>
      </c>
      <c r="D14" s="19">
        <f t="shared" si="0"/>
        <v>1050</v>
      </c>
      <c r="E14" s="2"/>
      <c r="F14" s="2"/>
    </row>
    <row r="15" spans="1:11" x14ac:dyDescent="0.25">
      <c r="A15" s="4" t="s">
        <v>2</v>
      </c>
      <c r="B15" s="15">
        <v>1</v>
      </c>
      <c r="C15" s="18">
        <v>1200</v>
      </c>
      <c r="D15" s="18">
        <f t="shared" si="0"/>
        <v>1200</v>
      </c>
      <c r="E15" s="2"/>
      <c r="F15" s="2"/>
    </row>
    <row r="16" spans="1:11" x14ac:dyDescent="0.25">
      <c r="A16" s="4" t="s">
        <v>17</v>
      </c>
      <c r="B16" s="15">
        <v>12</v>
      </c>
      <c r="C16" s="19">
        <v>115</v>
      </c>
      <c r="D16" s="19">
        <f t="shared" si="0"/>
        <v>1380</v>
      </c>
      <c r="E16" s="2"/>
      <c r="F16" s="2"/>
    </row>
    <row r="17" spans="1:6" x14ac:dyDescent="0.25">
      <c r="A17" s="4" t="s">
        <v>18</v>
      </c>
      <c r="B17" s="15">
        <v>12</v>
      </c>
      <c r="C17" s="18">
        <v>120</v>
      </c>
      <c r="D17" s="18">
        <f t="shared" si="0"/>
        <v>1440</v>
      </c>
      <c r="E17" s="2"/>
      <c r="F17" s="2"/>
    </row>
    <row r="18" spans="1:6" x14ac:dyDescent="0.25">
      <c r="A18" s="4" t="s">
        <v>22</v>
      </c>
      <c r="B18" s="15">
        <v>204</v>
      </c>
      <c r="C18" s="18">
        <v>84</v>
      </c>
      <c r="D18" s="18">
        <f t="shared" si="0"/>
        <v>17136</v>
      </c>
      <c r="E18" s="2"/>
      <c r="F18" s="2"/>
    </row>
    <row r="19" spans="1:6" x14ac:dyDescent="0.25">
      <c r="A19" s="4" t="s">
        <v>19</v>
      </c>
      <c r="B19" s="15">
        <v>12</v>
      </c>
      <c r="C19" s="19">
        <v>48</v>
      </c>
      <c r="D19" s="18">
        <f t="shared" si="0"/>
        <v>576</v>
      </c>
      <c r="E19" s="2"/>
      <c r="F19" s="2"/>
    </row>
    <row r="20" spans="1:6" x14ac:dyDescent="0.25">
      <c r="A20" s="4" t="s">
        <v>20</v>
      </c>
      <c r="B20" s="15">
        <v>12</v>
      </c>
      <c r="C20" s="19">
        <v>40</v>
      </c>
      <c r="D20" s="18">
        <f t="shared" si="0"/>
        <v>480</v>
      </c>
      <c r="E20" s="2"/>
      <c r="F20" s="2"/>
    </row>
    <row r="21" spans="1:6" x14ac:dyDescent="0.25">
      <c r="A21" s="4" t="s">
        <v>21</v>
      </c>
      <c r="B21" s="15">
        <v>1</v>
      </c>
      <c r="C21" s="19">
        <v>600</v>
      </c>
      <c r="D21" s="18">
        <f t="shared" si="0"/>
        <v>600</v>
      </c>
      <c r="E21" s="2"/>
      <c r="F21" s="2"/>
    </row>
    <row r="22" spans="1:6" x14ac:dyDescent="0.25">
      <c r="A22" s="4" t="s">
        <v>23</v>
      </c>
      <c r="B22" s="15">
        <v>12</v>
      </c>
      <c r="C22" s="19">
        <v>65</v>
      </c>
      <c r="D22" s="18">
        <f t="shared" si="0"/>
        <v>780</v>
      </c>
      <c r="E22" s="2"/>
      <c r="F22" s="2"/>
    </row>
    <row r="23" spans="1:6" x14ac:dyDescent="0.25">
      <c r="A23" s="4" t="s">
        <v>24</v>
      </c>
      <c r="B23" s="15">
        <v>12</v>
      </c>
      <c r="C23" s="19">
        <v>20</v>
      </c>
      <c r="D23" s="18">
        <f t="shared" si="0"/>
        <v>240</v>
      </c>
      <c r="E23" s="2"/>
      <c r="F23" s="2"/>
    </row>
    <row r="24" spans="1:6" x14ac:dyDescent="0.25">
      <c r="A24" s="4" t="s">
        <v>5</v>
      </c>
      <c r="B24" s="15">
        <v>1</v>
      </c>
      <c r="C24" s="19">
        <v>8000</v>
      </c>
      <c r="D24" s="18">
        <f t="shared" si="0"/>
        <v>8000</v>
      </c>
      <c r="E24" s="2"/>
      <c r="F24" s="2"/>
    </row>
    <row r="25" spans="1:6" x14ac:dyDescent="0.25">
      <c r="A25" s="9" t="s">
        <v>25</v>
      </c>
      <c r="B25" s="17">
        <v>12</v>
      </c>
      <c r="C25" s="19">
        <v>84</v>
      </c>
      <c r="D25" s="18">
        <f t="shared" si="0"/>
        <v>1008</v>
      </c>
      <c r="E25" s="10" t="s">
        <v>3</v>
      </c>
      <c r="F25" s="2"/>
    </row>
    <row r="26" spans="1:6" x14ac:dyDescent="0.25">
      <c r="A26" s="13" t="s">
        <v>34</v>
      </c>
      <c r="B26" s="15"/>
      <c r="C26" s="19"/>
      <c r="D26" s="23">
        <f>SUM(D9:D25)</f>
        <v>53140</v>
      </c>
      <c r="E26" s="10">
        <f>SUM(D26/B2)</f>
        <v>442.83333333333331</v>
      </c>
      <c r="F26" s="2"/>
    </row>
    <row r="27" spans="1:6" x14ac:dyDescent="0.25">
      <c r="A27" s="4"/>
      <c r="B27" s="15"/>
      <c r="C27" s="15"/>
      <c r="D27" s="15"/>
      <c r="E27" s="2"/>
      <c r="F27" s="2"/>
    </row>
    <row r="28" spans="1:6" ht="15.6" x14ac:dyDescent="0.3">
      <c r="A28" s="22" t="s">
        <v>26</v>
      </c>
      <c r="B28" s="15"/>
      <c r="C28" s="15"/>
      <c r="D28" s="15"/>
      <c r="E28" s="2"/>
      <c r="F28" s="2"/>
    </row>
    <row r="29" spans="1:6" x14ac:dyDescent="0.25">
      <c r="A29" s="4" t="s">
        <v>40</v>
      </c>
      <c r="B29" s="15">
        <v>10</v>
      </c>
      <c r="C29" s="19">
        <v>250</v>
      </c>
      <c r="D29" s="18">
        <f>B29*C29</f>
        <v>2500</v>
      </c>
      <c r="E29" s="2"/>
      <c r="F29" s="2"/>
    </row>
    <row r="30" spans="1:6" x14ac:dyDescent="0.25">
      <c r="A30" s="4" t="s">
        <v>41</v>
      </c>
      <c r="B30" s="15">
        <v>40</v>
      </c>
      <c r="C30" s="19">
        <v>220</v>
      </c>
      <c r="D30" s="18">
        <f t="shared" ref="D30:D36" si="1">B30*C30</f>
        <v>8800</v>
      </c>
      <c r="E30" s="2"/>
      <c r="F30" s="2"/>
    </row>
    <row r="31" spans="1:6" x14ac:dyDescent="0.25">
      <c r="A31" s="4" t="s">
        <v>28</v>
      </c>
      <c r="B31" s="15">
        <v>20</v>
      </c>
      <c r="C31" s="19">
        <v>15</v>
      </c>
      <c r="D31" s="18">
        <f t="shared" si="1"/>
        <v>300</v>
      </c>
      <c r="E31" s="2"/>
      <c r="F31" s="2"/>
    </row>
    <row r="32" spans="1:6" x14ac:dyDescent="0.25">
      <c r="A32" s="4" t="s">
        <v>29</v>
      </c>
      <c r="B32" s="15">
        <v>100</v>
      </c>
      <c r="C32" s="19">
        <v>20</v>
      </c>
      <c r="D32" s="18">
        <f t="shared" si="1"/>
        <v>2000</v>
      </c>
      <c r="E32" s="2"/>
      <c r="F32" s="2"/>
    </row>
    <row r="33" spans="1:6" x14ac:dyDescent="0.25">
      <c r="A33" s="4" t="s">
        <v>30</v>
      </c>
      <c r="B33" s="15">
        <v>30</v>
      </c>
      <c r="C33" s="19">
        <v>20</v>
      </c>
      <c r="D33" s="18">
        <f t="shared" si="1"/>
        <v>600</v>
      </c>
      <c r="E33" s="2"/>
      <c r="F33" s="2"/>
    </row>
    <row r="34" spans="1:6" x14ac:dyDescent="0.25">
      <c r="A34" s="4" t="s">
        <v>31</v>
      </c>
      <c r="B34" s="15">
        <v>24</v>
      </c>
      <c r="C34" s="19">
        <v>84</v>
      </c>
      <c r="D34" s="18">
        <f t="shared" si="1"/>
        <v>2016</v>
      </c>
      <c r="E34" s="2"/>
      <c r="F34" s="2"/>
    </row>
    <row r="35" spans="1:6" x14ac:dyDescent="0.25">
      <c r="A35" s="4" t="s">
        <v>32</v>
      </c>
      <c r="B35" s="15">
        <v>2</v>
      </c>
      <c r="C35" s="19">
        <v>1000</v>
      </c>
      <c r="D35" s="18">
        <f t="shared" si="1"/>
        <v>2000</v>
      </c>
      <c r="E35" s="2"/>
      <c r="F35" s="2"/>
    </row>
    <row r="36" spans="1:6" x14ac:dyDescent="0.25">
      <c r="A36" s="4" t="s">
        <v>33</v>
      </c>
      <c r="B36" s="15">
        <v>10</v>
      </c>
      <c r="C36" s="19">
        <v>20</v>
      </c>
      <c r="D36" s="18">
        <f t="shared" si="1"/>
        <v>200</v>
      </c>
      <c r="E36" s="24" t="s">
        <v>3</v>
      </c>
      <c r="F36" s="2"/>
    </row>
    <row r="37" spans="1:6" x14ac:dyDescent="0.25">
      <c r="A37" s="13" t="s">
        <v>37</v>
      </c>
      <c r="B37" s="15"/>
      <c r="C37" s="19"/>
      <c r="D37" s="23">
        <f>SUM(D29:D36)</f>
        <v>18416</v>
      </c>
      <c r="E37" s="10">
        <f>SUM(D37/50)</f>
        <v>368.32</v>
      </c>
      <c r="F37" s="2"/>
    </row>
    <row r="38" spans="1:6" x14ac:dyDescent="0.25">
      <c r="A38" s="13" t="s">
        <v>38</v>
      </c>
      <c r="B38" s="15"/>
      <c r="C38" s="19"/>
      <c r="D38" s="25">
        <f>SUM(D26,D37)</f>
        <v>71556</v>
      </c>
      <c r="E38" s="26">
        <f>SUM(E26,E37)</f>
        <v>811.15333333333331</v>
      </c>
      <c r="F38" s="2"/>
    </row>
    <row r="39" spans="1:6" ht="17.399999999999999" x14ac:dyDescent="0.3">
      <c r="A39" s="13" t="s">
        <v>39</v>
      </c>
      <c r="B39" s="15"/>
      <c r="C39" s="15"/>
      <c r="D39" s="20">
        <f>D5-D38</f>
        <v>40444</v>
      </c>
      <c r="E39" s="10"/>
      <c r="F39" s="2"/>
    </row>
    <row r="40" spans="1:6" ht="17.399999999999999" x14ac:dyDescent="0.3">
      <c r="A40" s="4"/>
      <c r="B40" s="15"/>
      <c r="C40" s="20"/>
      <c r="D40" s="9"/>
      <c r="F40" s="2"/>
    </row>
    <row r="41" spans="1:6" x14ac:dyDescent="0.25">
      <c r="A41" s="4"/>
      <c r="B41" s="15"/>
      <c r="C41" s="15"/>
      <c r="D41" s="15"/>
      <c r="E41" s="2"/>
      <c r="F41" s="2"/>
    </row>
    <row r="42" spans="1:6" x14ac:dyDescent="0.25">
      <c r="A42" s="4"/>
      <c r="B42" s="15"/>
      <c r="C42" s="15"/>
      <c r="D42" s="15"/>
      <c r="E42" s="2"/>
      <c r="F42" s="2"/>
    </row>
    <row r="43" spans="1:6" x14ac:dyDescent="0.25">
      <c r="A43" s="4"/>
      <c r="B43" s="15"/>
      <c r="C43" s="15"/>
      <c r="D43" s="15"/>
      <c r="E43" s="2"/>
      <c r="F43" s="2"/>
    </row>
    <row r="44" spans="1:6" x14ac:dyDescent="0.25">
      <c r="A44" s="4"/>
      <c r="B44" s="15"/>
      <c r="C44" s="15"/>
      <c r="D44" s="15"/>
      <c r="E44" s="2"/>
      <c r="F44" s="2"/>
    </row>
    <row r="45" spans="1:6" x14ac:dyDescent="0.25">
      <c r="A45" s="4"/>
      <c r="B45" s="15"/>
      <c r="C45" s="15"/>
      <c r="D45" s="15"/>
      <c r="E45" s="2"/>
      <c r="F45" s="2"/>
    </row>
    <row r="46" spans="1:6" x14ac:dyDescent="0.25">
      <c r="A46" s="4"/>
      <c r="B46" s="15"/>
      <c r="C46" s="15"/>
      <c r="D46" s="15"/>
      <c r="E46" s="2"/>
      <c r="F46" s="2"/>
    </row>
    <row r="47" spans="1:6" x14ac:dyDescent="0.25">
      <c r="A47" s="4"/>
      <c r="B47" s="15"/>
      <c r="C47" s="15"/>
      <c r="D47" s="15"/>
      <c r="E47" s="2"/>
      <c r="F47" s="2"/>
    </row>
  </sheetData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Budget</vt:lpstr>
      <vt:lpstr>'Local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herrmann</dc:creator>
  <cp:lastModifiedBy>Karen Neal</cp:lastModifiedBy>
  <dcterms:created xsi:type="dcterms:W3CDTF">2025-10-02T13:24:01Z</dcterms:created>
  <dcterms:modified xsi:type="dcterms:W3CDTF">2026-01-26T22:02:12Z</dcterms:modified>
</cp:coreProperties>
</file>