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4000" windowHeight="9735"/>
  </bookViews>
  <sheets>
    <sheet name="Species by Pond" sheetId="1" r:id="rId1"/>
    <sheet name="Pond by Length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" l="1"/>
  <c r="B15" i="2"/>
  <c r="B16" i="2"/>
  <c r="B17" i="2"/>
  <c r="B18" i="2"/>
  <c r="B19" i="2"/>
  <c r="B13" i="2"/>
  <c r="L17" i="2" l="1"/>
  <c r="G18" i="2"/>
  <c r="B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C13" i="2"/>
  <c r="C14" i="2"/>
  <c r="C15" i="2"/>
  <c r="C16" i="2"/>
  <c r="C17" i="2"/>
  <c r="C18" i="2"/>
  <c r="C19" i="2"/>
  <c r="C20" i="2"/>
  <c r="C21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D10" i="2"/>
  <c r="D9" i="2"/>
  <c r="B3" i="2"/>
  <c r="D14" i="2" s="1"/>
  <c r="B5" i="2"/>
  <c r="F16" i="2" s="1"/>
  <c r="B4" i="2"/>
  <c r="G15" i="2" s="1"/>
  <c r="B6" i="2"/>
  <c r="E17" i="2" s="1"/>
  <c r="B7" i="2"/>
  <c r="D18" i="2" s="1"/>
  <c r="D8" i="2"/>
  <c r="B2" i="2"/>
  <c r="E13" i="2" s="1"/>
  <c r="B26" i="1"/>
  <c r="B27" i="1"/>
  <c r="E10" i="1"/>
  <c r="G10" i="1"/>
  <c r="H10" i="1"/>
  <c r="F10" i="1"/>
  <c r="D10" i="1"/>
  <c r="E9" i="1"/>
  <c r="G9" i="1"/>
  <c r="H9" i="1"/>
  <c r="F9" i="1"/>
  <c r="D9" i="1"/>
  <c r="D18" i="1"/>
  <c r="E18" i="1"/>
  <c r="G18" i="1"/>
  <c r="H18" i="1"/>
  <c r="F18" i="1"/>
  <c r="C18" i="1"/>
  <c r="B20" i="1"/>
  <c r="B21" i="1"/>
  <c r="B22" i="1"/>
  <c r="B23" i="1"/>
  <c r="B24" i="1"/>
  <c r="B25" i="1"/>
  <c r="B19" i="1"/>
  <c r="E8" i="1"/>
  <c r="G8" i="1"/>
  <c r="H8" i="1"/>
  <c r="F8" i="1"/>
  <c r="D8" i="1"/>
  <c r="C3" i="1"/>
  <c r="G20" i="1" s="1"/>
  <c r="C4" i="1"/>
  <c r="D21" i="1" s="1"/>
  <c r="C5" i="1"/>
  <c r="E22" i="1" s="1"/>
  <c r="C6" i="1"/>
  <c r="D23" i="1" s="1"/>
  <c r="C7" i="1"/>
  <c r="G24" i="1" s="1"/>
  <c r="C2" i="1"/>
  <c r="F19" i="1" s="1"/>
  <c r="W14" i="2" l="1"/>
  <c r="W18" i="2"/>
  <c r="G14" i="2"/>
  <c r="T13" i="2"/>
  <c r="P13" i="2"/>
  <c r="S18" i="2"/>
  <c r="X17" i="2"/>
  <c r="H17" i="2"/>
  <c r="N15" i="2"/>
  <c r="S14" i="2"/>
  <c r="R15" i="2"/>
  <c r="L13" i="2"/>
  <c r="O18" i="2"/>
  <c r="T17" i="2"/>
  <c r="D17" i="2"/>
  <c r="J15" i="2"/>
  <c r="O14" i="2"/>
  <c r="X13" i="2"/>
  <c r="H13" i="2"/>
  <c r="K18" i="2"/>
  <c r="P17" i="2"/>
  <c r="V15" i="2"/>
  <c r="F15" i="2"/>
  <c r="K14" i="2"/>
  <c r="L20" i="2"/>
  <c r="Q16" i="2"/>
  <c r="W13" i="2"/>
  <c r="S13" i="2"/>
  <c r="O13" i="2"/>
  <c r="K13" i="2"/>
  <c r="G13" i="2"/>
  <c r="V18" i="2"/>
  <c r="R18" i="2"/>
  <c r="N18" i="2"/>
  <c r="J18" i="2"/>
  <c r="F18" i="2"/>
  <c r="W17" i="2"/>
  <c r="S17" i="2"/>
  <c r="O17" i="2"/>
  <c r="K17" i="2"/>
  <c r="G17" i="2"/>
  <c r="X16" i="2"/>
  <c r="T16" i="2"/>
  <c r="P16" i="2"/>
  <c r="L16" i="2"/>
  <c r="H16" i="2"/>
  <c r="D16" i="2"/>
  <c r="U15" i="2"/>
  <c r="Q15" i="2"/>
  <c r="M15" i="2"/>
  <c r="I15" i="2"/>
  <c r="E15" i="2"/>
  <c r="V14" i="2"/>
  <c r="R14" i="2"/>
  <c r="N14" i="2"/>
  <c r="J14" i="2"/>
  <c r="F14" i="2"/>
  <c r="I16" i="2"/>
  <c r="V13" i="2"/>
  <c r="R13" i="2"/>
  <c r="N13" i="2"/>
  <c r="J13" i="2"/>
  <c r="F13" i="2"/>
  <c r="U18" i="2"/>
  <c r="Q18" i="2"/>
  <c r="M18" i="2"/>
  <c r="I18" i="2"/>
  <c r="E18" i="2"/>
  <c r="V17" i="2"/>
  <c r="R17" i="2"/>
  <c r="N17" i="2"/>
  <c r="J17" i="2"/>
  <c r="F17" i="2"/>
  <c r="W16" i="2"/>
  <c r="S16" i="2"/>
  <c r="O16" i="2"/>
  <c r="K16" i="2"/>
  <c r="G16" i="2"/>
  <c r="X15" i="2"/>
  <c r="T15" i="2"/>
  <c r="P15" i="2"/>
  <c r="L15" i="2"/>
  <c r="H15" i="2"/>
  <c r="D15" i="2"/>
  <c r="U14" i="2"/>
  <c r="Q14" i="2"/>
  <c r="M14" i="2"/>
  <c r="I14" i="2"/>
  <c r="E14" i="2"/>
  <c r="U16" i="2"/>
  <c r="M16" i="2"/>
  <c r="E16" i="2"/>
  <c r="D13" i="2"/>
  <c r="U13" i="2"/>
  <c r="Q13" i="2"/>
  <c r="M13" i="2"/>
  <c r="I13" i="2"/>
  <c r="X18" i="2"/>
  <c r="T18" i="2"/>
  <c r="P18" i="2"/>
  <c r="L18" i="2"/>
  <c r="H18" i="2"/>
  <c r="U17" i="2"/>
  <c r="Q17" i="2"/>
  <c r="M17" i="2"/>
  <c r="I17" i="2"/>
  <c r="V16" i="2"/>
  <c r="R16" i="2"/>
  <c r="N16" i="2"/>
  <c r="J16" i="2"/>
  <c r="W15" i="2"/>
  <c r="S15" i="2"/>
  <c r="O15" i="2"/>
  <c r="K15" i="2"/>
  <c r="X14" i="2"/>
  <c r="T14" i="2"/>
  <c r="P14" i="2"/>
  <c r="L14" i="2"/>
  <c r="H14" i="2"/>
  <c r="B9" i="2"/>
  <c r="N20" i="2" s="1"/>
  <c r="B8" i="2"/>
  <c r="I19" i="2" s="1"/>
  <c r="B10" i="2"/>
  <c r="D21" i="2" s="1"/>
  <c r="C10" i="1"/>
  <c r="G27" i="1" s="1"/>
  <c r="C9" i="1"/>
  <c r="D26" i="1" s="1"/>
  <c r="H19" i="1"/>
  <c r="G19" i="1"/>
  <c r="F24" i="1"/>
  <c r="E20" i="1"/>
  <c r="D19" i="1"/>
  <c r="E19" i="1"/>
  <c r="E24" i="1"/>
  <c r="D24" i="1"/>
  <c r="H21" i="1"/>
  <c r="F22" i="1"/>
  <c r="D22" i="1"/>
  <c r="G21" i="1"/>
  <c r="F20" i="1"/>
  <c r="D20" i="1"/>
  <c r="G23" i="1"/>
  <c r="H24" i="1"/>
  <c r="E23" i="1"/>
  <c r="H22" i="1"/>
  <c r="E21" i="1"/>
  <c r="H20" i="1"/>
  <c r="H23" i="1"/>
  <c r="F23" i="1"/>
  <c r="G22" i="1"/>
  <c r="F21" i="1"/>
  <c r="C8" i="1"/>
  <c r="C20" i="1" s="1"/>
  <c r="K20" i="2" l="1"/>
  <c r="U19" i="2"/>
  <c r="R20" i="2"/>
  <c r="P20" i="2"/>
  <c r="W20" i="2"/>
  <c r="S20" i="2"/>
  <c r="V20" i="2"/>
  <c r="P19" i="2"/>
  <c r="T20" i="2"/>
  <c r="E19" i="2"/>
  <c r="F20" i="2"/>
  <c r="D20" i="2"/>
  <c r="T19" i="2"/>
  <c r="D19" i="2"/>
  <c r="L21" i="2"/>
  <c r="U21" i="2"/>
  <c r="J19" i="2"/>
  <c r="V19" i="2"/>
  <c r="R19" i="2"/>
  <c r="F19" i="2"/>
  <c r="N19" i="2"/>
  <c r="H19" i="2"/>
  <c r="X19" i="2"/>
  <c r="P21" i="2"/>
  <c r="G19" i="2"/>
  <c r="O21" i="2"/>
  <c r="M19" i="2"/>
  <c r="I21" i="2"/>
  <c r="K19" i="2"/>
  <c r="R21" i="2"/>
  <c r="W19" i="2"/>
  <c r="I20" i="2"/>
  <c r="U20" i="2"/>
  <c r="M20" i="2"/>
  <c r="E20" i="2"/>
  <c r="Q20" i="2"/>
  <c r="L19" i="2"/>
  <c r="H20" i="2"/>
  <c r="X20" i="2"/>
  <c r="T21" i="2"/>
  <c r="S19" i="2"/>
  <c r="W21" i="2"/>
  <c r="Q19" i="2"/>
  <c r="M21" i="2"/>
  <c r="G20" i="2"/>
  <c r="J20" i="2"/>
  <c r="F21" i="2"/>
  <c r="V21" i="2"/>
  <c r="O20" i="2"/>
  <c r="H21" i="2"/>
  <c r="X21" i="2"/>
  <c r="Q21" i="2"/>
  <c r="J21" i="2"/>
  <c r="G21" i="2"/>
  <c r="E21" i="2"/>
  <c r="K21" i="2"/>
  <c r="N21" i="2"/>
  <c r="O19" i="2"/>
  <c r="S21" i="2"/>
  <c r="E27" i="1"/>
  <c r="C27" i="1"/>
  <c r="F27" i="1"/>
  <c r="H26" i="1"/>
  <c r="C26" i="1"/>
  <c r="G26" i="1"/>
  <c r="H27" i="1"/>
  <c r="F26" i="1"/>
  <c r="D27" i="1"/>
  <c r="E26" i="1"/>
  <c r="C19" i="1"/>
  <c r="D25" i="1"/>
  <c r="F25" i="1"/>
  <c r="C25" i="1"/>
  <c r="E25" i="1"/>
  <c r="G25" i="1"/>
  <c r="C21" i="1"/>
  <c r="H25" i="1"/>
  <c r="C23" i="1"/>
  <c r="C24" i="1"/>
  <c r="C22" i="1"/>
</calcChain>
</file>

<file path=xl/sharedStrings.xml><?xml version="1.0" encoding="utf-8"?>
<sst xmlns="http://schemas.openxmlformats.org/spreadsheetml/2006/main" count="46" uniqueCount="37">
  <si>
    <t>Cedar</t>
  </si>
  <si>
    <t>Birch</t>
  </si>
  <si>
    <t>Pine</t>
  </si>
  <si>
    <t>Spruce</t>
  </si>
  <si>
    <t>Club</t>
  </si>
  <si>
    <t>Rock</t>
  </si>
  <si>
    <t>Rainbow</t>
  </si>
  <si>
    <t>Brown</t>
  </si>
  <si>
    <t>Brook</t>
  </si>
  <si>
    <t>Gold</t>
  </si>
  <si>
    <t>Tiger</t>
  </si>
  <si>
    <t>Total</t>
  </si>
  <si>
    <t>Club Total</t>
  </si>
  <si>
    <t>Quarry Total</t>
  </si>
  <si>
    <t>Pond Total</t>
  </si>
  <si>
    <t>9"</t>
  </si>
  <si>
    <t>10"</t>
  </si>
  <si>
    <t>11"</t>
  </si>
  <si>
    <t>12"</t>
  </si>
  <si>
    <t>13"</t>
  </si>
  <si>
    <t>14"</t>
  </si>
  <si>
    <t>15"</t>
  </si>
  <si>
    <t>16"</t>
  </si>
  <si>
    <t>17"</t>
  </si>
  <si>
    <t>18"</t>
  </si>
  <si>
    <t>19"</t>
  </si>
  <si>
    <t>20"</t>
  </si>
  <si>
    <t>21"</t>
  </si>
  <si>
    <t>22"</t>
  </si>
  <si>
    <t>23"</t>
  </si>
  <si>
    <t>24"</t>
  </si>
  <si>
    <t>25"</t>
  </si>
  <si>
    <t>26"</t>
  </si>
  <si>
    <t>27"</t>
  </si>
  <si>
    <t>28"</t>
  </si>
  <si>
    <t>29"</t>
  </si>
  <si>
    <t>Fish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</si>
</sst>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0" fillId="0" borderId="0" xfId="0" applyNumberFormat="1"/>
    <xf numFmtId="0" fontId="2" fillId="0" borderId="0" xfId="0" applyFont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164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0" fontId="0" fillId="0" borderId="1" xfId="0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2" xfId="0" applyFont="1" applyBorder="1"/>
    <xf numFmtId="0" fontId="1" fillId="0" borderId="5" xfId="0" applyFont="1" applyBorder="1"/>
    <xf numFmtId="0" fontId="1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FE7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Fish by Species within QUARRY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'Species by Pond'!$C$1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'Species by Pond'!$B$2:$B$4</c:f>
              <c:strCache>
                <c:ptCount val="3"/>
                <c:pt idx="0">
                  <c:v>Cedar</c:v>
                </c:pt>
                <c:pt idx="1">
                  <c:v>Birch</c:v>
                </c:pt>
                <c:pt idx="2">
                  <c:v>Pine</c:v>
                </c:pt>
              </c:strCache>
            </c:strRef>
          </c:cat>
          <c:val>
            <c:numRef>
              <c:f>'Species by Pond'!$C$2:$C$4</c:f>
              <c:numCache>
                <c:formatCode>General</c:formatCode>
                <c:ptCount val="3"/>
                <c:pt idx="0">
                  <c:v>654</c:v>
                </c:pt>
                <c:pt idx="1">
                  <c:v>1110</c:v>
                </c:pt>
                <c:pt idx="2">
                  <c:v>701</c:v>
                </c:pt>
              </c:numCache>
            </c:numRef>
          </c:val>
        </c:ser>
        <c:ser>
          <c:idx val="1"/>
          <c:order val="1"/>
          <c:tx>
            <c:strRef>
              <c:f>'Species by Pond'!$D$1</c:f>
              <c:strCache>
                <c:ptCount val="1"/>
                <c:pt idx="0">
                  <c:v>Rainbow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'Species by Pond'!$B$2:$B$4</c:f>
              <c:strCache>
                <c:ptCount val="3"/>
                <c:pt idx="0">
                  <c:v>Cedar</c:v>
                </c:pt>
                <c:pt idx="1">
                  <c:v>Birch</c:v>
                </c:pt>
                <c:pt idx="2">
                  <c:v>Pine</c:v>
                </c:pt>
              </c:strCache>
            </c:strRef>
          </c:cat>
          <c:val>
            <c:numRef>
              <c:f>'Species by Pond'!$D$2:$D$4</c:f>
              <c:numCache>
                <c:formatCode>General</c:formatCode>
                <c:ptCount val="3"/>
                <c:pt idx="0">
                  <c:v>234</c:v>
                </c:pt>
                <c:pt idx="1">
                  <c:v>652</c:v>
                </c:pt>
                <c:pt idx="2">
                  <c:v>214</c:v>
                </c:pt>
              </c:numCache>
            </c:numRef>
          </c:val>
        </c:ser>
        <c:ser>
          <c:idx val="2"/>
          <c:order val="2"/>
          <c:tx>
            <c:strRef>
              <c:f>'Species by Pond'!$E$1</c:f>
              <c:strCache>
                <c:ptCount val="1"/>
                <c:pt idx="0">
                  <c:v>Brown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'Species by Pond'!$B$2:$B$4</c:f>
              <c:strCache>
                <c:ptCount val="3"/>
                <c:pt idx="0">
                  <c:v>Cedar</c:v>
                </c:pt>
                <c:pt idx="1">
                  <c:v>Birch</c:v>
                </c:pt>
                <c:pt idx="2">
                  <c:v>Pine</c:v>
                </c:pt>
              </c:strCache>
            </c:strRef>
          </c:cat>
          <c:val>
            <c:numRef>
              <c:f>'Species by Pond'!$E$2:$E$4</c:f>
              <c:numCache>
                <c:formatCode>General</c:formatCode>
                <c:ptCount val="3"/>
                <c:pt idx="0">
                  <c:v>367</c:v>
                </c:pt>
                <c:pt idx="1">
                  <c:v>418</c:v>
                </c:pt>
                <c:pt idx="2">
                  <c:v>390</c:v>
                </c:pt>
              </c:numCache>
            </c:numRef>
          </c:val>
        </c:ser>
        <c:ser>
          <c:idx val="3"/>
          <c:order val="3"/>
          <c:tx>
            <c:strRef>
              <c:f>'Species by Pond'!$F$1</c:f>
              <c:strCache>
                <c:ptCount val="1"/>
                <c:pt idx="0">
                  <c:v>Tiger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'Species by Pond'!$B$2:$B$4</c:f>
              <c:strCache>
                <c:ptCount val="3"/>
                <c:pt idx="0">
                  <c:v>Cedar</c:v>
                </c:pt>
                <c:pt idx="1">
                  <c:v>Birch</c:v>
                </c:pt>
                <c:pt idx="2">
                  <c:v>Pine</c:v>
                </c:pt>
              </c:strCache>
            </c:strRef>
          </c:cat>
          <c:val>
            <c:numRef>
              <c:f>'Species by Pond'!$F$2:$F$4</c:f>
              <c:numCache>
                <c:formatCode>General</c:formatCode>
                <c:ptCount val="3"/>
                <c:pt idx="0">
                  <c:v>48</c:v>
                </c:pt>
                <c:pt idx="1">
                  <c:v>27</c:v>
                </c:pt>
                <c:pt idx="2">
                  <c:v>81</c:v>
                </c:pt>
              </c:numCache>
            </c:numRef>
          </c:val>
        </c:ser>
        <c:ser>
          <c:idx val="4"/>
          <c:order val="4"/>
          <c:tx>
            <c:strRef>
              <c:f>'Species by Pond'!$G$1</c:f>
              <c:strCache>
                <c:ptCount val="1"/>
                <c:pt idx="0">
                  <c:v>Brook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'Species by Pond'!$B$2:$B$4</c:f>
              <c:strCache>
                <c:ptCount val="3"/>
                <c:pt idx="0">
                  <c:v>Cedar</c:v>
                </c:pt>
                <c:pt idx="1">
                  <c:v>Birch</c:v>
                </c:pt>
                <c:pt idx="2">
                  <c:v>Pine</c:v>
                </c:pt>
              </c:strCache>
            </c:strRef>
          </c:cat>
          <c:val>
            <c:numRef>
              <c:f>'Species by Pond'!$G$2:$G$4</c:f>
              <c:numCache>
                <c:formatCode>General</c:formatCode>
                <c:ptCount val="3"/>
                <c:pt idx="0">
                  <c:v>1</c:v>
                </c:pt>
                <c:pt idx="1">
                  <c:v>9</c:v>
                </c:pt>
                <c:pt idx="2">
                  <c:v>11</c:v>
                </c:pt>
              </c:numCache>
            </c:numRef>
          </c:val>
        </c:ser>
        <c:ser>
          <c:idx val="5"/>
          <c:order val="5"/>
          <c:tx>
            <c:strRef>
              <c:f>'Species by Pond'!$H$1</c:f>
              <c:strCache>
                <c:ptCount val="1"/>
                <c:pt idx="0">
                  <c:v>Gold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'Species by Pond'!$B$2:$B$4</c:f>
              <c:strCache>
                <c:ptCount val="3"/>
                <c:pt idx="0">
                  <c:v>Cedar</c:v>
                </c:pt>
                <c:pt idx="1">
                  <c:v>Birch</c:v>
                </c:pt>
                <c:pt idx="2">
                  <c:v>Pine</c:v>
                </c:pt>
              </c:strCache>
            </c:strRef>
          </c:cat>
          <c:val>
            <c:numRef>
              <c:f>'Species by Pond'!$H$2:$H$4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440934056"/>
        <c:axId val="440932880"/>
      </c:barChart>
      <c:catAx>
        <c:axId val="440934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932880"/>
        <c:crosses val="autoZero"/>
        <c:auto val="1"/>
        <c:lblAlgn val="ctr"/>
        <c:lblOffset val="100"/>
        <c:noMultiLvlLbl val="0"/>
      </c:catAx>
      <c:valAx>
        <c:axId val="4409328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40934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of Fish by Species within QUARRY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'Species by Pond'!$C$18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'Species by Pond'!$B$19:$B$21</c:f>
              <c:strCache>
                <c:ptCount val="3"/>
                <c:pt idx="0">
                  <c:v>Cedar</c:v>
                </c:pt>
                <c:pt idx="1">
                  <c:v>Birch</c:v>
                </c:pt>
                <c:pt idx="2">
                  <c:v>Pine</c:v>
                </c:pt>
              </c:strCache>
            </c:strRef>
          </c:cat>
          <c:val>
            <c:numRef>
              <c:f>'Species by Pond'!$C$19:$C$21</c:f>
              <c:numCache>
                <c:formatCode>0.0%</c:formatCode>
                <c:ptCount val="3"/>
                <c:pt idx="0">
                  <c:v>0.25839589095219279</c:v>
                </c:pt>
                <c:pt idx="1">
                  <c:v>0.43856183326748321</c:v>
                </c:pt>
                <c:pt idx="2">
                  <c:v>0.27696562623468984</c:v>
                </c:pt>
              </c:numCache>
            </c:numRef>
          </c:val>
        </c:ser>
        <c:ser>
          <c:idx val="1"/>
          <c:order val="1"/>
          <c:tx>
            <c:strRef>
              <c:f>'Species by Pond'!$D$18</c:f>
              <c:strCache>
                <c:ptCount val="1"/>
                <c:pt idx="0">
                  <c:v>Rainbow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'Species by Pond'!$B$19:$B$21</c:f>
              <c:strCache>
                <c:ptCount val="3"/>
                <c:pt idx="0">
                  <c:v>Cedar</c:v>
                </c:pt>
                <c:pt idx="1">
                  <c:v>Birch</c:v>
                </c:pt>
                <c:pt idx="2">
                  <c:v>Pine</c:v>
                </c:pt>
              </c:strCache>
            </c:strRef>
          </c:cat>
          <c:val>
            <c:numRef>
              <c:f>'Species by Pond'!$D$19:$D$21</c:f>
              <c:numCache>
                <c:formatCode>0.0%</c:formatCode>
                <c:ptCount val="3"/>
                <c:pt idx="0">
                  <c:v>0.3577981651376147</c:v>
                </c:pt>
                <c:pt idx="1">
                  <c:v>0.58738738738738738</c:v>
                </c:pt>
                <c:pt idx="2">
                  <c:v>0.30527817403708984</c:v>
                </c:pt>
              </c:numCache>
            </c:numRef>
          </c:val>
        </c:ser>
        <c:ser>
          <c:idx val="2"/>
          <c:order val="2"/>
          <c:tx>
            <c:strRef>
              <c:f>'Species by Pond'!$E$18</c:f>
              <c:strCache>
                <c:ptCount val="1"/>
                <c:pt idx="0">
                  <c:v>Brown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'Species by Pond'!$B$19:$B$21</c:f>
              <c:strCache>
                <c:ptCount val="3"/>
                <c:pt idx="0">
                  <c:v>Cedar</c:v>
                </c:pt>
                <c:pt idx="1">
                  <c:v>Birch</c:v>
                </c:pt>
                <c:pt idx="2">
                  <c:v>Pine</c:v>
                </c:pt>
              </c:strCache>
            </c:strRef>
          </c:cat>
          <c:val>
            <c:numRef>
              <c:f>'Species by Pond'!$E$19:$E$21</c:f>
              <c:numCache>
                <c:formatCode>0.0%</c:formatCode>
                <c:ptCount val="3"/>
                <c:pt idx="0">
                  <c:v>0.5611620795107034</c:v>
                </c:pt>
                <c:pt idx="1">
                  <c:v>0.37657657657657656</c:v>
                </c:pt>
                <c:pt idx="2">
                  <c:v>0.55634807417974319</c:v>
                </c:pt>
              </c:numCache>
            </c:numRef>
          </c:val>
        </c:ser>
        <c:ser>
          <c:idx val="3"/>
          <c:order val="3"/>
          <c:tx>
            <c:strRef>
              <c:f>'Species by Pond'!$F$18</c:f>
              <c:strCache>
                <c:ptCount val="1"/>
                <c:pt idx="0">
                  <c:v>Tiger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'Species by Pond'!$B$19:$B$21</c:f>
              <c:strCache>
                <c:ptCount val="3"/>
                <c:pt idx="0">
                  <c:v>Cedar</c:v>
                </c:pt>
                <c:pt idx="1">
                  <c:v>Birch</c:v>
                </c:pt>
                <c:pt idx="2">
                  <c:v>Pine</c:v>
                </c:pt>
              </c:strCache>
            </c:strRef>
          </c:cat>
          <c:val>
            <c:numRef>
              <c:f>'Species by Pond'!$F$19:$F$21</c:f>
              <c:numCache>
                <c:formatCode>0.0%</c:formatCode>
                <c:ptCount val="3"/>
                <c:pt idx="0">
                  <c:v>7.3394495412844041E-2</c:v>
                </c:pt>
                <c:pt idx="1">
                  <c:v>2.4324324324324326E-2</c:v>
                </c:pt>
                <c:pt idx="2">
                  <c:v>0.11554921540656206</c:v>
                </c:pt>
              </c:numCache>
            </c:numRef>
          </c:val>
        </c:ser>
        <c:ser>
          <c:idx val="4"/>
          <c:order val="4"/>
          <c:tx>
            <c:strRef>
              <c:f>'Species by Pond'!$G$18</c:f>
              <c:strCache>
                <c:ptCount val="1"/>
                <c:pt idx="0">
                  <c:v>Brook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'Species by Pond'!$B$19:$B$21</c:f>
              <c:strCache>
                <c:ptCount val="3"/>
                <c:pt idx="0">
                  <c:v>Cedar</c:v>
                </c:pt>
                <c:pt idx="1">
                  <c:v>Birch</c:v>
                </c:pt>
                <c:pt idx="2">
                  <c:v>Pine</c:v>
                </c:pt>
              </c:strCache>
            </c:strRef>
          </c:cat>
          <c:val>
            <c:numRef>
              <c:f>'Species by Pond'!$G$19:$G$21</c:f>
              <c:numCache>
                <c:formatCode>0.0%</c:formatCode>
                <c:ptCount val="3"/>
                <c:pt idx="0">
                  <c:v>1.5290519877675841E-3</c:v>
                </c:pt>
                <c:pt idx="1">
                  <c:v>8.1081081081081086E-3</c:v>
                </c:pt>
                <c:pt idx="2">
                  <c:v>1.5691868758915834E-2</c:v>
                </c:pt>
              </c:numCache>
            </c:numRef>
          </c:val>
        </c:ser>
        <c:ser>
          <c:idx val="5"/>
          <c:order val="5"/>
          <c:tx>
            <c:strRef>
              <c:f>'Species by Pond'!$H$18</c:f>
              <c:strCache>
                <c:ptCount val="1"/>
                <c:pt idx="0">
                  <c:v>Gold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'Species by Pond'!$B$19:$B$21</c:f>
              <c:strCache>
                <c:ptCount val="3"/>
                <c:pt idx="0">
                  <c:v>Cedar</c:v>
                </c:pt>
                <c:pt idx="1">
                  <c:v>Birch</c:v>
                </c:pt>
                <c:pt idx="2">
                  <c:v>Pine</c:v>
                </c:pt>
              </c:strCache>
            </c:strRef>
          </c:cat>
          <c:val>
            <c:numRef>
              <c:f>'Species by Pond'!$H$19:$H$21</c:f>
              <c:numCache>
                <c:formatCode>0.0%</c:formatCode>
                <c:ptCount val="3"/>
                <c:pt idx="0">
                  <c:v>6.1162079510703364E-3</c:v>
                </c:pt>
                <c:pt idx="1">
                  <c:v>3.6036036036036037E-3</c:v>
                </c:pt>
                <c:pt idx="2">
                  <c:v>7.1326676176890159E-3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440934448"/>
        <c:axId val="440933272"/>
      </c:barChart>
      <c:catAx>
        <c:axId val="440934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933272"/>
        <c:crosses val="autoZero"/>
        <c:auto val="1"/>
        <c:lblAlgn val="ctr"/>
        <c:lblOffset val="100"/>
        <c:noMultiLvlLbl val="0"/>
      </c:catAx>
      <c:valAx>
        <c:axId val="440933272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44093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Number of Fish by Length within</a:t>
            </a:r>
            <a:r>
              <a:rPr lang="en-US" b="1" baseline="0"/>
              <a:t> Quarry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476313719806591E-2"/>
          <c:y val="0.12931241243008224"/>
          <c:w val="0.91897692919624285"/>
          <c:h val="0.6262173170623162"/>
        </c:manualLayout>
      </c:layout>
      <c:lineChart>
        <c:grouping val="standard"/>
        <c:varyColors val="0"/>
        <c:ser>
          <c:idx val="0"/>
          <c:order val="0"/>
          <c:tx>
            <c:strRef>
              <c:f>'Pond by Length'!$C$2</c:f>
              <c:strCache>
                <c:ptCount val="1"/>
                <c:pt idx="0">
                  <c:v>Birch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trendline>
            <c:spPr>
              <a:ln w="28575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'Pond by Length'!$D$1:$X$1</c:f>
              <c:strCache>
                <c:ptCount val="21"/>
                <c:pt idx="0">
                  <c:v>9"</c:v>
                </c:pt>
                <c:pt idx="1">
                  <c:v>10"</c:v>
                </c:pt>
                <c:pt idx="2">
                  <c:v>11"</c:v>
                </c:pt>
                <c:pt idx="3">
                  <c:v>12"</c:v>
                </c:pt>
                <c:pt idx="4">
                  <c:v>13"</c:v>
                </c:pt>
                <c:pt idx="5">
                  <c:v>14"</c:v>
                </c:pt>
                <c:pt idx="6">
                  <c:v>15"</c:v>
                </c:pt>
                <c:pt idx="7">
                  <c:v>16"</c:v>
                </c:pt>
                <c:pt idx="8">
                  <c:v>17"</c:v>
                </c:pt>
                <c:pt idx="9">
                  <c:v>18"</c:v>
                </c:pt>
                <c:pt idx="10">
                  <c:v>19"</c:v>
                </c:pt>
                <c:pt idx="11">
                  <c:v>20"</c:v>
                </c:pt>
                <c:pt idx="12">
                  <c:v>21"</c:v>
                </c:pt>
                <c:pt idx="13">
                  <c:v>22"</c:v>
                </c:pt>
                <c:pt idx="14">
                  <c:v>23"</c:v>
                </c:pt>
                <c:pt idx="15">
                  <c:v>24"</c:v>
                </c:pt>
                <c:pt idx="16">
                  <c:v>25"</c:v>
                </c:pt>
                <c:pt idx="17">
                  <c:v>26"</c:v>
                </c:pt>
                <c:pt idx="18">
                  <c:v>27"</c:v>
                </c:pt>
                <c:pt idx="19">
                  <c:v>28"</c:v>
                </c:pt>
                <c:pt idx="20">
                  <c:v>29"</c:v>
                </c:pt>
              </c:strCache>
            </c:strRef>
          </c:cat>
          <c:val>
            <c:numRef>
              <c:f>'Pond by Length'!$D$2:$X$2</c:f>
              <c:numCache>
                <c:formatCode>General</c:formatCode>
                <c:ptCount val="21"/>
                <c:pt idx="0">
                  <c:v>9</c:v>
                </c:pt>
                <c:pt idx="1">
                  <c:v>19</c:v>
                </c:pt>
                <c:pt idx="2">
                  <c:v>12</c:v>
                </c:pt>
                <c:pt idx="3">
                  <c:v>85</c:v>
                </c:pt>
                <c:pt idx="4">
                  <c:v>99</c:v>
                </c:pt>
                <c:pt idx="5">
                  <c:v>299</c:v>
                </c:pt>
                <c:pt idx="6">
                  <c:v>162</c:v>
                </c:pt>
                <c:pt idx="7">
                  <c:v>176</c:v>
                </c:pt>
                <c:pt idx="8">
                  <c:v>82</c:v>
                </c:pt>
                <c:pt idx="9">
                  <c:v>67</c:v>
                </c:pt>
                <c:pt idx="10">
                  <c:v>36</c:v>
                </c:pt>
                <c:pt idx="11">
                  <c:v>32</c:v>
                </c:pt>
                <c:pt idx="12">
                  <c:v>15</c:v>
                </c:pt>
                <c:pt idx="13">
                  <c:v>9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'Pond by Length'!$C$3</c:f>
              <c:strCache>
                <c:ptCount val="1"/>
                <c:pt idx="0">
                  <c:v>Cedar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trendline>
            <c:spPr>
              <a:ln w="28575" cap="rnd">
                <a:solidFill>
                  <a:schemeClr val="accent2"/>
                </a:solidFill>
                <a:prstDash val="solid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'Pond by Length'!$D$1:$X$1</c:f>
              <c:strCache>
                <c:ptCount val="21"/>
                <c:pt idx="0">
                  <c:v>9"</c:v>
                </c:pt>
                <c:pt idx="1">
                  <c:v>10"</c:v>
                </c:pt>
                <c:pt idx="2">
                  <c:v>11"</c:v>
                </c:pt>
                <c:pt idx="3">
                  <c:v>12"</c:v>
                </c:pt>
                <c:pt idx="4">
                  <c:v>13"</c:v>
                </c:pt>
                <c:pt idx="5">
                  <c:v>14"</c:v>
                </c:pt>
                <c:pt idx="6">
                  <c:v>15"</c:v>
                </c:pt>
                <c:pt idx="7">
                  <c:v>16"</c:v>
                </c:pt>
                <c:pt idx="8">
                  <c:v>17"</c:v>
                </c:pt>
                <c:pt idx="9">
                  <c:v>18"</c:v>
                </c:pt>
                <c:pt idx="10">
                  <c:v>19"</c:v>
                </c:pt>
                <c:pt idx="11">
                  <c:v>20"</c:v>
                </c:pt>
                <c:pt idx="12">
                  <c:v>21"</c:v>
                </c:pt>
                <c:pt idx="13">
                  <c:v>22"</c:v>
                </c:pt>
                <c:pt idx="14">
                  <c:v>23"</c:v>
                </c:pt>
                <c:pt idx="15">
                  <c:v>24"</c:v>
                </c:pt>
                <c:pt idx="16">
                  <c:v>25"</c:v>
                </c:pt>
                <c:pt idx="17">
                  <c:v>26"</c:v>
                </c:pt>
                <c:pt idx="18">
                  <c:v>27"</c:v>
                </c:pt>
                <c:pt idx="19">
                  <c:v>28"</c:v>
                </c:pt>
                <c:pt idx="20">
                  <c:v>29"</c:v>
                </c:pt>
              </c:strCache>
            </c:strRef>
          </c:cat>
          <c:val>
            <c:numRef>
              <c:f>'Pond by Length'!$D$3:$X$3</c:f>
              <c:numCache>
                <c:formatCode>General</c:formatCode>
                <c:ptCount val="21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20</c:v>
                </c:pt>
                <c:pt idx="4">
                  <c:v>30</c:v>
                </c:pt>
                <c:pt idx="5">
                  <c:v>75</c:v>
                </c:pt>
                <c:pt idx="6">
                  <c:v>69</c:v>
                </c:pt>
                <c:pt idx="7">
                  <c:v>107</c:v>
                </c:pt>
                <c:pt idx="8">
                  <c:v>66</c:v>
                </c:pt>
                <c:pt idx="9">
                  <c:v>70</c:v>
                </c:pt>
                <c:pt idx="10">
                  <c:v>42</c:v>
                </c:pt>
                <c:pt idx="11">
                  <c:v>48</c:v>
                </c:pt>
                <c:pt idx="12">
                  <c:v>27</c:v>
                </c:pt>
                <c:pt idx="13">
                  <c:v>36</c:v>
                </c:pt>
                <c:pt idx="14">
                  <c:v>21</c:v>
                </c:pt>
                <c:pt idx="15">
                  <c:v>21</c:v>
                </c:pt>
                <c:pt idx="16">
                  <c:v>9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'Pond by Length'!$C$4</c:f>
              <c:strCache>
                <c:ptCount val="1"/>
                <c:pt idx="0">
                  <c:v>Pine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trendline>
            <c:spPr>
              <a:ln w="28575" cap="rnd">
                <a:solidFill>
                  <a:srgbClr val="92D050"/>
                </a:solidFill>
                <a:prstDash val="solid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'Pond by Length'!$D$1:$X$1</c:f>
              <c:strCache>
                <c:ptCount val="21"/>
                <c:pt idx="0">
                  <c:v>9"</c:v>
                </c:pt>
                <c:pt idx="1">
                  <c:v>10"</c:v>
                </c:pt>
                <c:pt idx="2">
                  <c:v>11"</c:v>
                </c:pt>
                <c:pt idx="3">
                  <c:v>12"</c:v>
                </c:pt>
                <c:pt idx="4">
                  <c:v>13"</c:v>
                </c:pt>
                <c:pt idx="5">
                  <c:v>14"</c:v>
                </c:pt>
                <c:pt idx="6">
                  <c:v>15"</c:v>
                </c:pt>
                <c:pt idx="7">
                  <c:v>16"</c:v>
                </c:pt>
                <c:pt idx="8">
                  <c:v>17"</c:v>
                </c:pt>
                <c:pt idx="9">
                  <c:v>18"</c:v>
                </c:pt>
                <c:pt idx="10">
                  <c:v>19"</c:v>
                </c:pt>
                <c:pt idx="11">
                  <c:v>20"</c:v>
                </c:pt>
                <c:pt idx="12">
                  <c:v>21"</c:v>
                </c:pt>
                <c:pt idx="13">
                  <c:v>22"</c:v>
                </c:pt>
                <c:pt idx="14">
                  <c:v>23"</c:v>
                </c:pt>
                <c:pt idx="15">
                  <c:v>24"</c:v>
                </c:pt>
                <c:pt idx="16">
                  <c:v>25"</c:v>
                </c:pt>
                <c:pt idx="17">
                  <c:v>26"</c:v>
                </c:pt>
                <c:pt idx="18">
                  <c:v>27"</c:v>
                </c:pt>
                <c:pt idx="19">
                  <c:v>28"</c:v>
                </c:pt>
                <c:pt idx="20">
                  <c:v>29"</c:v>
                </c:pt>
              </c:strCache>
            </c:strRef>
          </c:cat>
          <c:val>
            <c:numRef>
              <c:f>'Pond by Length'!$D$4:$X$4</c:f>
              <c:numCache>
                <c:formatCode>General</c:formatCode>
                <c:ptCount val="2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33</c:v>
                </c:pt>
                <c:pt idx="4">
                  <c:v>28</c:v>
                </c:pt>
                <c:pt idx="5">
                  <c:v>79</c:v>
                </c:pt>
                <c:pt idx="6">
                  <c:v>103</c:v>
                </c:pt>
                <c:pt idx="7">
                  <c:v>139</c:v>
                </c:pt>
                <c:pt idx="8">
                  <c:v>66</c:v>
                </c:pt>
                <c:pt idx="9">
                  <c:v>81</c:v>
                </c:pt>
                <c:pt idx="10">
                  <c:v>55</c:v>
                </c:pt>
                <c:pt idx="11">
                  <c:v>32</c:v>
                </c:pt>
                <c:pt idx="12">
                  <c:v>29</c:v>
                </c:pt>
                <c:pt idx="13">
                  <c:v>25</c:v>
                </c:pt>
                <c:pt idx="14">
                  <c:v>10</c:v>
                </c:pt>
                <c:pt idx="15">
                  <c:v>9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930136"/>
        <c:axId val="440935232"/>
      </c:lineChart>
      <c:catAx>
        <c:axId val="440930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935232"/>
        <c:crosses val="autoZero"/>
        <c:auto val="1"/>
        <c:lblAlgn val="ctr"/>
        <c:lblOffset val="100"/>
        <c:noMultiLvlLbl val="0"/>
      </c:catAx>
      <c:valAx>
        <c:axId val="440935232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930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% of Fish</a:t>
            </a:r>
            <a:r>
              <a:rPr lang="en-US" b="1" baseline="0"/>
              <a:t> by Length Within Quarry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'Pond by Length'!$C$13</c:f>
              <c:strCache>
                <c:ptCount val="1"/>
                <c:pt idx="0">
                  <c:v>Birch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trendline>
            <c:spPr>
              <a:ln w="28575" cap="rnd">
                <a:solidFill>
                  <a:srgbClr val="0070C0"/>
                </a:solidFill>
                <a:prstDash val="solid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'Pond by Length'!$D$12:$X$12</c:f>
              <c:strCache>
                <c:ptCount val="21"/>
                <c:pt idx="0">
                  <c:v>9"</c:v>
                </c:pt>
                <c:pt idx="1">
                  <c:v>10"</c:v>
                </c:pt>
                <c:pt idx="2">
                  <c:v>11"</c:v>
                </c:pt>
                <c:pt idx="3">
                  <c:v>12"</c:v>
                </c:pt>
                <c:pt idx="4">
                  <c:v>13"</c:v>
                </c:pt>
                <c:pt idx="5">
                  <c:v>14"</c:v>
                </c:pt>
                <c:pt idx="6">
                  <c:v>15"</c:v>
                </c:pt>
                <c:pt idx="7">
                  <c:v>16"</c:v>
                </c:pt>
                <c:pt idx="8">
                  <c:v>17"</c:v>
                </c:pt>
                <c:pt idx="9">
                  <c:v>18"</c:v>
                </c:pt>
                <c:pt idx="10">
                  <c:v>19"</c:v>
                </c:pt>
                <c:pt idx="11">
                  <c:v>20"</c:v>
                </c:pt>
                <c:pt idx="12">
                  <c:v>21"</c:v>
                </c:pt>
                <c:pt idx="13">
                  <c:v>22"</c:v>
                </c:pt>
                <c:pt idx="14">
                  <c:v>23"</c:v>
                </c:pt>
                <c:pt idx="15">
                  <c:v>24"</c:v>
                </c:pt>
                <c:pt idx="16">
                  <c:v>25"</c:v>
                </c:pt>
                <c:pt idx="17">
                  <c:v>26"</c:v>
                </c:pt>
                <c:pt idx="18">
                  <c:v>27"</c:v>
                </c:pt>
                <c:pt idx="19">
                  <c:v>28"</c:v>
                </c:pt>
                <c:pt idx="20">
                  <c:v>29"</c:v>
                </c:pt>
              </c:strCache>
            </c:strRef>
          </c:cat>
          <c:val>
            <c:numRef>
              <c:f>'Pond by Length'!$D$13:$X$13</c:f>
              <c:numCache>
                <c:formatCode>0.0%</c:formatCode>
                <c:ptCount val="21"/>
                <c:pt idx="0">
                  <c:v>8.1154192966636611E-3</c:v>
                </c:pt>
                <c:pt idx="1">
                  <c:v>1.7132551848512173E-2</c:v>
                </c:pt>
                <c:pt idx="2">
                  <c:v>1.0820559062218215E-2</c:v>
                </c:pt>
                <c:pt idx="3">
                  <c:v>7.6645626690712357E-2</c:v>
                </c:pt>
                <c:pt idx="4">
                  <c:v>8.9269612263300269E-2</c:v>
                </c:pt>
                <c:pt idx="5">
                  <c:v>0.26961226330027049</c:v>
                </c:pt>
                <c:pt idx="6">
                  <c:v>0.14607754733994591</c:v>
                </c:pt>
                <c:pt idx="7">
                  <c:v>0.1587015329125338</c:v>
                </c:pt>
                <c:pt idx="8">
                  <c:v>7.3940486925157797E-2</c:v>
                </c:pt>
                <c:pt idx="9">
                  <c:v>6.0414788097385035E-2</c:v>
                </c:pt>
                <c:pt idx="10">
                  <c:v>3.2461677186654644E-2</c:v>
                </c:pt>
                <c:pt idx="11">
                  <c:v>2.8854824165915238E-2</c:v>
                </c:pt>
                <c:pt idx="12">
                  <c:v>1.3525698827772768E-2</c:v>
                </c:pt>
                <c:pt idx="13">
                  <c:v>8.1154192966636611E-3</c:v>
                </c:pt>
                <c:pt idx="14">
                  <c:v>2.7051397655545538E-3</c:v>
                </c:pt>
                <c:pt idx="15">
                  <c:v>1.8034265103697023E-3</c:v>
                </c:pt>
                <c:pt idx="16">
                  <c:v>9.0171325518485117E-4</c:v>
                </c:pt>
                <c:pt idx="17">
                  <c:v>9.0171325518485117E-4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'Pond by Length'!$C$14</c:f>
              <c:strCache>
                <c:ptCount val="1"/>
                <c:pt idx="0">
                  <c:v>Cedar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trendline>
            <c:spPr>
              <a:ln w="28575" cap="rnd">
                <a:solidFill>
                  <a:schemeClr val="accent2"/>
                </a:solidFill>
                <a:prstDash val="solid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'Pond by Length'!$D$12:$X$12</c:f>
              <c:strCache>
                <c:ptCount val="21"/>
                <c:pt idx="0">
                  <c:v>9"</c:v>
                </c:pt>
                <c:pt idx="1">
                  <c:v>10"</c:v>
                </c:pt>
                <c:pt idx="2">
                  <c:v>11"</c:v>
                </c:pt>
                <c:pt idx="3">
                  <c:v>12"</c:v>
                </c:pt>
                <c:pt idx="4">
                  <c:v>13"</c:v>
                </c:pt>
                <c:pt idx="5">
                  <c:v>14"</c:v>
                </c:pt>
                <c:pt idx="6">
                  <c:v>15"</c:v>
                </c:pt>
                <c:pt idx="7">
                  <c:v>16"</c:v>
                </c:pt>
                <c:pt idx="8">
                  <c:v>17"</c:v>
                </c:pt>
                <c:pt idx="9">
                  <c:v>18"</c:v>
                </c:pt>
                <c:pt idx="10">
                  <c:v>19"</c:v>
                </c:pt>
                <c:pt idx="11">
                  <c:v>20"</c:v>
                </c:pt>
                <c:pt idx="12">
                  <c:v>21"</c:v>
                </c:pt>
                <c:pt idx="13">
                  <c:v>22"</c:v>
                </c:pt>
                <c:pt idx="14">
                  <c:v>23"</c:v>
                </c:pt>
                <c:pt idx="15">
                  <c:v>24"</c:v>
                </c:pt>
                <c:pt idx="16">
                  <c:v>25"</c:v>
                </c:pt>
                <c:pt idx="17">
                  <c:v>26"</c:v>
                </c:pt>
                <c:pt idx="18">
                  <c:v>27"</c:v>
                </c:pt>
                <c:pt idx="19">
                  <c:v>28"</c:v>
                </c:pt>
                <c:pt idx="20">
                  <c:v>29"</c:v>
                </c:pt>
              </c:strCache>
            </c:strRef>
          </c:cat>
          <c:val>
            <c:numRef>
              <c:f>'Pond by Length'!$D$14:$X$14</c:f>
              <c:numCache>
                <c:formatCode>0.0%</c:formatCode>
                <c:ptCount val="21"/>
                <c:pt idx="0">
                  <c:v>1.5290519877675841E-3</c:v>
                </c:pt>
                <c:pt idx="1">
                  <c:v>6.1162079510703364E-3</c:v>
                </c:pt>
                <c:pt idx="2">
                  <c:v>3.0581039755351682E-3</c:v>
                </c:pt>
                <c:pt idx="3">
                  <c:v>3.0581039755351681E-2</c:v>
                </c:pt>
                <c:pt idx="4">
                  <c:v>4.5871559633027525E-2</c:v>
                </c:pt>
                <c:pt idx="5">
                  <c:v>0.11467889908256881</c:v>
                </c:pt>
                <c:pt idx="6">
                  <c:v>0.10550458715596331</c:v>
                </c:pt>
                <c:pt idx="7">
                  <c:v>0.1636085626911315</c:v>
                </c:pt>
                <c:pt idx="8">
                  <c:v>0.10091743119266056</c:v>
                </c:pt>
                <c:pt idx="9">
                  <c:v>0.10703363914373089</c:v>
                </c:pt>
                <c:pt idx="10">
                  <c:v>6.4220183486238536E-2</c:v>
                </c:pt>
                <c:pt idx="11">
                  <c:v>7.3394495412844041E-2</c:v>
                </c:pt>
                <c:pt idx="12">
                  <c:v>4.1284403669724773E-2</c:v>
                </c:pt>
                <c:pt idx="13">
                  <c:v>5.5045871559633031E-2</c:v>
                </c:pt>
                <c:pt idx="14">
                  <c:v>3.2110091743119268E-2</c:v>
                </c:pt>
                <c:pt idx="15">
                  <c:v>3.2110091743119268E-2</c:v>
                </c:pt>
                <c:pt idx="16">
                  <c:v>1.3761467889908258E-2</c:v>
                </c:pt>
                <c:pt idx="17">
                  <c:v>7.6452599388379203E-3</c:v>
                </c:pt>
                <c:pt idx="18">
                  <c:v>0</c:v>
                </c:pt>
                <c:pt idx="19">
                  <c:v>0</c:v>
                </c:pt>
                <c:pt idx="20">
                  <c:v>1.5290519877675841E-3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'Pond by Length'!$C$15</c:f>
              <c:strCache>
                <c:ptCount val="1"/>
                <c:pt idx="0">
                  <c:v>Pine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trendline>
            <c:spPr>
              <a:ln w="28575" cap="rnd" cmpd="sng">
                <a:solidFill>
                  <a:schemeClr val="accent6"/>
                </a:solidFill>
                <a:prstDash val="solid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'Pond by Length'!$D$12:$X$12</c:f>
              <c:strCache>
                <c:ptCount val="21"/>
                <c:pt idx="0">
                  <c:v>9"</c:v>
                </c:pt>
                <c:pt idx="1">
                  <c:v>10"</c:v>
                </c:pt>
                <c:pt idx="2">
                  <c:v>11"</c:v>
                </c:pt>
                <c:pt idx="3">
                  <c:v>12"</c:v>
                </c:pt>
                <c:pt idx="4">
                  <c:v>13"</c:v>
                </c:pt>
                <c:pt idx="5">
                  <c:v>14"</c:v>
                </c:pt>
                <c:pt idx="6">
                  <c:v>15"</c:v>
                </c:pt>
                <c:pt idx="7">
                  <c:v>16"</c:v>
                </c:pt>
                <c:pt idx="8">
                  <c:v>17"</c:v>
                </c:pt>
                <c:pt idx="9">
                  <c:v>18"</c:v>
                </c:pt>
                <c:pt idx="10">
                  <c:v>19"</c:v>
                </c:pt>
                <c:pt idx="11">
                  <c:v>20"</c:v>
                </c:pt>
                <c:pt idx="12">
                  <c:v>21"</c:v>
                </c:pt>
                <c:pt idx="13">
                  <c:v>22"</c:v>
                </c:pt>
                <c:pt idx="14">
                  <c:v>23"</c:v>
                </c:pt>
                <c:pt idx="15">
                  <c:v>24"</c:v>
                </c:pt>
                <c:pt idx="16">
                  <c:v>25"</c:v>
                </c:pt>
                <c:pt idx="17">
                  <c:v>26"</c:v>
                </c:pt>
                <c:pt idx="18">
                  <c:v>27"</c:v>
                </c:pt>
                <c:pt idx="19">
                  <c:v>28"</c:v>
                </c:pt>
                <c:pt idx="20">
                  <c:v>29"</c:v>
                </c:pt>
              </c:strCache>
            </c:strRef>
          </c:cat>
          <c:val>
            <c:numRef>
              <c:f>'Pond by Length'!$D$15:$X$15</c:f>
              <c:numCache>
                <c:formatCode>0.0%</c:formatCode>
                <c:ptCount val="21"/>
                <c:pt idx="0">
                  <c:v>4.2857142857142859E-3</c:v>
                </c:pt>
                <c:pt idx="1">
                  <c:v>4.2857142857142859E-3</c:v>
                </c:pt>
                <c:pt idx="2">
                  <c:v>4.2857142857142859E-3</c:v>
                </c:pt>
                <c:pt idx="3">
                  <c:v>4.7142857142857146E-2</c:v>
                </c:pt>
                <c:pt idx="4">
                  <c:v>0.04</c:v>
                </c:pt>
                <c:pt idx="5">
                  <c:v>0.11285714285714285</c:v>
                </c:pt>
                <c:pt idx="6">
                  <c:v>0.14714285714285713</c:v>
                </c:pt>
                <c:pt idx="7">
                  <c:v>0.19857142857142857</c:v>
                </c:pt>
                <c:pt idx="8">
                  <c:v>9.4285714285714292E-2</c:v>
                </c:pt>
                <c:pt idx="9">
                  <c:v>0.11571428571428571</c:v>
                </c:pt>
                <c:pt idx="10">
                  <c:v>7.857142857142857E-2</c:v>
                </c:pt>
                <c:pt idx="11">
                  <c:v>4.5714285714285714E-2</c:v>
                </c:pt>
                <c:pt idx="12">
                  <c:v>4.1428571428571426E-2</c:v>
                </c:pt>
                <c:pt idx="13">
                  <c:v>3.5714285714285712E-2</c:v>
                </c:pt>
                <c:pt idx="14">
                  <c:v>1.4285714285714285E-2</c:v>
                </c:pt>
                <c:pt idx="15">
                  <c:v>1.2857142857142857E-2</c:v>
                </c:pt>
                <c:pt idx="16">
                  <c:v>2.8571428571428571E-3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928960"/>
        <c:axId val="440936016"/>
      </c:lineChart>
      <c:catAx>
        <c:axId val="44092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936016"/>
        <c:crosses val="autoZero"/>
        <c:auto val="1"/>
        <c:lblAlgn val="ctr"/>
        <c:lblOffset val="100"/>
        <c:noMultiLvlLbl val="0"/>
      </c:catAx>
      <c:valAx>
        <c:axId val="440936016"/>
        <c:scaling>
          <c:orientation val="minMax"/>
          <c:max val="0.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92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80962</xdr:rowOff>
    </xdr:from>
    <xdr:to>
      <xdr:col>0</xdr:col>
      <xdr:colOff>4371975</xdr:colOff>
      <xdr:row>14</xdr:row>
      <xdr:rowOff>157162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17</xdr:row>
      <xdr:rowOff>42862</xdr:rowOff>
    </xdr:from>
    <xdr:to>
      <xdr:col>0</xdr:col>
      <xdr:colOff>4329112</xdr:colOff>
      <xdr:row>31</xdr:row>
      <xdr:rowOff>119062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95250</xdr:rowOff>
    </xdr:from>
    <xdr:to>
      <xdr:col>0</xdr:col>
      <xdr:colOff>5110161</xdr:colOff>
      <xdr:row>10</xdr:row>
      <xdr:rowOff>1123188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10</xdr:row>
      <xdr:rowOff>1876427</xdr:rowOff>
    </xdr:from>
    <xdr:to>
      <xdr:col>0</xdr:col>
      <xdr:colOff>5062536</xdr:colOff>
      <xdr:row>30</xdr:row>
      <xdr:rowOff>9527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tabSelected="1" workbookViewId="0">
      <selection activeCell="A17" sqref="A17"/>
    </sheetView>
  </sheetViews>
  <sheetFormatPr defaultRowHeight="15" x14ac:dyDescent="0.25"/>
  <cols>
    <col min="1" max="1" width="68" customWidth="1"/>
    <col min="2" max="2" width="11.85546875" bestFit="1" customWidth="1"/>
  </cols>
  <sheetData>
    <row r="1" spans="2:8" ht="15.75" thickBot="1" x14ac:dyDescent="0.3">
      <c r="C1" t="s">
        <v>11</v>
      </c>
      <c r="D1" t="s">
        <v>6</v>
      </c>
      <c r="E1" t="s">
        <v>7</v>
      </c>
      <c r="F1" t="s">
        <v>10</v>
      </c>
      <c r="G1" t="s">
        <v>8</v>
      </c>
      <c r="H1" t="s">
        <v>9</v>
      </c>
    </row>
    <row r="2" spans="2:8" x14ac:dyDescent="0.25">
      <c r="B2" t="s">
        <v>0</v>
      </c>
      <c r="C2" s="25">
        <f t="shared" ref="C2:C8" si="0">SUM(D2:H2)</f>
        <v>654</v>
      </c>
      <c r="D2" s="26">
        <v>234</v>
      </c>
      <c r="E2" s="26">
        <v>367</v>
      </c>
      <c r="F2" s="26">
        <v>48</v>
      </c>
      <c r="G2" s="26">
        <v>1</v>
      </c>
      <c r="H2" s="27">
        <v>4</v>
      </c>
    </row>
    <row r="3" spans="2:8" x14ac:dyDescent="0.25">
      <c r="B3" t="s">
        <v>1</v>
      </c>
      <c r="C3" s="28">
        <f t="shared" si="0"/>
        <v>1110</v>
      </c>
      <c r="D3" s="14">
        <v>652</v>
      </c>
      <c r="E3" s="14">
        <v>418</v>
      </c>
      <c r="F3" s="14">
        <v>27</v>
      </c>
      <c r="G3" s="14">
        <v>9</v>
      </c>
      <c r="H3" s="29">
        <v>4</v>
      </c>
    </row>
    <row r="4" spans="2:8" x14ac:dyDescent="0.25">
      <c r="B4" t="s">
        <v>2</v>
      </c>
      <c r="C4" s="28">
        <f t="shared" si="0"/>
        <v>701</v>
      </c>
      <c r="D4" s="14">
        <v>214</v>
      </c>
      <c r="E4" s="14">
        <v>390</v>
      </c>
      <c r="F4" s="14">
        <v>81</v>
      </c>
      <c r="G4" s="14">
        <v>11</v>
      </c>
      <c r="H4" s="29">
        <v>5</v>
      </c>
    </row>
    <row r="5" spans="2:8" x14ac:dyDescent="0.25">
      <c r="B5" t="s">
        <v>3</v>
      </c>
      <c r="C5" s="28">
        <f t="shared" si="0"/>
        <v>26</v>
      </c>
      <c r="D5" s="14">
        <v>18</v>
      </c>
      <c r="E5" s="14">
        <v>7</v>
      </c>
      <c r="F5" s="14">
        <v>1</v>
      </c>
      <c r="G5" s="14"/>
      <c r="H5" s="29"/>
    </row>
    <row r="6" spans="2:8" x14ac:dyDescent="0.25">
      <c r="B6" t="s">
        <v>4</v>
      </c>
      <c r="C6" s="28">
        <f t="shared" si="0"/>
        <v>10</v>
      </c>
      <c r="D6" s="14">
        <v>5</v>
      </c>
      <c r="E6" s="14">
        <v>2</v>
      </c>
      <c r="F6" s="14">
        <v>1</v>
      </c>
      <c r="G6" s="14">
        <v>2</v>
      </c>
      <c r="H6" s="29"/>
    </row>
    <row r="7" spans="2:8" x14ac:dyDescent="0.25">
      <c r="B7" t="s">
        <v>5</v>
      </c>
      <c r="C7" s="28">
        <f t="shared" si="0"/>
        <v>30</v>
      </c>
      <c r="D7" s="14">
        <v>11</v>
      </c>
      <c r="E7" s="14">
        <v>18</v>
      </c>
      <c r="F7" s="14"/>
      <c r="G7" s="14">
        <v>1</v>
      </c>
      <c r="H7" s="29"/>
    </row>
    <row r="8" spans="2:8" x14ac:dyDescent="0.25">
      <c r="B8" t="s">
        <v>12</v>
      </c>
      <c r="C8" s="28">
        <f t="shared" si="0"/>
        <v>2531</v>
      </c>
      <c r="D8" s="14">
        <f>SUM(D2:D7)</f>
        <v>1134</v>
      </c>
      <c r="E8" s="14">
        <f>SUM(E2:E7)</f>
        <v>1202</v>
      </c>
      <c r="F8" s="14">
        <f>SUM(F2:F7)</f>
        <v>158</v>
      </c>
      <c r="G8" s="14">
        <f>SUM(G2:G7)</f>
        <v>24</v>
      </c>
      <c r="H8" s="29">
        <f>SUM(H2:H7)</f>
        <v>13</v>
      </c>
    </row>
    <row r="9" spans="2:8" x14ac:dyDescent="0.25">
      <c r="B9" t="s">
        <v>13</v>
      </c>
      <c r="C9" s="28">
        <f t="shared" ref="C9:H9" si="1">SUM(C2:C4)</f>
        <v>2465</v>
      </c>
      <c r="D9" s="14">
        <f t="shared" si="1"/>
        <v>1100</v>
      </c>
      <c r="E9" s="14">
        <f t="shared" si="1"/>
        <v>1175</v>
      </c>
      <c r="F9" s="14">
        <f t="shared" si="1"/>
        <v>156</v>
      </c>
      <c r="G9" s="14">
        <f t="shared" si="1"/>
        <v>21</v>
      </c>
      <c r="H9" s="29">
        <f t="shared" si="1"/>
        <v>13</v>
      </c>
    </row>
    <row r="10" spans="2:8" ht="15.75" thickBot="1" x14ac:dyDescent="0.3">
      <c r="B10" t="s">
        <v>14</v>
      </c>
      <c r="C10" s="30">
        <f t="shared" ref="C10:H10" si="2">SUM(C5:C7)</f>
        <v>66</v>
      </c>
      <c r="D10" s="31">
        <f t="shared" si="2"/>
        <v>34</v>
      </c>
      <c r="E10" s="31">
        <f t="shared" si="2"/>
        <v>27</v>
      </c>
      <c r="F10" s="31">
        <f t="shared" si="2"/>
        <v>2</v>
      </c>
      <c r="G10" s="31">
        <f t="shared" si="2"/>
        <v>3</v>
      </c>
      <c r="H10" s="32">
        <f t="shared" si="2"/>
        <v>0</v>
      </c>
    </row>
    <row r="18" spans="2:8" ht="15.75" thickBot="1" x14ac:dyDescent="0.3">
      <c r="C18" t="str">
        <f t="shared" ref="C18:H18" si="3">+C1</f>
        <v>Total</v>
      </c>
      <c r="D18" t="str">
        <f t="shared" si="3"/>
        <v>Rainbow</v>
      </c>
      <c r="E18" t="str">
        <f t="shared" si="3"/>
        <v>Brown</v>
      </c>
      <c r="F18" t="str">
        <f t="shared" si="3"/>
        <v>Tiger</v>
      </c>
      <c r="G18" t="str">
        <f t="shared" si="3"/>
        <v>Brook</v>
      </c>
      <c r="H18" t="str">
        <f t="shared" si="3"/>
        <v>Gold</v>
      </c>
    </row>
    <row r="19" spans="2:8" x14ac:dyDescent="0.25">
      <c r="B19" t="str">
        <f t="shared" ref="B19:B27" si="4">+B2</f>
        <v>Cedar</v>
      </c>
      <c r="C19" s="6">
        <f t="shared" ref="C19:C27" si="5">+C2/C$8</f>
        <v>0.25839589095219279</v>
      </c>
      <c r="D19" s="7">
        <f t="shared" ref="D19:H27" si="6">+D2/$C2</f>
        <v>0.3577981651376147</v>
      </c>
      <c r="E19" s="7">
        <f t="shared" si="6"/>
        <v>0.5611620795107034</v>
      </c>
      <c r="F19" s="7">
        <f t="shared" si="6"/>
        <v>7.3394495412844041E-2</v>
      </c>
      <c r="G19" s="7">
        <f t="shared" si="6"/>
        <v>1.5290519877675841E-3</v>
      </c>
      <c r="H19" s="8">
        <f t="shared" si="6"/>
        <v>6.1162079510703364E-3</v>
      </c>
    </row>
    <row r="20" spans="2:8" x14ac:dyDescent="0.25">
      <c r="B20" t="str">
        <f t="shared" si="4"/>
        <v>Birch</v>
      </c>
      <c r="C20" s="9">
        <f t="shared" si="5"/>
        <v>0.43856183326748321</v>
      </c>
      <c r="D20" s="5">
        <f t="shared" si="6"/>
        <v>0.58738738738738738</v>
      </c>
      <c r="E20" s="5">
        <f t="shared" si="6"/>
        <v>0.37657657657657656</v>
      </c>
      <c r="F20" s="5">
        <f t="shared" si="6"/>
        <v>2.4324324324324326E-2</v>
      </c>
      <c r="G20" s="5">
        <f t="shared" si="6"/>
        <v>8.1081081081081086E-3</v>
      </c>
      <c r="H20" s="10">
        <f t="shared" si="6"/>
        <v>3.6036036036036037E-3</v>
      </c>
    </row>
    <row r="21" spans="2:8" x14ac:dyDescent="0.25">
      <c r="B21" t="str">
        <f t="shared" si="4"/>
        <v>Pine</v>
      </c>
      <c r="C21" s="9">
        <f t="shared" si="5"/>
        <v>0.27696562623468984</v>
      </c>
      <c r="D21" s="5">
        <f t="shared" si="6"/>
        <v>0.30527817403708984</v>
      </c>
      <c r="E21" s="5">
        <f t="shared" si="6"/>
        <v>0.55634807417974319</v>
      </c>
      <c r="F21" s="5">
        <f t="shared" si="6"/>
        <v>0.11554921540656206</v>
      </c>
      <c r="G21" s="5">
        <f t="shared" si="6"/>
        <v>1.5691868758915834E-2</v>
      </c>
      <c r="H21" s="10">
        <f t="shared" si="6"/>
        <v>7.1326676176890159E-3</v>
      </c>
    </row>
    <row r="22" spans="2:8" x14ac:dyDescent="0.25">
      <c r="B22" t="str">
        <f t="shared" si="4"/>
        <v>Spruce</v>
      </c>
      <c r="C22" s="9">
        <f t="shared" si="5"/>
        <v>1.0272619517977083E-2</v>
      </c>
      <c r="D22" s="5">
        <f t="shared" si="6"/>
        <v>0.69230769230769229</v>
      </c>
      <c r="E22" s="5">
        <f t="shared" si="6"/>
        <v>0.26923076923076922</v>
      </c>
      <c r="F22" s="5">
        <f t="shared" si="6"/>
        <v>3.8461538461538464E-2</v>
      </c>
      <c r="G22" s="5">
        <f t="shared" si="6"/>
        <v>0</v>
      </c>
      <c r="H22" s="10">
        <f t="shared" si="6"/>
        <v>0</v>
      </c>
    </row>
    <row r="23" spans="2:8" x14ac:dyDescent="0.25">
      <c r="B23" t="str">
        <f t="shared" si="4"/>
        <v>Club</v>
      </c>
      <c r="C23" s="9">
        <f t="shared" si="5"/>
        <v>3.9510075069142635E-3</v>
      </c>
      <c r="D23" s="5">
        <f t="shared" si="6"/>
        <v>0.5</v>
      </c>
      <c r="E23" s="5">
        <f t="shared" si="6"/>
        <v>0.2</v>
      </c>
      <c r="F23" s="5">
        <f t="shared" si="6"/>
        <v>0.1</v>
      </c>
      <c r="G23" s="5">
        <f t="shared" si="6"/>
        <v>0.2</v>
      </c>
      <c r="H23" s="10">
        <f t="shared" si="6"/>
        <v>0</v>
      </c>
    </row>
    <row r="24" spans="2:8" x14ac:dyDescent="0.25">
      <c r="B24" t="str">
        <f t="shared" si="4"/>
        <v>Rock</v>
      </c>
      <c r="C24" s="9">
        <f t="shared" si="5"/>
        <v>1.1853022520742789E-2</v>
      </c>
      <c r="D24" s="5">
        <f t="shared" si="6"/>
        <v>0.36666666666666664</v>
      </c>
      <c r="E24" s="5">
        <f t="shared" si="6"/>
        <v>0.6</v>
      </c>
      <c r="F24" s="5">
        <f t="shared" si="6"/>
        <v>0</v>
      </c>
      <c r="G24" s="5">
        <f t="shared" si="6"/>
        <v>3.3333333333333333E-2</v>
      </c>
      <c r="H24" s="10">
        <f t="shared" si="6"/>
        <v>0</v>
      </c>
    </row>
    <row r="25" spans="2:8" x14ac:dyDescent="0.25">
      <c r="B25" t="str">
        <f t="shared" si="4"/>
        <v>Club Total</v>
      </c>
      <c r="C25" s="9">
        <f t="shared" si="5"/>
        <v>1</v>
      </c>
      <c r="D25" s="5">
        <f t="shared" si="6"/>
        <v>0.44804425128407743</v>
      </c>
      <c r="E25" s="5">
        <f t="shared" si="6"/>
        <v>0.4749111023310944</v>
      </c>
      <c r="F25" s="5">
        <f t="shared" si="6"/>
        <v>6.2425918609245359E-2</v>
      </c>
      <c r="G25" s="5">
        <f t="shared" si="6"/>
        <v>9.4824180165942323E-3</v>
      </c>
      <c r="H25" s="10">
        <f t="shared" si="6"/>
        <v>5.1363097589885416E-3</v>
      </c>
    </row>
    <row r="26" spans="2:8" x14ac:dyDescent="0.25">
      <c r="B26" t="str">
        <f t="shared" si="4"/>
        <v>Quarry Total</v>
      </c>
      <c r="C26" s="9">
        <f t="shared" si="5"/>
        <v>0.97392335045436584</v>
      </c>
      <c r="D26" s="5">
        <f t="shared" si="6"/>
        <v>0.44624746450304259</v>
      </c>
      <c r="E26" s="5">
        <f t="shared" si="6"/>
        <v>0.47667342799188639</v>
      </c>
      <c r="F26" s="5">
        <f t="shared" si="6"/>
        <v>6.3286004056795131E-2</v>
      </c>
      <c r="G26" s="5">
        <f t="shared" si="6"/>
        <v>8.5192697768762676E-3</v>
      </c>
      <c r="H26" s="10">
        <f t="shared" si="6"/>
        <v>5.2738336713995942E-3</v>
      </c>
    </row>
    <row r="27" spans="2:8" ht="15.75" thickBot="1" x14ac:dyDescent="0.3">
      <c r="B27" t="str">
        <f t="shared" si="4"/>
        <v>Pond Total</v>
      </c>
      <c r="C27" s="11">
        <f t="shared" si="5"/>
        <v>2.6076649545634135E-2</v>
      </c>
      <c r="D27" s="12">
        <f t="shared" si="6"/>
        <v>0.51515151515151514</v>
      </c>
      <c r="E27" s="12">
        <f t="shared" si="6"/>
        <v>0.40909090909090912</v>
      </c>
      <c r="F27" s="12">
        <f t="shared" si="6"/>
        <v>3.0303030303030304E-2</v>
      </c>
      <c r="G27" s="12">
        <f t="shared" si="6"/>
        <v>4.5454545454545456E-2</v>
      </c>
      <c r="H27" s="13">
        <f t="shared" si="6"/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1"/>
  <sheetViews>
    <sheetView workbookViewId="0"/>
  </sheetViews>
  <sheetFormatPr defaultRowHeight="15" x14ac:dyDescent="0.25"/>
  <cols>
    <col min="1" max="1" width="77.85546875" customWidth="1"/>
    <col min="3" max="3" width="11.85546875" bestFit="1" customWidth="1"/>
    <col min="4" max="5" width="5.140625" bestFit="1" customWidth="1"/>
    <col min="6" max="13" width="6.140625" bestFit="1" customWidth="1"/>
    <col min="14" max="24" width="5.140625" bestFit="1" customWidth="1"/>
  </cols>
  <sheetData>
    <row r="1" spans="2:24" ht="15.75" thickBot="1" x14ac:dyDescent="0.3">
      <c r="B1" s="3" t="s">
        <v>36</v>
      </c>
      <c r="C1" s="2"/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  <c r="K1" s="3" t="s">
        <v>22</v>
      </c>
      <c r="L1" s="3" t="s">
        <v>23</v>
      </c>
      <c r="M1" s="3" t="s">
        <v>24</v>
      </c>
      <c r="N1" s="3" t="s">
        <v>25</v>
      </c>
      <c r="O1" s="3" t="s">
        <v>26</v>
      </c>
      <c r="P1" s="3" t="s">
        <v>27</v>
      </c>
      <c r="Q1" s="3" t="s">
        <v>28</v>
      </c>
      <c r="R1" s="3" t="s">
        <v>29</v>
      </c>
      <c r="S1" s="3" t="s">
        <v>30</v>
      </c>
      <c r="T1" s="3" t="s">
        <v>31</v>
      </c>
      <c r="U1" s="3" t="s">
        <v>32</v>
      </c>
      <c r="V1" s="3" t="s">
        <v>33</v>
      </c>
      <c r="W1" s="3" t="s">
        <v>34</v>
      </c>
      <c r="X1" s="3" t="s">
        <v>35</v>
      </c>
    </row>
    <row r="2" spans="2:24" x14ac:dyDescent="0.25">
      <c r="B2" s="33">
        <f t="shared" ref="B2:B10" si="0">SUM(D2:X2)</f>
        <v>1109</v>
      </c>
      <c r="C2" s="4" t="s">
        <v>1</v>
      </c>
      <c r="D2" s="16">
        <v>9</v>
      </c>
      <c r="E2" s="17">
        <v>19</v>
      </c>
      <c r="F2" s="17">
        <v>12</v>
      </c>
      <c r="G2" s="17">
        <v>85</v>
      </c>
      <c r="H2" s="17">
        <v>99</v>
      </c>
      <c r="I2" s="17">
        <v>299</v>
      </c>
      <c r="J2" s="17">
        <v>162</v>
      </c>
      <c r="K2" s="17">
        <v>176</v>
      </c>
      <c r="L2" s="17">
        <v>82</v>
      </c>
      <c r="M2" s="17">
        <v>67</v>
      </c>
      <c r="N2" s="17">
        <v>36</v>
      </c>
      <c r="O2" s="17">
        <v>32</v>
      </c>
      <c r="P2" s="17">
        <v>15</v>
      </c>
      <c r="Q2" s="17">
        <v>9</v>
      </c>
      <c r="R2" s="17">
        <v>3</v>
      </c>
      <c r="S2" s="17">
        <v>2</v>
      </c>
      <c r="T2" s="17">
        <v>1</v>
      </c>
      <c r="U2" s="17">
        <v>1</v>
      </c>
      <c r="V2" s="17">
        <v>0</v>
      </c>
      <c r="W2" s="17">
        <v>0</v>
      </c>
      <c r="X2" s="18">
        <v>0</v>
      </c>
    </row>
    <row r="3" spans="2:24" x14ac:dyDescent="0.25">
      <c r="B3" s="34">
        <f t="shared" si="0"/>
        <v>654</v>
      </c>
      <c r="C3" s="4" t="s">
        <v>0</v>
      </c>
      <c r="D3" s="19">
        <v>1</v>
      </c>
      <c r="E3" s="15">
        <v>4</v>
      </c>
      <c r="F3" s="15">
        <v>2</v>
      </c>
      <c r="G3" s="15">
        <v>20</v>
      </c>
      <c r="H3" s="15">
        <v>30</v>
      </c>
      <c r="I3" s="15">
        <v>75</v>
      </c>
      <c r="J3" s="15">
        <v>69</v>
      </c>
      <c r="K3" s="15">
        <v>107</v>
      </c>
      <c r="L3" s="15">
        <v>66</v>
      </c>
      <c r="M3" s="15">
        <v>70</v>
      </c>
      <c r="N3" s="15">
        <v>42</v>
      </c>
      <c r="O3" s="15">
        <v>48</v>
      </c>
      <c r="P3" s="15">
        <v>27</v>
      </c>
      <c r="Q3" s="15">
        <v>36</v>
      </c>
      <c r="R3" s="15">
        <v>21</v>
      </c>
      <c r="S3" s="15">
        <v>21</v>
      </c>
      <c r="T3" s="15">
        <v>9</v>
      </c>
      <c r="U3" s="15">
        <v>5</v>
      </c>
      <c r="V3" s="15">
        <v>0</v>
      </c>
      <c r="W3" s="15">
        <v>0</v>
      </c>
      <c r="X3" s="20">
        <v>1</v>
      </c>
    </row>
    <row r="4" spans="2:24" x14ac:dyDescent="0.25">
      <c r="B4" s="34">
        <f t="shared" si="0"/>
        <v>700</v>
      </c>
      <c r="C4" s="4" t="s">
        <v>2</v>
      </c>
      <c r="D4" s="19">
        <v>3</v>
      </c>
      <c r="E4" s="15">
        <v>3</v>
      </c>
      <c r="F4" s="15">
        <v>3</v>
      </c>
      <c r="G4" s="15">
        <v>33</v>
      </c>
      <c r="H4" s="15">
        <v>28</v>
      </c>
      <c r="I4" s="15">
        <v>79</v>
      </c>
      <c r="J4" s="15">
        <v>103</v>
      </c>
      <c r="K4" s="15">
        <v>139</v>
      </c>
      <c r="L4" s="15">
        <v>66</v>
      </c>
      <c r="M4" s="15">
        <v>81</v>
      </c>
      <c r="N4" s="15">
        <v>55</v>
      </c>
      <c r="O4" s="15">
        <v>32</v>
      </c>
      <c r="P4" s="15">
        <v>29</v>
      </c>
      <c r="Q4" s="15">
        <v>25</v>
      </c>
      <c r="R4" s="15">
        <v>10</v>
      </c>
      <c r="S4" s="15">
        <v>9</v>
      </c>
      <c r="T4" s="15">
        <v>2</v>
      </c>
      <c r="U4" s="15">
        <v>0</v>
      </c>
      <c r="V4" s="15">
        <v>0</v>
      </c>
      <c r="W4" s="15">
        <v>0</v>
      </c>
      <c r="X4" s="20">
        <v>0</v>
      </c>
    </row>
    <row r="5" spans="2:24" x14ac:dyDescent="0.25">
      <c r="B5" s="34">
        <f t="shared" si="0"/>
        <v>10</v>
      </c>
      <c r="C5" s="4" t="s">
        <v>4</v>
      </c>
      <c r="D5" s="19">
        <v>0</v>
      </c>
      <c r="E5" s="15">
        <v>0</v>
      </c>
      <c r="F5" s="15">
        <v>1</v>
      </c>
      <c r="G5" s="15">
        <v>2</v>
      </c>
      <c r="H5" s="15">
        <v>3</v>
      </c>
      <c r="I5" s="15">
        <v>2</v>
      </c>
      <c r="J5" s="15">
        <v>1</v>
      </c>
      <c r="K5" s="15">
        <v>1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20">
        <v>0</v>
      </c>
    </row>
    <row r="6" spans="2:24" x14ac:dyDescent="0.25">
      <c r="B6" s="34">
        <f t="shared" si="0"/>
        <v>30</v>
      </c>
      <c r="C6" s="4" t="s">
        <v>5</v>
      </c>
      <c r="D6" s="19">
        <v>0</v>
      </c>
      <c r="E6" s="15">
        <v>0</v>
      </c>
      <c r="F6" s="15">
        <v>0</v>
      </c>
      <c r="G6" s="15">
        <v>3</v>
      </c>
      <c r="H6" s="15">
        <v>2</v>
      </c>
      <c r="I6" s="15">
        <v>16</v>
      </c>
      <c r="J6" s="15">
        <v>6</v>
      </c>
      <c r="K6" s="15">
        <v>0</v>
      </c>
      <c r="L6" s="15">
        <v>2</v>
      </c>
      <c r="M6" s="15">
        <v>0</v>
      </c>
      <c r="N6" s="15">
        <v>1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20">
        <v>0</v>
      </c>
    </row>
    <row r="7" spans="2:24" ht="15.75" thickBot="1" x14ac:dyDescent="0.3">
      <c r="B7" s="35">
        <f t="shared" si="0"/>
        <v>26</v>
      </c>
      <c r="C7" s="4" t="s">
        <v>3</v>
      </c>
      <c r="D7" s="21">
        <v>0</v>
      </c>
      <c r="E7" s="22">
        <v>1</v>
      </c>
      <c r="F7" s="22">
        <v>1</v>
      </c>
      <c r="G7" s="22">
        <v>3</v>
      </c>
      <c r="H7" s="22">
        <v>3</v>
      </c>
      <c r="I7" s="22">
        <v>10</v>
      </c>
      <c r="J7" s="22">
        <v>3</v>
      </c>
      <c r="K7" s="22">
        <v>4</v>
      </c>
      <c r="L7" s="22">
        <v>1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3">
        <v>0</v>
      </c>
    </row>
    <row r="8" spans="2:24" x14ac:dyDescent="0.25">
      <c r="B8" s="33">
        <f t="shared" si="0"/>
        <v>2529</v>
      </c>
      <c r="C8" s="4" t="s">
        <v>12</v>
      </c>
      <c r="D8" s="42">
        <f>SUM(D2:D7)</f>
        <v>13</v>
      </c>
      <c r="E8" s="36">
        <f t="shared" ref="E8:X8" si="1">SUM(E2:E7)</f>
        <v>27</v>
      </c>
      <c r="F8" s="36">
        <f t="shared" si="1"/>
        <v>19</v>
      </c>
      <c r="G8" s="36">
        <f t="shared" si="1"/>
        <v>146</v>
      </c>
      <c r="H8" s="36">
        <f t="shared" si="1"/>
        <v>165</v>
      </c>
      <c r="I8" s="36">
        <f t="shared" si="1"/>
        <v>481</v>
      </c>
      <c r="J8" s="36">
        <f t="shared" si="1"/>
        <v>344</v>
      </c>
      <c r="K8" s="36">
        <f t="shared" si="1"/>
        <v>427</v>
      </c>
      <c r="L8" s="36">
        <f t="shared" si="1"/>
        <v>217</v>
      </c>
      <c r="M8" s="36">
        <f t="shared" si="1"/>
        <v>218</v>
      </c>
      <c r="N8" s="36">
        <f t="shared" si="1"/>
        <v>134</v>
      </c>
      <c r="O8" s="36">
        <f t="shared" si="1"/>
        <v>112</v>
      </c>
      <c r="P8" s="36">
        <f t="shared" si="1"/>
        <v>71</v>
      </c>
      <c r="Q8" s="36">
        <f t="shared" si="1"/>
        <v>70</v>
      </c>
      <c r="R8" s="36">
        <f t="shared" si="1"/>
        <v>34</v>
      </c>
      <c r="S8" s="36">
        <f t="shared" si="1"/>
        <v>32</v>
      </c>
      <c r="T8" s="36">
        <f t="shared" si="1"/>
        <v>12</v>
      </c>
      <c r="U8" s="36">
        <f t="shared" si="1"/>
        <v>6</v>
      </c>
      <c r="V8" s="36">
        <f t="shared" si="1"/>
        <v>0</v>
      </c>
      <c r="W8" s="36">
        <f t="shared" si="1"/>
        <v>0</v>
      </c>
      <c r="X8" s="37">
        <f t="shared" si="1"/>
        <v>1</v>
      </c>
    </row>
    <row r="9" spans="2:24" x14ac:dyDescent="0.25">
      <c r="B9" s="34">
        <f t="shared" si="0"/>
        <v>2463</v>
      </c>
      <c r="C9" s="24" t="s">
        <v>13</v>
      </c>
      <c r="D9" s="43">
        <f>SUM(D2:D4)</f>
        <v>13</v>
      </c>
      <c r="E9" s="38">
        <f t="shared" ref="E9:X9" si="2">SUM(E2:E4)</f>
        <v>26</v>
      </c>
      <c r="F9" s="38">
        <f t="shared" si="2"/>
        <v>17</v>
      </c>
      <c r="G9" s="38">
        <f t="shared" si="2"/>
        <v>138</v>
      </c>
      <c r="H9" s="38">
        <f t="shared" si="2"/>
        <v>157</v>
      </c>
      <c r="I9" s="38">
        <f t="shared" si="2"/>
        <v>453</v>
      </c>
      <c r="J9" s="38">
        <f t="shared" si="2"/>
        <v>334</v>
      </c>
      <c r="K9" s="38">
        <f t="shared" si="2"/>
        <v>422</v>
      </c>
      <c r="L9" s="38">
        <f t="shared" si="2"/>
        <v>214</v>
      </c>
      <c r="M9" s="38">
        <f t="shared" si="2"/>
        <v>218</v>
      </c>
      <c r="N9" s="38">
        <f t="shared" si="2"/>
        <v>133</v>
      </c>
      <c r="O9" s="38">
        <f t="shared" si="2"/>
        <v>112</v>
      </c>
      <c r="P9" s="38">
        <f t="shared" si="2"/>
        <v>71</v>
      </c>
      <c r="Q9" s="38">
        <f t="shared" si="2"/>
        <v>70</v>
      </c>
      <c r="R9" s="38">
        <f t="shared" si="2"/>
        <v>34</v>
      </c>
      <c r="S9" s="38">
        <f t="shared" si="2"/>
        <v>32</v>
      </c>
      <c r="T9" s="38">
        <f t="shared" si="2"/>
        <v>12</v>
      </c>
      <c r="U9" s="38">
        <f t="shared" si="2"/>
        <v>6</v>
      </c>
      <c r="V9" s="38">
        <f t="shared" si="2"/>
        <v>0</v>
      </c>
      <c r="W9" s="38">
        <f t="shared" si="2"/>
        <v>0</v>
      </c>
      <c r="X9" s="39">
        <f t="shared" si="2"/>
        <v>1</v>
      </c>
    </row>
    <row r="10" spans="2:24" ht="15.75" thickBot="1" x14ac:dyDescent="0.3">
      <c r="B10" s="35">
        <f t="shared" si="0"/>
        <v>66</v>
      </c>
      <c r="C10" s="24" t="s">
        <v>14</v>
      </c>
      <c r="D10" s="44">
        <f>SUM(D5:D7)</f>
        <v>0</v>
      </c>
      <c r="E10" s="40">
        <f t="shared" ref="E10:X10" si="3">SUM(E5:E7)</f>
        <v>1</v>
      </c>
      <c r="F10" s="40">
        <f t="shared" si="3"/>
        <v>2</v>
      </c>
      <c r="G10" s="40">
        <f t="shared" si="3"/>
        <v>8</v>
      </c>
      <c r="H10" s="40">
        <f t="shared" si="3"/>
        <v>8</v>
      </c>
      <c r="I10" s="40">
        <f t="shared" si="3"/>
        <v>28</v>
      </c>
      <c r="J10" s="40">
        <f t="shared" si="3"/>
        <v>10</v>
      </c>
      <c r="K10" s="40">
        <f t="shared" si="3"/>
        <v>5</v>
      </c>
      <c r="L10" s="40">
        <f t="shared" si="3"/>
        <v>3</v>
      </c>
      <c r="M10" s="40">
        <f t="shared" si="3"/>
        <v>0</v>
      </c>
      <c r="N10" s="40">
        <f t="shared" si="3"/>
        <v>1</v>
      </c>
      <c r="O10" s="40">
        <f t="shared" si="3"/>
        <v>0</v>
      </c>
      <c r="P10" s="40">
        <f t="shared" si="3"/>
        <v>0</v>
      </c>
      <c r="Q10" s="40">
        <f t="shared" si="3"/>
        <v>0</v>
      </c>
      <c r="R10" s="40">
        <f t="shared" si="3"/>
        <v>0</v>
      </c>
      <c r="S10" s="40">
        <f t="shared" si="3"/>
        <v>0</v>
      </c>
      <c r="T10" s="40">
        <f t="shared" si="3"/>
        <v>0</v>
      </c>
      <c r="U10" s="40">
        <f t="shared" si="3"/>
        <v>0</v>
      </c>
      <c r="V10" s="40">
        <f t="shared" si="3"/>
        <v>0</v>
      </c>
      <c r="W10" s="40">
        <f t="shared" si="3"/>
        <v>0</v>
      </c>
      <c r="X10" s="41">
        <f t="shared" si="3"/>
        <v>0</v>
      </c>
    </row>
    <row r="11" spans="2:24" ht="102" customHeight="1" x14ac:dyDescent="0.25"/>
    <row r="12" spans="2:24" x14ac:dyDescent="0.25">
      <c r="B12" t="str">
        <f>+B1</f>
        <v>Fish Total</v>
      </c>
      <c r="D12" t="str">
        <f t="shared" ref="D12:X12" si="4">+D1</f>
        <v>9"</v>
      </c>
      <c r="E12" t="str">
        <f t="shared" si="4"/>
        <v>10"</v>
      </c>
      <c r="F12" t="str">
        <f t="shared" si="4"/>
        <v>11"</v>
      </c>
      <c r="G12" t="str">
        <f t="shared" si="4"/>
        <v>12"</v>
      </c>
      <c r="H12" t="str">
        <f t="shared" si="4"/>
        <v>13"</v>
      </c>
      <c r="I12" t="str">
        <f t="shared" si="4"/>
        <v>14"</v>
      </c>
      <c r="J12" t="str">
        <f t="shared" si="4"/>
        <v>15"</v>
      </c>
      <c r="K12" t="str">
        <f t="shared" si="4"/>
        <v>16"</v>
      </c>
      <c r="L12" t="str">
        <f t="shared" si="4"/>
        <v>17"</v>
      </c>
      <c r="M12" t="str">
        <f t="shared" si="4"/>
        <v>18"</v>
      </c>
      <c r="N12" t="str">
        <f t="shared" si="4"/>
        <v>19"</v>
      </c>
      <c r="O12" t="str">
        <f t="shared" si="4"/>
        <v>20"</v>
      </c>
      <c r="P12" t="str">
        <f t="shared" si="4"/>
        <v>21"</v>
      </c>
      <c r="Q12" t="str">
        <f t="shared" si="4"/>
        <v>22"</v>
      </c>
      <c r="R12" t="str">
        <f t="shared" si="4"/>
        <v>23"</v>
      </c>
      <c r="S12" t="str">
        <f t="shared" si="4"/>
        <v>24"</v>
      </c>
      <c r="T12" t="str">
        <f t="shared" si="4"/>
        <v>25"</v>
      </c>
      <c r="U12" t="str">
        <f t="shared" si="4"/>
        <v>26"</v>
      </c>
      <c r="V12" t="str">
        <f t="shared" si="4"/>
        <v>27"</v>
      </c>
      <c r="W12" t="str">
        <f t="shared" si="4"/>
        <v>28"</v>
      </c>
      <c r="X12" t="str">
        <f t="shared" si="4"/>
        <v>29"</v>
      </c>
    </row>
    <row r="13" spans="2:24" x14ac:dyDescent="0.25">
      <c r="B13" s="1">
        <f>+B2/B$8</f>
        <v>0.43851324634242783</v>
      </c>
      <c r="C13" t="str">
        <f t="shared" ref="C13:C21" si="5">+C2</f>
        <v>Birch</v>
      </c>
      <c r="D13" s="1">
        <f t="shared" ref="D13:X13" si="6">+D2/$B2</f>
        <v>8.1154192966636611E-3</v>
      </c>
      <c r="E13" s="1">
        <f t="shared" si="6"/>
        <v>1.7132551848512173E-2</v>
      </c>
      <c r="F13" s="1">
        <f t="shared" si="6"/>
        <v>1.0820559062218215E-2</v>
      </c>
      <c r="G13" s="1">
        <f t="shared" si="6"/>
        <v>7.6645626690712357E-2</v>
      </c>
      <c r="H13" s="1">
        <f t="shared" si="6"/>
        <v>8.9269612263300269E-2</v>
      </c>
      <c r="I13" s="1">
        <f t="shared" si="6"/>
        <v>0.26961226330027049</v>
      </c>
      <c r="J13" s="1">
        <f t="shared" si="6"/>
        <v>0.14607754733994591</v>
      </c>
      <c r="K13" s="1">
        <f t="shared" si="6"/>
        <v>0.1587015329125338</v>
      </c>
      <c r="L13" s="1">
        <f t="shared" si="6"/>
        <v>7.3940486925157797E-2</v>
      </c>
      <c r="M13" s="1">
        <f t="shared" si="6"/>
        <v>6.0414788097385035E-2</v>
      </c>
      <c r="N13" s="1">
        <f t="shared" si="6"/>
        <v>3.2461677186654644E-2</v>
      </c>
      <c r="O13" s="1">
        <f t="shared" si="6"/>
        <v>2.8854824165915238E-2</v>
      </c>
      <c r="P13" s="1">
        <f t="shared" si="6"/>
        <v>1.3525698827772768E-2</v>
      </c>
      <c r="Q13" s="1">
        <f t="shared" si="6"/>
        <v>8.1154192966636611E-3</v>
      </c>
      <c r="R13" s="1">
        <f t="shared" si="6"/>
        <v>2.7051397655545538E-3</v>
      </c>
      <c r="S13" s="1">
        <f t="shared" si="6"/>
        <v>1.8034265103697023E-3</v>
      </c>
      <c r="T13" s="1">
        <f t="shared" si="6"/>
        <v>9.0171325518485117E-4</v>
      </c>
      <c r="U13" s="1">
        <f t="shared" si="6"/>
        <v>9.0171325518485117E-4</v>
      </c>
      <c r="V13" s="1">
        <f t="shared" si="6"/>
        <v>0</v>
      </c>
      <c r="W13" s="1">
        <f t="shared" si="6"/>
        <v>0</v>
      </c>
      <c r="X13" s="1">
        <f t="shared" si="6"/>
        <v>0</v>
      </c>
    </row>
    <row r="14" spans="2:24" x14ac:dyDescent="0.25">
      <c r="B14" s="1">
        <f t="shared" ref="B14:B19" si="7">+B3/B$8</f>
        <v>0.25860023724792408</v>
      </c>
      <c r="C14" t="str">
        <f t="shared" si="5"/>
        <v>Cedar</v>
      </c>
      <c r="D14" s="1">
        <f t="shared" ref="D14:X14" si="8">+D3/$B3</f>
        <v>1.5290519877675841E-3</v>
      </c>
      <c r="E14" s="1">
        <f t="shared" si="8"/>
        <v>6.1162079510703364E-3</v>
      </c>
      <c r="F14" s="1">
        <f t="shared" si="8"/>
        <v>3.0581039755351682E-3</v>
      </c>
      <c r="G14" s="1">
        <f t="shared" si="8"/>
        <v>3.0581039755351681E-2</v>
      </c>
      <c r="H14" s="1">
        <f t="shared" si="8"/>
        <v>4.5871559633027525E-2</v>
      </c>
      <c r="I14" s="1">
        <f t="shared" si="8"/>
        <v>0.11467889908256881</v>
      </c>
      <c r="J14" s="1">
        <f t="shared" si="8"/>
        <v>0.10550458715596331</v>
      </c>
      <c r="K14" s="1">
        <f t="shared" si="8"/>
        <v>0.1636085626911315</v>
      </c>
      <c r="L14" s="1">
        <f t="shared" si="8"/>
        <v>0.10091743119266056</v>
      </c>
      <c r="M14" s="1">
        <f t="shared" si="8"/>
        <v>0.10703363914373089</v>
      </c>
      <c r="N14" s="1">
        <f t="shared" si="8"/>
        <v>6.4220183486238536E-2</v>
      </c>
      <c r="O14" s="1">
        <f t="shared" si="8"/>
        <v>7.3394495412844041E-2</v>
      </c>
      <c r="P14" s="1">
        <f t="shared" si="8"/>
        <v>4.1284403669724773E-2</v>
      </c>
      <c r="Q14" s="1">
        <f t="shared" si="8"/>
        <v>5.5045871559633031E-2</v>
      </c>
      <c r="R14" s="1">
        <f t="shared" si="8"/>
        <v>3.2110091743119268E-2</v>
      </c>
      <c r="S14" s="1">
        <f t="shared" si="8"/>
        <v>3.2110091743119268E-2</v>
      </c>
      <c r="T14" s="1">
        <f t="shared" si="8"/>
        <v>1.3761467889908258E-2</v>
      </c>
      <c r="U14" s="1">
        <f t="shared" si="8"/>
        <v>7.6452599388379203E-3</v>
      </c>
      <c r="V14" s="1">
        <f t="shared" si="8"/>
        <v>0</v>
      </c>
      <c r="W14" s="1">
        <f t="shared" si="8"/>
        <v>0</v>
      </c>
      <c r="X14" s="1">
        <f t="shared" si="8"/>
        <v>1.5290519877675841E-3</v>
      </c>
    </row>
    <row r="15" spans="2:24" x14ac:dyDescent="0.25">
      <c r="B15" s="1">
        <f t="shared" si="7"/>
        <v>0.27678924476077499</v>
      </c>
      <c r="C15" t="str">
        <f t="shared" si="5"/>
        <v>Pine</v>
      </c>
      <c r="D15" s="1">
        <f t="shared" ref="D15:X15" si="9">+D4/$B4</f>
        <v>4.2857142857142859E-3</v>
      </c>
      <c r="E15" s="1">
        <f t="shared" si="9"/>
        <v>4.2857142857142859E-3</v>
      </c>
      <c r="F15" s="1">
        <f t="shared" si="9"/>
        <v>4.2857142857142859E-3</v>
      </c>
      <c r="G15" s="1">
        <f t="shared" si="9"/>
        <v>4.7142857142857146E-2</v>
      </c>
      <c r="H15" s="1">
        <f t="shared" si="9"/>
        <v>0.04</v>
      </c>
      <c r="I15" s="1">
        <f t="shared" si="9"/>
        <v>0.11285714285714285</v>
      </c>
      <c r="J15" s="1">
        <f t="shared" si="9"/>
        <v>0.14714285714285713</v>
      </c>
      <c r="K15" s="1">
        <f t="shared" si="9"/>
        <v>0.19857142857142857</v>
      </c>
      <c r="L15" s="1">
        <f t="shared" si="9"/>
        <v>9.4285714285714292E-2</v>
      </c>
      <c r="M15" s="1">
        <f t="shared" si="9"/>
        <v>0.11571428571428571</v>
      </c>
      <c r="N15" s="1">
        <f t="shared" si="9"/>
        <v>7.857142857142857E-2</v>
      </c>
      <c r="O15" s="1">
        <f t="shared" si="9"/>
        <v>4.5714285714285714E-2</v>
      </c>
      <c r="P15" s="1">
        <f t="shared" si="9"/>
        <v>4.1428571428571426E-2</v>
      </c>
      <c r="Q15" s="1">
        <f t="shared" si="9"/>
        <v>3.5714285714285712E-2</v>
      </c>
      <c r="R15" s="1">
        <f t="shared" si="9"/>
        <v>1.4285714285714285E-2</v>
      </c>
      <c r="S15" s="1">
        <f t="shared" si="9"/>
        <v>1.2857142857142857E-2</v>
      </c>
      <c r="T15" s="1">
        <f t="shared" si="9"/>
        <v>2.8571428571428571E-3</v>
      </c>
      <c r="U15" s="1">
        <f t="shared" si="9"/>
        <v>0</v>
      </c>
      <c r="V15" s="1">
        <f t="shared" si="9"/>
        <v>0</v>
      </c>
      <c r="W15" s="1">
        <f t="shared" si="9"/>
        <v>0</v>
      </c>
      <c r="X15" s="1">
        <f t="shared" si="9"/>
        <v>0</v>
      </c>
    </row>
    <row r="16" spans="2:24" x14ac:dyDescent="0.25">
      <c r="B16" s="1">
        <f t="shared" si="7"/>
        <v>3.9541320680110716E-3</v>
      </c>
      <c r="C16" t="str">
        <f t="shared" si="5"/>
        <v>Club</v>
      </c>
      <c r="D16" s="1">
        <f t="shared" ref="D16:X16" si="10">+D5/$B5</f>
        <v>0</v>
      </c>
      <c r="E16" s="1">
        <f t="shared" si="10"/>
        <v>0</v>
      </c>
      <c r="F16" s="1">
        <f t="shared" si="10"/>
        <v>0.1</v>
      </c>
      <c r="G16" s="1">
        <f t="shared" si="10"/>
        <v>0.2</v>
      </c>
      <c r="H16" s="1">
        <f t="shared" si="10"/>
        <v>0.3</v>
      </c>
      <c r="I16" s="1">
        <f t="shared" si="10"/>
        <v>0.2</v>
      </c>
      <c r="J16" s="1">
        <f t="shared" si="10"/>
        <v>0.1</v>
      </c>
      <c r="K16" s="1">
        <f t="shared" si="10"/>
        <v>0.1</v>
      </c>
      <c r="L16" s="1">
        <f t="shared" si="10"/>
        <v>0</v>
      </c>
      <c r="M16" s="1">
        <f t="shared" si="10"/>
        <v>0</v>
      </c>
      <c r="N16" s="1">
        <f t="shared" si="10"/>
        <v>0</v>
      </c>
      <c r="O16" s="1">
        <f t="shared" si="10"/>
        <v>0</v>
      </c>
      <c r="P16" s="1">
        <f t="shared" si="10"/>
        <v>0</v>
      </c>
      <c r="Q16" s="1">
        <f t="shared" si="10"/>
        <v>0</v>
      </c>
      <c r="R16" s="1">
        <f t="shared" si="10"/>
        <v>0</v>
      </c>
      <c r="S16" s="1">
        <f t="shared" si="10"/>
        <v>0</v>
      </c>
      <c r="T16" s="1">
        <f t="shared" si="10"/>
        <v>0</v>
      </c>
      <c r="U16" s="1">
        <f t="shared" si="10"/>
        <v>0</v>
      </c>
      <c r="V16" s="1">
        <f t="shared" si="10"/>
        <v>0</v>
      </c>
      <c r="W16" s="1">
        <f t="shared" si="10"/>
        <v>0</v>
      </c>
      <c r="X16" s="1">
        <f t="shared" si="10"/>
        <v>0</v>
      </c>
    </row>
    <row r="17" spans="2:24" x14ac:dyDescent="0.25">
      <c r="B17" s="1">
        <f t="shared" si="7"/>
        <v>1.1862396204033215E-2</v>
      </c>
      <c r="C17" t="str">
        <f t="shared" si="5"/>
        <v>Rock</v>
      </c>
      <c r="D17" s="1">
        <f t="shared" ref="D17:X17" si="11">+D6/$B6</f>
        <v>0</v>
      </c>
      <c r="E17" s="1">
        <f t="shared" si="11"/>
        <v>0</v>
      </c>
      <c r="F17" s="1">
        <f t="shared" si="11"/>
        <v>0</v>
      </c>
      <c r="G17" s="1">
        <f t="shared" si="11"/>
        <v>0.1</v>
      </c>
      <c r="H17" s="1">
        <f t="shared" si="11"/>
        <v>6.6666666666666666E-2</v>
      </c>
      <c r="I17" s="1">
        <f t="shared" si="11"/>
        <v>0.53333333333333333</v>
      </c>
      <c r="J17" s="1">
        <f t="shared" si="11"/>
        <v>0.2</v>
      </c>
      <c r="K17" s="1">
        <f t="shared" si="11"/>
        <v>0</v>
      </c>
      <c r="L17" s="1">
        <f t="shared" si="11"/>
        <v>6.6666666666666666E-2</v>
      </c>
      <c r="M17" s="1">
        <f t="shared" si="11"/>
        <v>0</v>
      </c>
      <c r="N17" s="1">
        <f t="shared" si="11"/>
        <v>3.3333333333333333E-2</v>
      </c>
      <c r="O17" s="1">
        <f t="shared" si="11"/>
        <v>0</v>
      </c>
      <c r="P17" s="1">
        <f t="shared" si="11"/>
        <v>0</v>
      </c>
      <c r="Q17" s="1">
        <f t="shared" si="11"/>
        <v>0</v>
      </c>
      <c r="R17" s="1">
        <f t="shared" si="11"/>
        <v>0</v>
      </c>
      <c r="S17" s="1">
        <f t="shared" si="11"/>
        <v>0</v>
      </c>
      <c r="T17" s="1">
        <f t="shared" si="11"/>
        <v>0</v>
      </c>
      <c r="U17" s="1">
        <f t="shared" si="11"/>
        <v>0</v>
      </c>
      <c r="V17" s="1">
        <f t="shared" si="11"/>
        <v>0</v>
      </c>
      <c r="W17" s="1">
        <f t="shared" si="11"/>
        <v>0</v>
      </c>
      <c r="X17" s="1">
        <f t="shared" si="11"/>
        <v>0</v>
      </c>
    </row>
    <row r="18" spans="2:24" x14ac:dyDescent="0.25">
      <c r="B18" s="1">
        <f t="shared" si="7"/>
        <v>1.0280743376828785E-2</v>
      </c>
      <c r="C18" t="str">
        <f t="shared" si="5"/>
        <v>Spruce</v>
      </c>
      <c r="D18" s="1">
        <f t="shared" ref="D18:X18" si="12">+D7/$B7</f>
        <v>0</v>
      </c>
      <c r="E18" s="1">
        <f t="shared" si="12"/>
        <v>3.8461538461538464E-2</v>
      </c>
      <c r="F18" s="1">
        <f t="shared" si="12"/>
        <v>3.8461538461538464E-2</v>
      </c>
      <c r="G18" s="1">
        <f t="shared" si="12"/>
        <v>0.11538461538461539</v>
      </c>
      <c r="H18" s="1">
        <f t="shared" si="12"/>
        <v>0.11538461538461539</v>
      </c>
      <c r="I18" s="1">
        <f t="shared" si="12"/>
        <v>0.38461538461538464</v>
      </c>
      <c r="J18" s="1">
        <f t="shared" si="12"/>
        <v>0.11538461538461539</v>
      </c>
      <c r="K18" s="1">
        <f t="shared" si="12"/>
        <v>0.15384615384615385</v>
      </c>
      <c r="L18" s="1">
        <f t="shared" si="12"/>
        <v>3.8461538461538464E-2</v>
      </c>
      <c r="M18" s="1">
        <f t="shared" si="12"/>
        <v>0</v>
      </c>
      <c r="N18" s="1">
        <f t="shared" si="12"/>
        <v>0</v>
      </c>
      <c r="O18" s="1">
        <f t="shared" si="12"/>
        <v>0</v>
      </c>
      <c r="P18" s="1">
        <f t="shared" si="12"/>
        <v>0</v>
      </c>
      <c r="Q18" s="1">
        <f t="shared" si="12"/>
        <v>0</v>
      </c>
      <c r="R18" s="1">
        <f t="shared" si="12"/>
        <v>0</v>
      </c>
      <c r="S18" s="1">
        <f t="shared" si="12"/>
        <v>0</v>
      </c>
      <c r="T18" s="1">
        <f t="shared" si="12"/>
        <v>0</v>
      </c>
      <c r="U18" s="1">
        <f t="shared" si="12"/>
        <v>0</v>
      </c>
      <c r="V18" s="1">
        <f t="shared" si="12"/>
        <v>0</v>
      </c>
      <c r="W18" s="1">
        <f t="shared" si="12"/>
        <v>0</v>
      </c>
      <c r="X18" s="1">
        <f t="shared" si="12"/>
        <v>0</v>
      </c>
    </row>
    <row r="19" spans="2:24" x14ac:dyDescent="0.25">
      <c r="B19" s="1">
        <f t="shared" si="7"/>
        <v>1</v>
      </c>
      <c r="C19" t="str">
        <f t="shared" si="5"/>
        <v>Club Total</v>
      </c>
      <c r="D19" s="1">
        <f t="shared" ref="D19:X19" si="13">+D8/$B8</f>
        <v>5.1403716884143927E-3</v>
      </c>
      <c r="E19" s="1">
        <f t="shared" si="13"/>
        <v>1.0676156583629894E-2</v>
      </c>
      <c r="F19" s="1">
        <f t="shared" si="13"/>
        <v>7.5128509292210358E-3</v>
      </c>
      <c r="G19" s="1">
        <f t="shared" si="13"/>
        <v>5.7730328192961644E-2</v>
      </c>
      <c r="H19" s="1">
        <f t="shared" si="13"/>
        <v>6.5243179122182679E-2</v>
      </c>
      <c r="I19" s="1">
        <f t="shared" si="13"/>
        <v>0.19019375247133255</v>
      </c>
      <c r="J19" s="1">
        <f t="shared" si="13"/>
        <v>0.13602214313958086</v>
      </c>
      <c r="K19" s="1">
        <f t="shared" si="13"/>
        <v>0.16884143930407275</v>
      </c>
      <c r="L19" s="1">
        <f t="shared" si="13"/>
        <v>8.580466587584025E-2</v>
      </c>
      <c r="M19" s="1">
        <f t="shared" si="13"/>
        <v>8.6200079082641365E-2</v>
      </c>
      <c r="N19" s="1">
        <f t="shared" si="13"/>
        <v>5.298536971134836E-2</v>
      </c>
      <c r="O19" s="1">
        <f t="shared" si="13"/>
        <v>4.4286279161724E-2</v>
      </c>
      <c r="P19" s="1">
        <f t="shared" si="13"/>
        <v>2.8074337682878609E-2</v>
      </c>
      <c r="Q19" s="1">
        <f t="shared" si="13"/>
        <v>2.7678924476077501E-2</v>
      </c>
      <c r="R19" s="1">
        <f t="shared" si="13"/>
        <v>1.3444049031237644E-2</v>
      </c>
      <c r="S19" s="1">
        <f t="shared" si="13"/>
        <v>1.2653222617635429E-2</v>
      </c>
      <c r="T19" s="1">
        <f t="shared" si="13"/>
        <v>4.7449584816132862E-3</v>
      </c>
      <c r="U19" s="1">
        <f t="shared" si="13"/>
        <v>2.3724792408066431E-3</v>
      </c>
      <c r="V19" s="1">
        <f t="shared" si="13"/>
        <v>0</v>
      </c>
      <c r="W19" s="1">
        <f t="shared" si="13"/>
        <v>0</v>
      </c>
      <c r="X19" s="1">
        <f t="shared" si="13"/>
        <v>3.9541320680110717E-4</v>
      </c>
    </row>
    <row r="20" spans="2:24" x14ac:dyDescent="0.25">
      <c r="C20" t="str">
        <f t="shared" si="5"/>
        <v>Quarry Total</v>
      </c>
      <c r="D20" s="1">
        <f t="shared" ref="D20:X20" si="14">+D9/$B9</f>
        <v>5.2781161185546082E-3</v>
      </c>
      <c r="E20" s="1">
        <f t="shared" si="14"/>
        <v>1.0556232237109216E-2</v>
      </c>
      <c r="F20" s="1">
        <f t="shared" si="14"/>
        <v>6.9021518473406417E-3</v>
      </c>
      <c r="G20" s="1">
        <f t="shared" si="14"/>
        <v>5.6029232643118147E-2</v>
      </c>
      <c r="H20" s="1">
        <f t="shared" si="14"/>
        <v>6.3743402354851805E-2</v>
      </c>
      <c r="I20" s="1">
        <f t="shared" si="14"/>
        <v>0.18392204628501826</v>
      </c>
      <c r="J20" s="1">
        <f t="shared" si="14"/>
        <v>0.13560698335363378</v>
      </c>
      <c r="K20" s="1">
        <f t="shared" si="14"/>
        <v>0.17133576938692652</v>
      </c>
      <c r="L20" s="1">
        <f t="shared" si="14"/>
        <v>8.6885911490052786E-2</v>
      </c>
      <c r="M20" s="1">
        <f t="shared" si="14"/>
        <v>8.8509947218838814E-2</v>
      </c>
      <c r="N20" s="1">
        <f t="shared" si="14"/>
        <v>5.3999187982135606E-2</v>
      </c>
      <c r="O20" s="1">
        <f t="shared" si="14"/>
        <v>4.5473000406008934E-2</v>
      </c>
      <c r="P20" s="1">
        <f t="shared" si="14"/>
        <v>2.8826634185952091E-2</v>
      </c>
      <c r="Q20" s="1">
        <f t="shared" si="14"/>
        <v>2.8420625253755584E-2</v>
      </c>
      <c r="R20" s="1">
        <f t="shared" si="14"/>
        <v>1.3804303694681283E-2</v>
      </c>
      <c r="S20" s="1">
        <f t="shared" si="14"/>
        <v>1.2992285830288266E-2</v>
      </c>
      <c r="T20" s="1">
        <f t="shared" si="14"/>
        <v>4.8721071863580996E-3</v>
      </c>
      <c r="U20" s="1">
        <f t="shared" si="14"/>
        <v>2.4360535931790498E-3</v>
      </c>
      <c r="V20" s="1">
        <f t="shared" si="14"/>
        <v>0</v>
      </c>
      <c r="W20" s="1">
        <f t="shared" si="14"/>
        <v>0</v>
      </c>
      <c r="X20" s="1">
        <f t="shared" si="14"/>
        <v>4.0600893219650832E-4</v>
      </c>
    </row>
    <row r="21" spans="2:24" x14ac:dyDescent="0.25">
      <c r="C21" t="str">
        <f t="shared" si="5"/>
        <v>Pond Total</v>
      </c>
      <c r="D21" s="1">
        <f t="shared" ref="D21:X21" si="15">+D10/$B10</f>
        <v>0</v>
      </c>
      <c r="E21" s="1">
        <f t="shared" si="15"/>
        <v>1.5151515151515152E-2</v>
      </c>
      <c r="F21" s="1">
        <f t="shared" si="15"/>
        <v>3.0303030303030304E-2</v>
      </c>
      <c r="G21" s="1">
        <f t="shared" si="15"/>
        <v>0.12121212121212122</v>
      </c>
      <c r="H21" s="1">
        <f t="shared" si="15"/>
        <v>0.12121212121212122</v>
      </c>
      <c r="I21" s="1">
        <f t="shared" si="15"/>
        <v>0.42424242424242425</v>
      </c>
      <c r="J21" s="1">
        <f t="shared" si="15"/>
        <v>0.15151515151515152</v>
      </c>
      <c r="K21" s="1">
        <f t="shared" si="15"/>
        <v>7.575757575757576E-2</v>
      </c>
      <c r="L21" s="1">
        <f t="shared" si="15"/>
        <v>4.5454545454545456E-2</v>
      </c>
      <c r="M21" s="1">
        <f t="shared" si="15"/>
        <v>0</v>
      </c>
      <c r="N21" s="1">
        <f t="shared" si="15"/>
        <v>1.5151515151515152E-2</v>
      </c>
      <c r="O21" s="1">
        <f t="shared" si="15"/>
        <v>0</v>
      </c>
      <c r="P21" s="1">
        <f t="shared" si="15"/>
        <v>0</v>
      </c>
      <c r="Q21" s="1">
        <f t="shared" si="15"/>
        <v>0</v>
      </c>
      <c r="R21" s="1">
        <f t="shared" si="15"/>
        <v>0</v>
      </c>
      <c r="S21" s="1">
        <f t="shared" si="15"/>
        <v>0</v>
      </c>
      <c r="T21" s="1">
        <f t="shared" si="15"/>
        <v>0</v>
      </c>
      <c r="U21" s="1">
        <f t="shared" si="15"/>
        <v>0</v>
      </c>
      <c r="V21" s="1">
        <f t="shared" si="15"/>
        <v>0</v>
      </c>
      <c r="W21" s="1">
        <f t="shared" si="15"/>
        <v>0</v>
      </c>
      <c r="X21" s="1">
        <f t="shared" si="15"/>
        <v>0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Species by Pond</vt:lpstr>
      <vt:lpstr>Pond by Length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Keister</dc:creator>
  <cp:lastModifiedBy>Keister</cp:lastModifiedBy>
  <dcterms:created xsi:type="dcterms:W3CDTF">2018-11-05T13:00:20Z</dcterms:created>
  <dcterms:modified xsi:type="dcterms:W3CDTF">2018-11-06T22:56:23Z</dcterms:modified>
</cp:coreProperties>
</file>