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coach\Documents\Baseball\2024\"/>
    </mc:Choice>
  </mc:AlternateContent>
  <xr:revisionPtr revIDLastSave="0" documentId="13_ncr:1_{C34602B1-72C4-463C-BF6C-116D3B6C797D}" xr6:coauthVersionLast="47" xr6:coauthVersionMax="47" xr10:uidLastSave="{00000000-0000-0000-0000-000000000000}"/>
  <bookViews>
    <workbookView xWindow="-120" yWindow="-16320" windowWidth="29040" windowHeight="15720" xr2:uid="{0160CFA4-F976-42C0-8A22-A055FBD59523}"/>
  </bookViews>
  <sheets>
    <sheet name="Batting" sheetId="1" r:id="rId1"/>
    <sheet name="Batting (Reg Season)" sheetId="26" r:id="rId2"/>
    <sheet name="Pitching" sheetId="2" r:id="rId3"/>
    <sheet name="Plays and Errors" sheetId="7" r:id="rId4"/>
    <sheet name="Compare to Fall" sheetId="25" r:id="rId5"/>
    <sheet name="Game by Game (Not Updated)" sheetId="4" r:id="rId6"/>
    <sheet name="Batting (3)" sheetId="24" r:id="rId7"/>
    <sheet name="Batting (2)" sheetId="21" r:id="rId8"/>
    <sheet name="Pitch Counts Team (2)" sheetId="18" r:id="rId9"/>
    <sheet name="Sheet4" sheetId="23" r:id="rId10"/>
    <sheet name="Pitching - League" sheetId="22" r:id="rId11"/>
    <sheet name="Pitch Counts Team" sheetId="17" r:id="rId12"/>
    <sheet name="League Pitching Info" sheetId="20" r:id="rId13"/>
    <sheet name="Batting - Regional" sheetId="14" r:id="rId14"/>
    <sheet name="Batting - State" sheetId="13" r:id="rId15"/>
    <sheet name="Pitching - Regional" sheetId="16" r:id="rId16"/>
    <sheet name="Pitching - State" sheetId="15" r:id="rId17"/>
    <sheet name="DO NOT USE TO RIGHT-OLD" sheetId="12" r:id="rId18"/>
    <sheet name="Old Batting Region" sheetId="10" r:id="rId19"/>
    <sheet name="Old Batting State" sheetId="11" r:id="rId20"/>
    <sheet name="Batting WS Only" sheetId="9" r:id="rId21"/>
    <sheet name="Sheet2" sheetId="8" r:id="rId22"/>
    <sheet name="Sheet1" sheetId="6" r:id="rId23"/>
  </sheets>
  <definedNames>
    <definedName name="_xlnm.Print_Titles" localSheetId="0">Batting!$A:$A</definedName>
    <definedName name="_xlnm.Print_Titles" localSheetId="13">'Batting - Regional'!$A:$A</definedName>
    <definedName name="_xlnm.Print_Titles" localSheetId="14">'Batting - State'!$A:$A</definedName>
    <definedName name="_xlnm.Print_Titles" localSheetId="7">'Batting (2)'!$A:$A</definedName>
    <definedName name="_xlnm.Print_Titles" localSheetId="6">'Batting (3)'!$A:$A</definedName>
    <definedName name="_xlnm.Print_Titles" localSheetId="1">'Batting (Reg Season)'!$A:$A</definedName>
    <definedName name="_xlnm.Print_Titles" localSheetId="20">'Batting WS Only'!$A:$A</definedName>
    <definedName name="_xlnm.Print_Titles" localSheetId="18">'Old Batting Region'!$A:$A</definedName>
    <definedName name="_xlnm.Print_Titles" localSheetId="19">'Old Batting State'!$A:$A</definedName>
  </definedNames>
  <calcPr calcId="191029"/>
  <pivotCaches>
    <pivotCache cacheId="0" r:id="rId2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5" i="25" l="1"/>
  <c r="AO85" i="25"/>
  <c r="AH85" i="25"/>
  <c r="AT85" i="25" s="1"/>
  <c r="AG85" i="25"/>
  <c r="AF85" i="25"/>
  <c r="AE85" i="25"/>
  <c r="AZ85" i="25" s="1"/>
  <c r="AD85" i="25"/>
  <c r="AM85" i="25" s="1"/>
  <c r="AB85" i="25"/>
  <c r="AP85" i="25" s="1"/>
  <c r="AA85" i="25"/>
  <c r="AK85" i="25" s="1"/>
  <c r="Z85" i="25"/>
  <c r="D85" i="25"/>
  <c r="E85" i="25"/>
  <c r="F85" i="25"/>
  <c r="G85" i="25"/>
  <c r="H85" i="25"/>
  <c r="I85" i="25"/>
  <c r="J85" i="25"/>
  <c r="K85" i="25"/>
  <c r="L85" i="25"/>
  <c r="M85" i="25"/>
  <c r="N85" i="25"/>
  <c r="O85" i="25"/>
  <c r="P85" i="25"/>
  <c r="Q85" i="25"/>
  <c r="R85" i="25"/>
  <c r="S85" i="25"/>
  <c r="T85" i="25"/>
  <c r="U85" i="25"/>
  <c r="V85" i="25"/>
  <c r="W85" i="25"/>
  <c r="X85" i="25"/>
  <c r="Y85" i="25"/>
  <c r="C85" i="25"/>
  <c r="AM75" i="25"/>
  <c r="AK75" i="25"/>
  <c r="AH75" i="25"/>
  <c r="AG75" i="25"/>
  <c r="AF75" i="25"/>
  <c r="AE75" i="25"/>
  <c r="AZ75" i="25" s="1"/>
  <c r="AD75" i="25"/>
  <c r="AC75" i="25"/>
  <c r="AQ75" i="25" s="1"/>
  <c r="AB75" i="25"/>
  <c r="AR75" i="25" s="1"/>
  <c r="AA75" i="25"/>
  <c r="AJ75" i="25" s="1"/>
  <c r="Z75" i="25"/>
  <c r="AX75" i="25" s="1"/>
  <c r="AS72" i="25"/>
  <c r="AK72" i="25"/>
  <c r="AH72" i="25"/>
  <c r="AT72" i="25" s="1"/>
  <c r="AG72" i="25"/>
  <c r="AF72" i="25"/>
  <c r="AE72" i="25"/>
  <c r="AZ72" i="25" s="1"/>
  <c r="AD72" i="25"/>
  <c r="AM72" i="25" s="1"/>
  <c r="AY72" i="25" s="1"/>
  <c r="AB72" i="25"/>
  <c r="AR72" i="25" s="1"/>
  <c r="AA72" i="25"/>
  <c r="AJ72" i="25" s="1"/>
  <c r="Z72" i="25"/>
  <c r="AK69" i="25"/>
  <c r="AH69" i="25"/>
  <c r="AG69" i="25"/>
  <c r="AF69" i="25"/>
  <c r="AR69" i="25" s="1"/>
  <c r="AD69" i="25"/>
  <c r="AC69" i="25"/>
  <c r="AQ69" i="25" s="1"/>
  <c r="AB69" i="25"/>
  <c r="AP69" i="25" s="1"/>
  <c r="AA69" i="25"/>
  <c r="AJ69" i="25" s="1"/>
  <c r="Z69" i="25"/>
  <c r="AX69" i="25" s="1"/>
  <c r="AK66" i="25"/>
  <c r="AH66" i="25"/>
  <c r="AG66" i="25"/>
  <c r="AF66" i="25"/>
  <c r="AR66" i="25" s="1"/>
  <c r="AE66" i="25"/>
  <c r="AZ66" i="25" s="1"/>
  <c r="AD66" i="25"/>
  <c r="AM66" i="25" s="1"/>
  <c r="AY66" i="25" s="1"/>
  <c r="AC66" i="25"/>
  <c r="AQ66" i="25" s="1"/>
  <c r="AB66" i="25"/>
  <c r="AT66" i="25" s="1"/>
  <c r="AA66" i="25"/>
  <c r="AJ66" i="25" s="1"/>
  <c r="Z66" i="25"/>
  <c r="AX66" i="25" s="1"/>
  <c r="AK55" i="25"/>
  <c r="AH55" i="25"/>
  <c r="AG55" i="25"/>
  <c r="AF55" i="25"/>
  <c r="AR55" i="25" s="1"/>
  <c r="AE55" i="25"/>
  <c r="AZ55" i="25" s="1"/>
  <c r="AD55" i="25"/>
  <c r="AM55" i="25" s="1"/>
  <c r="AY55" i="25" s="1"/>
  <c r="AC55" i="25"/>
  <c r="AQ55" i="25" s="1"/>
  <c r="AB55" i="25"/>
  <c r="AO55" i="25" s="1"/>
  <c r="AA55" i="25"/>
  <c r="AJ55" i="25" s="1"/>
  <c r="Z55" i="25"/>
  <c r="AX55" i="25" s="1"/>
  <c r="AK52" i="25"/>
  <c r="AH52" i="25"/>
  <c r="AG52" i="25"/>
  <c r="AF52" i="25"/>
  <c r="AR52" i="25" s="1"/>
  <c r="AD52" i="25"/>
  <c r="AC52" i="25"/>
  <c r="AQ52" i="25" s="1"/>
  <c r="AB52" i="25"/>
  <c r="AP52" i="25" s="1"/>
  <c r="AA52" i="25"/>
  <c r="AJ52" i="25" s="1"/>
  <c r="Z52" i="25"/>
  <c r="AX52" i="25" s="1"/>
  <c r="AK49" i="25"/>
  <c r="AH49" i="25"/>
  <c r="AT49" i="25" s="1"/>
  <c r="AG49" i="25"/>
  <c r="AF49" i="25"/>
  <c r="AD49" i="25"/>
  <c r="AM49" i="25" s="1"/>
  <c r="AY49" i="25" s="1"/>
  <c r="AB49" i="25"/>
  <c r="AR49" i="25" s="1"/>
  <c r="AA49" i="25"/>
  <c r="AJ49" i="25" s="1"/>
  <c r="Z49" i="25"/>
  <c r="AM46" i="25"/>
  <c r="AK46" i="25"/>
  <c r="AH46" i="25"/>
  <c r="AT46" i="25" s="1"/>
  <c r="AG46" i="25"/>
  <c r="AF46" i="25"/>
  <c r="AR46" i="25" s="1"/>
  <c r="AE46" i="25"/>
  <c r="AZ46" i="25" s="1"/>
  <c r="AD46" i="25"/>
  <c r="AB46" i="25"/>
  <c r="AP46" i="25" s="1"/>
  <c r="AA46" i="25"/>
  <c r="AJ46" i="25" s="1"/>
  <c r="Z46" i="25"/>
  <c r="AP43" i="25"/>
  <c r="AK43" i="25"/>
  <c r="AH43" i="25"/>
  <c r="AT43" i="25" s="1"/>
  <c r="AG43" i="25"/>
  <c r="AS43" i="25" s="1"/>
  <c r="AF43" i="25"/>
  <c r="AE43" i="25"/>
  <c r="AZ43" i="25" s="1"/>
  <c r="AD43" i="25"/>
  <c r="AB43" i="25"/>
  <c r="AR43" i="25" s="1"/>
  <c r="AA43" i="25"/>
  <c r="AJ43" i="25" s="1"/>
  <c r="Z43" i="25"/>
  <c r="AZ40" i="25"/>
  <c r="AX40" i="25"/>
  <c r="AW40" i="25"/>
  <c r="AV40" i="25"/>
  <c r="AU40" i="25"/>
  <c r="AT40" i="25"/>
  <c r="AS40" i="25"/>
  <c r="AR40" i="25"/>
  <c r="AQ40" i="25"/>
  <c r="AP40" i="25"/>
  <c r="AO40" i="25"/>
  <c r="AM40" i="25"/>
  <c r="AY40" i="25" s="1"/>
  <c r="AL40" i="25"/>
  <c r="AK40" i="25"/>
  <c r="AJ40" i="25"/>
  <c r="AH40" i="25"/>
  <c r="AG40" i="25"/>
  <c r="AF40" i="25"/>
  <c r="AD40" i="25"/>
  <c r="AC40" i="25"/>
  <c r="AB40" i="25"/>
  <c r="AA40" i="25"/>
  <c r="Z40" i="25"/>
  <c r="AE40" i="25" s="1"/>
  <c r="D40" i="25"/>
  <c r="E40" i="25"/>
  <c r="F40" i="25"/>
  <c r="G40" i="25"/>
  <c r="H40" i="25"/>
  <c r="I40" i="25"/>
  <c r="J40" i="25"/>
  <c r="K40" i="25"/>
  <c r="L40" i="25"/>
  <c r="M40" i="25"/>
  <c r="N40" i="25"/>
  <c r="O40" i="25"/>
  <c r="P40" i="25"/>
  <c r="Q40" i="25"/>
  <c r="R40" i="25"/>
  <c r="S40" i="25"/>
  <c r="T40" i="25"/>
  <c r="U40" i="25"/>
  <c r="V40" i="25"/>
  <c r="W40" i="25"/>
  <c r="X40" i="25"/>
  <c r="Y40" i="25"/>
  <c r="C40" i="25"/>
  <c r="M17" i="25"/>
  <c r="K17" i="25"/>
  <c r="AA17" i="25"/>
  <c r="AB17" i="25"/>
  <c r="AC17" i="25"/>
  <c r="Z17" i="25"/>
  <c r="B13" i="1"/>
  <c r="W240" i="26"/>
  <c r="U240" i="26"/>
  <c r="T240" i="26"/>
  <c r="R240" i="26"/>
  <c r="Q240" i="26"/>
  <c r="P240" i="26"/>
  <c r="O240" i="26"/>
  <c r="M240" i="26"/>
  <c r="L240" i="26"/>
  <c r="K240" i="26"/>
  <c r="J240" i="26"/>
  <c r="H240" i="26"/>
  <c r="G240" i="26"/>
  <c r="F240" i="26"/>
  <c r="E240" i="26"/>
  <c r="D240" i="26"/>
  <c r="C240" i="26"/>
  <c r="B240" i="26"/>
  <c r="AO239" i="26"/>
  <c r="AG239" i="26"/>
  <c r="AG240" i="26" s="1"/>
  <c r="AF239" i="26"/>
  <c r="AE239" i="26"/>
  <c r="AE240" i="26" s="1"/>
  <c r="AC239" i="26"/>
  <c r="AL239" i="26" s="1"/>
  <c r="AX239" i="26" s="1"/>
  <c r="AA239" i="26"/>
  <c r="AN239" i="26" s="1"/>
  <c r="Z239" i="26"/>
  <c r="AI239" i="26" s="1"/>
  <c r="Y239" i="26"/>
  <c r="AG238" i="26"/>
  <c r="AF238" i="26"/>
  <c r="AE238" i="26"/>
  <c r="AC238" i="26"/>
  <c r="AB238" i="26"/>
  <c r="AA238" i="26"/>
  <c r="Z238" i="26"/>
  <c r="Y238" i="26"/>
  <c r="AD238" i="26" s="1"/>
  <c r="AY237" i="26"/>
  <c r="AN237" i="26"/>
  <c r="AG237" i="26"/>
  <c r="AF237" i="26"/>
  <c r="AE237" i="26"/>
  <c r="AD237" i="26"/>
  <c r="AC237" i="26"/>
  <c r="AL237" i="26" s="1"/>
  <c r="AX237" i="26" s="1"/>
  <c r="AA237" i="26"/>
  <c r="AK237" i="26" s="1"/>
  <c r="Z237" i="26"/>
  <c r="AI237" i="26" s="1"/>
  <c r="Y237" i="26"/>
  <c r="AN236" i="26"/>
  <c r="AL236" i="26"/>
  <c r="AG236" i="26"/>
  <c r="AF236" i="26"/>
  <c r="AE236" i="26"/>
  <c r="AD236" i="26"/>
  <c r="AY236" i="26" s="1"/>
  <c r="AC236" i="26"/>
  <c r="AB236" i="26"/>
  <c r="AA236" i="26"/>
  <c r="AK236" i="26" s="1"/>
  <c r="AM236" i="26" s="1"/>
  <c r="Z236" i="26"/>
  <c r="AI236" i="26" s="1"/>
  <c r="Y236" i="26"/>
  <c r="AV236" i="26" s="1"/>
  <c r="AW235" i="26"/>
  <c r="AN235" i="26"/>
  <c r="AG235" i="26"/>
  <c r="AF235" i="26"/>
  <c r="AE235" i="26"/>
  <c r="AD235" i="26"/>
  <c r="AY235" i="26" s="1"/>
  <c r="AC235" i="26"/>
  <c r="AB235" i="26"/>
  <c r="AA235" i="26"/>
  <c r="AO235" i="26" s="1"/>
  <c r="Z235" i="26"/>
  <c r="AL235" i="26" s="1"/>
  <c r="Y235" i="26"/>
  <c r="AV235" i="26" s="1"/>
  <c r="AU234" i="26"/>
  <c r="AP234" i="26"/>
  <c r="AG234" i="26"/>
  <c r="AF234" i="26"/>
  <c r="AE234" i="26"/>
  <c r="AC234" i="26"/>
  <c r="AB234" i="26"/>
  <c r="AW234" i="26" s="1"/>
  <c r="AA234" i="26"/>
  <c r="AO234" i="26" s="1"/>
  <c r="Z234" i="26"/>
  <c r="Y234" i="26"/>
  <c r="AD234" i="26" s="1"/>
  <c r="AY234" i="26" s="1"/>
  <c r="AN233" i="26"/>
  <c r="AG233" i="26"/>
  <c r="AF233" i="26"/>
  <c r="AE233" i="26"/>
  <c r="AD233" i="26"/>
  <c r="AY233" i="26" s="1"/>
  <c r="AC233" i="26"/>
  <c r="AL233" i="26" s="1"/>
  <c r="AX233" i="26" s="1"/>
  <c r="AA233" i="26"/>
  <c r="AK233" i="26" s="1"/>
  <c r="Z233" i="26"/>
  <c r="AI233" i="26" s="1"/>
  <c r="Y233" i="26"/>
  <c r="AY232" i="26"/>
  <c r="AN232" i="26"/>
  <c r="AL232" i="26"/>
  <c r="AG232" i="26"/>
  <c r="AF232" i="26"/>
  <c r="AE232" i="26"/>
  <c r="AD232" i="26"/>
  <c r="AC232" i="26"/>
  <c r="AB232" i="26"/>
  <c r="AA232" i="26"/>
  <c r="AK232" i="26" s="1"/>
  <c r="Z232" i="26"/>
  <c r="AI232" i="26" s="1"/>
  <c r="Y232" i="26"/>
  <c r="AN231" i="26"/>
  <c r="AG231" i="26"/>
  <c r="AF231" i="26"/>
  <c r="AE231" i="26"/>
  <c r="AD231" i="26"/>
  <c r="AY231" i="26" s="1"/>
  <c r="AC231" i="26"/>
  <c r="AB231" i="26"/>
  <c r="AA231" i="26"/>
  <c r="AO231" i="26" s="1"/>
  <c r="Z231" i="26"/>
  <c r="AL231" i="26" s="1"/>
  <c r="Y231" i="26"/>
  <c r="AV231" i="26" s="1"/>
  <c r="AU230" i="26"/>
  <c r="AP230" i="26"/>
  <c r="AG230" i="26"/>
  <c r="AF230" i="26"/>
  <c r="AE230" i="26"/>
  <c r="AC230" i="26"/>
  <c r="AB230" i="26"/>
  <c r="AW230" i="26" s="1"/>
  <c r="AA230" i="26"/>
  <c r="AO230" i="26" s="1"/>
  <c r="Z230" i="26"/>
  <c r="AL230" i="26" s="1"/>
  <c r="Y230" i="26"/>
  <c r="AD230" i="26" s="1"/>
  <c r="AY230" i="26" s="1"/>
  <c r="AN229" i="26"/>
  <c r="AG229" i="26"/>
  <c r="AF229" i="26"/>
  <c r="AE229" i="26"/>
  <c r="AD229" i="26"/>
  <c r="AY229" i="26" s="1"/>
  <c r="AC229" i="26"/>
  <c r="AL229" i="26" s="1"/>
  <c r="AA229" i="26"/>
  <c r="AK229" i="26" s="1"/>
  <c r="Z229" i="26"/>
  <c r="AI229" i="26" s="1"/>
  <c r="Y229" i="26"/>
  <c r="AY228" i="26"/>
  <c r="AN228" i="26"/>
  <c r="AL228" i="26"/>
  <c r="AG228" i="26"/>
  <c r="AF228" i="26"/>
  <c r="AE228" i="26"/>
  <c r="AD228" i="26"/>
  <c r="AC228" i="26"/>
  <c r="AC240" i="26" s="1"/>
  <c r="AB228" i="26"/>
  <c r="AA228" i="26"/>
  <c r="AK228" i="26" s="1"/>
  <c r="AM228" i="26" s="1"/>
  <c r="Z228" i="26"/>
  <c r="AI228" i="26" s="1"/>
  <c r="Y228" i="26"/>
  <c r="X224" i="26"/>
  <c r="W224" i="26"/>
  <c r="V224" i="26"/>
  <c r="U224" i="26"/>
  <c r="T224" i="26"/>
  <c r="S224" i="26"/>
  <c r="R224" i="26"/>
  <c r="Q224" i="26"/>
  <c r="P224" i="26"/>
  <c r="O224" i="26"/>
  <c r="N224" i="26"/>
  <c r="M224" i="26"/>
  <c r="L224" i="26"/>
  <c r="K224" i="26"/>
  <c r="J224" i="26"/>
  <c r="I224" i="26"/>
  <c r="H224" i="26"/>
  <c r="G224" i="26"/>
  <c r="F224" i="26"/>
  <c r="E224" i="26"/>
  <c r="D224" i="26"/>
  <c r="C224" i="26"/>
  <c r="B224" i="26"/>
  <c r="AO223" i="26"/>
  <c r="AG223" i="26"/>
  <c r="AF223" i="26"/>
  <c r="AE223" i="26"/>
  <c r="AC223" i="26"/>
  <c r="AL223" i="26" s="1"/>
  <c r="AX223" i="26" s="1"/>
  <c r="AA223" i="26"/>
  <c r="AN223" i="26" s="1"/>
  <c r="Z223" i="26"/>
  <c r="AI223" i="26" s="1"/>
  <c r="Y223" i="26"/>
  <c r="AG222" i="26"/>
  <c r="AF222" i="26"/>
  <c r="AE222" i="26"/>
  <c r="AC222" i="26"/>
  <c r="AB222" i="26"/>
  <c r="AA222" i="26"/>
  <c r="Z222" i="26"/>
  <c r="Y222" i="26"/>
  <c r="AD222" i="26" s="1"/>
  <c r="AY221" i="26"/>
  <c r="AN221" i="26"/>
  <c r="AG221" i="26"/>
  <c r="AF221" i="26"/>
  <c r="AE221" i="26"/>
  <c r="AD221" i="26"/>
  <c r="AC221" i="26"/>
  <c r="AL221" i="26" s="1"/>
  <c r="AX221" i="26" s="1"/>
  <c r="AA221" i="26"/>
  <c r="AK221" i="26" s="1"/>
  <c r="Z221" i="26"/>
  <c r="AI221" i="26" s="1"/>
  <c r="Y221" i="26"/>
  <c r="AY220" i="26"/>
  <c r="AN220" i="26"/>
  <c r="AL220" i="26"/>
  <c r="AG220" i="26"/>
  <c r="AF220" i="26"/>
  <c r="AE220" i="26"/>
  <c r="AD220" i="26"/>
  <c r="AC220" i="26"/>
  <c r="AB220" i="26"/>
  <c r="AA220" i="26"/>
  <c r="AK220" i="26" s="1"/>
  <c r="AM220" i="26" s="1"/>
  <c r="Z220" i="26"/>
  <c r="AI220" i="26" s="1"/>
  <c r="Y220" i="26"/>
  <c r="AV220" i="26" s="1"/>
  <c r="AW219" i="26"/>
  <c r="AU219" i="26"/>
  <c r="AN219" i="26"/>
  <c r="AG219" i="26"/>
  <c r="AF219" i="26"/>
  <c r="AE219" i="26"/>
  <c r="AD219" i="26"/>
  <c r="AY219" i="26" s="1"/>
  <c r="AC219" i="26"/>
  <c r="AB219" i="26"/>
  <c r="AA219" i="26"/>
  <c r="AO219" i="26" s="1"/>
  <c r="Z219" i="26"/>
  <c r="AL219" i="26" s="1"/>
  <c r="Y219" i="26"/>
  <c r="AV219" i="26" s="1"/>
  <c r="AU218" i="26"/>
  <c r="AP218" i="26"/>
  <c r="AG218" i="26"/>
  <c r="AF218" i="26"/>
  <c r="AE218" i="26"/>
  <c r="AC218" i="26"/>
  <c r="AB218" i="26"/>
  <c r="AW218" i="26" s="1"/>
  <c r="AA218" i="26"/>
  <c r="AO218" i="26" s="1"/>
  <c r="Z218" i="26"/>
  <c r="Y218" i="26"/>
  <c r="AD218" i="26" s="1"/>
  <c r="AY218" i="26" s="1"/>
  <c r="AN217" i="26"/>
  <c r="AG217" i="26"/>
  <c r="AF217" i="26"/>
  <c r="AE217" i="26"/>
  <c r="AD217" i="26"/>
  <c r="AY217" i="26" s="1"/>
  <c r="AC217" i="26"/>
  <c r="AL217" i="26" s="1"/>
  <c r="AX217" i="26" s="1"/>
  <c r="AA217" i="26"/>
  <c r="AK217" i="26" s="1"/>
  <c r="Z217" i="26"/>
  <c r="AI217" i="26" s="1"/>
  <c r="Y217" i="26"/>
  <c r="AY216" i="26"/>
  <c r="AN216" i="26"/>
  <c r="AL216" i="26"/>
  <c r="AG216" i="26"/>
  <c r="AF216" i="26"/>
  <c r="AE216" i="26"/>
  <c r="AD216" i="26"/>
  <c r="AC216" i="26"/>
  <c r="AB216" i="26"/>
  <c r="AA216" i="26"/>
  <c r="AK216" i="26" s="1"/>
  <c r="Z216" i="26"/>
  <c r="AI216" i="26" s="1"/>
  <c r="Y216" i="26"/>
  <c r="AN215" i="26"/>
  <c r="AL215" i="26"/>
  <c r="AG215" i="26"/>
  <c r="AF215" i="26"/>
  <c r="AE215" i="26"/>
  <c r="AD215" i="26"/>
  <c r="AY215" i="26" s="1"/>
  <c r="AC215" i="26"/>
  <c r="AB215" i="26"/>
  <c r="AA215" i="26"/>
  <c r="AO215" i="26" s="1"/>
  <c r="Z215" i="26"/>
  <c r="AI215" i="26" s="1"/>
  <c r="Y215" i="26"/>
  <c r="AV215" i="26" s="1"/>
  <c r="AU214" i="26"/>
  <c r="AP214" i="26"/>
  <c r="AG214" i="26"/>
  <c r="AF214" i="26"/>
  <c r="AE214" i="26"/>
  <c r="AC214" i="26"/>
  <c r="AB214" i="26"/>
  <c r="AW214" i="26" s="1"/>
  <c r="AA214" i="26"/>
  <c r="AO214" i="26" s="1"/>
  <c r="Z214" i="26"/>
  <c r="Z224" i="26" s="1"/>
  <c r="AI224" i="26" s="1"/>
  <c r="Y214" i="26"/>
  <c r="AD214" i="26" s="1"/>
  <c r="AY214" i="26" s="1"/>
  <c r="AN213" i="26"/>
  <c r="AG213" i="26"/>
  <c r="AF213" i="26"/>
  <c r="AE213" i="26"/>
  <c r="AD213" i="26"/>
  <c r="AY213" i="26" s="1"/>
  <c r="AC213" i="26"/>
  <c r="AL213" i="26" s="1"/>
  <c r="AA213" i="26"/>
  <c r="AK213" i="26" s="1"/>
  <c r="Z213" i="26"/>
  <c r="AI213" i="26" s="1"/>
  <c r="Y213" i="26"/>
  <c r="AN212" i="26"/>
  <c r="AL212" i="26"/>
  <c r="AG212" i="26"/>
  <c r="AG224" i="26" s="1"/>
  <c r="AF212" i="26"/>
  <c r="AE212" i="26"/>
  <c r="AE224" i="26" s="1"/>
  <c r="AD212" i="26"/>
  <c r="AC212" i="26"/>
  <c r="AC224" i="26" s="1"/>
  <c r="AB212" i="26"/>
  <c r="AA212" i="26"/>
  <c r="AK212" i="26" s="1"/>
  <c r="AM212" i="26" s="1"/>
  <c r="Z212" i="26"/>
  <c r="AI212" i="26" s="1"/>
  <c r="Y212" i="26"/>
  <c r="AI208" i="26"/>
  <c r="Z208" i="26"/>
  <c r="X208" i="26"/>
  <c r="W208" i="26"/>
  <c r="V208" i="26"/>
  <c r="U208" i="26"/>
  <c r="T208" i="26"/>
  <c r="S208" i="26"/>
  <c r="R208" i="26"/>
  <c r="Q208" i="26"/>
  <c r="P208" i="26"/>
  <c r="O208" i="26"/>
  <c r="N208" i="26"/>
  <c r="M208" i="26"/>
  <c r="L208" i="26"/>
  <c r="K208" i="26"/>
  <c r="J208" i="26"/>
  <c r="I208" i="26"/>
  <c r="H208" i="26"/>
  <c r="G208" i="26"/>
  <c r="F208" i="26"/>
  <c r="E208" i="26"/>
  <c r="D208" i="26"/>
  <c r="C208" i="26"/>
  <c r="B208" i="26"/>
  <c r="AO207" i="26"/>
  <c r="AG207" i="26"/>
  <c r="AF207" i="26"/>
  <c r="AE207" i="26"/>
  <c r="AC207" i="26"/>
  <c r="AL207" i="26" s="1"/>
  <c r="AX207" i="26" s="1"/>
  <c r="AA207" i="26"/>
  <c r="AN207" i="26" s="1"/>
  <c r="Z207" i="26"/>
  <c r="AI207" i="26" s="1"/>
  <c r="Y207" i="26"/>
  <c r="AG206" i="26"/>
  <c r="AF206" i="26"/>
  <c r="AE206" i="26"/>
  <c r="AC206" i="26"/>
  <c r="AB206" i="26"/>
  <c r="AA206" i="26"/>
  <c r="Z206" i="26"/>
  <c r="Y206" i="26"/>
  <c r="AD206" i="26" s="1"/>
  <c r="AY205" i="26"/>
  <c r="AN205" i="26"/>
  <c r="AG205" i="26"/>
  <c r="AF205" i="26"/>
  <c r="AE205" i="26"/>
  <c r="AD205" i="26"/>
  <c r="AC205" i="26"/>
  <c r="AL205" i="26" s="1"/>
  <c r="AX205" i="26" s="1"/>
  <c r="AA205" i="26"/>
  <c r="AK205" i="26" s="1"/>
  <c r="Z205" i="26"/>
  <c r="AI205" i="26" s="1"/>
  <c r="Y205" i="26"/>
  <c r="AW204" i="26"/>
  <c r="AO204" i="26"/>
  <c r="AN204" i="26"/>
  <c r="AL204" i="26"/>
  <c r="AG204" i="26"/>
  <c r="AF204" i="26"/>
  <c r="AE204" i="26"/>
  <c r="AD204" i="26"/>
  <c r="AY204" i="26" s="1"/>
  <c r="AC204" i="26"/>
  <c r="AB204" i="26"/>
  <c r="AA204" i="26"/>
  <c r="AK204" i="26" s="1"/>
  <c r="Z204" i="26"/>
  <c r="AI204" i="26" s="1"/>
  <c r="Y204" i="26"/>
  <c r="AV204" i="26" s="1"/>
  <c r="AN203" i="26"/>
  <c r="AL203" i="26"/>
  <c r="AG203" i="26"/>
  <c r="AF203" i="26"/>
  <c r="AE203" i="26"/>
  <c r="AD203" i="26"/>
  <c r="AY203" i="26" s="1"/>
  <c r="AC203" i="26"/>
  <c r="AB203" i="26"/>
  <c r="AA203" i="26"/>
  <c r="AO203" i="26" s="1"/>
  <c r="Z203" i="26"/>
  <c r="AI203" i="26" s="1"/>
  <c r="Y203" i="26"/>
  <c r="AV203" i="26" s="1"/>
  <c r="AU202" i="26"/>
  <c r="AP202" i="26"/>
  <c r="AG202" i="26"/>
  <c r="AF202" i="26"/>
  <c r="AE202" i="26"/>
  <c r="AD202" i="26"/>
  <c r="AY202" i="26" s="1"/>
  <c r="AC202" i="26"/>
  <c r="AB202" i="26"/>
  <c r="AW202" i="26" s="1"/>
  <c r="AA202" i="26"/>
  <c r="AO202" i="26" s="1"/>
  <c r="Z202" i="26"/>
  <c r="AL202" i="26" s="1"/>
  <c r="Y202" i="26"/>
  <c r="AN201" i="26"/>
  <c r="AG201" i="26"/>
  <c r="AF201" i="26"/>
  <c r="AE201" i="26"/>
  <c r="AD201" i="26"/>
  <c r="AY201" i="26" s="1"/>
  <c r="AC201" i="26"/>
  <c r="AL201" i="26" s="1"/>
  <c r="AA201" i="26"/>
  <c r="AK201" i="26" s="1"/>
  <c r="AM201" i="26" s="1"/>
  <c r="Z201" i="26"/>
  <c r="AI201" i="26" s="1"/>
  <c r="Y201" i="26"/>
  <c r="AO200" i="26"/>
  <c r="AN200" i="26"/>
  <c r="AL200" i="26"/>
  <c r="AG200" i="26"/>
  <c r="AF200" i="26"/>
  <c r="AE200" i="26"/>
  <c r="AD200" i="26"/>
  <c r="AY200" i="26" s="1"/>
  <c r="AC200" i="26"/>
  <c r="AB200" i="26"/>
  <c r="AA200" i="26"/>
  <c r="AK200" i="26" s="1"/>
  <c r="AM200" i="26" s="1"/>
  <c r="Z200" i="26"/>
  <c r="AI200" i="26" s="1"/>
  <c r="Y200" i="26"/>
  <c r="AW199" i="26"/>
  <c r="AN199" i="26"/>
  <c r="AG199" i="26"/>
  <c r="AF199" i="26"/>
  <c r="AE199" i="26"/>
  <c r="AD199" i="26"/>
  <c r="AY199" i="26" s="1"/>
  <c r="AC199" i="26"/>
  <c r="AL199" i="26" s="1"/>
  <c r="AX199" i="26" s="1"/>
  <c r="AB199" i="26"/>
  <c r="AA199" i="26"/>
  <c r="AO199" i="26" s="1"/>
  <c r="Z199" i="26"/>
  <c r="AI199" i="26" s="1"/>
  <c r="Y199" i="26"/>
  <c r="AU198" i="26"/>
  <c r="AP198" i="26"/>
  <c r="AL198" i="26"/>
  <c r="AG198" i="26"/>
  <c r="AF198" i="26"/>
  <c r="AE198" i="26"/>
  <c r="AC198" i="26"/>
  <c r="AB198" i="26"/>
  <c r="AT198" i="26" s="1"/>
  <c r="AA198" i="26"/>
  <c r="Z198" i="26"/>
  <c r="AI198" i="26" s="1"/>
  <c r="Y198" i="26"/>
  <c r="AD198" i="26" s="1"/>
  <c r="AN197" i="26"/>
  <c r="AI197" i="26"/>
  <c r="AG197" i="26"/>
  <c r="AF197" i="26"/>
  <c r="AE197" i="26"/>
  <c r="AD197" i="26"/>
  <c r="AY197" i="26" s="1"/>
  <c r="AC197" i="26"/>
  <c r="AL197" i="26" s="1"/>
  <c r="AX197" i="26" s="1"/>
  <c r="AA197" i="26"/>
  <c r="AK197" i="26" s="1"/>
  <c r="Z197" i="26"/>
  <c r="Y197" i="26"/>
  <c r="AY196" i="26"/>
  <c r="AO196" i="26"/>
  <c r="AN196" i="26"/>
  <c r="AL196" i="26"/>
  <c r="AG196" i="26"/>
  <c r="AG208" i="26" s="1"/>
  <c r="AF196" i="26"/>
  <c r="AE196" i="26"/>
  <c r="AD196" i="26"/>
  <c r="AC196" i="26"/>
  <c r="AB196" i="26"/>
  <c r="AA196" i="26"/>
  <c r="AK196" i="26" s="1"/>
  <c r="AM196" i="26" s="1"/>
  <c r="Z196" i="26"/>
  <c r="AI196" i="26" s="1"/>
  <c r="Y196" i="26"/>
  <c r="Y208" i="26" s="1"/>
  <c r="X192" i="26"/>
  <c r="W192" i="26"/>
  <c r="V192" i="26"/>
  <c r="U192" i="26"/>
  <c r="T192" i="26"/>
  <c r="S192" i="26"/>
  <c r="R192" i="26"/>
  <c r="Q192" i="26"/>
  <c r="P192" i="26"/>
  <c r="O192" i="26"/>
  <c r="N192" i="26"/>
  <c r="M192" i="26"/>
  <c r="L192" i="26"/>
  <c r="K192" i="26"/>
  <c r="J192" i="26"/>
  <c r="I192" i="26"/>
  <c r="H192" i="26"/>
  <c r="G192" i="26"/>
  <c r="F192" i="26"/>
  <c r="E192" i="26"/>
  <c r="D192" i="26"/>
  <c r="C192" i="26"/>
  <c r="B192" i="26"/>
  <c r="AO191" i="26"/>
  <c r="AN191" i="26"/>
  <c r="AM191" i="26"/>
  <c r="AG191" i="26"/>
  <c r="AF191" i="26"/>
  <c r="AE191" i="26"/>
  <c r="AC191" i="26"/>
  <c r="AL191" i="26" s="1"/>
  <c r="AX191" i="26" s="1"/>
  <c r="AA191" i="26"/>
  <c r="AK191" i="26" s="1"/>
  <c r="Z191" i="26"/>
  <c r="AI191" i="26" s="1"/>
  <c r="Y191" i="26"/>
  <c r="AG190" i="26"/>
  <c r="AF190" i="26"/>
  <c r="AE190" i="26"/>
  <c r="AC190" i="26"/>
  <c r="AA190" i="26"/>
  <c r="Z190" i="26"/>
  <c r="Y190" i="26"/>
  <c r="AO189" i="26"/>
  <c r="AN189" i="26"/>
  <c r="AG189" i="26"/>
  <c r="AF189" i="26"/>
  <c r="AE189" i="26"/>
  <c r="AC189" i="26"/>
  <c r="AL189" i="26" s="1"/>
  <c r="AA189" i="26"/>
  <c r="AK189" i="26" s="1"/>
  <c r="AM189" i="26" s="1"/>
  <c r="Z189" i="26"/>
  <c r="AI189" i="26" s="1"/>
  <c r="Y189" i="26"/>
  <c r="AD189" i="26" s="1"/>
  <c r="AY189" i="26" s="1"/>
  <c r="AO188" i="26"/>
  <c r="AN188" i="26"/>
  <c r="AK188" i="26"/>
  <c r="AM188" i="26" s="1"/>
  <c r="AG188" i="26"/>
  <c r="AF188" i="26"/>
  <c r="AE188" i="26"/>
  <c r="AD188" i="26"/>
  <c r="AY188" i="26" s="1"/>
  <c r="AC188" i="26"/>
  <c r="AL188" i="26" s="1"/>
  <c r="AB188" i="26"/>
  <c r="AA188" i="26"/>
  <c r="Z188" i="26"/>
  <c r="AI188" i="26" s="1"/>
  <c r="Y188" i="26"/>
  <c r="AV187" i="26"/>
  <c r="AU187" i="26"/>
  <c r="AT187" i="26"/>
  <c r="AG187" i="26"/>
  <c r="AF187" i="26"/>
  <c r="AE187" i="26"/>
  <c r="AC187" i="26"/>
  <c r="AL187" i="26" s="1"/>
  <c r="AX187" i="26" s="1"/>
  <c r="AB187" i="26"/>
  <c r="AW187" i="26" s="1"/>
  <c r="AA187" i="26"/>
  <c r="Z187" i="26"/>
  <c r="AI187" i="26" s="1"/>
  <c r="Y187" i="26"/>
  <c r="AD187" i="26" s="1"/>
  <c r="AK186" i="26"/>
  <c r="AM186" i="26" s="1"/>
  <c r="AG186" i="26"/>
  <c r="AF186" i="26"/>
  <c r="AE186" i="26"/>
  <c r="AC186" i="26"/>
  <c r="AA186" i="26"/>
  <c r="Z186" i="26"/>
  <c r="AL186" i="26" s="1"/>
  <c r="Y186" i="26"/>
  <c r="AO185" i="26"/>
  <c r="AN185" i="26"/>
  <c r="AG185" i="26"/>
  <c r="AF185" i="26"/>
  <c r="AE185" i="26"/>
  <c r="AC185" i="26"/>
  <c r="AL185" i="26" s="1"/>
  <c r="AA185" i="26"/>
  <c r="AK185" i="26" s="1"/>
  <c r="AM185" i="26" s="1"/>
  <c r="Z185" i="26"/>
  <c r="AI185" i="26" s="1"/>
  <c r="Y185" i="26"/>
  <c r="AD185" i="26" s="1"/>
  <c r="AY185" i="26" s="1"/>
  <c r="AO184" i="26"/>
  <c r="AN184" i="26"/>
  <c r="AM184" i="26"/>
  <c r="AK184" i="26"/>
  <c r="AG184" i="26"/>
  <c r="AF184" i="26"/>
  <c r="AE184" i="26"/>
  <c r="AD184" i="26"/>
  <c r="AY184" i="26" s="1"/>
  <c r="AC184" i="26"/>
  <c r="AL184" i="26" s="1"/>
  <c r="AX184" i="26" s="1"/>
  <c r="AB184" i="26"/>
  <c r="AA184" i="26"/>
  <c r="Z184" i="26"/>
  <c r="AI184" i="26" s="1"/>
  <c r="Y184" i="26"/>
  <c r="AV183" i="26"/>
  <c r="AU183" i="26"/>
  <c r="AT183" i="26"/>
  <c r="AL183" i="26"/>
  <c r="AG183" i="26"/>
  <c r="AF183" i="26"/>
  <c r="AE183" i="26"/>
  <c r="AC183" i="26"/>
  <c r="AB183" i="26"/>
  <c r="AW183" i="26" s="1"/>
  <c r="AA183" i="26"/>
  <c r="Z183" i="26"/>
  <c r="AI183" i="26" s="1"/>
  <c r="Y183" i="26"/>
  <c r="AD183" i="26" s="1"/>
  <c r="AK182" i="26"/>
  <c r="AM182" i="26" s="1"/>
  <c r="AG182" i="26"/>
  <c r="AF182" i="26"/>
  <c r="AE182" i="26"/>
  <c r="AC182" i="26"/>
  <c r="AA182" i="26"/>
  <c r="Z182" i="26"/>
  <c r="AL182" i="26" s="1"/>
  <c r="Y182" i="26"/>
  <c r="AO181" i="26"/>
  <c r="AN181" i="26"/>
  <c r="AG181" i="26"/>
  <c r="AF181" i="26"/>
  <c r="AE181" i="26"/>
  <c r="AC181" i="26"/>
  <c r="AL181" i="26" s="1"/>
  <c r="AX181" i="26" s="1"/>
  <c r="AA181" i="26"/>
  <c r="AK181" i="26" s="1"/>
  <c r="Z181" i="26"/>
  <c r="AI181" i="26" s="1"/>
  <c r="Y181" i="26"/>
  <c r="AO180" i="26"/>
  <c r="AN180" i="26"/>
  <c r="AK180" i="26"/>
  <c r="AG180" i="26"/>
  <c r="AF180" i="26"/>
  <c r="AE180" i="26"/>
  <c r="AD180" i="26"/>
  <c r="AC180" i="26"/>
  <c r="AB180" i="26"/>
  <c r="AA180" i="26"/>
  <c r="Z180" i="26"/>
  <c r="AI180" i="26" s="1"/>
  <c r="Y180" i="26"/>
  <c r="X176" i="26"/>
  <c r="W176" i="26"/>
  <c r="V176" i="26"/>
  <c r="U176" i="26"/>
  <c r="T176" i="26"/>
  <c r="S176" i="26"/>
  <c r="R176" i="26"/>
  <c r="Q176" i="26"/>
  <c r="P176" i="26"/>
  <c r="O176" i="26"/>
  <c r="N176" i="26"/>
  <c r="M176" i="26"/>
  <c r="L176" i="26"/>
  <c r="K176" i="26"/>
  <c r="J176" i="26"/>
  <c r="I176" i="26"/>
  <c r="H176" i="26"/>
  <c r="G176" i="26"/>
  <c r="F176" i="26"/>
  <c r="E176" i="26"/>
  <c r="D176" i="26"/>
  <c r="C176" i="26"/>
  <c r="B176" i="26"/>
  <c r="AO175" i="26"/>
  <c r="AN175" i="26"/>
  <c r="AI175" i="26"/>
  <c r="AG175" i="26"/>
  <c r="AF175" i="26"/>
  <c r="AE175" i="26"/>
  <c r="AC175" i="26"/>
  <c r="AA175" i="26"/>
  <c r="AK175" i="26" s="1"/>
  <c r="Z175" i="26"/>
  <c r="Y175" i="26"/>
  <c r="AG174" i="26"/>
  <c r="AF174" i="26"/>
  <c r="AE174" i="26"/>
  <c r="AC174" i="26"/>
  <c r="AB174" i="26"/>
  <c r="AA174" i="26"/>
  <c r="Z174" i="26"/>
  <c r="Y174" i="26"/>
  <c r="AD174" i="26" s="1"/>
  <c r="AY174" i="26" s="1"/>
  <c r="AO173" i="26"/>
  <c r="AN173" i="26"/>
  <c r="AG173" i="26"/>
  <c r="AF173" i="26"/>
  <c r="AE173" i="26"/>
  <c r="AC173" i="26"/>
  <c r="AA173" i="26"/>
  <c r="AK173" i="26" s="1"/>
  <c r="Z173" i="26"/>
  <c r="AI173" i="26" s="1"/>
  <c r="Y173" i="26"/>
  <c r="AY172" i="26"/>
  <c r="AO172" i="26"/>
  <c r="AN172" i="26"/>
  <c r="AL172" i="26"/>
  <c r="AX172" i="26" s="1"/>
  <c r="AG172" i="26"/>
  <c r="AF172" i="26"/>
  <c r="AE172" i="26"/>
  <c r="AD172" i="26"/>
  <c r="AC172" i="26"/>
  <c r="AB172" i="26"/>
  <c r="AA172" i="26"/>
  <c r="AK172" i="26" s="1"/>
  <c r="AM172" i="26" s="1"/>
  <c r="Z172" i="26"/>
  <c r="AI172" i="26" s="1"/>
  <c r="Y172" i="26"/>
  <c r="AU171" i="26"/>
  <c r="AN171" i="26"/>
  <c r="AK171" i="26"/>
  <c r="AM171" i="26" s="1"/>
  <c r="AG171" i="26"/>
  <c r="AF171" i="26"/>
  <c r="AE171" i="26"/>
  <c r="AD171" i="26"/>
  <c r="AY171" i="26" s="1"/>
  <c r="AC171" i="26"/>
  <c r="AL171" i="26" s="1"/>
  <c r="AB171" i="26"/>
  <c r="AW171" i="26" s="1"/>
  <c r="AA171" i="26"/>
  <c r="AO171" i="26" s="1"/>
  <c r="Z171" i="26"/>
  <c r="AI171" i="26" s="1"/>
  <c r="Y171" i="26"/>
  <c r="AV170" i="26"/>
  <c r="AU170" i="26"/>
  <c r="AT170" i="26"/>
  <c r="AL170" i="26"/>
  <c r="AG170" i="26"/>
  <c r="AF170" i="26"/>
  <c r="AE170" i="26"/>
  <c r="AC170" i="26"/>
  <c r="AB170" i="26"/>
  <c r="AA170" i="26"/>
  <c r="Z170" i="26"/>
  <c r="AI170" i="26" s="1"/>
  <c r="Y170" i="26"/>
  <c r="AD170" i="26" s="1"/>
  <c r="AN169" i="26"/>
  <c r="AG169" i="26"/>
  <c r="AF169" i="26"/>
  <c r="AE169" i="26"/>
  <c r="AD169" i="26"/>
  <c r="AY169" i="26" s="1"/>
  <c r="AC169" i="26"/>
  <c r="AL169" i="26" s="1"/>
  <c r="AA169" i="26"/>
  <c r="Z169" i="26"/>
  <c r="AI169" i="26" s="1"/>
  <c r="Y169" i="26"/>
  <c r="AO168" i="26"/>
  <c r="AN168" i="26"/>
  <c r="AG168" i="26"/>
  <c r="AF168" i="26"/>
  <c r="AE168" i="26"/>
  <c r="AC168" i="26"/>
  <c r="AL168" i="26" s="1"/>
  <c r="AX168" i="26" s="1"/>
  <c r="AA168" i="26"/>
  <c r="AK168" i="26" s="1"/>
  <c r="AM168" i="26" s="1"/>
  <c r="Z168" i="26"/>
  <c r="AI168" i="26" s="1"/>
  <c r="Y168" i="26"/>
  <c r="AM167" i="26"/>
  <c r="AL167" i="26"/>
  <c r="AK167" i="26"/>
  <c r="AG167" i="26"/>
  <c r="AF167" i="26"/>
  <c r="AE167" i="26"/>
  <c r="AD167" i="26"/>
  <c r="AC167" i="26"/>
  <c r="AB167" i="26"/>
  <c r="AA167" i="26"/>
  <c r="Z167" i="26"/>
  <c r="AI167" i="26" s="1"/>
  <c r="Y167" i="26"/>
  <c r="AU166" i="26"/>
  <c r="AT166" i="26"/>
  <c r="AG166" i="26"/>
  <c r="AF166" i="26"/>
  <c r="AE166" i="26"/>
  <c r="AC166" i="26"/>
  <c r="AC176" i="26" s="1"/>
  <c r="AB166" i="26"/>
  <c r="AV166" i="26" s="1"/>
  <c r="AA166" i="26"/>
  <c r="AP166" i="26" s="1"/>
  <c r="Z166" i="26"/>
  <c r="Y166" i="26"/>
  <c r="AD166" i="26" s="1"/>
  <c r="AO165" i="26"/>
  <c r="AI165" i="26"/>
  <c r="AG165" i="26"/>
  <c r="AF165" i="26"/>
  <c r="AE165" i="26"/>
  <c r="AD165" i="26"/>
  <c r="AY165" i="26" s="1"/>
  <c r="AC165" i="26"/>
  <c r="AL165" i="26" s="1"/>
  <c r="AX165" i="26" s="1"/>
  <c r="AA165" i="26"/>
  <c r="AN165" i="26" s="1"/>
  <c r="Z165" i="26"/>
  <c r="Y165" i="26"/>
  <c r="AO164" i="26"/>
  <c r="AN164" i="26"/>
  <c r="AL164" i="26"/>
  <c r="AX164" i="26" s="1"/>
  <c r="AG164" i="26"/>
  <c r="AF164" i="26"/>
  <c r="AE164" i="26"/>
  <c r="AC164" i="26"/>
  <c r="AA164" i="26"/>
  <c r="AK164" i="26" s="1"/>
  <c r="AM164" i="26" s="1"/>
  <c r="Z164" i="26"/>
  <c r="AI164" i="26" s="1"/>
  <c r="Y164" i="26"/>
  <c r="X160" i="26"/>
  <c r="W160" i="26"/>
  <c r="V160" i="26"/>
  <c r="U160" i="26"/>
  <c r="T160" i="26"/>
  <c r="S160" i="26"/>
  <c r="R160" i="26"/>
  <c r="Q160" i="26"/>
  <c r="P160" i="26"/>
  <c r="O160" i="26"/>
  <c r="N160" i="26"/>
  <c r="M160" i="26"/>
  <c r="L160" i="26"/>
  <c r="K160" i="26"/>
  <c r="J160" i="26"/>
  <c r="I160" i="26"/>
  <c r="H160" i="26"/>
  <c r="G160" i="26"/>
  <c r="F160" i="26"/>
  <c r="E160" i="26"/>
  <c r="D160" i="26"/>
  <c r="C160" i="26"/>
  <c r="B160" i="26"/>
  <c r="AV159" i="26"/>
  <c r="AO159" i="26"/>
  <c r="AN159" i="26"/>
  <c r="AL159" i="26"/>
  <c r="AG159" i="26"/>
  <c r="AF159" i="26"/>
  <c r="AE159" i="26"/>
  <c r="AD159" i="26"/>
  <c r="AY159" i="26" s="1"/>
  <c r="AC159" i="26"/>
  <c r="AB159" i="26"/>
  <c r="AA159" i="26"/>
  <c r="AK159" i="26" s="1"/>
  <c r="Z159" i="26"/>
  <c r="AI159" i="26" s="1"/>
  <c r="Y159" i="26"/>
  <c r="AG158" i="26"/>
  <c r="AF158" i="26"/>
  <c r="AE158" i="26"/>
  <c r="AD158" i="26"/>
  <c r="AY158" i="26" s="1"/>
  <c r="AC158" i="26"/>
  <c r="AB158" i="26"/>
  <c r="AA158" i="26"/>
  <c r="Z158" i="26"/>
  <c r="Y158" i="26"/>
  <c r="AW157" i="26"/>
  <c r="AL157" i="26"/>
  <c r="AX157" i="26" s="1"/>
  <c r="AI157" i="26"/>
  <c r="AG157" i="26"/>
  <c r="AF157" i="26"/>
  <c r="AE157" i="26"/>
  <c r="AC157" i="26"/>
  <c r="AB157" i="26"/>
  <c r="AA157" i="26"/>
  <c r="Z157" i="26"/>
  <c r="Y157" i="26"/>
  <c r="AD157" i="26" s="1"/>
  <c r="AY156" i="26"/>
  <c r="AT156" i="26"/>
  <c r="AP156" i="26"/>
  <c r="AO156" i="26"/>
  <c r="AN156" i="26"/>
  <c r="AM156" i="26"/>
  <c r="AG156" i="26"/>
  <c r="AF156" i="26"/>
  <c r="AE156" i="26"/>
  <c r="AD156" i="26"/>
  <c r="AC156" i="26"/>
  <c r="AL156" i="26" s="1"/>
  <c r="AB156" i="26"/>
  <c r="AU156" i="26" s="1"/>
  <c r="AA156" i="26"/>
  <c r="AK156" i="26" s="1"/>
  <c r="Z156" i="26"/>
  <c r="AI156" i="26" s="1"/>
  <c r="Y156" i="26"/>
  <c r="AY155" i="26"/>
  <c r="AU155" i="26"/>
  <c r="AN155" i="26"/>
  <c r="AL155" i="26"/>
  <c r="AG155" i="26"/>
  <c r="AF155" i="26"/>
  <c r="AE155" i="26"/>
  <c r="AD155" i="26"/>
  <c r="AC155" i="26"/>
  <c r="AB155" i="26"/>
  <c r="AA155" i="26"/>
  <c r="AK155" i="26" s="1"/>
  <c r="Z155" i="26"/>
  <c r="AI155" i="26" s="1"/>
  <c r="Y155" i="26"/>
  <c r="AW154" i="26"/>
  <c r="AU154" i="26"/>
  <c r="AK154" i="26"/>
  <c r="AG154" i="26"/>
  <c r="AF154" i="26"/>
  <c r="AE154" i="26"/>
  <c r="AC154" i="26"/>
  <c r="AB154" i="26"/>
  <c r="AT154" i="26" s="1"/>
  <c r="AA154" i="26"/>
  <c r="Z154" i="26"/>
  <c r="Y154" i="26"/>
  <c r="AD154" i="26" s="1"/>
  <c r="AY154" i="26" s="1"/>
  <c r="AO153" i="26"/>
  <c r="AN153" i="26"/>
  <c r="AI153" i="26"/>
  <c r="AG153" i="26"/>
  <c r="AF153" i="26"/>
  <c r="AE153" i="26"/>
  <c r="AC153" i="26"/>
  <c r="AL153" i="26" s="1"/>
  <c r="AA153" i="26"/>
  <c r="Z153" i="26"/>
  <c r="Y153" i="26"/>
  <c r="AW152" i="26"/>
  <c r="AP152" i="26"/>
  <c r="AO152" i="26"/>
  <c r="AN152" i="26"/>
  <c r="AL152" i="26"/>
  <c r="AG152" i="26"/>
  <c r="AF152" i="26"/>
  <c r="AE152" i="26"/>
  <c r="AD152" i="26"/>
  <c r="AY152" i="26" s="1"/>
  <c r="AC152" i="26"/>
  <c r="AB152" i="26"/>
  <c r="AA152" i="26"/>
  <c r="AK152" i="26" s="1"/>
  <c r="AM152" i="26" s="1"/>
  <c r="Z152" i="26"/>
  <c r="AI152" i="26" s="1"/>
  <c r="Y152" i="26"/>
  <c r="AY151" i="26"/>
  <c r="AW151" i="26"/>
  <c r="AN151" i="26"/>
  <c r="AG151" i="26"/>
  <c r="AF151" i="26"/>
  <c r="AE151" i="26"/>
  <c r="AD151" i="26"/>
  <c r="AC151" i="26"/>
  <c r="AL151" i="26" s="1"/>
  <c r="AB151" i="26"/>
  <c r="AA151" i="26"/>
  <c r="AK151" i="26" s="1"/>
  <c r="Z151" i="26"/>
  <c r="AI151" i="26" s="1"/>
  <c r="Y151" i="26"/>
  <c r="AW150" i="26"/>
  <c r="AV150" i="26"/>
  <c r="AU150" i="26"/>
  <c r="AL150" i="26"/>
  <c r="AX150" i="26" s="1"/>
  <c r="AI150" i="26"/>
  <c r="AG150" i="26"/>
  <c r="AF150" i="26"/>
  <c r="AE150" i="26"/>
  <c r="AC150" i="26"/>
  <c r="AB150" i="26"/>
  <c r="AT150" i="26" s="1"/>
  <c r="AA150" i="26"/>
  <c r="AK150" i="26" s="1"/>
  <c r="AM150" i="26" s="1"/>
  <c r="Z150" i="26"/>
  <c r="Y150" i="26"/>
  <c r="AD150" i="26" s="1"/>
  <c r="AY149" i="26"/>
  <c r="AO149" i="26"/>
  <c r="AN149" i="26"/>
  <c r="AG149" i="26"/>
  <c r="AF149" i="26"/>
  <c r="AE149" i="26"/>
  <c r="AD149" i="26"/>
  <c r="AC149" i="26"/>
  <c r="AA149" i="26"/>
  <c r="AK149" i="26" s="1"/>
  <c r="Z149" i="26"/>
  <c r="Z160" i="26" s="1"/>
  <c r="Y149" i="26"/>
  <c r="AO148" i="26"/>
  <c r="AN148" i="26"/>
  <c r="AL148" i="26"/>
  <c r="AG148" i="26"/>
  <c r="AF148" i="26"/>
  <c r="AE148" i="26"/>
  <c r="AD148" i="26"/>
  <c r="AC148" i="26"/>
  <c r="AC160" i="26" s="1"/>
  <c r="AB148" i="26"/>
  <c r="AA148" i="26"/>
  <c r="AK148" i="26" s="1"/>
  <c r="AM148" i="26" s="1"/>
  <c r="Z148" i="26"/>
  <c r="AI148" i="26" s="1"/>
  <c r="Y148" i="26"/>
  <c r="Z144" i="26"/>
  <c r="X144" i="26"/>
  <c r="W144" i="26"/>
  <c r="V144" i="26"/>
  <c r="U144" i="26"/>
  <c r="T144" i="26"/>
  <c r="S144" i="26"/>
  <c r="R144" i="26"/>
  <c r="Q144" i="26"/>
  <c r="P144" i="26"/>
  <c r="O144" i="26"/>
  <c r="N144" i="26"/>
  <c r="M144" i="26"/>
  <c r="L144" i="26"/>
  <c r="K144" i="26"/>
  <c r="J144" i="26"/>
  <c r="I144" i="26"/>
  <c r="H144" i="26"/>
  <c r="G144" i="26"/>
  <c r="F144" i="26"/>
  <c r="E144" i="26"/>
  <c r="D144" i="26"/>
  <c r="C144" i="26"/>
  <c r="B144" i="26"/>
  <c r="AK143" i="26"/>
  <c r="AM143" i="26" s="1"/>
  <c r="AG143" i="26"/>
  <c r="AF143" i="26"/>
  <c r="AE143" i="26"/>
  <c r="AE14" i="26" s="1"/>
  <c r="AC143" i="26"/>
  <c r="AA143" i="26"/>
  <c r="AN143" i="26" s="1"/>
  <c r="Z143" i="26"/>
  <c r="AL143" i="26" s="1"/>
  <c r="Y143" i="26"/>
  <c r="AO142" i="26"/>
  <c r="AN142" i="26"/>
  <c r="AG142" i="26"/>
  <c r="AF142" i="26"/>
  <c r="AE142" i="26"/>
  <c r="AD142" i="26"/>
  <c r="AY142" i="26" s="1"/>
  <c r="AC142" i="26"/>
  <c r="AL142" i="26" s="1"/>
  <c r="AX142" i="26" s="1"/>
  <c r="AA142" i="26"/>
  <c r="AK142" i="26" s="1"/>
  <c r="AM142" i="26" s="1"/>
  <c r="Z142" i="26"/>
  <c r="AI142" i="26" s="1"/>
  <c r="Y142" i="26"/>
  <c r="AV141" i="26"/>
  <c r="AO141" i="26"/>
  <c r="AN141" i="26"/>
  <c r="AK141" i="26"/>
  <c r="AM141" i="26" s="1"/>
  <c r="AG141" i="26"/>
  <c r="AF141" i="26"/>
  <c r="AE141" i="26"/>
  <c r="AD141" i="26"/>
  <c r="AY141" i="26" s="1"/>
  <c r="AC141" i="26"/>
  <c r="AL141" i="26" s="1"/>
  <c r="AX141" i="26" s="1"/>
  <c r="AB141" i="26"/>
  <c r="AW141" i="26" s="1"/>
  <c r="AA141" i="26"/>
  <c r="Z141" i="26"/>
  <c r="AI141" i="26" s="1"/>
  <c r="Y141" i="26"/>
  <c r="AL140" i="26"/>
  <c r="AG140" i="26"/>
  <c r="AF140" i="26"/>
  <c r="AE140" i="26"/>
  <c r="AC140" i="26"/>
  <c r="AA140" i="26"/>
  <c r="AK140" i="26" s="1"/>
  <c r="AM140" i="26" s="1"/>
  <c r="Z140" i="26"/>
  <c r="Y140" i="26"/>
  <c r="AD140" i="26" s="1"/>
  <c r="AG139" i="26"/>
  <c r="AF139" i="26"/>
  <c r="AE139" i="26"/>
  <c r="AD139" i="26"/>
  <c r="AC139" i="26"/>
  <c r="AL139" i="26" s="1"/>
  <c r="AA139" i="26"/>
  <c r="AN139" i="26" s="1"/>
  <c r="Z139" i="26"/>
  <c r="Y139" i="26"/>
  <c r="AO138" i="26"/>
  <c r="AN138" i="26"/>
  <c r="AG138" i="26"/>
  <c r="AF138" i="26"/>
  <c r="AE138" i="26"/>
  <c r="AC138" i="26"/>
  <c r="AL138" i="26" s="1"/>
  <c r="AX138" i="26" s="1"/>
  <c r="AA138" i="26"/>
  <c r="Z138" i="26"/>
  <c r="AI138" i="26" s="1"/>
  <c r="Y138" i="26"/>
  <c r="AV137" i="26"/>
  <c r="AN137" i="26"/>
  <c r="AG137" i="26"/>
  <c r="AF137" i="26"/>
  <c r="AE137" i="26"/>
  <c r="AD137" i="26"/>
  <c r="AY137" i="26" s="1"/>
  <c r="AC137" i="26"/>
  <c r="AL137" i="26" s="1"/>
  <c r="AX137" i="26" s="1"/>
  <c r="AB137" i="26"/>
  <c r="AA137" i="26"/>
  <c r="AK137" i="26" s="1"/>
  <c r="Z137" i="26"/>
  <c r="AI137" i="26" s="1"/>
  <c r="Y137" i="26"/>
  <c r="AL136" i="26"/>
  <c r="AG136" i="26"/>
  <c r="AF136" i="26"/>
  <c r="AE136" i="26"/>
  <c r="AC136" i="26"/>
  <c r="AA136" i="26"/>
  <c r="Z136" i="26"/>
  <c r="Y136" i="26"/>
  <c r="AD136" i="26" s="1"/>
  <c r="AO135" i="26"/>
  <c r="AI135" i="26"/>
  <c r="AG135" i="26"/>
  <c r="AF135" i="26"/>
  <c r="AE135" i="26"/>
  <c r="AC135" i="26"/>
  <c r="AL135" i="26" s="1"/>
  <c r="AX135" i="26" s="1"/>
  <c r="AA135" i="26"/>
  <c r="AN135" i="26" s="1"/>
  <c r="Z135" i="26"/>
  <c r="Y135" i="26"/>
  <c r="AO134" i="26"/>
  <c r="AN134" i="26"/>
  <c r="AL134" i="26"/>
  <c r="AG134" i="26"/>
  <c r="AF134" i="26"/>
  <c r="AE134" i="26"/>
  <c r="AC134" i="26"/>
  <c r="AA134" i="26"/>
  <c r="AK134" i="26" s="1"/>
  <c r="AM134" i="26" s="1"/>
  <c r="Z134" i="26"/>
  <c r="Y134" i="26"/>
  <c r="AW133" i="26"/>
  <c r="AO133" i="26"/>
  <c r="AN133" i="26"/>
  <c r="AG133" i="26"/>
  <c r="AF133" i="26"/>
  <c r="AE133" i="26"/>
  <c r="AD133" i="26"/>
  <c r="AY133" i="26" s="1"/>
  <c r="AC133" i="26"/>
  <c r="AL133" i="26" s="1"/>
  <c r="AB133" i="26"/>
  <c r="AV133" i="26" s="1"/>
  <c r="AA133" i="26"/>
  <c r="AK133" i="26" s="1"/>
  <c r="AM133" i="26" s="1"/>
  <c r="Z133" i="26"/>
  <c r="AI133" i="26" s="1"/>
  <c r="Y133" i="26"/>
  <c r="AL132" i="26"/>
  <c r="AX132" i="26" s="1"/>
  <c r="AI132" i="26"/>
  <c r="AG132" i="26"/>
  <c r="AF132" i="26"/>
  <c r="AE132" i="26"/>
  <c r="AC132" i="26"/>
  <c r="AB132" i="26"/>
  <c r="AA132" i="26"/>
  <c r="Z132" i="26"/>
  <c r="Y132" i="26"/>
  <c r="AD132" i="26" s="1"/>
  <c r="X128" i="26"/>
  <c r="W128" i="26"/>
  <c r="V128" i="26"/>
  <c r="U128" i="26"/>
  <c r="T128" i="26"/>
  <c r="S128" i="26"/>
  <c r="R128" i="26"/>
  <c r="Q128" i="26"/>
  <c r="P128" i="26"/>
  <c r="O128" i="26"/>
  <c r="N128" i="26"/>
  <c r="M128" i="26"/>
  <c r="L128" i="26"/>
  <c r="K128" i="26"/>
  <c r="J128" i="26"/>
  <c r="I128" i="26"/>
  <c r="H128" i="26"/>
  <c r="G128" i="26"/>
  <c r="F128" i="26"/>
  <c r="E128" i="26"/>
  <c r="D128" i="26"/>
  <c r="C128" i="26"/>
  <c r="B128" i="26"/>
  <c r="AU127" i="26"/>
  <c r="AO127" i="26"/>
  <c r="AN127" i="26"/>
  <c r="AG127" i="26"/>
  <c r="AF127" i="26"/>
  <c r="AE127" i="26"/>
  <c r="AD127" i="26"/>
  <c r="AY127" i="26" s="1"/>
  <c r="AC127" i="26"/>
  <c r="AB127" i="26"/>
  <c r="AW127" i="26" s="1"/>
  <c r="AA127" i="26"/>
  <c r="AK127" i="26" s="1"/>
  <c r="Z127" i="26"/>
  <c r="AI127" i="26" s="1"/>
  <c r="Y127" i="26"/>
  <c r="AV127" i="26" s="1"/>
  <c r="AW126" i="26"/>
  <c r="AV126" i="26"/>
  <c r="AP126" i="26"/>
  <c r="AK126" i="26"/>
  <c r="AG126" i="26"/>
  <c r="AF126" i="26"/>
  <c r="AE126" i="26"/>
  <c r="AD126" i="26"/>
  <c r="AY126" i="26" s="1"/>
  <c r="AC126" i="26"/>
  <c r="AL126" i="26" s="1"/>
  <c r="AX126" i="26" s="1"/>
  <c r="AB126" i="26"/>
  <c r="AA126" i="26"/>
  <c r="Z126" i="26"/>
  <c r="AI126" i="26" s="1"/>
  <c r="Y126" i="26"/>
  <c r="AI125" i="26"/>
  <c r="AG125" i="26"/>
  <c r="AF125" i="26"/>
  <c r="AE125" i="26"/>
  <c r="AC125" i="26"/>
  <c r="AA125" i="26"/>
  <c r="AO125" i="26" s="1"/>
  <c r="Z125" i="26"/>
  <c r="AL125" i="26" s="1"/>
  <c r="Y125" i="26"/>
  <c r="AO124" i="26"/>
  <c r="AN124" i="26"/>
  <c r="AL124" i="26"/>
  <c r="AG124" i="26"/>
  <c r="AF124" i="26"/>
  <c r="AE124" i="26"/>
  <c r="AC124" i="26"/>
  <c r="AB124" i="26"/>
  <c r="AA124" i="26"/>
  <c r="AK124" i="26" s="1"/>
  <c r="AM124" i="26" s="1"/>
  <c r="Z124" i="26"/>
  <c r="AI124" i="26" s="1"/>
  <c r="Y124" i="26"/>
  <c r="AY123" i="26"/>
  <c r="AU123" i="26"/>
  <c r="AO123" i="26"/>
  <c r="AN123" i="26"/>
  <c r="AG123" i="26"/>
  <c r="AF123" i="26"/>
  <c r="AE123" i="26"/>
  <c r="AD123" i="26"/>
  <c r="AC123" i="26"/>
  <c r="AB123" i="26"/>
  <c r="AW123" i="26" s="1"/>
  <c r="AA123" i="26"/>
  <c r="AK123" i="26" s="1"/>
  <c r="Z123" i="26"/>
  <c r="AI123" i="26" s="1"/>
  <c r="Y123" i="26"/>
  <c r="AV123" i="26" s="1"/>
  <c r="AW122" i="26"/>
  <c r="AL122" i="26"/>
  <c r="AK122" i="26"/>
  <c r="AM122" i="26" s="1"/>
  <c r="AG122" i="26"/>
  <c r="AF122" i="26"/>
  <c r="AE122" i="26"/>
  <c r="AC122" i="26"/>
  <c r="AB122" i="26"/>
  <c r="AA122" i="26"/>
  <c r="Z122" i="26"/>
  <c r="AI122" i="26" s="1"/>
  <c r="Y122" i="26"/>
  <c r="AD122" i="26" s="1"/>
  <c r="AY122" i="26" s="1"/>
  <c r="AK121" i="26"/>
  <c r="AG121" i="26"/>
  <c r="AF121" i="26"/>
  <c r="AE121" i="26"/>
  <c r="AD121" i="26"/>
  <c r="AY121" i="26" s="1"/>
  <c r="AC121" i="26"/>
  <c r="AA121" i="26"/>
  <c r="AO121" i="26" s="1"/>
  <c r="Z121" i="26"/>
  <c r="AL121" i="26" s="1"/>
  <c r="Y121" i="26"/>
  <c r="AW120" i="26"/>
  <c r="AO120" i="26"/>
  <c r="AN120" i="26"/>
  <c r="AL120" i="26"/>
  <c r="AG120" i="26"/>
  <c r="AF120" i="26"/>
  <c r="AE120" i="26"/>
  <c r="AC120" i="26"/>
  <c r="AB120" i="26"/>
  <c r="AU120" i="26" s="1"/>
  <c r="AA120" i="26"/>
  <c r="AK120" i="26" s="1"/>
  <c r="AM120" i="26" s="1"/>
  <c r="Z120" i="26"/>
  <c r="Y120" i="26"/>
  <c r="AY119" i="26"/>
  <c r="AU119" i="26"/>
  <c r="AO119" i="26"/>
  <c r="AN119" i="26"/>
  <c r="AG119" i="26"/>
  <c r="AF119" i="26"/>
  <c r="AE119" i="26"/>
  <c r="AD119" i="26"/>
  <c r="AC119" i="26"/>
  <c r="AB119" i="26"/>
  <c r="AW119" i="26" s="1"/>
  <c r="AA119" i="26"/>
  <c r="AK119" i="26" s="1"/>
  <c r="Z119" i="26"/>
  <c r="AI119" i="26" s="1"/>
  <c r="Y119" i="26"/>
  <c r="AV119" i="26" s="1"/>
  <c r="AW118" i="26"/>
  <c r="AV118" i="26"/>
  <c r="AG118" i="26"/>
  <c r="AF118" i="26"/>
  <c r="AE118" i="26"/>
  <c r="AC118" i="26"/>
  <c r="AB118" i="26"/>
  <c r="AA118" i="26"/>
  <c r="AK118" i="26" s="1"/>
  <c r="Z118" i="26"/>
  <c r="AI118" i="26" s="1"/>
  <c r="Y118" i="26"/>
  <c r="AD118" i="26" s="1"/>
  <c r="AG117" i="26"/>
  <c r="AF117" i="26"/>
  <c r="AE117" i="26"/>
  <c r="AC117" i="26"/>
  <c r="AL117" i="26" s="1"/>
  <c r="AA117" i="26"/>
  <c r="AO117" i="26" s="1"/>
  <c r="Z117" i="26"/>
  <c r="Y117" i="26"/>
  <c r="AO116" i="26"/>
  <c r="AL116" i="26"/>
  <c r="AG116" i="26"/>
  <c r="AF116" i="26"/>
  <c r="AE116" i="26"/>
  <c r="AC116" i="26"/>
  <c r="AA116" i="26"/>
  <c r="AN116" i="26" s="1"/>
  <c r="Z116" i="26"/>
  <c r="Y116" i="26"/>
  <c r="X112" i="26"/>
  <c r="W112" i="26"/>
  <c r="V112" i="26"/>
  <c r="U112" i="26"/>
  <c r="T112" i="26"/>
  <c r="S112" i="26"/>
  <c r="R112" i="26"/>
  <c r="Q112" i="26"/>
  <c r="P112" i="26"/>
  <c r="O112" i="26"/>
  <c r="N112" i="26"/>
  <c r="M112" i="26"/>
  <c r="L112" i="26"/>
  <c r="K112" i="26"/>
  <c r="J112" i="26"/>
  <c r="I112" i="26"/>
  <c r="H112" i="26"/>
  <c r="G112" i="26"/>
  <c r="F112" i="26"/>
  <c r="E112" i="26"/>
  <c r="D112" i="26"/>
  <c r="C112" i="26"/>
  <c r="B112" i="26"/>
  <c r="AK111" i="26"/>
  <c r="AG111" i="26"/>
  <c r="AF111" i="26"/>
  <c r="AE111" i="26"/>
  <c r="AC111" i="26"/>
  <c r="AB111" i="26"/>
  <c r="AA111" i="26"/>
  <c r="AN111" i="26" s="1"/>
  <c r="Z111" i="26"/>
  <c r="AI111" i="26" s="1"/>
  <c r="Y111" i="26"/>
  <c r="AD111" i="26" s="1"/>
  <c r="AI110" i="26"/>
  <c r="AG110" i="26"/>
  <c r="AF110" i="26"/>
  <c r="AE110" i="26"/>
  <c r="AC110" i="26"/>
  <c r="AL110" i="26" s="1"/>
  <c r="AX110" i="26" s="1"/>
  <c r="AA110" i="26"/>
  <c r="AO110" i="26" s="1"/>
  <c r="Z110" i="26"/>
  <c r="Y110" i="26"/>
  <c r="AN109" i="26"/>
  <c r="AG109" i="26"/>
  <c r="AF109" i="26"/>
  <c r="AE109" i="26"/>
  <c r="AD109" i="26"/>
  <c r="AY109" i="26" s="1"/>
  <c r="AC109" i="26"/>
  <c r="AL109" i="26" s="1"/>
  <c r="AA109" i="26"/>
  <c r="AO109" i="26" s="1"/>
  <c r="Z109" i="26"/>
  <c r="AI109" i="26" s="1"/>
  <c r="Y109" i="26"/>
  <c r="AN108" i="26"/>
  <c r="AG108" i="26"/>
  <c r="AF108" i="26"/>
  <c r="AE108" i="26"/>
  <c r="AD108" i="26"/>
  <c r="AY108" i="26" s="1"/>
  <c r="AC108" i="26"/>
  <c r="AL108" i="26" s="1"/>
  <c r="AX108" i="26" s="1"/>
  <c r="AA108" i="26"/>
  <c r="AK108" i="26" s="1"/>
  <c r="Z108" i="26"/>
  <c r="AI108" i="26" s="1"/>
  <c r="Y108" i="26"/>
  <c r="AO107" i="26"/>
  <c r="AK107" i="26"/>
  <c r="AI107" i="26"/>
  <c r="AG107" i="26"/>
  <c r="AF107" i="26"/>
  <c r="AE107" i="26"/>
  <c r="AC107" i="26"/>
  <c r="AB107" i="26"/>
  <c r="AA107" i="26"/>
  <c r="AN107" i="26" s="1"/>
  <c r="Z107" i="26"/>
  <c r="AL107" i="26" s="1"/>
  <c r="Y107" i="26"/>
  <c r="AD107" i="26" s="1"/>
  <c r="AY107" i="26" s="1"/>
  <c r="AO106" i="26"/>
  <c r="AG106" i="26"/>
  <c r="AF106" i="26"/>
  <c r="AE106" i="26"/>
  <c r="AC106" i="26"/>
  <c r="AA106" i="26"/>
  <c r="AN106" i="26" s="1"/>
  <c r="Z106" i="26"/>
  <c r="AI106" i="26" s="1"/>
  <c r="Y106" i="26"/>
  <c r="AP105" i="26"/>
  <c r="AO105" i="26"/>
  <c r="AN105" i="26"/>
  <c r="AK105" i="26"/>
  <c r="AM105" i="26" s="1"/>
  <c r="AG105" i="26"/>
  <c r="AF105" i="26"/>
  <c r="AE105" i="26"/>
  <c r="AD105" i="26"/>
  <c r="AY105" i="26" s="1"/>
  <c r="AC105" i="26"/>
  <c r="AL105" i="26" s="1"/>
  <c r="AB105" i="26"/>
  <c r="AA105" i="26"/>
  <c r="Z105" i="26"/>
  <c r="AI105" i="26" s="1"/>
  <c r="AX105" i="26" s="1"/>
  <c r="Y105" i="26"/>
  <c r="AW105" i="26" s="1"/>
  <c r="AX104" i="26"/>
  <c r="AV104" i="26"/>
  <c r="AK104" i="26"/>
  <c r="AM104" i="26" s="1"/>
  <c r="AG104" i="26"/>
  <c r="AF104" i="26"/>
  <c r="AE104" i="26"/>
  <c r="AC104" i="26"/>
  <c r="AL104" i="26" s="1"/>
  <c r="AB104" i="26"/>
  <c r="AA104" i="26"/>
  <c r="Z104" i="26"/>
  <c r="AI104" i="26" s="1"/>
  <c r="Y104" i="26"/>
  <c r="AD104" i="26" s="1"/>
  <c r="AY104" i="26" s="1"/>
  <c r="AG103" i="26"/>
  <c r="AF103" i="26"/>
  <c r="AE103" i="26"/>
  <c r="AC103" i="26"/>
  <c r="AL103" i="26" s="1"/>
  <c r="AA103" i="26"/>
  <c r="AO103" i="26" s="1"/>
  <c r="Z103" i="26"/>
  <c r="Y103" i="26"/>
  <c r="AO102" i="26"/>
  <c r="AL102" i="26"/>
  <c r="AG102" i="26"/>
  <c r="AF102" i="26"/>
  <c r="AE102" i="26"/>
  <c r="AC102" i="26"/>
  <c r="AB102" i="26"/>
  <c r="AP102" i="26" s="1"/>
  <c r="AA102" i="26"/>
  <c r="AN102" i="26" s="1"/>
  <c r="Z102" i="26"/>
  <c r="Y102" i="26"/>
  <c r="AO101" i="26"/>
  <c r="AN101" i="26"/>
  <c r="AG101" i="26"/>
  <c r="AF101" i="26"/>
  <c r="AE101" i="26"/>
  <c r="AE112" i="26" s="1"/>
  <c r="AD101" i="26"/>
  <c r="AY101" i="26" s="1"/>
  <c r="AC101" i="26"/>
  <c r="AA101" i="26"/>
  <c r="AK101" i="26" s="1"/>
  <c r="Z101" i="26"/>
  <c r="Y101" i="26"/>
  <c r="AL100" i="26"/>
  <c r="AK100" i="26"/>
  <c r="AG100" i="26"/>
  <c r="AF100" i="26"/>
  <c r="AE100" i="26"/>
  <c r="AC100" i="26"/>
  <c r="AB100" i="26"/>
  <c r="AA100" i="26"/>
  <c r="Z100" i="26"/>
  <c r="AI100" i="26" s="1"/>
  <c r="Y100" i="26"/>
  <c r="AD100" i="26" s="1"/>
  <c r="X96" i="26"/>
  <c r="W96" i="26"/>
  <c r="V96" i="26"/>
  <c r="U96" i="26"/>
  <c r="T96" i="26"/>
  <c r="S96" i="26"/>
  <c r="R96" i="26"/>
  <c r="Q96" i="26"/>
  <c r="P96" i="26"/>
  <c r="O96" i="26"/>
  <c r="N96" i="26"/>
  <c r="M96" i="26"/>
  <c r="L96" i="26"/>
  <c r="K96" i="26"/>
  <c r="J96" i="26"/>
  <c r="I96" i="26"/>
  <c r="H96" i="26"/>
  <c r="G96" i="26"/>
  <c r="F96" i="26"/>
  <c r="E96" i="26"/>
  <c r="D96" i="26"/>
  <c r="C96" i="26"/>
  <c r="B96" i="26"/>
  <c r="AV95" i="26"/>
  <c r="AP95" i="26"/>
  <c r="AO95" i="26"/>
  <c r="AN95" i="26"/>
  <c r="AL95" i="26"/>
  <c r="AK95" i="26"/>
  <c r="AM95" i="26" s="1"/>
  <c r="AG95" i="26"/>
  <c r="AF95" i="26"/>
  <c r="AE95" i="26"/>
  <c r="AD95" i="26"/>
  <c r="AY95" i="26" s="1"/>
  <c r="AC95" i="26"/>
  <c r="AB95" i="26"/>
  <c r="AW95" i="26" s="1"/>
  <c r="AA95" i="26"/>
  <c r="Z95" i="26"/>
  <c r="AI95" i="26" s="1"/>
  <c r="Y95" i="26"/>
  <c r="AN94" i="26"/>
  <c r="AG94" i="26"/>
  <c r="AF94" i="26"/>
  <c r="AE94" i="26"/>
  <c r="AD94" i="26"/>
  <c r="AY94" i="26" s="1"/>
  <c r="AC94" i="26"/>
  <c r="AL94" i="26" s="1"/>
  <c r="AX94" i="26" s="1"/>
  <c r="AB94" i="26"/>
  <c r="AT94" i="26" s="1"/>
  <c r="AA94" i="26"/>
  <c r="AK94" i="26" s="1"/>
  <c r="Z94" i="26"/>
  <c r="AI94" i="26" s="1"/>
  <c r="Y94" i="26"/>
  <c r="AO93" i="26"/>
  <c r="AL93" i="26"/>
  <c r="AX93" i="26" s="1"/>
  <c r="AG93" i="26"/>
  <c r="AF93" i="26"/>
  <c r="AE93" i="26"/>
  <c r="AD93" i="26"/>
  <c r="AY93" i="26" s="1"/>
  <c r="AC93" i="26"/>
  <c r="AB93" i="26"/>
  <c r="AA93" i="26"/>
  <c r="AN93" i="26" s="1"/>
  <c r="Z93" i="26"/>
  <c r="AI93" i="26" s="1"/>
  <c r="Y93" i="26"/>
  <c r="AG92" i="26"/>
  <c r="AF92" i="26"/>
  <c r="AE92" i="26"/>
  <c r="AC92" i="26"/>
  <c r="AA92" i="26"/>
  <c r="AO92" i="26" s="1"/>
  <c r="Z92" i="26"/>
  <c r="AI92" i="26" s="1"/>
  <c r="Y92" i="26"/>
  <c r="AK91" i="26"/>
  <c r="AM91" i="26" s="1"/>
  <c r="AG91" i="26"/>
  <c r="AF91" i="26"/>
  <c r="AE91" i="26"/>
  <c r="AD91" i="26"/>
  <c r="AY91" i="26" s="1"/>
  <c r="AC91" i="26"/>
  <c r="AL91" i="26" s="1"/>
  <c r="AA91" i="26"/>
  <c r="AO91" i="26" s="1"/>
  <c r="Z91" i="26"/>
  <c r="AI91" i="26" s="1"/>
  <c r="Y91" i="26"/>
  <c r="AN90" i="26"/>
  <c r="AG90" i="26"/>
  <c r="AF90" i="26"/>
  <c r="AE90" i="26"/>
  <c r="AC90" i="26"/>
  <c r="AL90" i="26" s="1"/>
  <c r="AA90" i="26"/>
  <c r="Z90" i="26"/>
  <c r="Y90" i="26"/>
  <c r="AW89" i="26"/>
  <c r="AV89" i="26"/>
  <c r="AO89" i="26"/>
  <c r="AK89" i="26"/>
  <c r="AG89" i="26"/>
  <c r="AF89" i="26"/>
  <c r="AE89" i="26"/>
  <c r="AC89" i="26"/>
  <c r="AB89" i="26"/>
  <c r="AA89" i="26"/>
  <c r="AN89" i="26" s="1"/>
  <c r="Z89" i="26"/>
  <c r="AL89" i="26" s="1"/>
  <c r="Y89" i="26"/>
  <c r="AD89" i="26" s="1"/>
  <c r="AY89" i="26" s="1"/>
  <c r="AG88" i="26"/>
  <c r="AF88" i="26"/>
  <c r="AE88" i="26"/>
  <c r="AC88" i="26"/>
  <c r="AL88" i="26" s="1"/>
  <c r="AX88" i="26" s="1"/>
  <c r="AA88" i="26"/>
  <c r="AO88" i="26" s="1"/>
  <c r="Z88" i="26"/>
  <c r="Y88" i="26"/>
  <c r="AI88" i="26" s="1"/>
  <c r="AN87" i="26"/>
  <c r="AK87" i="26"/>
  <c r="AM87" i="26" s="1"/>
  <c r="AG87" i="26"/>
  <c r="AF87" i="26"/>
  <c r="AE87" i="26"/>
  <c r="AD87" i="26"/>
  <c r="AY87" i="26" s="1"/>
  <c r="AC87" i="26"/>
  <c r="AL87" i="26" s="1"/>
  <c r="AA87" i="26"/>
  <c r="AA96" i="26" s="1"/>
  <c r="Z87" i="26"/>
  <c r="AI87" i="26" s="1"/>
  <c r="Y87" i="26"/>
  <c r="AN86" i="26"/>
  <c r="AL86" i="26"/>
  <c r="AG86" i="26"/>
  <c r="AG96" i="26" s="1"/>
  <c r="AF86" i="26"/>
  <c r="AE86" i="26"/>
  <c r="AC86" i="26"/>
  <c r="AA86" i="26"/>
  <c r="Z86" i="26"/>
  <c r="Y86" i="26"/>
  <c r="AV85" i="26"/>
  <c r="AK85" i="26"/>
  <c r="AI85" i="26"/>
  <c r="AG85" i="26"/>
  <c r="AF85" i="26"/>
  <c r="AE85" i="26"/>
  <c r="AC85" i="26"/>
  <c r="AB85" i="26"/>
  <c r="AA85" i="26"/>
  <c r="AN85" i="26" s="1"/>
  <c r="Z85" i="26"/>
  <c r="AL85" i="26" s="1"/>
  <c r="Y85" i="26"/>
  <c r="AD85" i="26" s="1"/>
  <c r="AY85" i="26" s="1"/>
  <c r="AG84" i="26"/>
  <c r="AF84" i="26"/>
  <c r="AF96" i="26" s="1"/>
  <c r="AE84" i="26"/>
  <c r="AE96" i="26" s="1"/>
  <c r="AC84" i="26"/>
  <c r="AA84" i="26"/>
  <c r="AO84" i="26" s="1"/>
  <c r="Z84" i="26"/>
  <c r="Z96" i="26" s="1"/>
  <c r="Y84" i="26"/>
  <c r="AI84" i="26" s="1"/>
  <c r="X80" i="26"/>
  <c r="W80" i="26"/>
  <c r="V80" i="26"/>
  <c r="U80" i="26"/>
  <c r="T80" i="26"/>
  <c r="S80" i="26"/>
  <c r="R80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D80" i="26"/>
  <c r="C80" i="26"/>
  <c r="B80" i="26"/>
  <c r="AG79" i="26"/>
  <c r="AF79" i="26"/>
  <c r="AE79" i="26"/>
  <c r="AC79" i="26"/>
  <c r="AC14" i="26" s="1"/>
  <c r="AA79" i="26"/>
  <c r="AO79" i="26" s="1"/>
  <c r="Z79" i="26"/>
  <c r="AI79" i="26" s="1"/>
  <c r="Y79" i="26"/>
  <c r="AG78" i="26"/>
  <c r="AF78" i="26"/>
  <c r="AF13" i="26" s="1"/>
  <c r="AE78" i="26"/>
  <c r="AC78" i="26"/>
  <c r="AB78" i="26"/>
  <c r="AT78" i="26" s="1"/>
  <c r="AA78" i="26"/>
  <c r="AN78" i="26" s="1"/>
  <c r="Z78" i="26"/>
  <c r="AI78" i="26" s="1"/>
  <c r="Y78" i="26"/>
  <c r="AG77" i="26"/>
  <c r="AF77" i="26"/>
  <c r="AE77" i="26"/>
  <c r="AC77" i="26"/>
  <c r="AL77" i="26" s="1"/>
  <c r="AA77" i="26"/>
  <c r="AK77" i="26" s="1"/>
  <c r="Z77" i="26"/>
  <c r="AI77" i="26" s="1"/>
  <c r="Y77" i="26"/>
  <c r="AB77" i="26" s="1"/>
  <c r="AG76" i="26"/>
  <c r="AF76" i="26"/>
  <c r="AE76" i="26"/>
  <c r="AC76" i="26"/>
  <c r="AA76" i="26"/>
  <c r="AK76" i="26" s="1"/>
  <c r="Z76" i="26"/>
  <c r="AI76" i="26" s="1"/>
  <c r="Y76" i="26"/>
  <c r="AB76" i="26" s="1"/>
  <c r="AP76" i="26" s="1"/>
  <c r="AU75" i="26"/>
  <c r="AG75" i="26"/>
  <c r="AF75" i="26"/>
  <c r="AE75" i="26"/>
  <c r="AC75" i="26"/>
  <c r="AA75" i="26"/>
  <c r="AK75" i="26" s="1"/>
  <c r="Z75" i="26"/>
  <c r="AI75" i="26" s="1"/>
  <c r="Y75" i="26"/>
  <c r="AB75" i="26" s="1"/>
  <c r="AV75" i="26" s="1"/>
  <c r="AG74" i="26"/>
  <c r="AF74" i="26"/>
  <c r="AE74" i="26"/>
  <c r="AC74" i="26"/>
  <c r="AB74" i="26"/>
  <c r="AA74" i="26"/>
  <c r="AK74" i="26" s="1"/>
  <c r="Z74" i="26"/>
  <c r="Y74" i="26"/>
  <c r="AD74" i="26" s="1"/>
  <c r="AY74" i="26" s="1"/>
  <c r="AG73" i="26"/>
  <c r="AF73" i="26"/>
  <c r="AE73" i="26"/>
  <c r="AD73" i="26"/>
  <c r="AC73" i="26"/>
  <c r="AA73" i="26"/>
  <c r="AK73" i="26" s="1"/>
  <c r="Z73" i="26"/>
  <c r="AI73" i="26" s="1"/>
  <c r="Y73" i="26"/>
  <c r="AB73" i="26" s="1"/>
  <c r="AU73" i="26" s="1"/>
  <c r="AO72" i="26"/>
  <c r="AG72" i="26"/>
  <c r="AF72" i="26"/>
  <c r="AE72" i="26"/>
  <c r="AC72" i="26"/>
  <c r="AA72" i="26"/>
  <c r="AK72" i="26" s="1"/>
  <c r="Z72" i="26"/>
  <c r="AI72" i="26" s="1"/>
  <c r="Y72" i="26"/>
  <c r="AB72" i="26" s="1"/>
  <c r="AU72" i="26" s="1"/>
  <c r="AO71" i="26"/>
  <c r="AG71" i="26"/>
  <c r="AF71" i="26"/>
  <c r="AE71" i="26"/>
  <c r="AC71" i="26"/>
  <c r="AA71" i="26"/>
  <c r="AK71" i="26" s="1"/>
  <c r="Z71" i="26"/>
  <c r="AI71" i="26" s="1"/>
  <c r="Y71" i="26"/>
  <c r="AB71" i="26" s="1"/>
  <c r="AG70" i="26"/>
  <c r="AF70" i="26"/>
  <c r="AE70" i="26"/>
  <c r="AC70" i="26"/>
  <c r="AA70" i="26"/>
  <c r="AN70" i="26" s="1"/>
  <c r="Z70" i="26"/>
  <c r="AI70" i="26" s="1"/>
  <c r="Y70" i="26"/>
  <c r="AG69" i="26"/>
  <c r="AF69" i="26"/>
  <c r="AE69" i="26"/>
  <c r="AC69" i="26"/>
  <c r="AA69" i="26"/>
  <c r="AO69" i="26" s="1"/>
  <c r="Z69" i="26"/>
  <c r="Y69" i="26"/>
  <c r="AG68" i="26"/>
  <c r="AF68" i="26"/>
  <c r="AE68" i="26"/>
  <c r="AC68" i="26"/>
  <c r="AA68" i="26"/>
  <c r="AO68" i="26" s="1"/>
  <c r="Z68" i="26"/>
  <c r="Y68" i="26"/>
  <c r="X64" i="26"/>
  <c r="W64" i="26"/>
  <c r="V64" i="26"/>
  <c r="U64" i="26"/>
  <c r="T64" i="26"/>
  <c r="S64" i="26"/>
  <c r="R64" i="26"/>
  <c r="Q64" i="26"/>
  <c r="P64" i="26"/>
  <c r="O64" i="26"/>
  <c r="N64" i="26"/>
  <c r="M64" i="26"/>
  <c r="L64" i="26"/>
  <c r="K64" i="26"/>
  <c r="J64" i="26"/>
  <c r="I64" i="26"/>
  <c r="H64" i="26"/>
  <c r="G64" i="26"/>
  <c r="F64" i="26"/>
  <c r="E64" i="26"/>
  <c r="D64" i="26"/>
  <c r="C64" i="26"/>
  <c r="B64" i="26"/>
  <c r="AG63" i="26"/>
  <c r="AF63" i="26"/>
  <c r="AE63" i="26"/>
  <c r="AC63" i="26"/>
  <c r="AA63" i="26"/>
  <c r="Z63" i="26"/>
  <c r="Y63" i="26"/>
  <c r="AG62" i="26"/>
  <c r="AF62" i="26"/>
  <c r="AE62" i="26"/>
  <c r="AC62" i="26"/>
  <c r="AA62" i="26"/>
  <c r="Z62" i="26"/>
  <c r="AI62" i="26" s="1"/>
  <c r="Y62" i="26"/>
  <c r="AB62" i="26" s="1"/>
  <c r="AG61" i="26"/>
  <c r="AF61" i="26"/>
  <c r="AE61" i="26"/>
  <c r="AD61" i="26"/>
  <c r="AC61" i="26"/>
  <c r="AB61" i="26"/>
  <c r="AU61" i="26" s="1"/>
  <c r="AA61" i="26"/>
  <c r="AK61" i="26" s="1"/>
  <c r="Z61" i="26"/>
  <c r="AI61" i="26" s="1"/>
  <c r="Y61" i="26"/>
  <c r="AO60" i="26"/>
  <c r="AG60" i="26"/>
  <c r="AF60" i="26"/>
  <c r="AE60" i="26"/>
  <c r="AD60" i="26"/>
  <c r="AY60" i="26" s="1"/>
  <c r="AC60" i="26"/>
  <c r="AL60" i="26" s="1"/>
  <c r="AB60" i="26"/>
  <c r="AT60" i="26" s="1"/>
  <c r="AA60" i="26"/>
  <c r="AK60" i="26" s="1"/>
  <c r="Z60" i="26"/>
  <c r="AI60" i="26" s="1"/>
  <c r="Y60" i="26"/>
  <c r="AG59" i="26"/>
  <c r="AF59" i="26"/>
  <c r="AE59" i="26"/>
  <c r="AC59" i="26"/>
  <c r="AL59" i="26" s="1"/>
  <c r="AA59" i="26"/>
  <c r="AK59" i="26" s="1"/>
  <c r="Z59" i="26"/>
  <c r="AI59" i="26" s="1"/>
  <c r="Y59" i="26"/>
  <c r="AG58" i="26"/>
  <c r="AF58" i="26"/>
  <c r="AE58" i="26"/>
  <c r="AC58" i="26"/>
  <c r="AL58" i="26" s="1"/>
  <c r="AX58" i="26" s="1"/>
  <c r="AA58" i="26"/>
  <c r="AN58" i="26" s="1"/>
  <c r="Z58" i="26"/>
  <c r="AI58" i="26" s="1"/>
  <c r="Y58" i="26"/>
  <c r="AG57" i="26"/>
  <c r="AF57" i="26"/>
  <c r="AE57" i="26"/>
  <c r="AC57" i="26"/>
  <c r="AL57" i="26" s="1"/>
  <c r="AA57" i="26"/>
  <c r="AO57" i="26" s="1"/>
  <c r="Z57" i="26"/>
  <c r="Y57" i="26"/>
  <c r="AG56" i="26"/>
  <c r="AF56" i="26"/>
  <c r="AE56" i="26"/>
  <c r="AC56" i="26"/>
  <c r="AA56" i="26"/>
  <c r="AO56" i="26" s="1"/>
  <c r="Z56" i="26"/>
  <c r="AI56" i="26" s="1"/>
  <c r="Y56" i="26"/>
  <c r="AG55" i="26"/>
  <c r="AF55" i="26"/>
  <c r="AE55" i="26"/>
  <c r="AC55" i="26"/>
  <c r="AB55" i="26"/>
  <c r="AS55" i="26" s="1"/>
  <c r="AA55" i="26"/>
  <c r="AK55" i="26" s="1"/>
  <c r="Z55" i="26"/>
  <c r="AI55" i="26" s="1"/>
  <c r="Y55" i="26"/>
  <c r="AG54" i="26"/>
  <c r="AF54" i="26"/>
  <c r="AE54" i="26"/>
  <c r="AC54" i="26"/>
  <c r="AA54" i="26"/>
  <c r="AK54" i="26" s="1"/>
  <c r="Z54" i="26"/>
  <c r="AI54" i="26" s="1"/>
  <c r="Y54" i="26"/>
  <c r="AB54" i="26" s="1"/>
  <c r="AG53" i="26"/>
  <c r="AF53" i="26"/>
  <c r="AE53" i="26"/>
  <c r="AC53" i="26"/>
  <c r="AA53" i="26"/>
  <c r="AK53" i="26" s="1"/>
  <c r="Z53" i="26"/>
  <c r="AI53" i="26" s="1"/>
  <c r="Y53" i="26"/>
  <c r="AD53" i="26" s="1"/>
  <c r="AG52" i="26"/>
  <c r="AF52" i="26"/>
  <c r="AE52" i="26"/>
  <c r="AC52" i="26"/>
  <c r="AA52" i="26"/>
  <c r="AK52" i="26" s="1"/>
  <c r="Z52" i="26"/>
  <c r="AI52" i="26" s="1"/>
  <c r="Y52" i="26"/>
  <c r="AD52" i="26" s="1"/>
  <c r="X48" i="26"/>
  <c r="W48" i="26"/>
  <c r="V48" i="26"/>
  <c r="U48" i="26"/>
  <c r="T48" i="26"/>
  <c r="S48" i="26"/>
  <c r="R48" i="26"/>
  <c r="Q48" i="26"/>
  <c r="P48" i="26"/>
  <c r="O48" i="26"/>
  <c r="N48" i="26"/>
  <c r="M48" i="26"/>
  <c r="L48" i="26"/>
  <c r="K48" i="26"/>
  <c r="J48" i="26"/>
  <c r="I48" i="26"/>
  <c r="H48" i="26"/>
  <c r="G48" i="26"/>
  <c r="F48" i="26"/>
  <c r="E48" i="26"/>
  <c r="D48" i="26"/>
  <c r="C48" i="26"/>
  <c r="B48" i="26"/>
  <c r="AG47" i="26"/>
  <c r="AF47" i="26"/>
  <c r="AE47" i="26"/>
  <c r="AC47" i="26"/>
  <c r="AL47" i="26" s="1"/>
  <c r="AA47" i="26"/>
  <c r="AK47" i="26" s="1"/>
  <c r="Z47" i="26"/>
  <c r="AI47" i="26" s="1"/>
  <c r="Y47" i="26"/>
  <c r="AO46" i="26"/>
  <c r="AG46" i="26"/>
  <c r="AF46" i="26"/>
  <c r="AE46" i="26"/>
  <c r="AE13" i="26" s="1"/>
  <c r="AC46" i="26"/>
  <c r="AA46" i="26"/>
  <c r="AN46" i="26" s="1"/>
  <c r="Z46" i="26"/>
  <c r="AI46" i="26" s="1"/>
  <c r="Y46" i="26"/>
  <c r="AO45" i="26"/>
  <c r="AG45" i="26"/>
  <c r="AF45" i="26"/>
  <c r="AE45" i="26"/>
  <c r="AE12" i="26" s="1"/>
  <c r="AC45" i="26"/>
  <c r="AA45" i="26"/>
  <c r="AK45" i="26" s="1"/>
  <c r="Z45" i="26"/>
  <c r="AI45" i="26" s="1"/>
  <c r="Y45" i="26"/>
  <c r="AG44" i="26"/>
  <c r="AF44" i="26"/>
  <c r="AE44" i="26"/>
  <c r="AC44" i="26"/>
  <c r="AA44" i="26"/>
  <c r="Z44" i="26"/>
  <c r="Y44" i="26"/>
  <c r="AI43" i="26"/>
  <c r="AG43" i="26"/>
  <c r="AG10" i="26" s="1"/>
  <c r="AF43" i="26"/>
  <c r="AE43" i="26"/>
  <c r="AC43" i="26"/>
  <c r="AA43" i="26"/>
  <c r="AK43" i="26" s="1"/>
  <c r="Z43" i="26"/>
  <c r="Y43" i="26"/>
  <c r="AK42" i="26"/>
  <c r="AM42" i="26" s="1"/>
  <c r="AG42" i="26"/>
  <c r="AG9" i="26" s="1"/>
  <c r="AF42" i="26"/>
  <c r="AE42" i="26"/>
  <c r="AC42" i="26"/>
  <c r="AL42" i="26" s="1"/>
  <c r="AX42" i="26" s="1"/>
  <c r="AA42" i="26"/>
  <c r="Z42" i="26"/>
  <c r="AI42" i="26" s="1"/>
  <c r="Y42" i="26"/>
  <c r="AG41" i="26"/>
  <c r="AF41" i="26"/>
  <c r="AF8" i="26" s="1"/>
  <c r="AE41" i="26"/>
  <c r="AC41" i="26"/>
  <c r="AA41" i="26"/>
  <c r="AK41" i="26" s="1"/>
  <c r="Z41" i="26"/>
  <c r="AI41" i="26" s="1"/>
  <c r="Y41" i="26"/>
  <c r="AD41" i="26" s="1"/>
  <c r="AY41" i="26" s="1"/>
  <c r="AU40" i="26"/>
  <c r="AG40" i="26"/>
  <c r="AF40" i="26"/>
  <c r="AE40" i="26"/>
  <c r="AC40" i="26"/>
  <c r="AA40" i="26"/>
  <c r="AN40" i="26" s="1"/>
  <c r="Z40" i="26"/>
  <c r="AI40" i="26" s="1"/>
  <c r="Y40" i="26"/>
  <c r="AB40" i="26" s="1"/>
  <c r="AS40" i="26" s="1"/>
  <c r="AG39" i="26"/>
  <c r="AF39" i="26"/>
  <c r="AE39" i="26"/>
  <c r="AC39" i="26"/>
  <c r="AL39" i="26" s="1"/>
  <c r="AX39" i="26" s="1"/>
  <c r="AA39" i="26"/>
  <c r="AK39" i="26" s="1"/>
  <c r="Z39" i="26"/>
  <c r="AI39" i="26" s="1"/>
  <c r="Y39" i="26"/>
  <c r="AO38" i="26"/>
  <c r="AG38" i="26"/>
  <c r="AF38" i="26"/>
  <c r="AE38" i="26"/>
  <c r="AC38" i="26"/>
  <c r="AL38" i="26" s="1"/>
  <c r="AX38" i="26" s="1"/>
  <c r="AA38" i="26"/>
  <c r="AN38" i="26" s="1"/>
  <c r="Z38" i="26"/>
  <c r="AI38" i="26" s="1"/>
  <c r="Y38" i="26"/>
  <c r="AG37" i="26"/>
  <c r="AF37" i="26"/>
  <c r="AE37" i="26"/>
  <c r="AC37" i="26"/>
  <c r="AA37" i="26"/>
  <c r="AO37" i="26" s="1"/>
  <c r="Z37" i="26"/>
  <c r="AI37" i="26" s="1"/>
  <c r="Y37" i="26"/>
  <c r="AD37" i="26" s="1"/>
  <c r="AY37" i="26" s="1"/>
  <c r="AG36" i="26"/>
  <c r="AG3" i="26" s="1"/>
  <c r="AF36" i="26"/>
  <c r="AE36" i="26"/>
  <c r="AC36" i="26"/>
  <c r="AA36" i="26"/>
  <c r="AO36" i="26" s="1"/>
  <c r="Z36" i="26"/>
  <c r="AI36" i="26" s="1"/>
  <c r="Y36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C32" i="26"/>
  <c r="B32" i="26"/>
  <c r="AK31" i="26"/>
  <c r="AG31" i="26"/>
  <c r="AF31" i="26"/>
  <c r="AF14" i="26" s="1"/>
  <c r="AE31" i="26"/>
  <c r="AC31" i="26"/>
  <c r="AA31" i="26"/>
  <c r="Z31" i="26"/>
  <c r="AI31" i="26" s="1"/>
  <c r="Y31" i="26"/>
  <c r="Y14" i="26" s="1"/>
  <c r="AG30" i="26"/>
  <c r="AF30" i="26"/>
  <c r="AE30" i="26"/>
  <c r="AC30" i="26"/>
  <c r="AL30" i="26" s="1"/>
  <c r="AX30" i="26" s="1"/>
  <c r="AA30" i="26"/>
  <c r="AK30" i="26" s="1"/>
  <c r="Z30" i="26"/>
  <c r="AI30" i="26" s="1"/>
  <c r="Y30" i="26"/>
  <c r="AG29" i="26"/>
  <c r="AF29" i="26"/>
  <c r="AE29" i="26"/>
  <c r="AC29" i="26"/>
  <c r="AA29" i="26"/>
  <c r="AK29" i="26" s="1"/>
  <c r="Z29" i="26"/>
  <c r="Y29" i="26"/>
  <c r="Y12" i="26" s="1"/>
  <c r="AG28" i="26"/>
  <c r="AF28" i="26"/>
  <c r="AF11" i="26" s="1"/>
  <c r="AE28" i="26"/>
  <c r="AC28" i="26"/>
  <c r="AA28" i="26"/>
  <c r="Z28" i="26"/>
  <c r="AI28" i="26" s="1"/>
  <c r="Y28" i="26"/>
  <c r="AD28" i="26" s="1"/>
  <c r="AG27" i="26"/>
  <c r="AF27" i="26"/>
  <c r="AE27" i="26"/>
  <c r="AD27" i="26"/>
  <c r="AC27" i="26"/>
  <c r="AB27" i="26"/>
  <c r="AT27" i="26" s="1"/>
  <c r="AA27" i="26"/>
  <c r="AK27" i="26" s="1"/>
  <c r="Z27" i="26"/>
  <c r="AI27" i="26" s="1"/>
  <c r="Y27" i="26"/>
  <c r="AG26" i="26"/>
  <c r="AF26" i="26"/>
  <c r="AE26" i="26"/>
  <c r="AC26" i="26"/>
  <c r="AL26" i="26" s="1"/>
  <c r="AA26" i="26"/>
  <c r="AK26" i="26" s="1"/>
  <c r="Z26" i="26"/>
  <c r="Y26" i="26"/>
  <c r="AG25" i="26"/>
  <c r="AF25" i="26"/>
  <c r="AE25" i="26"/>
  <c r="AC25" i="26"/>
  <c r="AA25" i="26"/>
  <c r="AO25" i="26" s="1"/>
  <c r="Z25" i="26"/>
  <c r="AI25" i="26" s="1"/>
  <c r="Y25" i="26"/>
  <c r="AD25" i="26" s="1"/>
  <c r="AG24" i="26"/>
  <c r="AF24" i="26"/>
  <c r="AE24" i="26"/>
  <c r="AC24" i="26"/>
  <c r="AA24" i="26"/>
  <c r="AN24" i="26" s="1"/>
  <c r="Z24" i="26"/>
  <c r="Y24" i="26"/>
  <c r="AG23" i="26"/>
  <c r="AF23" i="26"/>
  <c r="AE23" i="26"/>
  <c r="AC23" i="26"/>
  <c r="AA23" i="26"/>
  <c r="Z23" i="26"/>
  <c r="AI23" i="26" s="1"/>
  <c r="Y23" i="26"/>
  <c r="AB23" i="26" s="1"/>
  <c r="AU23" i="26" s="1"/>
  <c r="AG22" i="26"/>
  <c r="AF22" i="26"/>
  <c r="AE22" i="26"/>
  <c r="AC22" i="26"/>
  <c r="AA22" i="26"/>
  <c r="Z22" i="26"/>
  <c r="Y22" i="26"/>
  <c r="AB22" i="26" s="1"/>
  <c r="AN21" i="26"/>
  <c r="AG21" i="26"/>
  <c r="AF21" i="26"/>
  <c r="AE21" i="26"/>
  <c r="AC21" i="26"/>
  <c r="AA21" i="26"/>
  <c r="AK21" i="26" s="1"/>
  <c r="Z21" i="26"/>
  <c r="AI21" i="26" s="1"/>
  <c r="Y21" i="26"/>
  <c r="AD21" i="26" s="1"/>
  <c r="AY21" i="26" s="1"/>
  <c r="AG20" i="26"/>
  <c r="AF20" i="26"/>
  <c r="AE20" i="26"/>
  <c r="AC20" i="26"/>
  <c r="AA20" i="26"/>
  <c r="AN20" i="26" s="1"/>
  <c r="Z20" i="26"/>
  <c r="AI20" i="26" s="1"/>
  <c r="Y20" i="26"/>
  <c r="X14" i="26"/>
  <c r="W14" i="26"/>
  <c r="V14" i="26"/>
  <c r="U14" i="26"/>
  <c r="T14" i="26"/>
  <c r="S14" i="26"/>
  <c r="R14" i="26"/>
  <c r="Q14" i="26"/>
  <c r="P14" i="26"/>
  <c r="O14" i="26"/>
  <c r="N14" i="26"/>
  <c r="M14" i="26"/>
  <c r="L14" i="26"/>
  <c r="K14" i="26"/>
  <c r="J14" i="26"/>
  <c r="I14" i="26"/>
  <c r="H14" i="26"/>
  <c r="G14" i="26"/>
  <c r="F14" i="26"/>
  <c r="E14" i="26"/>
  <c r="D14" i="26"/>
  <c r="C14" i="26"/>
  <c r="B14" i="26"/>
  <c r="X13" i="26"/>
  <c r="W13" i="26"/>
  <c r="V13" i="26"/>
  <c r="U13" i="26"/>
  <c r="T13" i="26"/>
  <c r="S13" i="26"/>
  <c r="R13" i="26"/>
  <c r="Q13" i="26"/>
  <c r="P13" i="26"/>
  <c r="O13" i="26"/>
  <c r="N13" i="26"/>
  <c r="M13" i="26"/>
  <c r="L13" i="26"/>
  <c r="K13" i="26"/>
  <c r="J13" i="26"/>
  <c r="I13" i="26"/>
  <c r="H13" i="26"/>
  <c r="G13" i="26"/>
  <c r="F13" i="26"/>
  <c r="E13" i="26"/>
  <c r="D13" i="26"/>
  <c r="C13" i="26"/>
  <c r="B13" i="26"/>
  <c r="X12" i="26"/>
  <c r="W12" i="26"/>
  <c r="V12" i="26"/>
  <c r="U12" i="26"/>
  <c r="T12" i="26"/>
  <c r="S12" i="26"/>
  <c r="R12" i="26"/>
  <c r="Q12" i="26"/>
  <c r="P12" i="26"/>
  <c r="O12" i="26"/>
  <c r="N12" i="26"/>
  <c r="M12" i="26"/>
  <c r="L12" i="26"/>
  <c r="K12" i="26"/>
  <c r="J12" i="26"/>
  <c r="I12" i="26"/>
  <c r="H12" i="26"/>
  <c r="G12" i="26"/>
  <c r="F12" i="26"/>
  <c r="E12" i="26"/>
  <c r="D12" i="26"/>
  <c r="C12" i="26"/>
  <c r="B12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B11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B10" i="26"/>
  <c r="AF9" i="26"/>
  <c r="X9" i="26"/>
  <c r="W9" i="26"/>
  <c r="V9" i="26"/>
  <c r="U9" i="26"/>
  <c r="T9" i="26"/>
  <c r="S9" i="26"/>
  <c r="R9" i="26"/>
  <c r="Q9" i="26"/>
  <c r="P9" i="26"/>
  <c r="O9" i="26"/>
  <c r="N9" i="26"/>
  <c r="M9" i="26"/>
  <c r="L9" i="26"/>
  <c r="K9" i="26"/>
  <c r="J9" i="26"/>
  <c r="I9" i="26"/>
  <c r="H9" i="26"/>
  <c r="G9" i="26"/>
  <c r="F9" i="26"/>
  <c r="E9" i="26"/>
  <c r="D9" i="26"/>
  <c r="C9" i="26"/>
  <c r="B9" i="26"/>
  <c r="AA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C8" i="26"/>
  <c r="B8" i="26"/>
  <c r="AC7" i="26"/>
  <c r="X7" i="26"/>
  <c r="W7" i="26"/>
  <c r="V7" i="26"/>
  <c r="U7" i="26"/>
  <c r="T7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D7" i="26"/>
  <c r="C7" i="26"/>
  <c r="B7" i="26"/>
  <c r="Z6" i="26"/>
  <c r="X6" i="26"/>
  <c r="W6" i="26"/>
  <c r="V6" i="26"/>
  <c r="U6" i="26"/>
  <c r="T6" i="26"/>
  <c r="S6" i="26"/>
  <c r="R6" i="26"/>
  <c r="Q6" i="26"/>
  <c r="P6" i="26"/>
  <c r="O6" i="26"/>
  <c r="N6" i="26"/>
  <c r="M6" i="26"/>
  <c r="L6" i="26"/>
  <c r="K6" i="26"/>
  <c r="J6" i="26"/>
  <c r="I6" i="26"/>
  <c r="H6" i="26"/>
  <c r="G6" i="26"/>
  <c r="F6" i="26"/>
  <c r="E6" i="26"/>
  <c r="D6" i="26"/>
  <c r="C6" i="26"/>
  <c r="B6" i="26"/>
  <c r="X5" i="26"/>
  <c r="W5" i="26"/>
  <c r="V5" i="26"/>
  <c r="U5" i="26"/>
  <c r="T5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D5" i="26"/>
  <c r="C5" i="26"/>
  <c r="B5" i="26"/>
  <c r="AA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C4" i="26"/>
  <c r="B4" i="26"/>
  <c r="AF3" i="26"/>
  <c r="X3" i="26"/>
  <c r="W3" i="26"/>
  <c r="V3" i="26"/>
  <c r="U3" i="26"/>
  <c r="T3" i="26"/>
  <c r="S3" i="26"/>
  <c r="R3" i="26"/>
  <c r="Q3" i="26"/>
  <c r="P3" i="26"/>
  <c r="O3" i="26"/>
  <c r="N3" i="26"/>
  <c r="M3" i="26"/>
  <c r="L3" i="26"/>
  <c r="K3" i="26"/>
  <c r="J3" i="26"/>
  <c r="I3" i="26"/>
  <c r="H3" i="26"/>
  <c r="G3" i="26"/>
  <c r="F3" i="26"/>
  <c r="E3" i="26"/>
  <c r="D3" i="26"/>
  <c r="C3" i="26"/>
  <c r="B3" i="26"/>
  <c r="H11" i="2"/>
  <c r="F11" i="2"/>
  <c r="AK11" i="2"/>
  <c r="AG11" i="2"/>
  <c r="AC11" i="2"/>
  <c r="AD11" i="2"/>
  <c r="AE11" i="2"/>
  <c r="AB11" i="2"/>
  <c r="AF8" i="2"/>
  <c r="AE8" i="2"/>
  <c r="AF7" i="2"/>
  <c r="AE7" i="2"/>
  <c r="AF6" i="2"/>
  <c r="AE6" i="2"/>
  <c r="AF5" i="2"/>
  <c r="AE5" i="2"/>
  <c r="AF4" i="2"/>
  <c r="AE4" i="2"/>
  <c r="AF3" i="2"/>
  <c r="AE3" i="2"/>
  <c r="AF2" i="2"/>
  <c r="AE2" i="2"/>
  <c r="C2" i="2"/>
  <c r="D2" i="2"/>
  <c r="E2" i="2"/>
  <c r="F2" i="2"/>
  <c r="G2" i="2"/>
  <c r="H2" i="2"/>
  <c r="I2" i="2"/>
  <c r="J2" i="2"/>
  <c r="K2" i="2"/>
  <c r="L2" i="2"/>
  <c r="M2" i="2"/>
  <c r="N2" i="2"/>
  <c r="O2" i="2"/>
  <c r="P2" i="2"/>
  <c r="Q2" i="2"/>
  <c r="R2" i="2"/>
  <c r="S2" i="2"/>
  <c r="T2" i="2"/>
  <c r="U2" i="2"/>
  <c r="V2" i="2"/>
  <c r="W2" i="2"/>
  <c r="X2" i="2"/>
  <c r="Y2" i="2"/>
  <c r="Z2" i="2"/>
  <c r="AA2" i="2"/>
  <c r="C3" i="2"/>
  <c r="D3" i="2"/>
  <c r="E3" i="2"/>
  <c r="F3" i="2"/>
  <c r="G3" i="2"/>
  <c r="H3" i="2"/>
  <c r="I3" i="2"/>
  <c r="J3" i="2"/>
  <c r="K3" i="2"/>
  <c r="L3" i="2"/>
  <c r="M3" i="2"/>
  <c r="N3" i="2"/>
  <c r="O3" i="2"/>
  <c r="P3" i="2"/>
  <c r="Q3" i="2"/>
  <c r="R3" i="2"/>
  <c r="S3" i="2"/>
  <c r="T3" i="2"/>
  <c r="U3" i="2"/>
  <c r="V3" i="2"/>
  <c r="W3" i="2"/>
  <c r="X3" i="2"/>
  <c r="Y3" i="2"/>
  <c r="Z3" i="2"/>
  <c r="AA3" i="2"/>
  <c r="C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B8" i="2"/>
  <c r="B3" i="2"/>
  <c r="B2" i="2"/>
  <c r="AG50" i="2"/>
  <c r="AG51" i="2" s="1"/>
  <c r="AG55" i="2"/>
  <c r="AF55" i="2"/>
  <c r="AE55" i="2"/>
  <c r="AA55" i="2"/>
  <c r="Z55" i="2"/>
  <c r="Y55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AL54" i="2"/>
  <c r="AM54" i="2" s="1"/>
  <c r="AJ54" i="2"/>
  <c r="AJ55" i="2" s="1"/>
  <c r="AI54" i="2"/>
  <c r="AI55" i="2" s="1"/>
  <c r="AH54" i="2"/>
  <c r="AH55" i="2" s="1"/>
  <c r="AB54" i="2"/>
  <c r="AK54" i="2" s="1"/>
  <c r="AF51" i="2"/>
  <c r="AE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L50" i="2"/>
  <c r="AJ50" i="2"/>
  <c r="AI50" i="2"/>
  <c r="AH50" i="2"/>
  <c r="AB50" i="2"/>
  <c r="AL49" i="2"/>
  <c r="AJ49" i="2"/>
  <c r="AI49" i="2"/>
  <c r="AH49" i="2"/>
  <c r="AH51" i="2" s="1"/>
  <c r="AB49" i="2"/>
  <c r="AJ85" i="25" l="1"/>
  <c r="AY85" i="25" s="1"/>
  <c r="AS85" i="25"/>
  <c r="AC85" i="25"/>
  <c r="AC87" i="25" s="1"/>
  <c r="AL85" i="25"/>
  <c r="AN85" i="25" s="1"/>
  <c r="AY75" i="25"/>
  <c r="AV75" i="25"/>
  <c r="AS75" i="25"/>
  <c r="AL75" i="25"/>
  <c r="AN75" i="25" s="1"/>
  <c r="AU75" i="25"/>
  <c r="AO75" i="25"/>
  <c r="AW75" i="25"/>
  <c r="AT75" i="25"/>
  <c r="AP75" i="25"/>
  <c r="AC72" i="25"/>
  <c r="AL72" i="25"/>
  <c r="AN72" i="25"/>
  <c r="AO72" i="25"/>
  <c r="AW72" i="25"/>
  <c r="AP72" i="25"/>
  <c r="AT69" i="25"/>
  <c r="AM69" i="25"/>
  <c r="AY69" i="25" s="1"/>
  <c r="AU69" i="25"/>
  <c r="AL69" i="25"/>
  <c r="AE69" i="25"/>
  <c r="AZ69" i="25" s="1"/>
  <c r="AN69" i="25"/>
  <c r="AV69" i="25"/>
  <c r="AS69" i="25"/>
  <c r="AO69" i="25"/>
  <c r="AW69" i="25"/>
  <c r="AV66" i="25"/>
  <c r="AU66" i="25"/>
  <c r="AO66" i="25"/>
  <c r="AW66" i="25"/>
  <c r="AP66" i="25"/>
  <c r="AS66" i="25"/>
  <c r="AL66" i="25"/>
  <c r="AN66" i="25" s="1"/>
  <c r="AU55" i="25"/>
  <c r="AV55" i="25"/>
  <c r="AT55" i="25"/>
  <c r="AW55" i="25"/>
  <c r="AP55" i="25"/>
  <c r="AS55" i="25"/>
  <c r="AL55" i="25"/>
  <c r="AN55" i="25" s="1"/>
  <c r="AS52" i="25"/>
  <c r="AL52" i="25"/>
  <c r="AT52" i="25"/>
  <c r="AM52" i="25"/>
  <c r="AY52" i="25" s="1"/>
  <c r="AU52" i="25"/>
  <c r="AE52" i="25"/>
  <c r="AZ52" i="25" s="1"/>
  <c r="AN52" i="25"/>
  <c r="AV52" i="25"/>
  <c r="AO52" i="25"/>
  <c r="AW52" i="25"/>
  <c r="AS49" i="25"/>
  <c r="AC49" i="25"/>
  <c r="AL49" i="25"/>
  <c r="AE49" i="25"/>
  <c r="AZ49" i="25" s="1"/>
  <c r="AN49" i="25"/>
  <c r="AO49" i="25"/>
  <c r="AW49" i="25"/>
  <c r="AP49" i="25"/>
  <c r="AY46" i="25"/>
  <c r="AS46" i="25"/>
  <c r="AC46" i="25"/>
  <c r="AW46" i="25" s="1"/>
  <c r="AL46" i="25"/>
  <c r="AN46" i="25" s="1"/>
  <c r="AO46" i="25"/>
  <c r="AC43" i="25"/>
  <c r="AL43" i="25"/>
  <c r="AM43" i="25"/>
  <c r="AY43" i="25" s="1"/>
  <c r="AO43" i="25"/>
  <c r="AN40" i="25"/>
  <c r="AM30" i="26"/>
  <c r="AT62" i="26"/>
  <c r="AS62" i="26"/>
  <c r="AR63" i="26"/>
  <c r="AT77" i="26"/>
  <c r="AU77" i="26"/>
  <c r="Z5" i="26"/>
  <c r="AO8" i="26"/>
  <c r="Z10" i="26"/>
  <c r="AE9" i="26"/>
  <c r="AL27" i="26"/>
  <c r="AX27" i="26" s="1"/>
  <c r="AB31" i="26"/>
  <c r="AT31" i="26" s="1"/>
  <c r="Y6" i="26"/>
  <c r="AJ6" i="26" s="1"/>
  <c r="Y9" i="26"/>
  <c r="AI44" i="26"/>
  <c r="AX47" i="26"/>
  <c r="AL61" i="26"/>
  <c r="AX61" i="26" s="1"/>
  <c r="AL63" i="26"/>
  <c r="AC10" i="26"/>
  <c r="AL10" i="26" s="1"/>
  <c r="AV78" i="26"/>
  <c r="AW20" i="26"/>
  <c r="Y5" i="26"/>
  <c r="AB20" i="26"/>
  <c r="AT20" i="26" s="1"/>
  <c r="AL21" i="26"/>
  <c r="AM47" i="26"/>
  <c r="AN47" i="26"/>
  <c r="AW59" i="26"/>
  <c r="AN59" i="26"/>
  <c r="AY61" i="26"/>
  <c r="AL69" i="26"/>
  <c r="AL71" i="26"/>
  <c r="AV72" i="26"/>
  <c r="AD75" i="26"/>
  <c r="AM77" i="26"/>
  <c r="AL78" i="26"/>
  <c r="AX78" i="26" s="1"/>
  <c r="AK78" i="26"/>
  <c r="AM78" i="26" s="1"/>
  <c r="AW63" i="26"/>
  <c r="AL23" i="26"/>
  <c r="AL37" i="26"/>
  <c r="AB41" i="26"/>
  <c r="AV41" i="26" s="1"/>
  <c r="AA9" i="26"/>
  <c r="AL45" i="26"/>
  <c r="AL46" i="26"/>
  <c r="AX46" i="26" s="1"/>
  <c r="AB47" i="26"/>
  <c r="AS47" i="26" s="1"/>
  <c r="AO47" i="26"/>
  <c r="AW60" i="26"/>
  <c r="AB63" i="26"/>
  <c r="AP63" i="26" s="1"/>
  <c r="AD71" i="26"/>
  <c r="AY71" i="26" s="1"/>
  <c r="AN73" i="26"/>
  <c r="AK79" i="26"/>
  <c r="AE5" i="26"/>
  <c r="AD72" i="26"/>
  <c r="AD76" i="26"/>
  <c r="AY76" i="26" s="1"/>
  <c r="AO26" i="26"/>
  <c r="Y3" i="26"/>
  <c r="AF32" i="26"/>
  <c r="AE48" i="26"/>
  <c r="AD47" i="26"/>
  <c r="AY47" i="26" s="1"/>
  <c r="AV47" i="26"/>
  <c r="AN53" i="26"/>
  <c r="AB59" i="26"/>
  <c r="AU59" i="26" s="1"/>
  <c r="AM60" i="26"/>
  <c r="AD63" i="26"/>
  <c r="AY63" i="26" s="1"/>
  <c r="AQ72" i="26"/>
  <c r="AL74" i="26"/>
  <c r="AM74" i="26" s="1"/>
  <c r="AN74" i="26"/>
  <c r="AS75" i="26"/>
  <c r="Z3" i="26"/>
  <c r="AG14" i="26"/>
  <c r="AY25" i="26"/>
  <c r="AY53" i="26"/>
  <c r="AL62" i="26"/>
  <c r="AX62" i="26" s="1"/>
  <c r="AQ63" i="26"/>
  <c r="AF4" i="26"/>
  <c r="AG6" i="26"/>
  <c r="AF7" i="26"/>
  <c r="AR75" i="26"/>
  <c r="AR77" i="26"/>
  <c r="AU71" i="26"/>
  <c r="AP71" i="26"/>
  <c r="AV71" i="26"/>
  <c r="AO73" i="26"/>
  <c r="AQ71" i="26"/>
  <c r="AW71" i="26"/>
  <c r="AY75" i="26"/>
  <c r="AW75" i="26"/>
  <c r="Z11" i="26"/>
  <c r="AN69" i="26"/>
  <c r="AO70" i="26"/>
  <c r="AR71" i="26"/>
  <c r="AN72" i="26"/>
  <c r="AL73" i="26"/>
  <c r="AX73" i="26" s="1"/>
  <c r="AQ75" i="26"/>
  <c r="AA80" i="26"/>
  <c r="AO80" i="26" s="1"/>
  <c r="AY73" i="26"/>
  <c r="AA12" i="26"/>
  <c r="AN12" i="26" s="1"/>
  <c r="AX71" i="26"/>
  <c r="AQ73" i="26"/>
  <c r="AO74" i="26"/>
  <c r="AN76" i="26"/>
  <c r="AL76" i="26"/>
  <c r="AM76" i="26" s="1"/>
  <c r="Z80" i="26"/>
  <c r="AM71" i="26"/>
  <c r="AN71" i="26"/>
  <c r="AL72" i="26"/>
  <c r="AX72" i="26" s="1"/>
  <c r="AN75" i="26"/>
  <c r="AW77" i="26"/>
  <c r="AS71" i="26"/>
  <c r="Z8" i="26"/>
  <c r="AL70" i="26"/>
  <c r="AX70" i="26" s="1"/>
  <c r="AY72" i="26"/>
  <c r="AO75" i="26"/>
  <c r="AU54" i="26"/>
  <c r="AT54" i="26"/>
  <c r="AM59" i="26"/>
  <c r="AE8" i="26"/>
  <c r="AF64" i="26"/>
  <c r="AP59" i="26"/>
  <c r="AU60" i="26"/>
  <c r="AR54" i="26"/>
  <c r="AO59" i="26"/>
  <c r="AA3" i="26"/>
  <c r="AB53" i="26"/>
  <c r="AQ53" i="26" s="1"/>
  <c r="AD59" i="26"/>
  <c r="AY59" i="26" s="1"/>
  <c r="AV59" i="26"/>
  <c r="AQ60" i="26"/>
  <c r="AV60" i="26"/>
  <c r="AQ61" i="26"/>
  <c r="AC8" i="26"/>
  <c r="AL53" i="26"/>
  <c r="AX53" i="26" s="1"/>
  <c r="AW55" i="26"/>
  <c r="AN57" i="26"/>
  <c r="AO58" i="26"/>
  <c r="AQ59" i="26"/>
  <c r="AR60" i="26"/>
  <c r="AE4" i="26"/>
  <c r="AL55" i="26"/>
  <c r="AX55" i="26" s="1"/>
  <c r="AR59" i="26"/>
  <c r="AW61" i="26"/>
  <c r="AS61" i="26"/>
  <c r="AS60" i="26"/>
  <c r="AA10" i="26"/>
  <c r="AN10" i="26" s="1"/>
  <c r="AN52" i="26"/>
  <c r="AS59" i="26"/>
  <c r="AG4" i="26"/>
  <c r="AO52" i="26"/>
  <c r="AX59" i="26"/>
  <c r="AN60" i="26"/>
  <c r="AM61" i="26"/>
  <c r="AN61" i="26"/>
  <c r="AX45" i="26"/>
  <c r="AO4" i="26"/>
  <c r="AB39" i="26"/>
  <c r="AQ39" i="26" s="1"/>
  <c r="AO39" i="26"/>
  <c r="AL40" i="26"/>
  <c r="AX40" i="26" s="1"/>
  <c r="AV40" i="26"/>
  <c r="AQ41" i="26"/>
  <c r="AL44" i="26"/>
  <c r="AX44" i="26" s="1"/>
  <c r="AD40" i="26"/>
  <c r="AW40" i="26"/>
  <c r="AN3" i="26"/>
  <c r="AA11" i="26"/>
  <c r="AN11" i="26" s="1"/>
  <c r="AN37" i="26"/>
  <c r="AD39" i="26"/>
  <c r="AY39" i="26" s="1"/>
  <c r="AV39" i="26"/>
  <c r="AQ40" i="26"/>
  <c r="AB42" i="26"/>
  <c r="AT42" i="26" s="1"/>
  <c r="AL43" i="26"/>
  <c r="AX43" i="26" s="1"/>
  <c r="V15" i="26"/>
  <c r="Q15" i="26"/>
  <c r="AA6" i="26"/>
  <c r="AC12" i="26"/>
  <c r="AX37" i="26"/>
  <c r="AR40" i="26"/>
  <c r="AL41" i="26"/>
  <c r="AW42" i="26"/>
  <c r="I15" i="26"/>
  <c r="AR39" i="26"/>
  <c r="AM41" i="26"/>
  <c r="AN41" i="26"/>
  <c r="AB43" i="26"/>
  <c r="AT43" i="26" s="1"/>
  <c r="AN45" i="26"/>
  <c r="AO9" i="26"/>
  <c r="AS39" i="26"/>
  <c r="AO40" i="26"/>
  <c r="AU41" i="26"/>
  <c r="AR42" i="26"/>
  <c r="AM39" i="26"/>
  <c r="AN39" i="26"/>
  <c r="L15" i="26"/>
  <c r="L16" i="26" s="1"/>
  <c r="AC6" i="26"/>
  <c r="AL6" i="26" s="1"/>
  <c r="Y10" i="26"/>
  <c r="AI10" i="26" s="1"/>
  <c r="AQ43" i="26"/>
  <c r="AX23" i="26"/>
  <c r="AN27" i="26"/>
  <c r="AJ5" i="26"/>
  <c r="AR20" i="26"/>
  <c r="AO27" i="26"/>
  <c r="AK3" i="26"/>
  <c r="AN4" i="26"/>
  <c r="AI5" i="26"/>
  <c r="D15" i="26"/>
  <c r="AN8" i="26"/>
  <c r="AL29" i="26"/>
  <c r="AM29" i="26" s="1"/>
  <c r="AN29" i="26"/>
  <c r="AF12" i="26"/>
  <c r="Z4" i="26"/>
  <c r="AO20" i="26"/>
  <c r="AB21" i="26"/>
  <c r="AP21" i="26" s="1"/>
  <c r="AN25" i="26"/>
  <c r="AY27" i="26"/>
  <c r="Z32" i="26"/>
  <c r="AG12" i="26"/>
  <c r="Y4" i="26"/>
  <c r="AK4" i="26" s="1"/>
  <c r="AK9" i="26"/>
  <c r="AO12" i="26"/>
  <c r="AS20" i="26"/>
  <c r="AI24" i="26"/>
  <c r="AN26" i="26"/>
  <c r="AK28" i="26"/>
  <c r="AM28" i="26" s="1"/>
  <c r="AB29" i="26"/>
  <c r="AW29" i="26" s="1"/>
  <c r="AG11" i="26"/>
  <c r="N15" i="26"/>
  <c r="AU20" i="26"/>
  <c r="O15" i="26"/>
  <c r="W15" i="26"/>
  <c r="AN9" i="26"/>
  <c r="AV20" i="26"/>
  <c r="AL22" i="26"/>
  <c r="AL25" i="26"/>
  <c r="AX25" i="26" s="1"/>
  <c r="AB28" i="26"/>
  <c r="AQ28" i="26" s="1"/>
  <c r="AD29" i="26"/>
  <c r="AY29" i="26" s="1"/>
  <c r="AC5" i="26"/>
  <c r="AL5" i="26" s="1"/>
  <c r="P15" i="26"/>
  <c r="X15" i="26"/>
  <c r="AD20" i="26"/>
  <c r="AY20" i="26" s="1"/>
  <c r="AL24" i="26"/>
  <c r="AX24" i="26" s="1"/>
  <c r="AM26" i="26"/>
  <c r="AG7" i="26"/>
  <c r="AM73" i="26"/>
  <c r="AI32" i="26"/>
  <c r="AX21" i="26"/>
  <c r="AM21" i="26"/>
  <c r="AI96" i="26"/>
  <c r="T15" i="26"/>
  <c r="AR53" i="26"/>
  <c r="AP53" i="26"/>
  <c r="AE6" i="26"/>
  <c r="F15" i="26"/>
  <c r="AP22" i="26"/>
  <c r="S15" i="26"/>
  <c r="AJ3" i="26"/>
  <c r="AL20" i="26"/>
  <c r="AX20" i="26" s="1"/>
  <c r="AC32" i="26"/>
  <c r="AL32" i="26" s="1"/>
  <c r="J15" i="26"/>
  <c r="AI3" i="26"/>
  <c r="K15" i="26"/>
  <c r="AF6" i="26"/>
  <c r="AE7" i="26"/>
  <c r="AE32" i="26"/>
  <c r="AQ20" i="26"/>
  <c r="AR23" i="26"/>
  <c r="AP27" i="26"/>
  <c r="Z14" i="26"/>
  <c r="AG48" i="26"/>
  <c r="AD46" i="26"/>
  <c r="AY46" i="26" s="1"/>
  <c r="AB46" i="26"/>
  <c r="AL56" i="26"/>
  <c r="AX56" i="26" s="1"/>
  <c r="AG80" i="26"/>
  <c r="H15" i="26"/>
  <c r="AT22" i="26"/>
  <c r="AQ23" i="26"/>
  <c r="AS23" i="26"/>
  <c r="AL28" i="26"/>
  <c r="AX28" i="26" s="1"/>
  <c r="AC11" i="26"/>
  <c r="AO28" i="26"/>
  <c r="AQ29" i="26"/>
  <c r="AP29" i="26"/>
  <c r="AO30" i="26"/>
  <c r="AN30" i="26"/>
  <c r="AA13" i="26"/>
  <c r="AO31" i="26"/>
  <c r="AN31" i="26"/>
  <c r="AA14" i="26"/>
  <c r="AL31" i="26"/>
  <c r="AX31" i="26" s="1"/>
  <c r="AB37" i="26"/>
  <c r="AR37" i="26" s="1"/>
  <c r="AD38" i="26"/>
  <c r="AY38" i="26" s="1"/>
  <c r="AB38" i="26"/>
  <c r="AS38" i="26" s="1"/>
  <c r="AT40" i="26"/>
  <c r="AP40" i="26"/>
  <c r="AK40" i="26"/>
  <c r="AM40" i="26" s="1"/>
  <c r="AW41" i="26"/>
  <c r="AS41" i="26"/>
  <c r="AP43" i="26"/>
  <c r="AU43" i="26"/>
  <c r="AR43" i="26"/>
  <c r="AD45" i="26"/>
  <c r="AY45" i="26" s="1"/>
  <c r="AB45" i="26"/>
  <c r="AW45" i="26" s="1"/>
  <c r="AQ46" i="26"/>
  <c r="AY52" i="26"/>
  <c r="AV53" i="26"/>
  <c r="AI57" i="26"/>
  <c r="AX57" i="26" s="1"/>
  <c r="AR61" i="26"/>
  <c r="AP61" i="26"/>
  <c r="AV61" i="26"/>
  <c r="AX63" i="26"/>
  <c r="AI63" i="26"/>
  <c r="AI68" i="26"/>
  <c r="AR72" i="26"/>
  <c r="AX76" i="26"/>
  <c r="AD86" i="26"/>
  <c r="AY86" i="26" s="1"/>
  <c r="AB86" i="26"/>
  <c r="AO22" i="26"/>
  <c r="AN22" i="26"/>
  <c r="AO44" i="26"/>
  <c r="AN44" i="26"/>
  <c r="AS57" i="26"/>
  <c r="AD116" i="26"/>
  <c r="AV116" i="26"/>
  <c r="Y128" i="26"/>
  <c r="AB116" i="26"/>
  <c r="AU27" i="26"/>
  <c r="AS27" i="26"/>
  <c r="AD30" i="26"/>
  <c r="AT53" i="26"/>
  <c r="AX85" i="26"/>
  <c r="AI116" i="26"/>
  <c r="AX116" i="26" s="1"/>
  <c r="AG13" i="26"/>
  <c r="G15" i="26"/>
  <c r="AO43" i="26"/>
  <c r="AN43" i="26"/>
  <c r="AL52" i="26"/>
  <c r="AX52" i="26" s="1"/>
  <c r="AC64" i="26"/>
  <c r="AU53" i="26"/>
  <c r="AD57" i="26"/>
  <c r="AY57" i="26" s="1"/>
  <c r="AB57" i="26"/>
  <c r="AW57" i="26" s="1"/>
  <c r="AX86" i="26"/>
  <c r="AT93" i="26"/>
  <c r="AP93" i="26"/>
  <c r="AW93" i="26"/>
  <c r="AV93" i="26"/>
  <c r="AU93" i="26"/>
  <c r="E15" i="26"/>
  <c r="M15" i="26"/>
  <c r="U15" i="26"/>
  <c r="AC3" i="26"/>
  <c r="AA5" i="26"/>
  <c r="Y7" i="26"/>
  <c r="Y32" i="26"/>
  <c r="AG32" i="26"/>
  <c r="AR22" i="26"/>
  <c r="AU22" i="26"/>
  <c r="AT23" i="26"/>
  <c r="AE10" i="26"/>
  <c r="AQ27" i="26"/>
  <c r="AV27" i="26"/>
  <c r="AY28" i="26"/>
  <c r="AB30" i="26"/>
  <c r="AR30" i="26" s="1"/>
  <c r="AU31" i="26"/>
  <c r="AP31" i="26"/>
  <c r="AD36" i="26"/>
  <c r="Y48" i="26"/>
  <c r="AB36" i="26"/>
  <c r="AQ36" i="26" s="1"/>
  <c r="AK36" i="26"/>
  <c r="AX41" i="26"/>
  <c r="AO42" i="26"/>
  <c r="AN42" i="26"/>
  <c r="AW46" i="26"/>
  <c r="AE64" i="26"/>
  <c r="AW54" i="26"/>
  <c r="AO55" i="26"/>
  <c r="AN55" i="26"/>
  <c r="AX60" i="26"/>
  <c r="AT61" i="26"/>
  <c r="AR62" i="26"/>
  <c r="AO63" i="26"/>
  <c r="AN63" i="26"/>
  <c r="AK63" i="26"/>
  <c r="AM63" i="26" s="1"/>
  <c r="Y80" i="26"/>
  <c r="AD68" i="26"/>
  <c r="AB68" i="26"/>
  <c r="AS68" i="26" s="1"/>
  <c r="AU74" i="26"/>
  <c r="AT74" i="26"/>
  <c r="AW74" i="26"/>
  <c r="AV74" i="26"/>
  <c r="AS74" i="26"/>
  <c r="AP74" i="26"/>
  <c r="AB79" i="26"/>
  <c r="AV79" i="26" s="1"/>
  <c r="AD79" i="26"/>
  <c r="AY79" i="26" s="1"/>
  <c r="AM79" i="26"/>
  <c r="AI86" i="26"/>
  <c r="AM94" i="26"/>
  <c r="AP23" i="26"/>
  <c r="AI29" i="26"/>
  <c r="AA32" i="26"/>
  <c r="AK32" i="26" s="1"/>
  <c r="C15" i="26"/>
  <c r="AG5" i="26"/>
  <c r="AC9" i="26"/>
  <c r="Z12" i="26"/>
  <c r="AJ12" i="26" s="1"/>
  <c r="AS22" i="26"/>
  <c r="AN28" i="26"/>
  <c r="AC4" i="26"/>
  <c r="Z7" i="26"/>
  <c r="Y8" i="26"/>
  <c r="AI8" i="26" s="1"/>
  <c r="AG8" i="26"/>
  <c r="AK20" i="26"/>
  <c r="AM20" i="26" s="1"/>
  <c r="AB25" i="26"/>
  <c r="AV25" i="26" s="1"/>
  <c r="AF10" i="26"/>
  <c r="AR27" i="26"/>
  <c r="AW27" i="26"/>
  <c r="AE11" i="26"/>
  <c r="AC13" i="26"/>
  <c r="Z48" i="26"/>
  <c r="AI48" i="26" s="1"/>
  <c r="AQ42" i="26"/>
  <c r="AP42" i="26"/>
  <c r="AS42" i="26"/>
  <c r="AM45" i="26"/>
  <c r="AW53" i="26"/>
  <c r="AS53" i="26"/>
  <c r="AL54" i="26"/>
  <c r="AX54" i="26" s="1"/>
  <c r="AP55" i="26"/>
  <c r="AU55" i="26"/>
  <c r="AT55" i="26"/>
  <c r="AR55" i="26"/>
  <c r="AT72" i="26"/>
  <c r="AS72" i="26"/>
  <c r="AP72" i="26"/>
  <c r="AW72" i="26"/>
  <c r="AM72" i="26"/>
  <c r="AS73" i="26"/>
  <c r="AR73" i="26"/>
  <c r="AP73" i="26"/>
  <c r="AW73" i="26"/>
  <c r="AU94" i="26"/>
  <c r="AP94" i="26"/>
  <c r="AW94" i="26"/>
  <c r="AD112" i="26"/>
  <c r="AY112" i="26" s="1"/>
  <c r="AY100" i="26"/>
  <c r="AM100" i="26"/>
  <c r="AU102" i="26"/>
  <c r="AW102" i="26"/>
  <c r="AT102" i="26"/>
  <c r="AM108" i="26"/>
  <c r="AC128" i="26"/>
  <c r="AL128" i="26" s="1"/>
  <c r="AX128" i="26" s="1"/>
  <c r="AX136" i="26"/>
  <c r="AT167" i="26"/>
  <c r="AP167" i="26"/>
  <c r="AW167" i="26"/>
  <c r="AU167" i="26"/>
  <c r="AV167" i="26"/>
  <c r="AF48" i="26"/>
  <c r="AO62" i="26"/>
  <c r="AN62" i="26"/>
  <c r="AL111" i="26"/>
  <c r="AX111" i="26" s="1"/>
  <c r="B15" i="26"/>
  <c r="AN13" i="26"/>
  <c r="AQ22" i="26"/>
  <c r="AM43" i="26"/>
  <c r="AQ62" i="26"/>
  <c r="AP62" i="26"/>
  <c r="AU62" i="26"/>
  <c r="AB125" i="26"/>
  <c r="AW125" i="26" s="1"/>
  <c r="AK125" i="26"/>
  <c r="AM125" i="26" s="1"/>
  <c r="AD125" i="26"/>
  <c r="AY125" i="26" s="1"/>
  <c r="AW23" i="26"/>
  <c r="AW62" i="26"/>
  <c r="AK62" i="26"/>
  <c r="Z64" i="26"/>
  <c r="AN96" i="26"/>
  <c r="AK96" i="26"/>
  <c r="AM96" i="26" s="1"/>
  <c r="AD92" i="26"/>
  <c r="AY92" i="26" s="1"/>
  <c r="AW92" i="26"/>
  <c r="AB92" i="26"/>
  <c r="AV92" i="26"/>
  <c r="AX100" i="26"/>
  <c r="AO23" i="26"/>
  <c r="AN23" i="26"/>
  <c r="AS46" i="26"/>
  <c r="AI101" i="26"/>
  <c r="Z112" i="26"/>
  <c r="R15" i="26"/>
  <c r="AF5" i="26"/>
  <c r="AS45" i="26"/>
  <c r="AE3" i="26"/>
  <c r="AB6" i="26"/>
  <c r="AT6" i="26" s="1"/>
  <c r="AA7" i="26"/>
  <c r="Y13" i="26"/>
  <c r="AW22" i="26"/>
  <c r="AV22" i="26"/>
  <c r="AD22" i="26"/>
  <c r="AK22" i="26"/>
  <c r="AM22" i="26" s="1"/>
  <c r="AD24" i="26"/>
  <c r="AB24" i="26"/>
  <c r="AV24" i="26" s="1"/>
  <c r="AK24" i="26"/>
  <c r="AV26" i="26"/>
  <c r="AD26" i="26"/>
  <c r="AB26" i="26"/>
  <c r="AW26" i="26" s="1"/>
  <c r="AA48" i="26"/>
  <c r="AN36" i="26"/>
  <c r="AR41" i="26"/>
  <c r="AP41" i="26"/>
  <c r="Y11" i="26"/>
  <c r="AD44" i="26"/>
  <c r="AY44" i="26" s="1"/>
  <c r="AB44" i="26"/>
  <c r="AW44" i="26" s="1"/>
  <c r="AK44" i="26"/>
  <c r="AG64" i="26"/>
  <c r="AO54" i="26"/>
  <c r="AN54" i="26"/>
  <c r="AO3" i="26"/>
  <c r="Z9" i="26"/>
  <c r="Z13" i="26"/>
  <c r="AI22" i="26"/>
  <c r="AX22" i="26" s="1"/>
  <c r="AK23" i="26"/>
  <c r="AM23" i="26" s="1"/>
  <c r="AO24" i="26"/>
  <c r="AK25" i="26"/>
  <c r="AI26" i="26"/>
  <c r="AX26" i="26" s="1"/>
  <c r="AC48" i="26"/>
  <c r="AL48" i="26" s="1"/>
  <c r="AX48" i="26" s="1"/>
  <c r="AT39" i="26"/>
  <c r="AY40" i="26"/>
  <c r="AT41" i="26"/>
  <c r="AU42" i="26"/>
  <c r="AR45" i="26"/>
  <c r="AR46" i="26"/>
  <c r="Y64" i="26"/>
  <c r="AQ54" i="26"/>
  <c r="AP54" i="26"/>
  <c r="AS54" i="26"/>
  <c r="AQ55" i="26"/>
  <c r="AD56" i="26"/>
  <c r="AY56" i="26" s="1"/>
  <c r="AB56" i="26"/>
  <c r="AR57" i="26"/>
  <c r="AA64" i="26"/>
  <c r="AN64" i="26" s="1"/>
  <c r="AL68" i="26"/>
  <c r="AD69" i="26"/>
  <c r="AB69" i="26"/>
  <c r="AR69" i="26" s="1"/>
  <c r="AT73" i="26"/>
  <c r="AX77" i="26"/>
  <c r="AX122" i="26"/>
  <c r="AB160" i="26"/>
  <c r="AP160" i="26" s="1"/>
  <c r="AK56" i="26"/>
  <c r="AM56" i="26" s="1"/>
  <c r="AT63" i="26"/>
  <c r="AK68" i="26"/>
  <c r="AI69" i="26"/>
  <c r="AX69" i="26" s="1"/>
  <c r="AL75" i="26"/>
  <c r="AX75" i="26" s="1"/>
  <c r="AO77" i="26"/>
  <c r="AN77" i="26"/>
  <c r="AN79" i="26"/>
  <c r="AM85" i="26"/>
  <c r="AK86" i="26"/>
  <c r="AM86" i="26" s="1"/>
  <c r="AO87" i="26"/>
  <c r="AA112" i="26"/>
  <c r="AO100" i="26"/>
  <c r="AN100" i="26"/>
  <c r="AL101" i="26"/>
  <c r="AX101" i="26" s="1"/>
  <c r="AL106" i="26"/>
  <c r="AX106" i="26" s="1"/>
  <c r="AX107" i="26"/>
  <c r="AO111" i="26"/>
  <c r="AW117" i="26"/>
  <c r="AB117" i="26"/>
  <c r="AK117" i="26"/>
  <c r="AM117" i="26" s="1"/>
  <c r="AI117" i="26"/>
  <c r="AX117" i="26" s="1"/>
  <c r="AO122" i="26"/>
  <c r="AN122" i="26"/>
  <c r="AU232" i="26"/>
  <c r="AT232" i="26"/>
  <c r="AP232" i="26"/>
  <c r="AW232" i="26"/>
  <c r="AP20" i="26"/>
  <c r="AO21" i="26"/>
  <c r="AO29" i="26"/>
  <c r="AL36" i="26"/>
  <c r="AX36" i="26" s="1"/>
  <c r="AK37" i="26"/>
  <c r="AM37" i="26" s="1"/>
  <c r="AO41" i="26"/>
  <c r="AD42" i="26"/>
  <c r="AY42" i="26" s="1"/>
  <c r="AV42" i="26"/>
  <c r="AO53" i="26"/>
  <c r="AD54" i="26"/>
  <c r="AY54" i="26" s="1"/>
  <c r="AV54" i="26"/>
  <c r="AK57" i="26"/>
  <c r="AM57" i="26" s="1"/>
  <c r="AP60" i="26"/>
  <c r="AO61" i="26"/>
  <c r="AD62" i="26"/>
  <c r="AY62" i="26" s="1"/>
  <c r="AV62" i="26"/>
  <c r="AU63" i="26"/>
  <c r="AK69" i="26"/>
  <c r="AM69" i="26" s="1"/>
  <c r="AQ74" i="26"/>
  <c r="AQ76" i="26"/>
  <c r="AP77" i="26"/>
  <c r="AP78" i="26"/>
  <c r="AU78" i="26"/>
  <c r="AO78" i="26"/>
  <c r="AL79" i="26"/>
  <c r="AX79" i="26" s="1"/>
  <c r="AX87" i="26"/>
  <c r="AI89" i="26"/>
  <c r="AX89" i="26" s="1"/>
  <c r="AI90" i="26"/>
  <c r="AX90" i="26" s="1"/>
  <c r="AN91" i="26"/>
  <c r="AL92" i="26"/>
  <c r="AX92" i="26" s="1"/>
  <c r="AU100" i="26"/>
  <c r="AT100" i="26"/>
  <c r="AP100" i="26"/>
  <c r="AW103" i="26"/>
  <c r="AB103" i="26"/>
  <c r="AI103" i="26"/>
  <c r="AT111" i="26"/>
  <c r="AP111" i="26"/>
  <c r="AV111" i="26"/>
  <c r="AU111" i="26"/>
  <c r="AW111" i="26"/>
  <c r="Z128" i="26"/>
  <c r="AI128" i="26" s="1"/>
  <c r="AX133" i="26"/>
  <c r="AO136" i="26"/>
  <c r="AN136" i="26"/>
  <c r="AK136" i="26"/>
  <c r="AM136" i="26" s="1"/>
  <c r="AL160" i="26"/>
  <c r="AX155" i="26"/>
  <c r="AX159" i="26"/>
  <c r="AD190" i="26"/>
  <c r="AY190" i="26" s="1"/>
  <c r="AB190" i="26"/>
  <c r="AD23" i="26"/>
  <c r="AV23" i="26"/>
  <c r="AD31" i="26"/>
  <c r="AK38" i="26"/>
  <c r="AM38" i="26" s="1"/>
  <c r="AD43" i="26"/>
  <c r="AV43" i="26"/>
  <c r="AK46" i="26"/>
  <c r="AM46" i="26" s="1"/>
  <c r="AD55" i="26"/>
  <c r="AY55" i="26" s="1"/>
  <c r="AV55" i="26"/>
  <c r="AK58" i="26"/>
  <c r="AM58" i="26" s="1"/>
  <c r="AV63" i="26"/>
  <c r="AC80" i="26"/>
  <c r="AK70" i="26"/>
  <c r="AR74" i="26"/>
  <c r="AT76" i="26"/>
  <c r="AS77" i="26"/>
  <c r="AR78" i="26"/>
  <c r="AD84" i="26"/>
  <c r="AW84" i="26"/>
  <c r="AB84" i="26"/>
  <c r="AV84" i="26"/>
  <c r="AT85" i="26"/>
  <c r="AP85" i="26"/>
  <c r="AO85" i="26"/>
  <c r="AM89" i="26"/>
  <c r="AK90" i="26"/>
  <c r="AM90" i="26" s="1"/>
  <c r="Y96" i="26"/>
  <c r="AC112" i="26"/>
  <c r="AL112" i="26" s="1"/>
  <c r="AV100" i="26"/>
  <c r="AK103" i="26"/>
  <c r="AM103" i="26" s="1"/>
  <c r="AO104" i="26"/>
  <c r="AN104" i="26"/>
  <c r="AT107" i="26"/>
  <c r="AP107" i="26"/>
  <c r="AW107" i="26"/>
  <c r="AU107" i="26"/>
  <c r="AO112" i="26"/>
  <c r="AE128" i="26"/>
  <c r="AM137" i="26"/>
  <c r="AM155" i="26"/>
  <c r="AM159" i="26"/>
  <c r="AN56" i="26"/>
  <c r="AB58" i="26"/>
  <c r="AS58" i="26" s="1"/>
  <c r="AN68" i="26"/>
  <c r="AB70" i="26"/>
  <c r="AV73" i="26"/>
  <c r="AU76" i="26"/>
  <c r="AQ77" i="26"/>
  <c r="AQ78" i="26"/>
  <c r="AS78" i="26"/>
  <c r="AU85" i="26"/>
  <c r="AB90" i="26"/>
  <c r="AX91" i="26"/>
  <c r="AV94" i="26"/>
  <c r="AO96" i="26"/>
  <c r="AW100" i="26"/>
  <c r="AN103" i="26"/>
  <c r="AU104" i="26"/>
  <c r="AT104" i="26"/>
  <c r="AP104" i="26"/>
  <c r="AV107" i="26"/>
  <c r="AF128" i="26"/>
  <c r="AV117" i="26"/>
  <c r="AW121" i="26"/>
  <c r="AB121" i="26"/>
  <c r="AV121" i="26"/>
  <c r="AI121" i="26"/>
  <c r="AX121" i="26" s="1"/>
  <c r="AM126" i="26"/>
  <c r="AL127" i="26"/>
  <c r="AX127" i="26" s="1"/>
  <c r="AA144" i="26"/>
  <c r="AN132" i="26"/>
  <c r="AK132" i="26"/>
  <c r="AM132" i="26" s="1"/>
  <c r="AO132" i="26"/>
  <c r="AW153" i="26"/>
  <c r="AB153" i="26"/>
  <c r="AV153" i="26" s="1"/>
  <c r="AD153" i="26"/>
  <c r="AY153" i="26" s="1"/>
  <c r="AO170" i="26"/>
  <c r="AN170" i="26"/>
  <c r="AK170" i="26"/>
  <c r="AM170" i="26" s="1"/>
  <c r="AT47" i="26"/>
  <c r="AT59" i="26"/>
  <c r="AE80" i="26"/>
  <c r="AT71" i="26"/>
  <c r="AI74" i="26"/>
  <c r="AR76" i="26"/>
  <c r="AV76" i="26"/>
  <c r="AD88" i="26"/>
  <c r="AY88" i="26" s="1"/>
  <c r="AW88" i="26"/>
  <c r="AB88" i="26"/>
  <c r="AV88" i="26" s="1"/>
  <c r="AT89" i="26"/>
  <c r="AP89" i="26"/>
  <c r="AF112" i="26"/>
  <c r="AD102" i="26"/>
  <c r="AY102" i="26" s="1"/>
  <c r="AV102" i="26"/>
  <c r="AX102" i="26"/>
  <c r="AX103" i="26"/>
  <c r="AD110" i="26"/>
  <c r="AY110" i="26" s="1"/>
  <c r="AW110" i="26"/>
  <c r="AB110" i="26"/>
  <c r="AV110" i="26" s="1"/>
  <c r="AG128" i="26"/>
  <c r="AD117" i="26"/>
  <c r="AY117" i="26" s="1"/>
  <c r="AL118" i="26"/>
  <c r="AX118" i="26" s="1"/>
  <c r="AM121" i="26"/>
  <c r="AT132" i="26"/>
  <c r="AP132" i="26"/>
  <c r="AW132" i="26"/>
  <c r="AV132" i="26"/>
  <c r="AU132" i="26"/>
  <c r="AB52" i="26"/>
  <c r="AQ52" i="26" s="1"/>
  <c r="AD58" i="26"/>
  <c r="AY58" i="26" s="1"/>
  <c r="AF80" i="26"/>
  <c r="AD70" i="26"/>
  <c r="AY70" i="26" s="1"/>
  <c r="AT75" i="26"/>
  <c r="AP75" i="26"/>
  <c r="AW76" i="26"/>
  <c r="AS76" i="26"/>
  <c r="AW78" i="26"/>
  <c r="AC96" i="26"/>
  <c r="AL96" i="26" s="1"/>
  <c r="AL84" i="26"/>
  <c r="AX84" i="26" s="1"/>
  <c r="AW85" i="26"/>
  <c r="AU89" i="26"/>
  <c r="AD90" i="26"/>
  <c r="AY90" i="26" s="1"/>
  <c r="AW90" i="26"/>
  <c r="AK93" i="26"/>
  <c r="AM93" i="26" s="1"/>
  <c r="AX95" i="26"/>
  <c r="AI102" i="26"/>
  <c r="AD103" i="26"/>
  <c r="AY103" i="26" s="1"/>
  <c r="AW104" i="26"/>
  <c r="AU124" i="26"/>
  <c r="AW124" i="26"/>
  <c r="AT124" i="26"/>
  <c r="AP124" i="26"/>
  <c r="AC144" i="26"/>
  <c r="AL144" i="26" s="1"/>
  <c r="AW135" i="26"/>
  <c r="AB135" i="26"/>
  <c r="AD135" i="26"/>
  <c r="AY135" i="26" s="1"/>
  <c r="AK135" i="26"/>
  <c r="AM135" i="26" s="1"/>
  <c r="AV135" i="26"/>
  <c r="AL176" i="26"/>
  <c r="AX176" i="26" s="1"/>
  <c r="AX167" i="26"/>
  <c r="AO76" i="26"/>
  <c r="AD77" i="26"/>
  <c r="AY77" i="26" s="1"/>
  <c r="AV77" i="26"/>
  <c r="AK84" i="26"/>
  <c r="AM84" i="26" s="1"/>
  <c r="AO86" i="26"/>
  <c r="AK88" i="26"/>
  <c r="AM88" i="26" s="1"/>
  <c r="AO90" i="26"/>
  <c r="AK92" i="26"/>
  <c r="AM92" i="26" s="1"/>
  <c r="AO94" i="26"/>
  <c r="AT95" i="26"/>
  <c r="AV105" i="26"/>
  <c r="AD120" i="26"/>
  <c r="AY120" i="26" s="1"/>
  <c r="AV120" i="26"/>
  <c r="AN121" i="26"/>
  <c r="AU122" i="26"/>
  <c r="AT122" i="26"/>
  <c r="AP122" i="26"/>
  <c r="AL123" i="26"/>
  <c r="AX123" i="26" s="1"/>
  <c r="AE144" i="26"/>
  <c r="AV134" i="26"/>
  <c r="AB134" i="26"/>
  <c r="AB144" i="26" s="1"/>
  <c r="AO187" i="26"/>
  <c r="AN187" i="26"/>
  <c r="AK187" i="26"/>
  <c r="AM187" i="26" s="1"/>
  <c r="AL218" i="26"/>
  <c r="AI218" i="26"/>
  <c r="AD78" i="26"/>
  <c r="AY78" i="26" s="1"/>
  <c r="AU95" i="26"/>
  <c r="AK102" i="26"/>
  <c r="AM102" i="26" s="1"/>
  <c r="AK109" i="26"/>
  <c r="AM109" i="26" s="1"/>
  <c r="AY118" i="26"/>
  <c r="AI120" i="26"/>
  <c r="AX120" i="26" s="1"/>
  <c r="AV122" i="26"/>
  <c r="AI134" i="26"/>
  <c r="AX134" i="26" s="1"/>
  <c r="AT137" i="26"/>
  <c r="AP137" i="26"/>
  <c r="AW137" i="26"/>
  <c r="AU137" i="26"/>
  <c r="AM151" i="26"/>
  <c r="AX151" i="26"/>
  <c r="AY157" i="26"/>
  <c r="AC192" i="26"/>
  <c r="AL180" i="26"/>
  <c r="AX180" i="26" s="1"/>
  <c r="Y192" i="26"/>
  <c r="AN192" i="26"/>
  <c r="AI144" i="26"/>
  <c r="AV148" i="26"/>
  <c r="AU148" i="26"/>
  <c r="AT148" i="26"/>
  <c r="AP148" i="26"/>
  <c r="AB175" i="26"/>
  <c r="AW175" i="26" s="1"/>
  <c r="AD175" i="26"/>
  <c r="AY175" i="26" s="1"/>
  <c r="AN84" i="26"/>
  <c r="AB87" i="26"/>
  <c r="AN88" i="26"/>
  <c r="AB91" i="26"/>
  <c r="AW91" i="26" s="1"/>
  <c r="AN92" i="26"/>
  <c r="Y112" i="26"/>
  <c r="AV112" i="26" s="1"/>
  <c r="AG112" i="26"/>
  <c r="AM107" i="26"/>
  <c r="AO118" i="26"/>
  <c r="AN118" i="26"/>
  <c r="AP120" i="26"/>
  <c r="AX125" i="26"/>
  <c r="AO126" i="26"/>
  <c r="AN126" i="26"/>
  <c r="AY132" i="26"/>
  <c r="AO139" i="26"/>
  <c r="AK139" i="26"/>
  <c r="AM139" i="26" s="1"/>
  <c r="AO144" i="26"/>
  <c r="AW148" i="26"/>
  <c r="AL154" i="26"/>
  <c r="AX154" i="26" s="1"/>
  <c r="AI154" i="26"/>
  <c r="AO157" i="26"/>
  <c r="AN157" i="26"/>
  <c r="AK157" i="26"/>
  <c r="AM157" i="26" s="1"/>
  <c r="Y176" i="26"/>
  <c r="AX216" i="26"/>
  <c r="AB101" i="26"/>
  <c r="AB112" i="26" s="1"/>
  <c r="AU105" i="26"/>
  <c r="AT105" i="26"/>
  <c r="AD106" i="26"/>
  <c r="AY106" i="26" s="1"/>
  <c r="AW106" i="26"/>
  <c r="AB106" i="26"/>
  <c r="AV106" i="26" s="1"/>
  <c r="AB108" i="26"/>
  <c r="AX109" i="26"/>
  <c r="AY111" i="26"/>
  <c r="AN117" i="26"/>
  <c r="AU118" i="26"/>
  <c r="AT118" i="26"/>
  <c r="AP118" i="26"/>
  <c r="AL119" i="26"/>
  <c r="AT120" i="26"/>
  <c r="AD124" i="26"/>
  <c r="AY124" i="26" s="1"/>
  <c r="AV124" i="26"/>
  <c r="AX124" i="26"/>
  <c r="AN125" i="26"/>
  <c r="AU126" i="26"/>
  <c r="AT126" i="26"/>
  <c r="AD134" i="26"/>
  <c r="AY134" i="26" s="1"/>
  <c r="AD138" i="26"/>
  <c r="AY138" i="26" s="1"/>
  <c r="AB138" i="26"/>
  <c r="AV138" i="26" s="1"/>
  <c r="AD160" i="26"/>
  <c r="AY148" i="26"/>
  <c r="AO167" i="26"/>
  <c r="AN167" i="26"/>
  <c r="AP170" i="26"/>
  <c r="AM173" i="26"/>
  <c r="AY180" i="26"/>
  <c r="AO183" i="26"/>
  <c r="AN183" i="26"/>
  <c r="AK183" i="26"/>
  <c r="AM183" i="26" s="1"/>
  <c r="AB191" i="26"/>
  <c r="AW191" i="26" s="1"/>
  <c r="AV191" i="26"/>
  <c r="AX198" i="26"/>
  <c r="AK106" i="26"/>
  <c r="AM106" i="26" s="1"/>
  <c r="AO108" i="26"/>
  <c r="AK110" i="26"/>
  <c r="AM110" i="26" s="1"/>
  <c r="AP119" i="26"/>
  <c r="AP123" i="26"/>
  <c r="AP127" i="26"/>
  <c r="AA128" i="26"/>
  <c r="AK128" i="26" s="1"/>
  <c r="AM128" i="26" s="1"/>
  <c r="AU133" i="26"/>
  <c r="AY136" i="26"/>
  <c r="AI136" i="26"/>
  <c r="AO137" i="26"/>
  <c r="AK138" i="26"/>
  <c r="AM138" i="26" s="1"/>
  <c r="AW139" i="26"/>
  <c r="AB139" i="26"/>
  <c r="AI139" i="26"/>
  <c r="AY140" i="26"/>
  <c r="AI140" i="26"/>
  <c r="AX140" i="26" s="1"/>
  <c r="AE160" i="26"/>
  <c r="AY150" i="26"/>
  <c r="AO154" i="26"/>
  <c r="AN154" i="26"/>
  <c r="AV155" i="26"/>
  <c r="AT155" i="26"/>
  <c r="AP155" i="26"/>
  <c r="AU157" i="26"/>
  <c r="AP157" i="26"/>
  <c r="AT157" i="26"/>
  <c r="AW159" i="26"/>
  <c r="AU159" i="26"/>
  <c r="AT159" i="26"/>
  <c r="AP159" i="26"/>
  <c r="AD164" i="26"/>
  <c r="AL166" i="26"/>
  <c r="AU172" i="26"/>
  <c r="AT172" i="26"/>
  <c r="AW172" i="26"/>
  <c r="AP172" i="26"/>
  <c r="AD186" i="26"/>
  <c r="AY186" i="26" s="1"/>
  <c r="AB186" i="26"/>
  <c r="AV186" i="26" s="1"/>
  <c r="AX189" i="26"/>
  <c r="AO198" i="26"/>
  <c r="AN198" i="26"/>
  <c r="AK198" i="26"/>
  <c r="AM198" i="26" s="1"/>
  <c r="AD223" i="26"/>
  <c r="AY223" i="26" s="1"/>
  <c r="AW223" i="26"/>
  <c r="AB223" i="26"/>
  <c r="AV223" i="26"/>
  <c r="AK116" i="26"/>
  <c r="AM116" i="26" s="1"/>
  <c r="AT119" i="26"/>
  <c r="AT123" i="26"/>
  <c r="AT127" i="26"/>
  <c r="AI143" i="26"/>
  <c r="AF160" i="26"/>
  <c r="AB149" i="26"/>
  <c r="AW149" i="26" s="1"/>
  <c r="AV149" i="26"/>
  <c r="AI149" i="26"/>
  <c r="AX152" i="26"/>
  <c r="AK153" i="26"/>
  <c r="AM153" i="26" s="1"/>
  <c r="AP154" i="26"/>
  <c r="AV157" i="26"/>
  <c r="Z176" i="26"/>
  <c r="AI176" i="26" s="1"/>
  <c r="AO169" i="26"/>
  <c r="AK169" i="26"/>
  <c r="AM169" i="26" s="1"/>
  <c r="AM175" i="26"/>
  <c r="AM181" i="26"/>
  <c r="AD182" i="26"/>
  <c r="AY182" i="26" s="1"/>
  <c r="AW182" i="26"/>
  <c r="AB182" i="26"/>
  <c r="AV182" i="26" s="1"/>
  <c r="AX185" i="26"/>
  <c r="AU196" i="26"/>
  <c r="AT196" i="26"/>
  <c r="AW196" i="26"/>
  <c r="AP196" i="26"/>
  <c r="AL224" i="26"/>
  <c r="AX224" i="26" s="1"/>
  <c r="AU216" i="26"/>
  <c r="AT216" i="26"/>
  <c r="AP216" i="26"/>
  <c r="AW216" i="26"/>
  <c r="AO140" i="26"/>
  <c r="AN140" i="26"/>
  <c r="AD143" i="26"/>
  <c r="AY143" i="26" s="1"/>
  <c r="AW143" i="26"/>
  <c r="AB143" i="26"/>
  <c r="AO150" i="26"/>
  <c r="AN150" i="26"/>
  <c r="AV151" i="26"/>
  <c r="AT151" i="26"/>
  <c r="AP151" i="26"/>
  <c r="AX153" i="26"/>
  <c r="AX156" i="26"/>
  <c r="AF176" i="26"/>
  <c r="AO166" i="26"/>
  <c r="AN166" i="26"/>
  <c r="AK166" i="26"/>
  <c r="AM166" i="26" s="1"/>
  <c r="AY167" i="26"/>
  <c r="AA176" i="26"/>
  <c r="AK176" i="26" s="1"/>
  <c r="AN186" i="26"/>
  <c r="AO186" i="26"/>
  <c r="AU188" i="26"/>
  <c r="AT188" i="26"/>
  <c r="AP188" i="26"/>
  <c r="AW188" i="26"/>
  <c r="AV188" i="26"/>
  <c r="AD191" i="26"/>
  <c r="AY191" i="26" s="1"/>
  <c r="AU200" i="26"/>
  <c r="AT200" i="26"/>
  <c r="AP200" i="26"/>
  <c r="AW200" i="26"/>
  <c r="AX203" i="26"/>
  <c r="AY212" i="26"/>
  <c r="AL214" i="26"/>
  <c r="AX214" i="26" s="1"/>
  <c r="AI214" i="26"/>
  <c r="AD239" i="26"/>
  <c r="AY239" i="26" s="1"/>
  <c r="AB239" i="26"/>
  <c r="Y240" i="26"/>
  <c r="AB109" i="26"/>
  <c r="AW109" i="26" s="1"/>
  <c r="AN110" i="26"/>
  <c r="AF144" i="26"/>
  <c r="AB136" i="26"/>
  <c r="AX139" i="26"/>
  <c r="AB140" i="26"/>
  <c r="AW142" i="26"/>
  <c r="AB142" i="26"/>
  <c r="AV142" i="26"/>
  <c r="AX143" i="26"/>
  <c r="AO143" i="26"/>
  <c r="AX148" i="26"/>
  <c r="AM149" i="26"/>
  <c r="AP150" i="26"/>
  <c r="AV152" i="26"/>
  <c r="AU152" i="26"/>
  <c r="AT152" i="26"/>
  <c r="AV154" i="26"/>
  <c r="AW155" i="26"/>
  <c r="AG176" i="26"/>
  <c r="AV168" i="26"/>
  <c r="AD168" i="26"/>
  <c r="AY168" i="26" s="1"/>
  <c r="AB168" i="26"/>
  <c r="AX170" i="26"/>
  <c r="AX171" i="26"/>
  <c r="AN182" i="26"/>
  <c r="AO182" i="26"/>
  <c r="AU184" i="26"/>
  <c r="AT184" i="26"/>
  <c r="AP184" i="26"/>
  <c r="AW184" i="26"/>
  <c r="AV184" i="26"/>
  <c r="AX188" i="26"/>
  <c r="AM205" i="26"/>
  <c r="AD207" i="26"/>
  <c r="AY207" i="26" s="1"/>
  <c r="AW207" i="26"/>
  <c r="AB207" i="26"/>
  <c r="AV207" i="26" s="1"/>
  <c r="Y144" i="26"/>
  <c r="AV144" i="26" s="1"/>
  <c r="AG144" i="26"/>
  <c r="AT133" i="26"/>
  <c r="AP133" i="26"/>
  <c r="AY139" i="26"/>
  <c r="AU141" i="26"/>
  <c r="AT141" i="26"/>
  <c r="AP141" i="26"/>
  <c r="AL149" i="26"/>
  <c r="AU151" i="26"/>
  <c r="AA160" i="26"/>
  <c r="AO160" i="26" s="1"/>
  <c r="AV164" i="26"/>
  <c r="AB164" i="26"/>
  <c r="AW164" i="26" s="1"/>
  <c r="AB173" i="26"/>
  <c r="AV173" i="26" s="1"/>
  <c r="AD173" i="26"/>
  <c r="AY173" i="26" s="1"/>
  <c r="AU180" i="26"/>
  <c r="AT180" i="26"/>
  <c r="AP180" i="26"/>
  <c r="AW180" i="26"/>
  <c r="AV180" i="26"/>
  <c r="AX183" i="26"/>
  <c r="AT199" i="26"/>
  <c r="AP199" i="26"/>
  <c r="AU199" i="26"/>
  <c r="AW201" i="26"/>
  <c r="Y160" i="26"/>
  <c r="AG160" i="26"/>
  <c r="AO151" i="26"/>
  <c r="AO155" i="26"/>
  <c r="AV156" i="26"/>
  <c r="AW165" i="26"/>
  <c r="AB165" i="26"/>
  <c r="AW170" i="26"/>
  <c r="AV171" i="26"/>
  <c r="AL173" i="26"/>
  <c r="AX173" i="26" s="1"/>
  <c r="AL175" i="26"/>
  <c r="AX175" i="26" s="1"/>
  <c r="AE192" i="26"/>
  <c r="AD181" i="26"/>
  <c r="AY181" i="26" s="1"/>
  <c r="AW197" i="26"/>
  <c r="AB197" i="26"/>
  <c r="AB208" i="26" s="1"/>
  <c r="AV197" i="26"/>
  <c r="AV198" i="26"/>
  <c r="AX204" i="26"/>
  <c r="AW156" i="26"/>
  <c r="AK165" i="26"/>
  <c r="AM165" i="26" s="1"/>
  <c r="AY166" i="26"/>
  <c r="AI166" i="26"/>
  <c r="AW166" i="26"/>
  <c r="AW169" i="26"/>
  <c r="AB169" i="26"/>
  <c r="AV169" i="26" s="1"/>
  <c r="AY170" i="26"/>
  <c r="AF192" i="26"/>
  <c r="AY183" i="26"/>
  <c r="AY187" i="26"/>
  <c r="AW198" i="26"/>
  <c r="AI231" i="26"/>
  <c r="AX231" i="26" s="1"/>
  <c r="AG192" i="26"/>
  <c r="AI182" i="26"/>
  <c r="AI186" i="26"/>
  <c r="AO192" i="26"/>
  <c r="Z192" i="26"/>
  <c r="AI192" i="26" s="1"/>
  <c r="AF208" i="26"/>
  <c r="AM197" i="26"/>
  <c r="AU204" i="26"/>
  <c r="AT204" i="26"/>
  <c r="AP204" i="26"/>
  <c r="AX212" i="26"/>
  <c r="AX215" i="26"/>
  <c r="AL234" i="26"/>
  <c r="AX234" i="26" s="1"/>
  <c r="AI234" i="26"/>
  <c r="AE176" i="26"/>
  <c r="AX169" i="26"/>
  <c r="AT171" i="26"/>
  <c r="AP171" i="26"/>
  <c r="AV172" i="26"/>
  <c r="AO176" i="26"/>
  <c r="AA192" i="26"/>
  <c r="AK192" i="26" s="1"/>
  <c r="AW181" i="26"/>
  <c r="AB181" i="26"/>
  <c r="AV181" i="26"/>
  <c r="AX182" i="26"/>
  <c r="AP183" i="26"/>
  <c r="AB185" i="26"/>
  <c r="AV185" i="26" s="1"/>
  <c r="AX186" i="26"/>
  <c r="AP187" i="26"/>
  <c r="AB189" i="26"/>
  <c r="AW189" i="26" s="1"/>
  <c r="AX196" i="26"/>
  <c r="AV216" i="26"/>
  <c r="AX232" i="26"/>
  <c r="AM204" i="26"/>
  <c r="AO208" i="26"/>
  <c r="AU212" i="26"/>
  <c r="AT212" i="26"/>
  <c r="AP212" i="26"/>
  <c r="AW212" i="26"/>
  <c r="AM216" i="26"/>
  <c r="AX220" i="26"/>
  <c r="AU228" i="26"/>
  <c r="AT228" i="26"/>
  <c r="AP228" i="26"/>
  <c r="AW228" i="26"/>
  <c r="AM232" i="26"/>
  <c r="AX236" i="26"/>
  <c r="AI219" i="26"/>
  <c r="AX219" i="26" s="1"/>
  <c r="AU220" i="26"/>
  <c r="AT220" i="26"/>
  <c r="AP220" i="26"/>
  <c r="AW220" i="26"/>
  <c r="AD240" i="26"/>
  <c r="AW229" i="26"/>
  <c r="AI235" i="26"/>
  <c r="AX235" i="26" s="1"/>
  <c r="AU236" i="26"/>
  <c r="AT236" i="26"/>
  <c r="AP236" i="26"/>
  <c r="AW236" i="26"/>
  <c r="AC208" i="26"/>
  <c r="AL208" i="26" s="1"/>
  <c r="AX208" i="26" s="1"/>
  <c r="AV199" i="26"/>
  <c r="AV200" i="26"/>
  <c r="AT203" i="26"/>
  <c r="AP203" i="26"/>
  <c r="AT215" i="26"/>
  <c r="AP215" i="26"/>
  <c r="AT231" i="26"/>
  <c r="AP231" i="26"/>
  <c r="AD208" i="26"/>
  <c r="AY198" i="26"/>
  <c r="AX200" i="26"/>
  <c r="AX201" i="26"/>
  <c r="AU203" i="26"/>
  <c r="AF224" i="26"/>
  <c r="AM213" i="26"/>
  <c r="AU215" i="26"/>
  <c r="AT219" i="26"/>
  <c r="AP219" i="26"/>
  <c r="AF240" i="26"/>
  <c r="AM229" i="26"/>
  <c r="AU231" i="26"/>
  <c r="AT235" i="26"/>
  <c r="AP235" i="26"/>
  <c r="AW237" i="26"/>
  <c r="AE208" i="26"/>
  <c r="AI202" i="26"/>
  <c r="AX202" i="26" s="1"/>
  <c r="AW203" i="26"/>
  <c r="Y224" i="26"/>
  <c r="AX213" i="26"/>
  <c r="AW215" i="26"/>
  <c r="AM217" i="26"/>
  <c r="AV228" i="26"/>
  <c r="AX229" i="26"/>
  <c r="AI230" i="26"/>
  <c r="AX230" i="26" s="1"/>
  <c r="AW231" i="26"/>
  <c r="AM233" i="26"/>
  <c r="AU235" i="26"/>
  <c r="AM221" i="26"/>
  <c r="AX228" i="26"/>
  <c r="AV232" i="26"/>
  <c r="AM237" i="26"/>
  <c r="AO197" i="26"/>
  <c r="AK199" i="26"/>
  <c r="AM199" i="26" s="1"/>
  <c r="AO201" i="26"/>
  <c r="AT202" i="26"/>
  <c r="AK203" i="26"/>
  <c r="AM203" i="26" s="1"/>
  <c r="AO205" i="26"/>
  <c r="AA208" i="26"/>
  <c r="AK208" i="26" s="1"/>
  <c r="AM208" i="26" s="1"/>
  <c r="AO213" i="26"/>
  <c r="AT214" i="26"/>
  <c r="AK215" i="26"/>
  <c r="AM215" i="26" s="1"/>
  <c r="AO217" i="26"/>
  <c r="AT218" i="26"/>
  <c r="AK219" i="26"/>
  <c r="AM219" i="26" s="1"/>
  <c r="AO221" i="26"/>
  <c r="AA224" i="26"/>
  <c r="AK224" i="26" s="1"/>
  <c r="AM224" i="26" s="1"/>
  <c r="AO229" i="26"/>
  <c r="AT230" i="26"/>
  <c r="AK231" i="26"/>
  <c r="AM231" i="26" s="1"/>
  <c r="AO233" i="26"/>
  <c r="AT234" i="26"/>
  <c r="AK235" i="26"/>
  <c r="AM235" i="26" s="1"/>
  <c r="AO237" i="26"/>
  <c r="AK202" i="26"/>
  <c r="AM202" i="26" s="1"/>
  <c r="AV202" i="26"/>
  <c r="AO212" i="26"/>
  <c r="AK214" i="26"/>
  <c r="AM214" i="26" s="1"/>
  <c r="AV214" i="26"/>
  <c r="AO216" i="26"/>
  <c r="AK218" i="26"/>
  <c r="AM218" i="26" s="1"/>
  <c r="AV218" i="26"/>
  <c r="AO220" i="26"/>
  <c r="AO228" i="26"/>
  <c r="AK230" i="26"/>
  <c r="AM230" i="26" s="1"/>
  <c r="AV230" i="26"/>
  <c r="AO232" i="26"/>
  <c r="AK234" i="26"/>
  <c r="AM234" i="26" s="1"/>
  <c r="AV234" i="26"/>
  <c r="AO236" i="26"/>
  <c r="Z240" i="26"/>
  <c r="AI240" i="26" s="1"/>
  <c r="AK207" i="26"/>
  <c r="AM207" i="26" s="1"/>
  <c r="AK223" i="26"/>
  <c r="AM223" i="26" s="1"/>
  <c r="AK239" i="26"/>
  <c r="AM239" i="26" s="1"/>
  <c r="AA240" i="26"/>
  <c r="AK240" i="26" s="1"/>
  <c r="AV213" i="26"/>
  <c r="AV217" i="26"/>
  <c r="AV229" i="26"/>
  <c r="AV237" i="26"/>
  <c r="AB201" i="26"/>
  <c r="AN202" i="26"/>
  <c r="AB205" i="26"/>
  <c r="AW205" i="26" s="1"/>
  <c r="AB213" i="26"/>
  <c r="AW213" i="26" s="1"/>
  <c r="AN214" i="26"/>
  <c r="AB217" i="26"/>
  <c r="AW217" i="26" s="1"/>
  <c r="AN218" i="26"/>
  <c r="AB221" i="26"/>
  <c r="AB229" i="26"/>
  <c r="AN230" i="26"/>
  <c r="AB233" i="26"/>
  <c r="AW233" i="26" s="1"/>
  <c r="AN234" i="26"/>
  <c r="AB237" i="26"/>
  <c r="AV196" i="26"/>
  <c r="AV212" i="26"/>
  <c r="AG8" i="2"/>
  <c r="AL55" i="2"/>
  <c r="AM55" i="2" s="1"/>
  <c r="AI51" i="2"/>
  <c r="AK50" i="2"/>
  <c r="AW50" i="2" s="1"/>
  <c r="AK49" i="2"/>
  <c r="AK51" i="2" s="1"/>
  <c r="AW51" i="2" s="1"/>
  <c r="AL51" i="2"/>
  <c r="AJ51" i="2"/>
  <c r="AV54" i="2"/>
  <c r="AK55" i="2"/>
  <c r="AV55" i="2" s="1"/>
  <c r="AW54" i="2"/>
  <c r="AD54" i="2"/>
  <c r="AP54" i="2" s="1"/>
  <c r="AX54" i="2"/>
  <c r="AY54" i="2"/>
  <c r="AC54" i="2"/>
  <c r="AC55" i="2" s="1"/>
  <c r="AB55" i="2"/>
  <c r="AM51" i="2"/>
  <c r="AM49" i="2"/>
  <c r="AM50" i="2"/>
  <c r="AC49" i="2"/>
  <c r="AN49" i="2" s="1"/>
  <c r="AC50" i="2"/>
  <c r="AN50" i="2" s="1"/>
  <c r="AV50" i="2"/>
  <c r="AD49" i="2"/>
  <c r="AP49" i="2" s="1"/>
  <c r="AD50" i="2"/>
  <c r="AB51" i="2"/>
  <c r="D87" i="25"/>
  <c r="E87" i="25"/>
  <c r="F87" i="25"/>
  <c r="G87" i="25"/>
  <c r="H87" i="25"/>
  <c r="I87" i="25"/>
  <c r="J87" i="25"/>
  <c r="K87" i="25"/>
  <c r="L87" i="25"/>
  <c r="M87" i="25"/>
  <c r="N87" i="25"/>
  <c r="O87" i="25"/>
  <c r="P87" i="25"/>
  <c r="Q87" i="25"/>
  <c r="R87" i="25"/>
  <c r="S87" i="25"/>
  <c r="T87" i="25"/>
  <c r="U87" i="25"/>
  <c r="V87" i="25"/>
  <c r="W87" i="25"/>
  <c r="X87" i="25"/>
  <c r="Y87" i="25"/>
  <c r="Z87" i="25"/>
  <c r="AA87" i="25"/>
  <c r="AB87" i="25"/>
  <c r="AD87" i="25"/>
  <c r="AE87" i="25"/>
  <c r="AF87" i="25"/>
  <c r="AG87" i="25"/>
  <c r="AH87" i="25"/>
  <c r="C87" i="25"/>
  <c r="D58" i="25"/>
  <c r="E58" i="25"/>
  <c r="F58" i="25"/>
  <c r="G58" i="25"/>
  <c r="H58" i="25"/>
  <c r="I58" i="25"/>
  <c r="J58" i="25"/>
  <c r="K58" i="25"/>
  <c r="L58" i="25"/>
  <c r="M58" i="25"/>
  <c r="N58" i="25"/>
  <c r="O58" i="25"/>
  <c r="P58" i="25"/>
  <c r="Q58" i="25"/>
  <c r="R58" i="25"/>
  <c r="S58" i="25"/>
  <c r="T58" i="25"/>
  <c r="U58" i="25"/>
  <c r="V58" i="25"/>
  <c r="W58" i="25"/>
  <c r="X58" i="25"/>
  <c r="Y58" i="25"/>
  <c r="Z58" i="25"/>
  <c r="AA58" i="25"/>
  <c r="AB58" i="25"/>
  <c r="AC58" i="25"/>
  <c r="AD58" i="25"/>
  <c r="AE58" i="25"/>
  <c r="AF58" i="25"/>
  <c r="AG58" i="25"/>
  <c r="AH58" i="25"/>
  <c r="D59" i="25"/>
  <c r="E59" i="25"/>
  <c r="F59" i="25"/>
  <c r="G59" i="25"/>
  <c r="H59" i="25"/>
  <c r="I59" i="25"/>
  <c r="J59" i="25"/>
  <c r="K59" i="25"/>
  <c r="L59" i="25"/>
  <c r="M59" i="25"/>
  <c r="N59" i="25"/>
  <c r="O59" i="25"/>
  <c r="P59" i="25"/>
  <c r="Q59" i="25"/>
  <c r="R59" i="25"/>
  <c r="S59" i="25"/>
  <c r="T59" i="25"/>
  <c r="U59" i="25"/>
  <c r="V59" i="25"/>
  <c r="W59" i="25"/>
  <c r="X59" i="25"/>
  <c r="Y59" i="25"/>
  <c r="Z59" i="25"/>
  <c r="AA59" i="25"/>
  <c r="AB59" i="25"/>
  <c r="AC59" i="25"/>
  <c r="AD59" i="25"/>
  <c r="AF59" i="25"/>
  <c r="AG59" i="25"/>
  <c r="AH59" i="25"/>
  <c r="C59" i="25"/>
  <c r="C58" i="25"/>
  <c r="AZ84" i="25"/>
  <c r="AX84" i="25"/>
  <c r="AW84" i="25"/>
  <c r="AV84" i="25"/>
  <c r="AU84" i="25"/>
  <c r="AT84" i="25"/>
  <c r="AS84" i="25"/>
  <c r="AR84" i="25"/>
  <c r="AQ84" i="25"/>
  <c r="AP84" i="25"/>
  <c r="AO84" i="25"/>
  <c r="AM84" i="25"/>
  <c r="AL84" i="25"/>
  <c r="AK84" i="25"/>
  <c r="AJ84" i="25"/>
  <c r="D78" i="25"/>
  <c r="E78" i="25"/>
  <c r="F78" i="25"/>
  <c r="G78" i="25"/>
  <c r="H78" i="25"/>
  <c r="I78" i="25"/>
  <c r="J78" i="25"/>
  <c r="K78" i="25"/>
  <c r="L78" i="25"/>
  <c r="M78" i="25"/>
  <c r="N78" i="25"/>
  <c r="O78" i="25"/>
  <c r="P78" i="25"/>
  <c r="Q78" i="25"/>
  <c r="R78" i="25"/>
  <c r="S78" i="25"/>
  <c r="T78" i="25"/>
  <c r="U78" i="25"/>
  <c r="V78" i="25"/>
  <c r="W78" i="25"/>
  <c r="X78" i="25"/>
  <c r="Y78" i="25"/>
  <c r="Z78" i="25"/>
  <c r="AA78" i="25"/>
  <c r="AB78" i="25"/>
  <c r="AC78" i="25"/>
  <c r="AD78" i="25"/>
  <c r="AE78" i="25"/>
  <c r="AF78" i="25"/>
  <c r="AG78" i="25"/>
  <c r="AH78" i="25"/>
  <c r="AI78" i="25"/>
  <c r="D79" i="25"/>
  <c r="E79" i="25"/>
  <c r="F79" i="25"/>
  <c r="G79" i="25"/>
  <c r="H79" i="25"/>
  <c r="I79" i="25"/>
  <c r="J79" i="25"/>
  <c r="K79" i="25"/>
  <c r="L79" i="25"/>
  <c r="M79" i="25"/>
  <c r="N79" i="25"/>
  <c r="O79" i="25"/>
  <c r="P79" i="25"/>
  <c r="Q79" i="25"/>
  <c r="R79" i="25"/>
  <c r="S79" i="25"/>
  <c r="S81" i="25" s="1"/>
  <c r="T79" i="25"/>
  <c r="U79" i="25"/>
  <c r="V79" i="25"/>
  <c r="W79" i="25"/>
  <c r="X79" i="25"/>
  <c r="Y79" i="25"/>
  <c r="Z79" i="25"/>
  <c r="AA79" i="25"/>
  <c r="AA81" i="25" s="1"/>
  <c r="AB79" i="25"/>
  <c r="AC79" i="25"/>
  <c r="AD79" i="25"/>
  <c r="AE79" i="25"/>
  <c r="AF79" i="25"/>
  <c r="AG79" i="25"/>
  <c r="AH79" i="25"/>
  <c r="AI79" i="25"/>
  <c r="C79" i="25"/>
  <c r="C81" i="25" s="1"/>
  <c r="C78" i="25"/>
  <c r="BB8" i="2"/>
  <c r="BC8" i="2"/>
  <c r="AH8" i="2"/>
  <c r="AI8" i="2"/>
  <c r="AJ8" i="2"/>
  <c r="AL8" i="2"/>
  <c r="AM8" i="2" s="1"/>
  <c r="AB8" i="2"/>
  <c r="AC8" i="2" s="1"/>
  <c r="AQ85" i="25" l="1"/>
  <c r="AW85" i="25"/>
  <c r="AV85" i="25"/>
  <c r="AU85" i="25"/>
  <c r="AX85" i="25"/>
  <c r="AQ72" i="25"/>
  <c r="AU72" i="25"/>
  <c r="AV72" i="25"/>
  <c r="AX72" i="25"/>
  <c r="AE59" i="25"/>
  <c r="AQ49" i="25"/>
  <c r="AV49" i="25"/>
  <c r="AU49" i="25"/>
  <c r="AX49" i="25"/>
  <c r="AQ46" i="25"/>
  <c r="AU46" i="25"/>
  <c r="AV46" i="25"/>
  <c r="AX46" i="25"/>
  <c r="AN43" i="25"/>
  <c r="AX43" i="25"/>
  <c r="AQ43" i="25"/>
  <c r="AV43" i="25"/>
  <c r="AU43" i="25"/>
  <c r="AW43" i="25"/>
  <c r="AH61" i="25"/>
  <c r="Z61" i="25"/>
  <c r="R61" i="25"/>
  <c r="C61" i="25"/>
  <c r="AM59" i="25"/>
  <c r="AF61" i="25"/>
  <c r="X61" i="25"/>
  <c r="P61" i="25"/>
  <c r="H61" i="25"/>
  <c r="J61" i="25"/>
  <c r="K81" i="25"/>
  <c r="AT21" i="26"/>
  <c r="AK6" i="26"/>
  <c r="AM70" i="26"/>
  <c r="AU21" i="26"/>
  <c r="AO10" i="26"/>
  <c r="AQ47" i="26"/>
  <c r="AR31" i="26"/>
  <c r="AS31" i="26"/>
  <c r="AI6" i="26"/>
  <c r="AX74" i="26"/>
  <c r="AL80" i="26"/>
  <c r="AM25" i="26"/>
  <c r="AM62" i="26"/>
  <c r="AW25" i="26"/>
  <c r="AW68" i="26"/>
  <c r="AL11" i="26"/>
  <c r="AK12" i="26"/>
  <c r="AN6" i="26"/>
  <c r="AW31" i="26"/>
  <c r="AP28" i="26"/>
  <c r="AQ21" i="26"/>
  <c r="AV31" i="26"/>
  <c r="AD32" i="26"/>
  <c r="AY32" i="26" s="1"/>
  <c r="AV21" i="26"/>
  <c r="AM75" i="26"/>
  <c r="AS63" i="26"/>
  <c r="AR21" i="26"/>
  <c r="AM44" i="26"/>
  <c r="AS21" i="26"/>
  <c r="AV45" i="26"/>
  <c r="AM27" i="26"/>
  <c r="AW39" i="26"/>
  <c r="AL8" i="26"/>
  <c r="AX8" i="26" s="1"/>
  <c r="AR47" i="26"/>
  <c r="AQ31" i="26"/>
  <c r="AU47" i="26"/>
  <c r="AP47" i="26"/>
  <c r="AO64" i="26"/>
  <c r="AW21" i="26"/>
  <c r="AD3" i="26"/>
  <c r="AS25" i="26"/>
  <c r="AS43" i="26"/>
  <c r="AW47" i="26"/>
  <c r="AS69" i="26"/>
  <c r="AV69" i="26"/>
  <c r="AJ4" i="26"/>
  <c r="AM68" i="26"/>
  <c r="AW69" i="26"/>
  <c r="AN80" i="26"/>
  <c r="AO11" i="26"/>
  <c r="AM6" i="26"/>
  <c r="AJ10" i="26"/>
  <c r="AX10" i="26"/>
  <c r="AI4" i="26"/>
  <c r="AK10" i="26"/>
  <c r="AM10" i="26" s="1"/>
  <c r="AK11" i="26"/>
  <c r="AK7" i="26"/>
  <c r="AO6" i="26"/>
  <c r="AM53" i="26"/>
  <c r="AV58" i="26"/>
  <c r="AQ58" i="26"/>
  <c r="AR58" i="26"/>
  <c r="AX6" i="26"/>
  <c r="AM55" i="26"/>
  <c r="AM11" i="26"/>
  <c r="AL4" i="26"/>
  <c r="AX4" i="26" s="1"/>
  <c r="AR38" i="26"/>
  <c r="AV36" i="26"/>
  <c r="AR6" i="26"/>
  <c r="AX5" i="26"/>
  <c r="AW43" i="26"/>
  <c r="AU39" i="26"/>
  <c r="AP39" i="26"/>
  <c r="AG15" i="26"/>
  <c r="AM36" i="26"/>
  <c r="AT28" i="26"/>
  <c r="AU28" i="26"/>
  <c r="AS28" i="26"/>
  <c r="AW28" i="26"/>
  <c r="AR28" i="26"/>
  <c r="AR26" i="26"/>
  <c r="AN7" i="26"/>
  <c r="AU29" i="26"/>
  <c r="AT29" i="26"/>
  <c r="AS26" i="26"/>
  <c r="AO7" i="26"/>
  <c r="AR29" i="26"/>
  <c r="AN32" i="26"/>
  <c r="AM24" i="26"/>
  <c r="AX29" i="26"/>
  <c r="AC15" i="26"/>
  <c r="AV29" i="26"/>
  <c r="AS29" i="26"/>
  <c r="AV28" i="26"/>
  <c r="AP144" i="26"/>
  <c r="AU144" i="26"/>
  <c r="AT144" i="26"/>
  <c r="AP208" i="26"/>
  <c r="AW208" i="26"/>
  <c r="AT208" i="26"/>
  <c r="AU208" i="26"/>
  <c r="AV208" i="26"/>
  <c r="AY3" i="26"/>
  <c r="AP112" i="26"/>
  <c r="AU112" i="26"/>
  <c r="AT112" i="26"/>
  <c r="AB224" i="26"/>
  <c r="AU70" i="26"/>
  <c r="AT70" i="26"/>
  <c r="AW70" i="26"/>
  <c r="AP70" i="26"/>
  <c r="AP56" i="26"/>
  <c r="AU56" i="26"/>
  <c r="AT56" i="26"/>
  <c r="AQ56" i="26"/>
  <c r="AR56" i="26"/>
  <c r="AM14" i="26"/>
  <c r="AI14" i="26"/>
  <c r="AL14" i="26"/>
  <c r="AX14" i="26" s="1"/>
  <c r="AV205" i="26"/>
  <c r="AO224" i="26"/>
  <c r="AS30" i="26"/>
  <c r="AM52" i="26"/>
  <c r="AU229" i="26"/>
  <c r="AT229" i="26"/>
  <c r="AP229" i="26"/>
  <c r="AU201" i="26"/>
  <c r="AT201" i="26"/>
  <c r="AP201" i="26"/>
  <c r="AV201" i="26"/>
  <c r="AY240" i="26"/>
  <c r="AO240" i="26"/>
  <c r="AU181" i="26"/>
  <c r="AT181" i="26"/>
  <c r="AB192" i="26"/>
  <c r="AP181" i="26"/>
  <c r="AN176" i="26"/>
  <c r="AU160" i="26"/>
  <c r="AP136" i="26"/>
  <c r="AU136" i="26"/>
  <c r="AT136" i="26"/>
  <c r="AV136" i="26"/>
  <c r="AP143" i="26"/>
  <c r="AT143" i="26"/>
  <c r="AV143" i="26"/>
  <c r="AU143" i="26"/>
  <c r="AU223" i="26"/>
  <c r="AP223" i="26"/>
  <c r="AT223" i="26"/>
  <c r="AX166" i="26"/>
  <c r="AX119" i="26"/>
  <c r="AM119" i="26"/>
  <c r="AV176" i="26"/>
  <c r="AM154" i="26"/>
  <c r="AU58" i="26"/>
  <c r="AT58" i="26"/>
  <c r="AW58" i="26"/>
  <c r="AP58" i="26"/>
  <c r="AY43" i="26"/>
  <c r="AD10" i="26"/>
  <c r="AY10" i="26" s="1"/>
  <c r="AP117" i="26"/>
  <c r="AU117" i="26"/>
  <c r="AT117" i="26"/>
  <c r="AK112" i="26"/>
  <c r="AM112" i="26" s="1"/>
  <c r="AN112" i="26"/>
  <c r="AM111" i="26"/>
  <c r="AX68" i="26"/>
  <c r="AV56" i="26"/>
  <c r="AP24" i="26"/>
  <c r="AU24" i="26"/>
  <c r="AT24" i="26"/>
  <c r="AB7" i="26"/>
  <c r="AR24" i="26"/>
  <c r="AS24" i="26"/>
  <c r="AQ24" i="26"/>
  <c r="AJ13" i="26"/>
  <c r="AU92" i="26"/>
  <c r="AT92" i="26"/>
  <c r="AP92" i="26"/>
  <c r="AL12" i="26"/>
  <c r="AI12" i="26"/>
  <c r="AP36" i="26"/>
  <c r="AB48" i="26"/>
  <c r="AW48" i="26" s="1"/>
  <c r="AU36" i="26"/>
  <c r="AT36" i="26"/>
  <c r="AR36" i="26"/>
  <c r="AW36" i="26"/>
  <c r="AB3" i="26"/>
  <c r="AS36" i="26"/>
  <c r="AD11" i="26"/>
  <c r="AY11" i="26" s="1"/>
  <c r="AU57" i="26"/>
  <c r="AT57" i="26"/>
  <c r="AP57" i="26"/>
  <c r="AQ57" i="26"/>
  <c r="AB128" i="26"/>
  <c r="AU116" i="26"/>
  <c r="AT116" i="26"/>
  <c r="AP116" i="26"/>
  <c r="AT38" i="26"/>
  <c r="AW38" i="26"/>
  <c r="AU38" i="26"/>
  <c r="AQ38" i="26"/>
  <c r="AP38" i="26"/>
  <c r="AU233" i="26"/>
  <c r="AT233" i="26"/>
  <c r="AP233" i="26"/>
  <c r="AP140" i="26"/>
  <c r="AT140" i="26"/>
  <c r="AW140" i="26"/>
  <c r="AV140" i="26"/>
  <c r="AU140" i="26"/>
  <c r="AI11" i="26"/>
  <c r="AX11" i="26" s="1"/>
  <c r="AJ11" i="26"/>
  <c r="AB5" i="26"/>
  <c r="AR5" i="26" s="1"/>
  <c r="AU90" i="26"/>
  <c r="AP90" i="26"/>
  <c r="AT90" i="26"/>
  <c r="AL13" i="26"/>
  <c r="AI13" i="26"/>
  <c r="AP125" i="26"/>
  <c r="AU125" i="26"/>
  <c r="AT125" i="26"/>
  <c r="AR48" i="26"/>
  <c r="AP30" i="26"/>
  <c r="AB13" i="26"/>
  <c r="AU30" i="26"/>
  <c r="AT30" i="26"/>
  <c r="AQ30" i="26"/>
  <c r="AU86" i="26"/>
  <c r="AP86" i="26"/>
  <c r="AT86" i="26"/>
  <c r="AK14" i="26"/>
  <c r="AO14" i="26"/>
  <c r="AU221" i="26"/>
  <c r="AT221" i="26"/>
  <c r="AP221" i="26"/>
  <c r="AW221" i="26"/>
  <c r="AN224" i="26"/>
  <c r="AN208" i="26"/>
  <c r="AU169" i="26"/>
  <c r="AT169" i="26"/>
  <c r="AP169" i="26"/>
  <c r="AU182" i="26"/>
  <c r="AT182" i="26"/>
  <c r="AP182" i="26"/>
  <c r="AU186" i="26"/>
  <c r="AT186" i="26"/>
  <c r="AP186" i="26"/>
  <c r="AW136" i="26"/>
  <c r="AU106" i="26"/>
  <c r="AP106" i="26"/>
  <c r="AT106" i="26"/>
  <c r="AU87" i="26"/>
  <c r="AT87" i="26"/>
  <c r="AV87" i="26"/>
  <c r="AP87" i="26"/>
  <c r="AT135" i="26"/>
  <c r="AP135" i="26"/>
  <c r="AU135" i="26"/>
  <c r="AP121" i="26"/>
  <c r="AT121" i="26"/>
  <c r="AU121" i="26"/>
  <c r="AB96" i="26"/>
  <c r="AU84" i="26"/>
  <c r="AT84" i="26"/>
  <c r="AP84" i="26"/>
  <c r="AK64" i="26"/>
  <c r="AW56" i="26"/>
  <c r="AY24" i="26"/>
  <c r="AD7" i="26"/>
  <c r="AY7" i="26" s="1"/>
  <c r="AI112" i="26"/>
  <c r="AX112" i="26" s="1"/>
  <c r="AS56" i="26"/>
  <c r="AR52" i="26"/>
  <c r="AM32" i="26"/>
  <c r="AP79" i="26"/>
  <c r="AU79" i="26"/>
  <c r="AT79" i="26"/>
  <c r="AS79" i="26"/>
  <c r="AR79" i="26"/>
  <c r="AQ79" i="26"/>
  <c r="AJ7" i="26"/>
  <c r="AW128" i="26"/>
  <c r="AW86" i="26"/>
  <c r="Y15" i="26"/>
  <c r="AU239" i="26"/>
  <c r="AP239" i="26"/>
  <c r="AT239" i="26"/>
  <c r="AV101" i="26"/>
  <c r="AT101" i="26"/>
  <c r="AP101" i="26"/>
  <c r="AU101" i="26"/>
  <c r="AU175" i="26"/>
  <c r="AT175" i="26"/>
  <c r="AP175" i="26"/>
  <c r="AS70" i="26"/>
  <c r="AW239" i="26"/>
  <c r="AP149" i="26"/>
  <c r="AU149" i="26"/>
  <c r="AT149" i="26"/>
  <c r="AU191" i="26"/>
  <c r="AT191" i="26"/>
  <c r="AP191" i="26"/>
  <c r="AU108" i="26"/>
  <c r="AP108" i="26"/>
  <c r="AW108" i="26"/>
  <c r="AT108" i="26"/>
  <c r="AU91" i="26"/>
  <c r="AT91" i="26"/>
  <c r="AV91" i="26"/>
  <c r="AP91" i="26"/>
  <c r="AX218" i="26"/>
  <c r="AV233" i="26"/>
  <c r="AM192" i="26"/>
  <c r="AW186" i="26"/>
  <c r="AD176" i="26"/>
  <c r="AY176" i="26" s="1"/>
  <c r="AY164" i="26"/>
  <c r="AD144" i="26"/>
  <c r="AY144" i="26" s="1"/>
  <c r="AL192" i="26"/>
  <c r="AX192" i="26" s="1"/>
  <c r="AV108" i="26"/>
  <c r="AT110" i="26"/>
  <c r="AP110" i="26"/>
  <c r="AU110" i="26"/>
  <c r="AK144" i="26"/>
  <c r="AM144" i="26" s="1"/>
  <c r="AN144" i="26"/>
  <c r="AM180" i="26"/>
  <c r="AW96" i="26"/>
  <c r="AM127" i="26"/>
  <c r="AP103" i="26"/>
  <c r="AU103" i="26"/>
  <c r="AT103" i="26"/>
  <c r="AV103" i="26"/>
  <c r="AV90" i="26"/>
  <c r="AI9" i="26"/>
  <c r="AJ9" i="26"/>
  <c r="AL9" i="26"/>
  <c r="AM9" i="26" s="1"/>
  <c r="AP44" i="26"/>
  <c r="AU44" i="26"/>
  <c r="AT44" i="26"/>
  <c r="AQ44" i="26"/>
  <c r="AB11" i="26"/>
  <c r="AQ11" i="26" s="1"/>
  <c r="AR44" i="26"/>
  <c r="AS44" i="26"/>
  <c r="AU25" i="26"/>
  <c r="AT25" i="26"/>
  <c r="AP25" i="26"/>
  <c r="AQ25" i="26"/>
  <c r="AR25" i="26"/>
  <c r="AB8" i="26"/>
  <c r="AV8" i="26" s="1"/>
  <c r="AW79" i="26"/>
  <c r="AB80" i="26"/>
  <c r="AW80" i="26" s="1"/>
  <c r="AP68" i="26"/>
  <c r="AU68" i="26"/>
  <c r="AT68" i="26"/>
  <c r="AR68" i="26"/>
  <c r="AQ68" i="26"/>
  <c r="AD48" i="26"/>
  <c r="AY48" i="26" s="1"/>
  <c r="AY36" i="26"/>
  <c r="AK5" i="26"/>
  <c r="AM5" i="26" s="1"/>
  <c r="AO5" i="26"/>
  <c r="AV57" i="26"/>
  <c r="AO32" i="26"/>
  <c r="AW116" i="26"/>
  <c r="AV86" i="26"/>
  <c r="AD64" i="26"/>
  <c r="AY64" i="26" s="1"/>
  <c r="AV38" i="26"/>
  <c r="AK13" i="26"/>
  <c r="AM13" i="26" s="1"/>
  <c r="AO13" i="26"/>
  <c r="AU46" i="26"/>
  <c r="AT46" i="26"/>
  <c r="AP46" i="26"/>
  <c r="J16" i="26"/>
  <c r="AI80" i="26"/>
  <c r="AX80" i="26" s="1"/>
  <c r="AM54" i="26"/>
  <c r="AN14" i="26"/>
  <c r="AU189" i="26"/>
  <c r="AT189" i="26"/>
  <c r="AP189" i="26"/>
  <c r="AB14" i="26"/>
  <c r="AK160" i="26"/>
  <c r="AM160" i="26" s="1"/>
  <c r="AN160" i="26"/>
  <c r="AX149" i="26"/>
  <c r="AU109" i="26"/>
  <c r="AT109" i="26"/>
  <c r="AP109" i="26"/>
  <c r="AV109" i="26"/>
  <c r="AO128" i="26"/>
  <c r="AU134" i="26"/>
  <c r="AT134" i="26"/>
  <c r="AP134" i="26"/>
  <c r="AX144" i="26"/>
  <c r="AY84" i="26"/>
  <c r="AD96" i="26"/>
  <c r="AY96" i="26" s="1"/>
  <c r="AY31" i="26"/>
  <c r="AD14" i="26"/>
  <c r="AY14" i="26" s="1"/>
  <c r="AX160" i="26"/>
  <c r="AL240" i="26"/>
  <c r="AX240" i="26" s="1"/>
  <c r="AQ70" i="26"/>
  <c r="AK48" i="26"/>
  <c r="AM48" i="26" s="1"/>
  <c r="AO48" i="26"/>
  <c r="AN48" i="26"/>
  <c r="AS6" i="26"/>
  <c r="AW6" i="26"/>
  <c r="AP6" i="26"/>
  <c r="AU6" i="26"/>
  <c r="AK80" i="26"/>
  <c r="AM80" i="26" s="1"/>
  <c r="AD12" i="26"/>
  <c r="AY12" i="26" s="1"/>
  <c r="AD8" i="26"/>
  <c r="AY8" i="26" s="1"/>
  <c r="AD80" i="26"/>
  <c r="AY80" i="26" s="1"/>
  <c r="AY68" i="26"/>
  <c r="AB4" i="26"/>
  <c r="AS13" i="26"/>
  <c r="AY30" i="26"/>
  <c r="AD13" i="26"/>
  <c r="AY13" i="26" s="1"/>
  <c r="AU37" i="26"/>
  <c r="AT37" i="26"/>
  <c r="AQ37" i="26"/>
  <c r="AV37" i="26"/>
  <c r="AP37" i="26"/>
  <c r="AJ14" i="26"/>
  <c r="AX32" i="26"/>
  <c r="AQ6" i="26"/>
  <c r="AF15" i="26"/>
  <c r="AL3" i="26"/>
  <c r="AU205" i="26"/>
  <c r="AT205" i="26"/>
  <c r="AP205" i="26"/>
  <c r="AT160" i="26"/>
  <c r="AU217" i="26"/>
  <c r="AT217" i="26"/>
  <c r="AP217" i="26"/>
  <c r="AU185" i="26"/>
  <c r="AT185" i="26"/>
  <c r="AP185" i="26"/>
  <c r="AW160" i="26"/>
  <c r="AU173" i="26"/>
  <c r="AT173" i="26"/>
  <c r="AP173" i="26"/>
  <c r="AW144" i="26"/>
  <c r="AU168" i="26"/>
  <c r="AP168" i="26"/>
  <c r="AT168" i="26"/>
  <c r="AW168" i="26"/>
  <c r="AM176" i="26"/>
  <c r="AV160" i="26"/>
  <c r="AY160" i="26"/>
  <c r="AU237" i="26"/>
  <c r="AT237" i="26"/>
  <c r="AP237" i="26"/>
  <c r="AV221" i="26"/>
  <c r="AW224" i="26"/>
  <c r="AB240" i="26"/>
  <c r="AW185" i="26"/>
  <c r="AU197" i="26"/>
  <c r="AP197" i="26"/>
  <c r="AT197" i="26"/>
  <c r="AN240" i="26"/>
  <c r="AW173" i="26"/>
  <c r="AU142" i="26"/>
  <c r="AT142" i="26"/>
  <c r="AP142" i="26"/>
  <c r="AW240" i="26"/>
  <c r="AD224" i="26"/>
  <c r="AY224" i="26" s="1"/>
  <c r="AN128" i="26"/>
  <c r="AW134" i="26"/>
  <c r="AW101" i="26"/>
  <c r="AX96" i="26"/>
  <c r="AI160" i="26"/>
  <c r="AU69" i="26"/>
  <c r="AT69" i="26"/>
  <c r="AP69" i="26"/>
  <c r="AQ69" i="26"/>
  <c r="AV44" i="26"/>
  <c r="AT26" i="26"/>
  <c r="AQ26" i="26"/>
  <c r="AU26" i="26"/>
  <c r="AB9" i="26"/>
  <c r="AP26" i="26"/>
  <c r="AD5" i="26"/>
  <c r="AY5" i="26" s="1"/>
  <c r="AY22" i="26"/>
  <c r="AE15" i="26"/>
  <c r="AV125" i="26"/>
  <c r="AJ8" i="26"/>
  <c r="AK8" i="26"/>
  <c r="AM8" i="26" s="1"/>
  <c r="AS37" i="26"/>
  <c r="AS5" i="26"/>
  <c r="AV6" i="26"/>
  <c r="AW87" i="26"/>
  <c r="AV68" i="26"/>
  <c r="AV30" i="26"/>
  <c r="AY116" i="26"/>
  <c r="AD128" i="26"/>
  <c r="AY128" i="26" s="1"/>
  <c r="AM123" i="26"/>
  <c r="AU45" i="26"/>
  <c r="AT45" i="26"/>
  <c r="AQ45" i="26"/>
  <c r="AP45" i="26"/>
  <c r="AW37" i="26"/>
  <c r="AW24" i="26"/>
  <c r="AV13" i="26"/>
  <c r="AV46" i="26"/>
  <c r="AB10" i="26"/>
  <c r="AR10" i="26" s="1"/>
  <c r="AR70" i="26"/>
  <c r="AM101" i="26"/>
  <c r="AN5" i="26"/>
  <c r="AU213" i="26"/>
  <c r="AT213" i="26"/>
  <c r="AP213" i="26"/>
  <c r="AY208" i="26"/>
  <c r="AV189" i="26"/>
  <c r="AP165" i="26"/>
  <c r="AU165" i="26"/>
  <c r="AV165" i="26"/>
  <c r="AT165" i="26"/>
  <c r="AU164" i="26"/>
  <c r="AT164" i="26"/>
  <c r="AB176" i="26"/>
  <c r="AP164" i="26"/>
  <c r="AU207" i="26"/>
  <c r="AP207" i="26"/>
  <c r="AT207" i="26"/>
  <c r="AV239" i="26"/>
  <c r="AP139" i="26"/>
  <c r="AV139" i="26"/>
  <c r="AU139" i="26"/>
  <c r="AT139" i="26"/>
  <c r="AD192" i="26"/>
  <c r="AY192" i="26" s="1"/>
  <c r="AU138" i="26"/>
  <c r="AT138" i="26"/>
  <c r="AP138" i="26"/>
  <c r="AW138" i="26"/>
  <c r="AW112" i="26"/>
  <c r="AV175" i="26"/>
  <c r="AT52" i="26"/>
  <c r="AS52" i="26"/>
  <c r="AP52" i="26"/>
  <c r="AB64" i="26"/>
  <c r="AU52" i="26"/>
  <c r="AW52" i="26"/>
  <c r="AV52" i="26"/>
  <c r="AP88" i="26"/>
  <c r="AU88" i="26"/>
  <c r="AT88" i="26"/>
  <c r="AU153" i="26"/>
  <c r="AT153" i="26"/>
  <c r="AP153" i="26"/>
  <c r="AY23" i="26"/>
  <c r="AD6" i="26"/>
  <c r="AY6" i="26" s="1"/>
  <c r="AD4" i="26"/>
  <c r="AY4" i="26" s="1"/>
  <c r="AY69" i="26"/>
  <c r="AY26" i="26"/>
  <c r="AD9" i="26"/>
  <c r="AY9" i="26" s="1"/>
  <c r="AI64" i="26"/>
  <c r="AL7" i="26"/>
  <c r="AI7" i="26"/>
  <c r="AB32" i="26"/>
  <c r="AW32" i="26" s="1"/>
  <c r="Z15" i="26"/>
  <c r="AL64" i="26"/>
  <c r="AA15" i="26"/>
  <c r="AO15" i="26" s="1"/>
  <c r="AW30" i="26"/>
  <c r="AM118" i="26"/>
  <c r="AV70" i="26"/>
  <c r="AB12" i="26"/>
  <c r="AS48" i="26"/>
  <c r="AM31" i="26"/>
  <c r="AX50" i="2"/>
  <c r="AQ8" i="2"/>
  <c r="AK8" i="2"/>
  <c r="AY8" i="2" s="1"/>
  <c r="AO8" i="2"/>
  <c r="AN8" i="2"/>
  <c r="AO49" i="2"/>
  <c r="AU49" i="2"/>
  <c r="AQ55" i="2"/>
  <c r="AX49" i="2"/>
  <c r="AV51" i="2"/>
  <c r="AV49" i="2"/>
  <c r="AY49" i="2"/>
  <c r="AW49" i="2"/>
  <c r="AY50" i="2"/>
  <c r="AY55" i="2"/>
  <c r="AX55" i="2"/>
  <c r="AO55" i="2"/>
  <c r="AN55" i="2"/>
  <c r="AT54" i="2"/>
  <c r="BA54" i="2"/>
  <c r="AS54" i="2"/>
  <c r="AD55" i="2"/>
  <c r="AU55" i="2" s="1"/>
  <c r="AU54" i="2"/>
  <c r="AN54" i="2"/>
  <c r="AO54" i="2"/>
  <c r="AQ54" i="2"/>
  <c r="AW55" i="2"/>
  <c r="AT50" i="2"/>
  <c r="BA50" i="2"/>
  <c r="BB50" i="2"/>
  <c r="AS50" i="2"/>
  <c r="AC51" i="2"/>
  <c r="AQ51" i="2" s="1"/>
  <c r="AQ49" i="2"/>
  <c r="AZ49" i="2" s="1"/>
  <c r="AQ50" i="2"/>
  <c r="AZ50" i="2" s="1"/>
  <c r="AO50" i="2"/>
  <c r="AU50" i="2"/>
  <c r="AP50" i="2"/>
  <c r="AR50" i="2" s="1"/>
  <c r="AD51" i="2"/>
  <c r="AP51" i="2" s="1"/>
  <c r="BA49" i="2"/>
  <c r="BB49" i="2"/>
  <c r="AT49" i="2"/>
  <c r="AS49" i="2"/>
  <c r="AY51" i="2"/>
  <c r="AX51" i="2"/>
  <c r="AD61" i="25"/>
  <c r="V61" i="25"/>
  <c r="N61" i="25"/>
  <c r="F61" i="25"/>
  <c r="AC61" i="25"/>
  <c r="U61" i="25"/>
  <c r="M61" i="25"/>
  <c r="E61" i="25"/>
  <c r="D61" i="25"/>
  <c r="AM58" i="25"/>
  <c r="S61" i="25"/>
  <c r="K61" i="25"/>
  <c r="AG61" i="25"/>
  <c r="Y61" i="25"/>
  <c r="Q61" i="25"/>
  <c r="I61" i="25"/>
  <c r="AE61" i="25"/>
  <c r="W61" i="25"/>
  <c r="O61" i="25"/>
  <c r="G61" i="25"/>
  <c r="AC81" i="25"/>
  <c r="U81" i="25"/>
  <c r="M81" i="25"/>
  <c r="E81" i="25"/>
  <c r="J81" i="25"/>
  <c r="T81" i="25"/>
  <c r="L81" i="25"/>
  <c r="D81" i="25"/>
  <c r="AB61" i="25"/>
  <c r="T61" i="25"/>
  <c r="L61" i="25"/>
  <c r="AA61" i="25"/>
  <c r="AP59" i="25"/>
  <c r="AB81" i="25"/>
  <c r="AG81" i="25"/>
  <c r="Y81" i="25"/>
  <c r="Q81" i="25"/>
  <c r="I81" i="25"/>
  <c r="AF81" i="25"/>
  <c r="X81" i="25"/>
  <c r="P81" i="25"/>
  <c r="H81" i="25"/>
  <c r="AE81" i="25"/>
  <c r="W81" i="25"/>
  <c r="O81" i="25"/>
  <c r="G81" i="25"/>
  <c r="AD81" i="25"/>
  <c r="V81" i="25"/>
  <c r="N81" i="25"/>
  <c r="F81" i="25"/>
  <c r="AL58" i="25"/>
  <c r="AN58" i="25" s="1"/>
  <c r="AK58" i="25"/>
  <c r="AH81" i="25"/>
  <c r="Z81" i="25"/>
  <c r="R81" i="25"/>
  <c r="AT59" i="25"/>
  <c r="AK59" i="25"/>
  <c r="AS58" i="25"/>
  <c r="AU58" i="25"/>
  <c r="AJ59" i="25"/>
  <c r="AY59" i="25" s="1"/>
  <c r="AV59" i="25"/>
  <c r="AR58" i="25"/>
  <c r="AV58" i="25"/>
  <c r="AO58" i="25"/>
  <c r="AT58" i="25"/>
  <c r="AX58" i="25"/>
  <c r="AR59" i="25"/>
  <c r="AZ58" i="25"/>
  <c r="AW58" i="25"/>
  <c r="AO59" i="25"/>
  <c r="AP58" i="25"/>
  <c r="AX59" i="25"/>
  <c r="AQ58" i="25"/>
  <c r="AW59" i="25"/>
  <c r="AQ59" i="25"/>
  <c r="AZ59" i="25"/>
  <c r="AS59" i="25"/>
  <c r="AJ58" i="25"/>
  <c r="AY58" i="25" s="1"/>
  <c r="AL59" i="25"/>
  <c r="AN59" i="25" s="1"/>
  <c r="AU59" i="25"/>
  <c r="AJ79" i="25"/>
  <c r="AJ78" i="25"/>
  <c r="AL79" i="25"/>
  <c r="AP79" i="25"/>
  <c r="AL78" i="25"/>
  <c r="AK79" i="25"/>
  <c r="AN84" i="25"/>
  <c r="AW78" i="25"/>
  <c r="AR79" i="25"/>
  <c r="AQ79" i="25"/>
  <c r="AO79" i="25"/>
  <c r="AQ78" i="25"/>
  <c r="AO78" i="25"/>
  <c r="AX79" i="25"/>
  <c r="AP78" i="25"/>
  <c r="AT79" i="25"/>
  <c r="AT78" i="25"/>
  <c r="AK78" i="25"/>
  <c r="AM78" i="25"/>
  <c r="AS79" i="25"/>
  <c r="AV79" i="25"/>
  <c r="AS78" i="25"/>
  <c r="AV78" i="25"/>
  <c r="AR78" i="25"/>
  <c r="AZ79" i="25"/>
  <c r="AW79" i="25"/>
  <c r="AZ78" i="25"/>
  <c r="AM79" i="25"/>
  <c r="AX78" i="25"/>
  <c r="AU79" i="25"/>
  <c r="AY84" i="25"/>
  <c r="AU78" i="25"/>
  <c r="AD8" i="2"/>
  <c r="AP8" i="2" s="1"/>
  <c r="AR8" i="2" s="1"/>
  <c r="AL15" i="26" l="1"/>
  <c r="AM7" i="26"/>
  <c r="AV80" i="26"/>
  <c r="AQ80" i="26"/>
  <c r="AR80" i="26"/>
  <c r="AS80" i="26"/>
  <c r="AX12" i="26"/>
  <c r="AM4" i="26"/>
  <c r="AS8" i="26"/>
  <c r="AW8" i="26"/>
  <c r="AX9" i="26"/>
  <c r="AV11" i="26"/>
  <c r="AP3" i="26"/>
  <c r="AB15" i="26"/>
  <c r="AR15" i="26" s="1"/>
  <c r="AR3" i="26"/>
  <c r="AU3" i="26"/>
  <c r="AT3" i="26"/>
  <c r="AS3" i="26"/>
  <c r="AV3" i="26"/>
  <c r="AW3" i="26"/>
  <c r="AP176" i="26"/>
  <c r="AT176" i="26"/>
  <c r="AU176" i="26"/>
  <c r="AP10" i="26"/>
  <c r="AT10" i="26"/>
  <c r="AU10" i="26"/>
  <c r="AW10" i="26"/>
  <c r="AV10" i="26"/>
  <c r="AS10" i="26"/>
  <c r="AQ3" i="26"/>
  <c r="AW4" i="26"/>
  <c r="AQ4" i="26"/>
  <c r="AP4" i="26"/>
  <c r="AR4" i="26"/>
  <c r="AV4" i="26"/>
  <c r="AU4" i="26"/>
  <c r="AT4" i="26"/>
  <c r="AS4" i="26"/>
  <c r="AM64" i="26"/>
  <c r="AM240" i="26"/>
  <c r="AP128" i="26"/>
  <c r="AU128" i="26"/>
  <c r="AT128" i="26"/>
  <c r="AV128" i="26"/>
  <c r="AM12" i="26"/>
  <c r="AW176" i="26"/>
  <c r="AX7" i="26"/>
  <c r="AP192" i="26"/>
  <c r="AT192" i="26"/>
  <c r="AU192" i="26"/>
  <c r="AV192" i="26"/>
  <c r="AP12" i="26"/>
  <c r="AQ12" i="26"/>
  <c r="AV12" i="26"/>
  <c r="AR12" i="26"/>
  <c r="AW12" i="26"/>
  <c r="AU12" i="26"/>
  <c r="AS12" i="26"/>
  <c r="AT12" i="26"/>
  <c r="AK15" i="26"/>
  <c r="AM15" i="26" s="1"/>
  <c r="AA16" i="26"/>
  <c r="AX3" i="26"/>
  <c r="AM3" i="26"/>
  <c r="AW14" i="26"/>
  <c r="AV14" i="26"/>
  <c r="AP14" i="26"/>
  <c r="AT14" i="26"/>
  <c r="AQ14" i="26"/>
  <c r="AS14" i="26"/>
  <c r="AU14" i="26"/>
  <c r="AR14" i="26"/>
  <c r="AV5" i="26"/>
  <c r="AW5" i="26"/>
  <c r="AP5" i="26"/>
  <c r="AU5" i="26"/>
  <c r="AQ5" i="26"/>
  <c r="AT5" i="26"/>
  <c r="AD15" i="26"/>
  <c r="AR7" i="26"/>
  <c r="AT7" i="26"/>
  <c r="AP7" i="26"/>
  <c r="AS7" i="26"/>
  <c r="AU7" i="26"/>
  <c r="AV7" i="26"/>
  <c r="AX64" i="26"/>
  <c r="AP64" i="26"/>
  <c r="AT64" i="26"/>
  <c r="AR64" i="26"/>
  <c r="AU64" i="26"/>
  <c r="AQ32" i="26"/>
  <c r="AP80" i="26"/>
  <c r="AT80" i="26"/>
  <c r="AU80" i="26"/>
  <c r="AQ7" i="26"/>
  <c r="AP13" i="26"/>
  <c r="AU13" i="26"/>
  <c r="AQ13" i="26"/>
  <c r="AR13" i="26"/>
  <c r="AT13" i="26"/>
  <c r="AP48" i="26"/>
  <c r="AV48" i="26"/>
  <c r="AU48" i="26"/>
  <c r="AT48" i="26"/>
  <c r="AQ48" i="26"/>
  <c r="AW13" i="26"/>
  <c r="AV64" i="26"/>
  <c r="AP9" i="26"/>
  <c r="AS9" i="26"/>
  <c r="AR9" i="26"/>
  <c r="AU9" i="26"/>
  <c r="AV9" i="26"/>
  <c r="AQ9" i="26"/>
  <c r="AT9" i="26"/>
  <c r="AW9" i="26"/>
  <c r="AW7" i="26"/>
  <c r="AP96" i="26"/>
  <c r="AV96" i="26"/>
  <c r="AU96" i="26"/>
  <c r="AT96" i="26"/>
  <c r="AX13" i="26"/>
  <c r="AS64" i="26"/>
  <c r="AW192" i="26"/>
  <c r="AN15" i="26"/>
  <c r="AP32" i="26"/>
  <c r="AT32" i="26"/>
  <c r="AR32" i="26"/>
  <c r="AV32" i="26"/>
  <c r="AU32" i="26"/>
  <c r="AS32" i="26"/>
  <c r="Y16" i="26"/>
  <c r="AJ15" i="26"/>
  <c r="AI15" i="26"/>
  <c r="AX15" i="26" s="1"/>
  <c r="Z16" i="26"/>
  <c r="AQ10" i="26"/>
  <c r="AP240" i="26"/>
  <c r="AT240" i="26"/>
  <c r="AU240" i="26"/>
  <c r="AV240" i="26"/>
  <c r="AQ64" i="26"/>
  <c r="AR8" i="26"/>
  <c r="AQ8" i="26"/>
  <c r="AP8" i="26"/>
  <c r="AU8" i="26"/>
  <c r="AT8" i="26"/>
  <c r="AP11" i="26"/>
  <c r="AS11" i="26"/>
  <c r="AT11" i="26"/>
  <c r="AR11" i="26"/>
  <c r="AU11" i="26"/>
  <c r="AW64" i="26"/>
  <c r="AW11" i="26"/>
  <c r="AP224" i="26"/>
  <c r="AT224" i="26"/>
  <c r="AU224" i="26"/>
  <c r="AV224" i="26"/>
  <c r="AX8" i="2"/>
  <c r="AW8" i="2"/>
  <c r="AU8" i="2"/>
  <c r="AV8" i="2"/>
  <c r="BA8" i="2"/>
  <c r="AT8" i="2"/>
  <c r="AS8" i="2"/>
  <c r="AZ8" i="2"/>
  <c r="AZ55" i="2"/>
  <c r="AZ54" i="2"/>
  <c r="AR51" i="2"/>
  <c r="AN51" i="2"/>
  <c r="AZ51" i="2" s="1"/>
  <c r="AO51" i="2"/>
  <c r="AR49" i="2"/>
  <c r="BB51" i="2"/>
  <c r="AR54" i="2"/>
  <c r="BA55" i="2"/>
  <c r="AS55" i="2"/>
  <c r="AT55" i="2"/>
  <c r="AP55" i="2"/>
  <c r="AR55" i="2" s="1"/>
  <c r="AU51" i="2"/>
  <c r="AS51" i="2"/>
  <c r="BA51" i="2"/>
  <c r="AT51" i="2"/>
  <c r="AY78" i="25"/>
  <c r="AN79" i="25"/>
  <c r="AY79" i="25"/>
  <c r="AN78" i="25"/>
  <c r="AW15" i="26" l="1"/>
  <c r="AY15" i="26"/>
  <c r="AD16" i="26"/>
  <c r="AP15" i="26"/>
  <c r="AB16" i="26"/>
  <c r="AS15" i="26"/>
  <c r="AT15" i="26"/>
  <c r="AU15" i="26"/>
  <c r="AQ15" i="26"/>
  <c r="AV15" i="26"/>
  <c r="B5" i="2"/>
  <c r="BC9" i="2"/>
  <c r="AF46" i="2"/>
  <c r="AE46" i="2"/>
  <c r="AA46" i="2"/>
  <c r="Z46" i="2"/>
  <c r="Y46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AL45" i="2"/>
  <c r="AM45" i="2" s="1"/>
  <c r="AJ45" i="2"/>
  <c r="AI45" i="2"/>
  <c r="AH45" i="2"/>
  <c r="AG46" i="2"/>
  <c r="AB45" i="2"/>
  <c r="AL44" i="2"/>
  <c r="AM44" i="2" s="1"/>
  <c r="AJ44" i="2"/>
  <c r="AI44" i="2"/>
  <c r="AH44" i="2"/>
  <c r="AB44" i="2"/>
  <c r="A99" i="2"/>
  <c r="B4" i="2"/>
  <c r="AG36" i="2"/>
  <c r="AG35" i="2"/>
  <c r="AG4" i="2" s="1"/>
  <c r="AG41" i="2"/>
  <c r="AF41" i="2"/>
  <c r="AE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L40" i="2"/>
  <c r="AM40" i="2" s="1"/>
  <c r="AJ40" i="2"/>
  <c r="AJ41" i="2" s="1"/>
  <c r="AI40" i="2"/>
  <c r="AI41" i="2" s="1"/>
  <c r="AH40" i="2"/>
  <c r="AH41" i="2" s="1"/>
  <c r="AB40" i="2"/>
  <c r="AB41" i="2" s="1"/>
  <c r="AF37" i="2"/>
  <c r="AE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L36" i="2"/>
  <c r="AM36" i="2" s="1"/>
  <c r="AJ36" i="2"/>
  <c r="AI36" i="2"/>
  <c r="AH36" i="2"/>
  <c r="AB36" i="2"/>
  <c r="AL35" i="2"/>
  <c r="AJ35" i="2"/>
  <c r="AI35" i="2"/>
  <c r="AH35" i="2"/>
  <c r="AB35" i="2"/>
  <c r="W240" i="24"/>
  <c r="U240" i="24"/>
  <c r="T240" i="24"/>
  <c r="R240" i="24"/>
  <c r="Q240" i="24"/>
  <c r="P240" i="24"/>
  <c r="O240" i="24"/>
  <c r="M240" i="24"/>
  <c r="L240" i="24"/>
  <c r="K240" i="24"/>
  <c r="J240" i="24"/>
  <c r="H240" i="24"/>
  <c r="G240" i="24"/>
  <c r="F240" i="24"/>
  <c r="E240" i="24"/>
  <c r="D240" i="24"/>
  <c r="C240" i="24"/>
  <c r="B240" i="24"/>
  <c r="AL239" i="24"/>
  <c r="AK239" i="24"/>
  <c r="AM239" i="24" s="1"/>
  <c r="AG239" i="24"/>
  <c r="AF239" i="24"/>
  <c r="AE239" i="24"/>
  <c r="AC239" i="24"/>
  <c r="AB239" i="24"/>
  <c r="AV239" i="24" s="1"/>
  <c r="AA239" i="24"/>
  <c r="Z239" i="24"/>
  <c r="AI239" i="24" s="1"/>
  <c r="Y239" i="24"/>
  <c r="AD239" i="24" s="1"/>
  <c r="AY239" i="24" s="1"/>
  <c r="AG238" i="24"/>
  <c r="AF238" i="24"/>
  <c r="AE238" i="24"/>
  <c r="AC238" i="24"/>
  <c r="AB238" i="24"/>
  <c r="AA238" i="24"/>
  <c r="Z238" i="24"/>
  <c r="Y238" i="24"/>
  <c r="AD238" i="24" s="1"/>
  <c r="AK237" i="24"/>
  <c r="AG237" i="24"/>
  <c r="AF237" i="24"/>
  <c r="AE237" i="24"/>
  <c r="AC237" i="24"/>
  <c r="AL237" i="24" s="1"/>
  <c r="AX237" i="24" s="1"/>
  <c r="AA237" i="24"/>
  <c r="Z237" i="24"/>
  <c r="AI237" i="24" s="1"/>
  <c r="Y237" i="24"/>
  <c r="AO236" i="24"/>
  <c r="AN236" i="24"/>
  <c r="AG236" i="24"/>
  <c r="AF236" i="24"/>
  <c r="AE236" i="24"/>
  <c r="AC236" i="24"/>
  <c r="AL236" i="24" s="1"/>
  <c r="AA236" i="24"/>
  <c r="AK236" i="24" s="1"/>
  <c r="AM236" i="24" s="1"/>
  <c r="Z236" i="24"/>
  <c r="AI236" i="24" s="1"/>
  <c r="Y236" i="24"/>
  <c r="AY235" i="24"/>
  <c r="AW235" i="24"/>
  <c r="AO235" i="24"/>
  <c r="AN235" i="24"/>
  <c r="AG235" i="24"/>
  <c r="AF235" i="24"/>
  <c r="AE235" i="24"/>
  <c r="AD235" i="24"/>
  <c r="AC235" i="24"/>
  <c r="AL235" i="24" s="1"/>
  <c r="AX235" i="24" s="1"/>
  <c r="AB235" i="24"/>
  <c r="AA235" i="24"/>
  <c r="AK235" i="24" s="1"/>
  <c r="AM235" i="24" s="1"/>
  <c r="Z235" i="24"/>
  <c r="AI235" i="24" s="1"/>
  <c r="Y235" i="24"/>
  <c r="AV235" i="24" s="1"/>
  <c r="AV234" i="24"/>
  <c r="AU234" i="24"/>
  <c r="AL234" i="24"/>
  <c r="AX234" i="24" s="1"/>
  <c r="AI234" i="24"/>
  <c r="AG234" i="24"/>
  <c r="AF234" i="24"/>
  <c r="AE234" i="24"/>
  <c r="AC234" i="24"/>
  <c r="AB234" i="24"/>
  <c r="AW234" i="24" s="1"/>
  <c r="AA234" i="24"/>
  <c r="Z234" i="24"/>
  <c r="Y234" i="24"/>
  <c r="AD234" i="24" s="1"/>
  <c r="AI233" i="24"/>
  <c r="AG233" i="24"/>
  <c r="AF233" i="24"/>
  <c r="AE233" i="24"/>
  <c r="AC233" i="24"/>
  <c r="AA233" i="24"/>
  <c r="Z233" i="24"/>
  <c r="Y233" i="24"/>
  <c r="AO232" i="24"/>
  <c r="AN232" i="24"/>
  <c r="AG232" i="24"/>
  <c r="AF232" i="24"/>
  <c r="AE232" i="24"/>
  <c r="AD232" i="24"/>
  <c r="AY232" i="24" s="1"/>
  <c r="AC232" i="24"/>
  <c r="AL232" i="24" s="1"/>
  <c r="AA232" i="24"/>
  <c r="AK232" i="24" s="1"/>
  <c r="AM232" i="24" s="1"/>
  <c r="Z232" i="24"/>
  <c r="AI232" i="24" s="1"/>
  <c r="Y232" i="24"/>
  <c r="AY231" i="24"/>
  <c r="AO231" i="24"/>
  <c r="AN231" i="24"/>
  <c r="AL231" i="24"/>
  <c r="AG231" i="24"/>
  <c r="AF231" i="24"/>
  <c r="AE231" i="24"/>
  <c r="AD231" i="24"/>
  <c r="AC231" i="24"/>
  <c r="AB231" i="24"/>
  <c r="AA231" i="24"/>
  <c r="AK231" i="24" s="1"/>
  <c r="AM231" i="24" s="1"/>
  <c r="Z231" i="24"/>
  <c r="AI231" i="24" s="1"/>
  <c r="Y231" i="24"/>
  <c r="AW230" i="24"/>
  <c r="AU230" i="24"/>
  <c r="AG230" i="24"/>
  <c r="AF230" i="24"/>
  <c r="AE230" i="24"/>
  <c r="AC230" i="24"/>
  <c r="AL230" i="24" s="1"/>
  <c r="AX230" i="24" s="1"/>
  <c r="AB230" i="24"/>
  <c r="AA230" i="24"/>
  <c r="AK230" i="24" s="1"/>
  <c r="Z230" i="24"/>
  <c r="AI230" i="24" s="1"/>
  <c r="Y230" i="24"/>
  <c r="AD230" i="24" s="1"/>
  <c r="AK229" i="24"/>
  <c r="AG229" i="24"/>
  <c r="AF229" i="24"/>
  <c r="AE229" i="24"/>
  <c r="AC229" i="24"/>
  <c r="AA229" i="24"/>
  <c r="Z229" i="24"/>
  <c r="AI229" i="24" s="1"/>
  <c r="Y229" i="24"/>
  <c r="AO228" i="24"/>
  <c r="AN228" i="24"/>
  <c r="AG228" i="24"/>
  <c r="AF228" i="24"/>
  <c r="AF240" i="24" s="1"/>
  <c r="AE228" i="24"/>
  <c r="AD228" i="24"/>
  <c r="AC228" i="24"/>
  <c r="AC240" i="24" s="1"/>
  <c r="AA228" i="24"/>
  <c r="AK228" i="24" s="1"/>
  <c r="Z228" i="24"/>
  <c r="AI228" i="24" s="1"/>
  <c r="Y228" i="24"/>
  <c r="AC224" i="24"/>
  <c r="X224" i="24"/>
  <c r="W224" i="24"/>
  <c r="V224" i="24"/>
  <c r="U224" i="24"/>
  <c r="T224" i="24"/>
  <c r="S224" i="24"/>
  <c r="R224" i="24"/>
  <c r="Q224" i="24"/>
  <c r="P224" i="24"/>
  <c r="O224" i="24"/>
  <c r="N224" i="24"/>
  <c r="M224" i="24"/>
  <c r="L224" i="24"/>
  <c r="K224" i="24"/>
  <c r="J224" i="24"/>
  <c r="I224" i="24"/>
  <c r="H224" i="24"/>
  <c r="G224" i="24"/>
  <c r="F224" i="24"/>
  <c r="E224" i="24"/>
  <c r="D224" i="24"/>
  <c r="C224" i="24"/>
  <c r="B224" i="24"/>
  <c r="AL223" i="24"/>
  <c r="AG223" i="24"/>
  <c r="AF223" i="24"/>
  <c r="AE223" i="24"/>
  <c r="AC223" i="24"/>
  <c r="AA223" i="24"/>
  <c r="Z223" i="24"/>
  <c r="AI223" i="24" s="1"/>
  <c r="Y223" i="24"/>
  <c r="AD223" i="24" s="1"/>
  <c r="AG222" i="24"/>
  <c r="AF222" i="24"/>
  <c r="AE222" i="24"/>
  <c r="AC222" i="24"/>
  <c r="AB222" i="24"/>
  <c r="AA222" i="24"/>
  <c r="Z222" i="24"/>
  <c r="Y222" i="24"/>
  <c r="AD222" i="24" s="1"/>
  <c r="AG221" i="24"/>
  <c r="AF221" i="24"/>
  <c r="AE221" i="24"/>
  <c r="AC221" i="24"/>
  <c r="AA221" i="24"/>
  <c r="Z221" i="24"/>
  <c r="AI221" i="24" s="1"/>
  <c r="Y221" i="24"/>
  <c r="AO220" i="24"/>
  <c r="AN220" i="24"/>
  <c r="AG220" i="24"/>
  <c r="AF220" i="24"/>
  <c r="AE220" i="24"/>
  <c r="AD220" i="24"/>
  <c r="AY220" i="24" s="1"/>
  <c r="AC220" i="24"/>
  <c r="AL220" i="24" s="1"/>
  <c r="AA220" i="24"/>
  <c r="AK220" i="24" s="1"/>
  <c r="Z220" i="24"/>
  <c r="AI220" i="24" s="1"/>
  <c r="Y220" i="24"/>
  <c r="AY219" i="24"/>
  <c r="AX219" i="24"/>
  <c r="AO219" i="24"/>
  <c r="AN219" i="24"/>
  <c r="AL219" i="24"/>
  <c r="AG219" i="24"/>
  <c r="AF219" i="24"/>
  <c r="AE219" i="24"/>
  <c r="AD219" i="24"/>
  <c r="AC219" i="24"/>
  <c r="AB219" i="24"/>
  <c r="AW219" i="24" s="1"/>
  <c r="AA219" i="24"/>
  <c r="AK219" i="24" s="1"/>
  <c r="AM219" i="24" s="1"/>
  <c r="Z219" i="24"/>
  <c r="AI219" i="24" s="1"/>
  <c r="Y219" i="24"/>
  <c r="AW218" i="24"/>
  <c r="AU218" i="24"/>
  <c r="AK218" i="24"/>
  <c r="AG218" i="24"/>
  <c r="AF218" i="24"/>
  <c r="AE218" i="24"/>
  <c r="AC218" i="24"/>
  <c r="AB218" i="24"/>
  <c r="AV218" i="24" s="1"/>
  <c r="AA218" i="24"/>
  <c r="Z218" i="24"/>
  <c r="AI218" i="24" s="1"/>
  <c r="Y218" i="24"/>
  <c r="AD218" i="24" s="1"/>
  <c r="AK217" i="24"/>
  <c r="AG217" i="24"/>
  <c r="AF217" i="24"/>
  <c r="AE217" i="24"/>
  <c r="AC217" i="24"/>
  <c r="AL217" i="24" s="1"/>
  <c r="AA217" i="24"/>
  <c r="Z217" i="24"/>
  <c r="AI217" i="24" s="1"/>
  <c r="Y217" i="24"/>
  <c r="AO216" i="24"/>
  <c r="AN216" i="24"/>
  <c r="AG216" i="24"/>
  <c r="AF216" i="24"/>
  <c r="AE216" i="24"/>
  <c r="AC216" i="24"/>
  <c r="AL216" i="24" s="1"/>
  <c r="AX216" i="24" s="1"/>
  <c r="AA216" i="24"/>
  <c r="AK216" i="24" s="1"/>
  <c r="Z216" i="24"/>
  <c r="AI216" i="24" s="1"/>
  <c r="Y216" i="24"/>
  <c r="AO215" i="24"/>
  <c r="AN215" i="24"/>
  <c r="AL215" i="24"/>
  <c r="AG215" i="24"/>
  <c r="AF215" i="24"/>
  <c r="AE215" i="24"/>
  <c r="AD215" i="24"/>
  <c r="AY215" i="24" s="1"/>
  <c r="AC215" i="24"/>
  <c r="AB215" i="24"/>
  <c r="AA215" i="24"/>
  <c r="AK215" i="24" s="1"/>
  <c r="Z215" i="24"/>
  <c r="AI215" i="24" s="1"/>
  <c r="Y215" i="24"/>
  <c r="AK214" i="24"/>
  <c r="AG214" i="24"/>
  <c r="AF214" i="24"/>
  <c r="AE214" i="24"/>
  <c r="AC214" i="24"/>
  <c r="AB214" i="24"/>
  <c r="AA214" i="24"/>
  <c r="Z214" i="24"/>
  <c r="AI214" i="24" s="1"/>
  <c r="Y214" i="24"/>
  <c r="AD214" i="24" s="1"/>
  <c r="AY214" i="24" s="1"/>
  <c r="AK213" i="24"/>
  <c r="AM213" i="24" s="1"/>
  <c r="AG213" i="24"/>
  <c r="AF213" i="24"/>
  <c r="AE213" i="24"/>
  <c r="AC213" i="24"/>
  <c r="AL213" i="24" s="1"/>
  <c r="AA213" i="24"/>
  <c r="Z213" i="24"/>
  <c r="AI213" i="24" s="1"/>
  <c r="Y213" i="24"/>
  <c r="AO212" i="24"/>
  <c r="AN212" i="24"/>
  <c r="AG212" i="24"/>
  <c r="AF212" i="24"/>
  <c r="AE212" i="24"/>
  <c r="AE224" i="24" s="1"/>
  <c r="AC212" i="24"/>
  <c r="AL212" i="24" s="1"/>
  <c r="AX212" i="24" s="1"/>
  <c r="AA212" i="24"/>
  <c r="AK212" i="24" s="1"/>
  <c r="AM212" i="24" s="1"/>
  <c r="Z212" i="24"/>
  <c r="AI212" i="24" s="1"/>
  <c r="Y212" i="24"/>
  <c r="X208" i="24"/>
  <c r="W208" i="24"/>
  <c r="V208" i="24"/>
  <c r="U208" i="24"/>
  <c r="T208" i="24"/>
  <c r="S208" i="24"/>
  <c r="R208" i="24"/>
  <c r="Q208" i="24"/>
  <c r="P208" i="24"/>
  <c r="O208" i="24"/>
  <c r="N208" i="24"/>
  <c r="M208" i="24"/>
  <c r="L208" i="24"/>
  <c r="K208" i="24"/>
  <c r="J208" i="24"/>
  <c r="I208" i="24"/>
  <c r="H208" i="24"/>
  <c r="G208" i="24"/>
  <c r="F208" i="24"/>
  <c r="E208" i="24"/>
  <c r="D208" i="24"/>
  <c r="C208" i="24"/>
  <c r="B208" i="24"/>
  <c r="AK207" i="24"/>
  <c r="AG207" i="24"/>
  <c r="AF207" i="24"/>
  <c r="AE207" i="24"/>
  <c r="AC207" i="24"/>
  <c r="AB207" i="24"/>
  <c r="AP207" i="24" s="1"/>
  <c r="AA207" i="24"/>
  <c r="Z207" i="24"/>
  <c r="AI207" i="24" s="1"/>
  <c r="Y207" i="24"/>
  <c r="AD207" i="24" s="1"/>
  <c r="AY207" i="24" s="1"/>
  <c r="AG206" i="24"/>
  <c r="AF206" i="24"/>
  <c r="AE206" i="24"/>
  <c r="AC206" i="24"/>
  <c r="AB206" i="24"/>
  <c r="AA206" i="24"/>
  <c r="Z206" i="24"/>
  <c r="Y206" i="24"/>
  <c r="AD206" i="24" s="1"/>
  <c r="AK205" i="24"/>
  <c r="AM205" i="24" s="1"/>
  <c r="AG205" i="24"/>
  <c r="AF205" i="24"/>
  <c r="AE205" i="24"/>
  <c r="AC205" i="24"/>
  <c r="AL205" i="24" s="1"/>
  <c r="AX205" i="24" s="1"/>
  <c r="AA205" i="24"/>
  <c r="Z205" i="24"/>
  <c r="AI205" i="24" s="1"/>
  <c r="Y205" i="24"/>
  <c r="AO204" i="24"/>
  <c r="AN204" i="24"/>
  <c r="AG204" i="24"/>
  <c r="AF204" i="24"/>
  <c r="AE204" i="24"/>
  <c r="AC204" i="24"/>
  <c r="AL204" i="24" s="1"/>
  <c r="AX204" i="24" s="1"/>
  <c r="AA204" i="24"/>
  <c r="AK204" i="24" s="1"/>
  <c r="Z204" i="24"/>
  <c r="AI204" i="24" s="1"/>
  <c r="Y204" i="24"/>
  <c r="AX203" i="24"/>
  <c r="AW203" i="24"/>
  <c r="AO203" i="24"/>
  <c r="AN203" i="24"/>
  <c r="AL203" i="24"/>
  <c r="AG203" i="24"/>
  <c r="AF203" i="24"/>
  <c r="AE203" i="24"/>
  <c r="AD203" i="24"/>
  <c r="AY203" i="24" s="1"/>
  <c r="AC203" i="24"/>
  <c r="AB203" i="24"/>
  <c r="AA203" i="24"/>
  <c r="AK203" i="24" s="1"/>
  <c r="AM203" i="24" s="1"/>
  <c r="Z203" i="24"/>
  <c r="AI203" i="24" s="1"/>
  <c r="Y203" i="24"/>
  <c r="AL202" i="24"/>
  <c r="AX202" i="24" s="1"/>
  <c r="AI202" i="24"/>
  <c r="AG202" i="24"/>
  <c r="AF202" i="24"/>
  <c r="AE202" i="24"/>
  <c r="AC202" i="24"/>
  <c r="AB202" i="24"/>
  <c r="AA202" i="24"/>
  <c r="AK202" i="24" s="1"/>
  <c r="AM202" i="24" s="1"/>
  <c r="Z202" i="24"/>
  <c r="Y202" i="24"/>
  <c r="AD202" i="24" s="1"/>
  <c r="AY202" i="24" s="1"/>
  <c r="AI201" i="24"/>
  <c r="AG201" i="24"/>
  <c r="AF201" i="24"/>
  <c r="AE201" i="24"/>
  <c r="AC201" i="24"/>
  <c r="AL201" i="24" s="1"/>
  <c r="AX201" i="24" s="1"/>
  <c r="AA201" i="24"/>
  <c r="AK201" i="24" s="1"/>
  <c r="AM201" i="24" s="1"/>
  <c r="Z201" i="24"/>
  <c r="Y201" i="24"/>
  <c r="AO200" i="24"/>
  <c r="AN200" i="24"/>
  <c r="AG200" i="24"/>
  <c r="AF200" i="24"/>
  <c r="AE200" i="24"/>
  <c r="AC200" i="24"/>
  <c r="AL200" i="24" s="1"/>
  <c r="AX200" i="24" s="1"/>
  <c r="AA200" i="24"/>
  <c r="AK200" i="24" s="1"/>
  <c r="AM200" i="24" s="1"/>
  <c r="Z200" i="24"/>
  <c r="AI200" i="24" s="1"/>
  <c r="Y200" i="24"/>
  <c r="AY199" i="24"/>
  <c r="AW199" i="24"/>
  <c r="AO199" i="24"/>
  <c r="AN199" i="24"/>
  <c r="AG199" i="24"/>
  <c r="AF199" i="24"/>
  <c r="AE199" i="24"/>
  <c r="AD199" i="24"/>
  <c r="AC199" i="24"/>
  <c r="AL199" i="24" s="1"/>
  <c r="AX199" i="24" s="1"/>
  <c r="AB199" i="24"/>
  <c r="AA199" i="24"/>
  <c r="AK199" i="24" s="1"/>
  <c r="AM199" i="24" s="1"/>
  <c r="Z199" i="24"/>
  <c r="AI199" i="24" s="1"/>
  <c r="Y199" i="24"/>
  <c r="AL198" i="24"/>
  <c r="AX198" i="24" s="1"/>
  <c r="AI198" i="24"/>
  <c r="AG198" i="24"/>
  <c r="AF198" i="24"/>
  <c r="AE198" i="24"/>
  <c r="AC198" i="24"/>
  <c r="AB198" i="24"/>
  <c r="AA198" i="24"/>
  <c r="Z198" i="24"/>
  <c r="Y198" i="24"/>
  <c r="AG197" i="24"/>
  <c r="AF197" i="24"/>
  <c r="AE197" i="24"/>
  <c r="AD197" i="24"/>
  <c r="AY197" i="24" s="1"/>
  <c r="AC197" i="24"/>
  <c r="AA197" i="24"/>
  <c r="AN197" i="24" s="1"/>
  <c r="Z197" i="24"/>
  <c r="AI197" i="24" s="1"/>
  <c r="Y197" i="24"/>
  <c r="AO196" i="24"/>
  <c r="AN196" i="24"/>
  <c r="AG196" i="24"/>
  <c r="AF196" i="24"/>
  <c r="AE196" i="24"/>
  <c r="AE208" i="24" s="1"/>
  <c r="AC196" i="24"/>
  <c r="AB196" i="24"/>
  <c r="AA196" i="24"/>
  <c r="AK196" i="24" s="1"/>
  <c r="Z196" i="24"/>
  <c r="Y196" i="24"/>
  <c r="AA192" i="24"/>
  <c r="AK192" i="24" s="1"/>
  <c r="X192" i="24"/>
  <c r="W192" i="24"/>
  <c r="V192" i="24"/>
  <c r="U192" i="24"/>
  <c r="T192" i="24"/>
  <c r="S192" i="24"/>
  <c r="R192" i="24"/>
  <c r="Q192" i="24"/>
  <c r="P192" i="24"/>
  <c r="O192" i="24"/>
  <c r="N192" i="24"/>
  <c r="M192" i="24"/>
  <c r="L192" i="24"/>
  <c r="K192" i="24"/>
  <c r="J192" i="24"/>
  <c r="I192" i="24"/>
  <c r="H192" i="24"/>
  <c r="G192" i="24"/>
  <c r="F192" i="24"/>
  <c r="E192" i="24"/>
  <c r="D192" i="24"/>
  <c r="C192" i="24"/>
  <c r="B192" i="24"/>
  <c r="AW191" i="24"/>
  <c r="AU191" i="24"/>
  <c r="AP191" i="24"/>
  <c r="AO191" i="24"/>
  <c r="AI191" i="24"/>
  <c r="AG191" i="24"/>
  <c r="AF191" i="24"/>
  <c r="AE191" i="24"/>
  <c r="AC191" i="24"/>
  <c r="AB191" i="24"/>
  <c r="AT191" i="24" s="1"/>
  <c r="AA191" i="24"/>
  <c r="AN191" i="24" s="1"/>
  <c r="Z191" i="24"/>
  <c r="AL191" i="24" s="1"/>
  <c r="AX191" i="24" s="1"/>
  <c r="Y191" i="24"/>
  <c r="AD191" i="24" s="1"/>
  <c r="AY191" i="24" s="1"/>
  <c r="AG190" i="24"/>
  <c r="AF190" i="24"/>
  <c r="AE190" i="24"/>
  <c r="AC190" i="24"/>
  <c r="AB190" i="24"/>
  <c r="AA190" i="24"/>
  <c r="Z190" i="24"/>
  <c r="Y190" i="24"/>
  <c r="AD190" i="24" s="1"/>
  <c r="AY190" i="24" s="1"/>
  <c r="AO189" i="24"/>
  <c r="AG189" i="24"/>
  <c r="AF189" i="24"/>
  <c r="AE189" i="24"/>
  <c r="AC189" i="24"/>
  <c r="AB189" i="24"/>
  <c r="AA189" i="24"/>
  <c r="AN189" i="24" s="1"/>
  <c r="Z189" i="24"/>
  <c r="AL189" i="24" s="1"/>
  <c r="Y189" i="24"/>
  <c r="AD189" i="24" s="1"/>
  <c r="AY189" i="24" s="1"/>
  <c r="AN188" i="24"/>
  <c r="AI188" i="24"/>
  <c r="AG188" i="24"/>
  <c r="AF188" i="24"/>
  <c r="AE188" i="24"/>
  <c r="AD188" i="24"/>
  <c r="AY188" i="24" s="1"/>
  <c r="AC188" i="24"/>
  <c r="AL188" i="24" s="1"/>
  <c r="AX188" i="24" s="1"/>
  <c r="AA188" i="24"/>
  <c r="AO188" i="24" s="1"/>
  <c r="Z188" i="24"/>
  <c r="Y188" i="24"/>
  <c r="AT187" i="24"/>
  <c r="AP187" i="24"/>
  <c r="AN187" i="24"/>
  <c r="AL187" i="24"/>
  <c r="AK187" i="24"/>
  <c r="AM187" i="24" s="1"/>
  <c r="AG187" i="24"/>
  <c r="AF187" i="24"/>
  <c r="AE187" i="24"/>
  <c r="AD187" i="24"/>
  <c r="AY187" i="24" s="1"/>
  <c r="AC187" i="24"/>
  <c r="AB187" i="24"/>
  <c r="AU187" i="24" s="1"/>
  <c r="AA187" i="24"/>
  <c r="AO187" i="24" s="1"/>
  <c r="Z187" i="24"/>
  <c r="AI187" i="24" s="1"/>
  <c r="Y187" i="24"/>
  <c r="AW187" i="24" s="1"/>
  <c r="AU186" i="24"/>
  <c r="AT186" i="24"/>
  <c r="AO186" i="24"/>
  <c r="AN186" i="24"/>
  <c r="AL186" i="24"/>
  <c r="AG186" i="24"/>
  <c r="AF186" i="24"/>
  <c r="AE186" i="24"/>
  <c r="AD186" i="24"/>
  <c r="AY186" i="24" s="1"/>
  <c r="AC186" i="24"/>
  <c r="AB186" i="24"/>
  <c r="AP186" i="24" s="1"/>
  <c r="AA186" i="24"/>
  <c r="AK186" i="24" s="1"/>
  <c r="AM186" i="24" s="1"/>
  <c r="Z186" i="24"/>
  <c r="AI186" i="24" s="1"/>
  <c r="Y186" i="24"/>
  <c r="AW186" i="24" s="1"/>
  <c r="AW185" i="24"/>
  <c r="AU185" i="24"/>
  <c r="AP185" i="24"/>
  <c r="AO185" i="24"/>
  <c r="AG185" i="24"/>
  <c r="AF185" i="24"/>
  <c r="AE185" i="24"/>
  <c r="AC185" i="24"/>
  <c r="AL185" i="24" s="1"/>
  <c r="AB185" i="24"/>
  <c r="AT185" i="24" s="1"/>
  <c r="AA185" i="24"/>
  <c r="AN185" i="24" s="1"/>
  <c r="Z185" i="24"/>
  <c r="AI185" i="24" s="1"/>
  <c r="Y185" i="24"/>
  <c r="AD185" i="24" s="1"/>
  <c r="AY185" i="24" s="1"/>
  <c r="AN184" i="24"/>
  <c r="AG184" i="24"/>
  <c r="AF184" i="24"/>
  <c r="AE184" i="24"/>
  <c r="AD184" i="24"/>
  <c r="AY184" i="24" s="1"/>
  <c r="AC184" i="24"/>
  <c r="AL184" i="24" s="1"/>
  <c r="AA184" i="24"/>
  <c r="AO184" i="24" s="1"/>
  <c r="Z184" i="24"/>
  <c r="AI184" i="24" s="1"/>
  <c r="AX184" i="24" s="1"/>
  <c r="Y184" i="24"/>
  <c r="AN183" i="24"/>
  <c r="AL183" i="24"/>
  <c r="AX183" i="24" s="1"/>
  <c r="AG183" i="24"/>
  <c r="AF183" i="24"/>
  <c r="AE183" i="24"/>
  <c r="AC183" i="24"/>
  <c r="AA183" i="24"/>
  <c r="AO183" i="24" s="1"/>
  <c r="Z183" i="24"/>
  <c r="AI183" i="24" s="1"/>
  <c r="Y183" i="24"/>
  <c r="AO182" i="24"/>
  <c r="AN182" i="24"/>
  <c r="AI182" i="24"/>
  <c r="AG182" i="24"/>
  <c r="AF182" i="24"/>
  <c r="AE182" i="24"/>
  <c r="AC182" i="24"/>
  <c r="AA182" i="24"/>
  <c r="AK182" i="24" s="1"/>
  <c r="Z182" i="24"/>
  <c r="AL182" i="24" s="1"/>
  <c r="Y182" i="24"/>
  <c r="AW181" i="24"/>
  <c r="AU181" i="24"/>
  <c r="AP181" i="24"/>
  <c r="AO181" i="24"/>
  <c r="AI181" i="24"/>
  <c r="AG181" i="24"/>
  <c r="AF181" i="24"/>
  <c r="AE181" i="24"/>
  <c r="AC181" i="24"/>
  <c r="AB181" i="24"/>
  <c r="AT181" i="24" s="1"/>
  <c r="AA181" i="24"/>
  <c r="AN181" i="24" s="1"/>
  <c r="Z181" i="24"/>
  <c r="AL181" i="24" s="1"/>
  <c r="AX181" i="24" s="1"/>
  <c r="Y181" i="24"/>
  <c r="AD181" i="24" s="1"/>
  <c r="AY181" i="24" s="1"/>
  <c r="AG180" i="24"/>
  <c r="AF180" i="24"/>
  <c r="AF192" i="24" s="1"/>
  <c r="AE180" i="24"/>
  <c r="AD180" i="24"/>
  <c r="AC180" i="24"/>
  <c r="AA180" i="24"/>
  <c r="Z180" i="24"/>
  <c r="Y180" i="24"/>
  <c r="X176" i="24"/>
  <c r="W176" i="24"/>
  <c r="V176" i="24"/>
  <c r="U176" i="24"/>
  <c r="T176" i="24"/>
  <c r="S176" i="24"/>
  <c r="R176" i="24"/>
  <c r="Q176" i="24"/>
  <c r="P176" i="24"/>
  <c r="O176" i="24"/>
  <c r="N176" i="24"/>
  <c r="M176" i="24"/>
  <c r="L176" i="24"/>
  <c r="K176" i="24"/>
  <c r="J176" i="24"/>
  <c r="I176" i="24"/>
  <c r="H176" i="24"/>
  <c r="G176" i="24"/>
  <c r="F176" i="24"/>
  <c r="E176" i="24"/>
  <c r="D176" i="24"/>
  <c r="C176" i="24"/>
  <c r="B176" i="24"/>
  <c r="AX175" i="24"/>
  <c r="AK175" i="24"/>
  <c r="AM175" i="24" s="1"/>
  <c r="AG175" i="24"/>
  <c r="AF175" i="24"/>
  <c r="AE175" i="24"/>
  <c r="AC175" i="24"/>
  <c r="AL175" i="24" s="1"/>
  <c r="AA175" i="24"/>
  <c r="AO175" i="24" s="1"/>
  <c r="Z175" i="24"/>
  <c r="AI175" i="24" s="1"/>
  <c r="Y175" i="24"/>
  <c r="AY174" i="24"/>
  <c r="AG174" i="24"/>
  <c r="AF174" i="24"/>
  <c r="AE174" i="24"/>
  <c r="AD174" i="24"/>
  <c r="AC174" i="24"/>
  <c r="AB174" i="24"/>
  <c r="AA174" i="24"/>
  <c r="Z174" i="24"/>
  <c r="Y174" i="24"/>
  <c r="AG173" i="24"/>
  <c r="AF173" i="24"/>
  <c r="AE173" i="24"/>
  <c r="AC173" i="24"/>
  <c r="AL173" i="24" s="1"/>
  <c r="AA173" i="24"/>
  <c r="Z173" i="24"/>
  <c r="AI173" i="24" s="1"/>
  <c r="AX173" i="24" s="1"/>
  <c r="Y173" i="24"/>
  <c r="AL172" i="24"/>
  <c r="AK172" i="24"/>
  <c r="AG172" i="24"/>
  <c r="AF172" i="24"/>
  <c r="AE172" i="24"/>
  <c r="AC172" i="24"/>
  <c r="AB172" i="24"/>
  <c r="AA172" i="24"/>
  <c r="AO172" i="24" s="1"/>
  <c r="Z172" i="24"/>
  <c r="AI172" i="24" s="1"/>
  <c r="Y172" i="24"/>
  <c r="AW172" i="24" s="1"/>
  <c r="AO171" i="24"/>
  <c r="AN171" i="24"/>
  <c r="AM171" i="24"/>
  <c r="AG171" i="24"/>
  <c r="AF171" i="24"/>
  <c r="AE171" i="24"/>
  <c r="AC171" i="24"/>
  <c r="AL171" i="24" s="1"/>
  <c r="AB171" i="24"/>
  <c r="AA171" i="24"/>
  <c r="AK171" i="24" s="1"/>
  <c r="Z171" i="24"/>
  <c r="AI171" i="24" s="1"/>
  <c r="Y171" i="24"/>
  <c r="AV170" i="24"/>
  <c r="AU170" i="24"/>
  <c r="AP170" i="24"/>
  <c r="AO170" i="24"/>
  <c r="AG170" i="24"/>
  <c r="AF170" i="24"/>
  <c r="AE170" i="24"/>
  <c r="AD170" i="24"/>
  <c r="AY170" i="24" s="1"/>
  <c r="AC170" i="24"/>
  <c r="AL170" i="24" s="1"/>
  <c r="AB170" i="24"/>
  <c r="AW170" i="24" s="1"/>
  <c r="AA170" i="24"/>
  <c r="AN170" i="24" s="1"/>
  <c r="Z170" i="24"/>
  <c r="AI170" i="24" s="1"/>
  <c r="Y170" i="24"/>
  <c r="AV169" i="24"/>
  <c r="AT169" i="24"/>
  <c r="AP169" i="24"/>
  <c r="AL169" i="24"/>
  <c r="AX169" i="24" s="1"/>
  <c r="AG169" i="24"/>
  <c r="AF169" i="24"/>
  <c r="AE169" i="24"/>
  <c r="AD169" i="24"/>
  <c r="AY169" i="24" s="1"/>
  <c r="AC169" i="24"/>
  <c r="AB169" i="24"/>
  <c r="AU169" i="24" s="1"/>
  <c r="AA169" i="24"/>
  <c r="AO169" i="24" s="1"/>
  <c r="Z169" i="24"/>
  <c r="AI169" i="24" s="1"/>
  <c r="Y169" i="24"/>
  <c r="AK168" i="24"/>
  <c r="AM168" i="24" s="1"/>
  <c r="AI168" i="24"/>
  <c r="AG168" i="24"/>
  <c r="AF168" i="24"/>
  <c r="AE168" i="24"/>
  <c r="AC168" i="24"/>
  <c r="AA168" i="24"/>
  <c r="Z168" i="24"/>
  <c r="AL168" i="24" s="1"/>
  <c r="Y168" i="24"/>
  <c r="AO167" i="24"/>
  <c r="AN167" i="24"/>
  <c r="AG167" i="24"/>
  <c r="AF167" i="24"/>
  <c r="AE167" i="24"/>
  <c r="AD167" i="24"/>
  <c r="AY167" i="24" s="1"/>
  <c r="AC167" i="24"/>
  <c r="AL167" i="24" s="1"/>
  <c r="AB167" i="24"/>
  <c r="AA167" i="24"/>
  <c r="AK167" i="24" s="1"/>
  <c r="Z167" i="24"/>
  <c r="AI167" i="24" s="1"/>
  <c r="Y167" i="24"/>
  <c r="AW166" i="24"/>
  <c r="AV166" i="24"/>
  <c r="AU166" i="24"/>
  <c r="AG166" i="24"/>
  <c r="AF166" i="24"/>
  <c r="AE166" i="24"/>
  <c r="AD166" i="24"/>
  <c r="AC166" i="24"/>
  <c r="AB166" i="24"/>
  <c r="AT166" i="24" s="1"/>
  <c r="AA166" i="24"/>
  <c r="Z166" i="24"/>
  <c r="AI166" i="24" s="1"/>
  <c r="Y166" i="24"/>
  <c r="AW165" i="24"/>
  <c r="AV165" i="24"/>
  <c r="AT165" i="24"/>
  <c r="AP165" i="24"/>
  <c r="AN165" i="24"/>
  <c r="AG165" i="24"/>
  <c r="AF165" i="24"/>
  <c r="AE165" i="24"/>
  <c r="AD165" i="24"/>
  <c r="AY165" i="24" s="1"/>
  <c r="AC165" i="24"/>
  <c r="AL165" i="24" s="1"/>
  <c r="AB165" i="24"/>
  <c r="AU165" i="24" s="1"/>
  <c r="AA165" i="24"/>
  <c r="AO165" i="24" s="1"/>
  <c r="Z165" i="24"/>
  <c r="AI165" i="24" s="1"/>
  <c r="Y165" i="24"/>
  <c r="AY164" i="24"/>
  <c r="AW164" i="24"/>
  <c r="AL164" i="24"/>
  <c r="AK164" i="24"/>
  <c r="AM164" i="24" s="1"/>
  <c r="AG164" i="24"/>
  <c r="AF164" i="24"/>
  <c r="AE164" i="24"/>
  <c r="AC164" i="24"/>
  <c r="AB164" i="24"/>
  <c r="AA164" i="24"/>
  <c r="Z164" i="24"/>
  <c r="Y164" i="24"/>
  <c r="AD164" i="24" s="1"/>
  <c r="X160" i="24"/>
  <c r="W160" i="24"/>
  <c r="V160" i="24"/>
  <c r="U160" i="24"/>
  <c r="T160" i="24"/>
  <c r="S160" i="24"/>
  <c r="R160" i="24"/>
  <c r="Q160" i="24"/>
  <c r="P160" i="24"/>
  <c r="O160" i="24"/>
  <c r="N160" i="24"/>
  <c r="M160" i="24"/>
  <c r="L160" i="24"/>
  <c r="K160" i="24"/>
  <c r="J160" i="24"/>
  <c r="I160" i="24"/>
  <c r="H160" i="24"/>
  <c r="G160" i="24"/>
  <c r="F160" i="24"/>
  <c r="E160" i="24"/>
  <c r="D160" i="24"/>
  <c r="C160" i="24"/>
  <c r="B160" i="24"/>
  <c r="AV159" i="24"/>
  <c r="AU159" i="24"/>
  <c r="AP159" i="24"/>
  <c r="AO159" i="24"/>
  <c r="AN159" i="24"/>
  <c r="AG159" i="24"/>
  <c r="AF159" i="24"/>
  <c r="AE159" i="24"/>
  <c r="AD159" i="24"/>
  <c r="AY159" i="24" s="1"/>
  <c r="AC159" i="24"/>
  <c r="AL159" i="24" s="1"/>
  <c r="AX159" i="24" s="1"/>
  <c r="AB159" i="24"/>
  <c r="AT159" i="24" s="1"/>
  <c r="AA159" i="24"/>
  <c r="AK159" i="24" s="1"/>
  <c r="Z159" i="24"/>
  <c r="AI159" i="24" s="1"/>
  <c r="Y159" i="24"/>
  <c r="AW159" i="24" s="1"/>
  <c r="AG158" i="24"/>
  <c r="AF158" i="24"/>
  <c r="AE158" i="24"/>
  <c r="AC158" i="24"/>
  <c r="AA158" i="24"/>
  <c r="Z158" i="24"/>
  <c r="Y158" i="24"/>
  <c r="AO157" i="24"/>
  <c r="AN157" i="24"/>
  <c r="AG157" i="24"/>
  <c r="AF157" i="24"/>
  <c r="AE157" i="24"/>
  <c r="AD157" i="24"/>
  <c r="AY157" i="24" s="1"/>
  <c r="AC157" i="24"/>
  <c r="AL157" i="24" s="1"/>
  <c r="AA157" i="24"/>
  <c r="AK157" i="24" s="1"/>
  <c r="AM157" i="24" s="1"/>
  <c r="Z157" i="24"/>
  <c r="AI157" i="24" s="1"/>
  <c r="Y157" i="24"/>
  <c r="AY156" i="24"/>
  <c r="AN156" i="24"/>
  <c r="AL156" i="24"/>
  <c r="AX156" i="24" s="1"/>
  <c r="AG156" i="24"/>
  <c r="AF156" i="24"/>
  <c r="AE156" i="24"/>
  <c r="AD156" i="24"/>
  <c r="AC156" i="24"/>
  <c r="AB156" i="24"/>
  <c r="AA156" i="24"/>
  <c r="AK156" i="24" s="1"/>
  <c r="AM156" i="24" s="1"/>
  <c r="Z156" i="24"/>
  <c r="AI156" i="24" s="1"/>
  <c r="Y156" i="24"/>
  <c r="AV156" i="24" s="1"/>
  <c r="AW155" i="24"/>
  <c r="AV155" i="24"/>
  <c r="AK155" i="24"/>
  <c r="AG155" i="24"/>
  <c r="AF155" i="24"/>
  <c r="AE155" i="24"/>
  <c r="AC155" i="24"/>
  <c r="AB155" i="24"/>
  <c r="AA155" i="24"/>
  <c r="Z155" i="24"/>
  <c r="AL155" i="24" s="1"/>
  <c r="Y155" i="24"/>
  <c r="AD155" i="24" s="1"/>
  <c r="AY155" i="24" s="1"/>
  <c r="AO154" i="24"/>
  <c r="AG154" i="24"/>
  <c r="AF154" i="24"/>
  <c r="AE154" i="24"/>
  <c r="AC154" i="24"/>
  <c r="AA154" i="24"/>
  <c r="AN154" i="24" s="1"/>
  <c r="Z154" i="24"/>
  <c r="AI154" i="24" s="1"/>
  <c r="Y154" i="24"/>
  <c r="AO153" i="24"/>
  <c r="AN153" i="24"/>
  <c r="AG153" i="24"/>
  <c r="AF153" i="24"/>
  <c r="AE153" i="24"/>
  <c r="AD153" i="24"/>
  <c r="AY153" i="24" s="1"/>
  <c r="AC153" i="24"/>
  <c r="AL153" i="24" s="1"/>
  <c r="AA153" i="24"/>
  <c r="AK153" i="24" s="1"/>
  <c r="AM153" i="24" s="1"/>
  <c r="Z153" i="24"/>
  <c r="AI153" i="24" s="1"/>
  <c r="Y153" i="24"/>
  <c r="AX152" i="24"/>
  <c r="AW152" i="24"/>
  <c r="AN152" i="24"/>
  <c r="AG152" i="24"/>
  <c r="AF152" i="24"/>
  <c r="AE152" i="24"/>
  <c r="AD152" i="24"/>
  <c r="AY152" i="24" s="1"/>
  <c r="AC152" i="24"/>
  <c r="AL152" i="24" s="1"/>
  <c r="AB152" i="24"/>
  <c r="AA152" i="24"/>
  <c r="AK152" i="24" s="1"/>
  <c r="AM152" i="24" s="1"/>
  <c r="Z152" i="24"/>
  <c r="AI152" i="24" s="1"/>
  <c r="Y152" i="24"/>
  <c r="AV152" i="24" s="1"/>
  <c r="AU151" i="24"/>
  <c r="AL151" i="24"/>
  <c r="AX151" i="24" s="1"/>
  <c r="AG151" i="24"/>
  <c r="AF151" i="24"/>
  <c r="AE151" i="24"/>
  <c r="AC151" i="24"/>
  <c r="AB151" i="24"/>
  <c r="AA151" i="24"/>
  <c r="Z151" i="24"/>
  <c r="AI151" i="24" s="1"/>
  <c r="Y151" i="24"/>
  <c r="AD151" i="24" s="1"/>
  <c r="AO150" i="24"/>
  <c r="AI150" i="24"/>
  <c r="AG150" i="24"/>
  <c r="AG160" i="24" s="1"/>
  <c r="AF150" i="24"/>
  <c r="AE150" i="24"/>
  <c r="AC150" i="24"/>
  <c r="AA150" i="24"/>
  <c r="AN150" i="24" s="1"/>
  <c r="Z150" i="24"/>
  <c r="Z160" i="24" s="1"/>
  <c r="AI160" i="24" s="1"/>
  <c r="Y150" i="24"/>
  <c r="AY149" i="24"/>
  <c r="AO149" i="24"/>
  <c r="AN149" i="24"/>
  <c r="AG149" i="24"/>
  <c r="AF149" i="24"/>
  <c r="AE149" i="24"/>
  <c r="AD149" i="24"/>
  <c r="AC149" i="24"/>
  <c r="AL149" i="24" s="1"/>
  <c r="AX149" i="24" s="1"/>
  <c r="AA149" i="24"/>
  <c r="AK149" i="24" s="1"/>
  <c r="AM149" i="24" s="1"/>
  <c r="Z149" i="24"/>
  <c r="AI149" i="24" s="1"/>
  <c r="Y149" i="24"/>
  <c r="AN148" i="24"/>
  <c r="AG148" i="24"/>
  <c r="AF148" i="24"/>
  <c r="AE148" i="24"/>
  <c r="AD148" i="24"/>
  <c r="AC148" i="24"/>
  <c r="AB148" i="24"/>
  <c r="AA148" i="24"/>
  <c r="AK148" i="24" s="1"/>
  <c r="Z148" i="24"/>
  <c r="AI148" i="24" s="1"/>
  <c r="Y148" i="24"/>
  <c r="X144" i="24"/>
  <c r="W144" i="24"/>
  <c r="V144" i="24"/>
  <c r="U144" i="24"/>
  <c r="T144" i="24"/>
  <c r="S144" i="24"/>
  <c r="R144" i="24"/>
  <c r="Q144" i="24"/>
  <c r="P144" i="24"/>
  <c r="O144" i="24"/>
  <c r="N144" i="24"/>
  <c r="M144" i="24"/>
  <c r="L144" i="24"/>
  <c r="K144" i="24"/>
  <c r="J144" i="24"/>
  <c r="I144" i="24"/>
  <c r="H144" i="24"/>
  <c r="G144" i="24"/>
  <c r="F144" i="24"/>
  <c r="E144" i="24"/>
  <c r="D144" i="24"/>
  <c r="C144" i="24"/>
  <c r="B144" i="24"/>
  <c r="AP143" i="24"/>
  <c r="AO143" i="24"/>
  <c r="AL143" i="24"/>
  <c r="AG143" i="24"/>
  <c r="AF143" i="24"/>
  <c r="AE143" i="24"/>
  <c r="AC143" i="24"/>
  <c r="AB143" i="24"/>
  <c r="AU143" i="24" s="1"/>
  <c r="AA143" i="24"/>
  <c r="AN143" i="24" s="1"/>
  <c r="Z143" i="24"/>
  <c r="AI143" i="24" s="1"/>
  <c r="Y143" i="24"/>
  <c r="AO142" i="24"/>
  <c r="AN142" i="24"/>
  <c r="AG142" i="24"/>
  <c r="AF142" i="24"/>
  <c r="AE142" i="24"/>
  <c r="AD142" i="24"/>
  <c r="AY142" i="24" s="1"/>
  <c r="AC142" i="24"/>
  <c r="AA142" i="24"/>
  <c r="AK142" i="24" s="1"/>
  <c r="Z142" i="24"/>
  <c r="AI142" i="24" s="1"/>
  <c r="Y142" i="24"/>
  <c r="AP141" i="24"/>
  <c r="AL141" i="24"/>
  <c r="AK141" i="24"/>
  <c r="AM141" i="24" s="1"/>
  <c r="AG141" i="24"/>
  <c r="AF141" i="24"/>
  <c r="AE141" i="24"/>
  <c r="AC141" i="24"/>
  <c r="AB141" i="24"/>
  <c r="AA141" i="24"/>
  <c r="AN141" i="24" s="1"/>
  <c r="Z141" i="24"/>
  <c r="AI141" i="24" s="1"/>
  <c r="Y141" i="24"/>
  <c r="AD141" i="24" s="1"/>
  <c r="AY141" i="24" s="1"/>
  <c r="AG140" i="24"/>
  <c r="AF140" i="24"/>
  <c r="AE140" i="24"/>
  <c r="AD140" i="24"/>
  <c r="AC140" i="24"/>
  <c r="AA140" i="24"/>
  <c r="AK140" i="24" s="1"/>
  <c r="Z140" i="24"/>
  <c r="AI140" i="24" s="1"/>
  <c r="Y140" i="24"/>
  <c r="AL139" i="24"/>
  <c r="AX139" i="24" s="1"/>
  <c r="AK139" i="24"/>
  <c r="AM139" i="24" s="1"/>
  <c r="AG139" i="24"/>
  <c r="AF139" i="24"/>
  <c r="AE139" i="24"/>
  <c r="AC139" i="24"/>
  <c r="AA139" i="24"/>
  <c r="AN139" i="24" s="1"/>
  <c r="Z139" i="24"/>
  <c r="AI139" i="24" s="1"/>
  <c r="Y139" i="24"/>
  <c r="AO138" i="24"/>
  <c r="AN138" i="24"/>
  <c r="AG138" i="24"/>
  <c r="AF138" i="24"/>
  <c r="AE138" i="24"/>
  <c r="AC138" i="24"/>
  <c r="AA138" i="24"/>
  <c r="AK138" i="24" s="1"/>
  <c r="Z138" i="24"/>
  <c r="AI138" i="24" s="1"/>
  <c r="Y138" i="24"/>
  <c r="AP137" i="24"/>
  <c r="AL137" i="24"/>
  <c r="AK137" i="24"/>
  <c r="AG137" i="24"/>
  <c r="AF137" i="24"/>
  <c r="AE137" i="24"/>
  <c r="AC137" i="24"/>
  <c r="AB137" i="24"/>
  <c r="AA137" i="24"/>
  <c r="AN137" i="24" s="1"/>
  <c r="Z137" i="24"/>
  <c r="AI137" i="24" s="1"/>
  <c r="Y137" i="24"/>
  <c r="AD137" i="24" s="1"/>
  <c r="AY137" i="24" s="1"/>
  <c r="AG136" i="24"/>
  <c r="AF136" i="24"/>
  <c r="AE136" i="24"/>
  <c r="AD136" i="24"/>
  <c r="AC136" i="24"/>
  <c r="AA136" i="24"/>
  <c r="AK136" i="24" s="1"/>
  <c r="Z136" i="24"/>
  <c r="AI136" i="24" s="1"/>
  <c r="Y136" i="24"/>
  <c r="AL135" i="24"/>
  <c r="AX135" i="24" s="1"/>
  <c r="AK135" i="24"/>
  <c r="AM135" i="24" s="1"/>
  <c r="AG135" i="24"/>
  <c r="AF135" i="24"/>
  <c r="AE135" i="24"/>
  <c r="AC135" i="24"/>
  <c r="AA135" i="24"/>
  <c r="AN135" i="24" s="1"/>
  <c r="Z135" i="24"/>
  <c r="AI135" i="24" s="1"/>
  <c r="Y135" i="24"/>
  <c r="AT134" i="24"/>
  <c r="AO134" i="24"/>
  <c r="AN134" i="24"/>
  <c r="AG134" i="24"/>
  <c r="AF134" i="24"/>
  <c r="AE134" i="24"/>
  <c r="AD134" i="24"/>
  <c r="AY134" i="24" s="1"/>
  <c r="AC134" i="24"/>
  <c r="AB134" i="24"/>
  <c r="AP134" i="24" s="1"/>
  <c r="AA134" i="24"/>
  <c r="AK134" i="24" s="1"/>
  <c r="Z134" i="24"/>
  <c r="AI134" i="24" s="1"/>
  <c r="Y134" i="24"/>
  <c r="AW133" i="24"/>
  <c r="AV133" i="24"/>
  <c r="AU133" i="24"/>
  <c r="AP133" i="24"/>
  <c r="AO133" i="24"/>
  <c r="AG133" i="24"/>
  <c r="AF133" i="24"/>
  <c r="AE133" i="24"/>
  <c r="AE144" i="24" s="1"/>
  <c r="AD133" i="24"/>
  <c r="AY133" i="24" s="1"/>
  <c r="AC133" i="24"/>
  <c r="AB133" i="24"/>
  <c r="AT133" i="24" s="1"/>
  <c r="AA133" i="24"/>
  <c r="AN133" i="24" s="1"/>
  <c r="Z133" i="24"/>
  <c r="AL133" i="24" s="1"/>
  <c r="Y133" i="24"/>
  <c r="AY132" i="24"/>
  <c r="AN132" i="24"/>
  <c r="AL132" i="24"/>
  <c r="AG132" i="24"/>
  <c r="AG144" i="24" s="1"/>
  <c r="AF132" i="24"/>
  <c r="AE132" i="24"/>
  <c r="AD132" i="24"/>
  <c r="AC132" i="24"/>
  <c r="AC144" i="24" s="1"/>
  <c r="AB132" i="24"/>
  <c r="AA132" i="24"/>
  <c r="AO132" i="24" s="1"/>
  <c r="Z132" i="24"/>
  <c r="AI132" i="24" s="1"/>
  <c r="Y132" i="24"/>
  <c r="X128" i="24"/>
  <c r="W128" i="24"/>
  <c r="V128" i="24"/>
  <c r="U128" i="24"/>
  <c r="T128" i="24"/>
  <c r="S128" i="24"/>
  <c r="R128" i="24"/>
  <c r="Q128" i="24"/>
  <c r="P128" i="24"/>
  <c r="O128" i="24"/>
  <c r="N128" i="24"/>
  <c r="M128" i="24"/>
  <c r="L128" i="24"/>
  <c r="K128" i="24"/>
  <c r="J128" i="24"/>
  <c r="I128" i="24"/>
  <c r="H128" i="24"/>
  <c r="G128" i="24"/>
  <c r="F128" i="24"/>
  <c r="E128" i="24"/>
  <c r="D128" i="24"/>
  <c r="C128" i="24"/>
  <c r="B128" i="24"/>
  <c r="AW127" i="24"/>
  <c r="AL127" i="24"/>
  <c r="AK127" i="24"/>
  <c r="AM127" i="24" s="1"/>
  <c r="AG127" i="24"/>
  <c r="AF127" i="24"/>
  <c r="AE127" i="24"/>
  <c r="AD127" i="24"/>
  <c r="AC127" i="24"/>
  <c r="AB127" i="24"/>
  <c r="AU127" i="24" s="1"/>
  <c r="AA127" i="24"/>
  <c r="Z127" i="24"/>
  <c r="AI127" i="24" s="1"/>
  <c r="Y127" i="24"/>
  <c r="AV127" i="24" s="1"/>
  <c r="AO126" i="24"/>
  <c r="AG126" i="24"/>
  <c r="AF126" i="24"/>
  <c r="AE126" i="24"/>
  <c r="AC126" i="24"/>
  <c r="AA126" i="24"/>
  <c r="AN126" i="24" s="1"/>
  <c r="Z126" i="24"/>
  <c r="AL126" i="24" s="1"/>
  <c r="Y126" i="24"/>
  <c r="AD126" i="24" s="1"/>
  <c r="AY126" i="24" s="1"/>
  <c r="AX125" i="24"/>
  <c r="AL125" i="24"/>
  <c r="AK125" i="24"/>
  <c r="AM125" i="24" s="1"/>
  <c r="AG125" i="24"/>
  <c r="AF125" i="24"/>
  <c r="AE125" i="24"/>
  <c r="AD125" i="24"/>
  <c r="AC125" i="24"/>
  <c r="AB125" i="24"/>
  <c r="AA125" i="24"/>
  <c r="Z125" i="24"/>
  <c r="AI125" i="24" s="1"/>
  <c r="Y125" i="24"/>
  <c r="AG124" i="24"/>
  <c r="AF124" i="24"/>
  <c r="AE124" i="24"/>
  <c r="AC124" i="24"/>
  <c r="AA124" i="24"/>
  <c r="AO124" i="24" s="1"/>
  <c r="Z124" i="24"/>
  <c r="AI124" i="24" s="1"/>
  <c r="Y124" i="24"/>
  <c r="AO123" i="24"/>
  <c r="AG123" i="24"/>
  <c r="AF123" i="24"/>
  <c r="AE123" i="24"/>
  <c r="AC123" i="24"/>
  <c r="AA123" i="24"/>
  <c r="AN123" i="24" s="1"/>
  <c r="Z123" i="24"/>
  <c r="AL123" i="24" s="1"/>
  <c r="Y123" i="24"/>
  <c r="AD123" i="24" s="1"/>
  <c r="AY123" i="24" s="1"/>
  <c r="AO122" i="24"/>
  <c r="AN122" i="24"/>
  <c r="AM122" i="24"/>
  <c r="AG122" i="24"/>
  <c r="AF122" i="24"/>
  <c r="AE122" i="24"/>
  <c r="AD122" i="24"/>
  <c r="AY122" i="24" s="1"/>
  <c r="AC122" i="24"/>
  <c r="AL122" i="24" s="1"/>
  <c r="AX122" i="24" s="1"/>
  <c r="AA122" i="24"/>
  <c r="AK122" i="24" s="1"/>
  <c r="Z122" i="24"/>
  <c r="AI122" i="24" s="1"/>
  <c r="Y122" i="24"/>
  <c r="AW121" i="24"/>
  <c r="AL121" i="24"/>
  <c r="AK121" i="24"/>
  <c r="AM121" i="24" s="1"/>
  <c r="AG121" i="24"/>
  <c r="AF121" i="24"/>
  <c r="AE121" i="24"/>
  <c r="AD121" i="24"/>
  <c r="AY121" i="24" s="1"/>
  <c r="AC121" i="24"/>
  <c r="AB121" i="24"/>
  <c r="AA121" i="24"/>
  <c r="Z121" i="24"/>
  <c r="AI121" i="24" s="1"/>
  <c r="Y121" i="24"/>
  <c r="AI120" i="24"/>
  <c r="AG120" i="24"/>
  <c r="AF120" i="24"/>
  <c r="AE120" i="24"/>
  <c r="AC120" i="24"/>
  <c r="AL120" i="24" s="1"/>
  <c r="AA120" i="24"/>
  <c r="AO120" i="24" s="1"/>
  <c r="Z120" i="24"/>
  <c r="Y120" i="24"/>
  <c r="AG119" i="24"/>
  <c r="AF119" i="24"/>
  <c r="AF128" i="24" s="1"/>
  <c r="AE119" i="24"/>
  <c r="AC119" i="24"/>
  <c r="AA119" i="24"/>
  <c r="Z119" i="24"/>
  <c r="AL119" i="24" s="1"/>
  <c r="Y119" i="24"/>
  <c r="AD119" i="24" s="1"/>
  <c r="AX118" i="24"/>
  <c r="AO118" i="24"/>
  <c r="AN118" i="24"/>
  <c r="AM118" i="24"/>
  <c r="AG118" i="24"/>
  <c r="AF118" i="24"/>
  <c r="AE118" i="24"/>
  <c r="AC118" i="24"/>
  <c r="AL118" i="24" s="1"/>
  <c r="AA118" i="24"/>
  <c r="AK118" i="24" s="1"/>
  <c r="Z118" i="24"/>
  <c r="AI118" i="24" s="1"/>
  <c r="Y118" i="24"/>
  <c r="AW117" i="24"/>
  <c r="AL117" i="24"/>
  <c r="AX117" i="24" s="1"/>
  <c r="AG117" i="24"/>
  <c r="AF117" i="24"/>
  <c r="AE117" i="24"/>
  <c r="AE128" i="24" s="1"/>
  <c r="AD117" i="24"/>
  <c r="AY117" i="24" s="1"/>
  <c r="AC117" i="24"/>
  <c r="AB117" i="24"/>
  <c r="AA117" i="24"/>
  <c r="AN117" i="24" s="1"/>
  <c r="Z117" i="24"/>
  <c r="AI117" i="24" s="1"/>
  <c r="Y117" i="24"/>
  <c r="AK116" i="24"/>
  <c r="AI116" i="24"/>
  <c r="AG116" i="24"/>
  <c r="AF116" i="24"/>
  <c r="AE116" i="24"/>
  <c r="AC116" i="24"/>
  <c r="AA116" i="24"/>
  <c r="Z116" i="24"/>
  <c r="Y116" i="24"/>
  <c r="X112" i="24"/>
  <c r="W112" i="24"/>
  <c r="V112" i="24"/>
  <c r="U112" i="24"/>
  <c r="T112" i="24"/>
  <c r="S112" i="24"/>
  <c r="R112" i="24"/>
  <c r="Q112" i="24"/>
  <c r="P112" i="24"/>
  <c r="O112" i="24"/>
  <c r="N112" i="24"/>
  <c r="M112" i="24"/>
  <c r="L112" i="24"/>
  <c r="K112" i="24"/>
  <c r="J112" i="24"/>
  <c r="I112" i="24"/>
  <c r="H112" i="24"/>
  <c r="G112" i="24"/>
  <c r="F112" i="24"/>
  <c r="E112" i="24"/>
  <c r="D112" i="24"/>
  <c r="C112" i="24"/>
  <c r="B112" i="24"/>
  <c r="AW111" i="24"/>
  <c r="AP111" i="24"/>
  <c r="AO111" i="24"/>
  <c r="AN111" i="24"/>
  <c r="AL111" i="24"/>
  <c r="AX111" i="24" s="1"/>
  <c r="AG111" i="24"/>
  <c r="AF111" i="24"/>
  <c r="AE111" i="24"/>
  <c r="AD111" i="24"/>
  <c r="AY111" i="24" s="1"/>
  <c r="AC111" i="24"/>
  <c r="AB111" i="24"/>
  <c r="AA111" i="24"/>
  <c r="AK111" i="24" s="1"/>
  <c r="AM111" i="24" s="1"/>
  <c r="Z111" i="24"/>
  <c r="AI111" i="24" s="1"/>
  <c r="Y111" i="24"/>
  <c r="AW110" i="24"/>
  <c r="AV110" i="24"/>
  <c r="AL110" i="24"/>
  <c r="AG110" i="24"/>
  <c r="AF110" i="24"/>
  <c r="AE110" i="24"/>
  <c r="AD110" i="24"/>
  <c r="AC110" i="24"/>
  <c r="AB110" i="24"/>
  <c r="AA110" i="24"/>
  <c r="AO110" i="24" s="1"/>
  <c r="Z110" i="24"/>
  <c r="AI110" i="24" s="1"/>
  <c r="Y110" i="24"/>
  <c r="AG109" i="24"/>
  <c r="AF109" i="24"/>
  <c r="AE109" i="24"/>
  <c r="AC109" i="24"/>
  <c r="AA109" i="24"/>
  <c r="AO109" i="24" s="1"/>
  <c r="Z109" i="24"/>
  <c r="AL109" i="24" s="1"/>
  <c r="Y109" i="24"/>
  <c r="AO108" i="24"/>
  <c r="AN108" i="24"/>
  <c r="AI108" i="24"/>
  <c r="AG108" i="24"/>
  <c r="AF108" i="24"/>
  <c r="AE108" i="24"/>
  <c r="AD108" i="24"/>
  <c r="AY108" i="24" s="1"/>
  <c r="AC108" i="24"/>
  <c r="AL108" i="24" s="1"/>
  <c r="AX108" i="24" s="1"/>
  <c r="AA108" i="24"/>
  <c r="AK108" i="24" s="1"/>
  <c r="AM108" i="24" s="1"/>
  <c r="Z108" i="24"/>
  <c r="Y108" i="24"/>
  <c r="AY107" i="24"/>
  <c r="AO107" i="24"/>
  <c r="AN107" i="24"/>
  <c r="AG107" i="24"/>
  <c r="AF107" i="24"/>
  <c r="AE107" i="24"/>
  <c r="AD107" i="24"/>
  <c r="AC107" i="24"/>
  <c r="AL107" i="24" s="1"/>
  <c r="AX107" i="24" s="1"/>
  <c r="AB107" i="24"/>
  <c r="AA107" i="24"/>
  <c r="AK107" i="24" s="1"/>
  <c r="AM107" i="24" s="1"/>
  <c r="Z107" i="24"/>
  <c r="AI107" i="24" s="1"/>
  <c r="Y107" i="24"/>
  <c r="AW106" i="24"/>
  <c r="AV106" i="24"/>
  <c r="AU106" i="24"/>
  <c r="AN106" i="24"/>
  <c r="AG106" i="24"/>
  <c r="AF106" i="24"/>
  <c r="AE106" i="24"/>
  <c r="AD106" i="24"/>
  <c r="AY106" i="24" s="1"/>
  <c r="AC106" i="24"/>
  <c r="AB106" i="24"/>
  <c r="AA106" i="24"/>
  <c r="AO106" i="24" s="1"/>
  <c r="Z106" i="24"/>
  <c r="AL106" i="24" s="1"/>
  <c r="Y106" i="24"/>
  <c r="AT105" i="24"/>
  <c r="AP105" i="24"/>
  <c r="AI105" i="24"/>
  <c r="AG105" i="24"/>
  <c r="AF105" i="24"/>
  <c r="AE105" i="24"/>
  <c r="AC105" i="24"/>
  <c r="AB105" i="24"/>
  <c r="AU105" i="24" s="1"/>
  <c r="AA105" i="24"/>
  <c r="AO105" i="24" s="1"/>
  <c r="Z105" i="24"/>
  <c r="AL105" i="24" s="1"/>
  <c r="AX105" i="24" s="1"/>
  <c r="Y105" i="24"/>
  <c r="AO104" i="24"/>
  <c r="AN104" i="24"/>
  <c r="AI104" i="24"/>
  <c r="AG104" i="24"/>
  <c r="AF104" i="24"/>
  <c r="AE104" i="24"/>
  <c r="AC104" i="24"/>
  <c r="AA104" i="24"/>
  <c r="AK104" i="24" s="1"/>
  <c r="Z104" i="24"/>
  <c r="Y104" i="24"/>
  <c r="AW103" i="24"/>
  <c r="AP103" i="24"/>
  <c r="AO103" i="24"/>
  <c r="AN103" i="24"/>
  <c r="AL103" i="24"/>
  <c r="AG103" i="24"/>
  <c r="AF103" i="24"/>
  <c r="AE103" i="24"/>
  <c r="AD103" i="24"/>
  <c r="AY103" i="24" s="1"/>
  <c r="AC103" i="24"/>
  <c r="AB103" i="24"/>
  <c r="AA103" i="24"/>
  <c r="AK103" i="24" s="1"/>
  <c r="AM103" i="24" s="1"/>
  <c r="Z103" i="24"/>
  <c r="AI103" i="24" s="1"/>
  <c r="Y103" i="24"/>
  <c r="AW102" i="24"/>
  <c r="AV102" i="24"/>
  <c r="AU102" i="24"/>
  <c r="AN102" i="24"/>
  <c r="AG102" i="24"/>
  <c r="AF102" i="24"/>
  <c r="AE102" i="24"/>
  <c r="AD102" i="24"/>
  <c r="AY102" i="24" s="1"/>
  <c r="AC102" i="24"/>
  <c r="AL102" i="24" s="1"/>
  <c r="AB102" i="24"/>
  <c r="AA102" i="24"/>
  <c r="AO102" i="24" s="1"/>
  <c r="Z102" i="24"/>
  <c r="AI102" i="24" s="1"/>
  <c r="Y102" i="24"/>
  <c r="AK101" i="24"/>
  <c r="AG101" i="24"/>
  <c r="AF101" i="24"/>
  <c r="AE101" i="24"/>
  <c r="AC101" i="24"/>
  <c r="AA101" i="24"/>
  <c r="Z101" i="24"/>
  <c r="AL101" i="24" s="1"/>
  <c r="Y101" i="24"/>
  <c r="AD101" i="24" s="1"/>
  <c r="AY101" i="24" s="1"/>
  <c r="AO100" i="24"/>
  <c r="AN100" i="24"/>
  <c r="AG100" i="24"/>
  <c r="AG112" i="24" s="1"/>
  <c r="AF100" i="24"/>
  <c r="AF112" i="24" s="1"/>
  <c r="AE100" i="24"/>
  <c r="AC100" i="24"/>
  <c r="AA100" i="24"/>
  <c r="AK100" i="24" s="1"/>
  <c r="Z100" i="24"/>
  <c r="AI100" i="24" s="1"/>
  <c r="Y100" i="24"/>
  <c r="X96" i="24"/>
  <c r="W96" i="24"/>
  <c r="V96" i="24"/>
  <c r="U96" i="24"/>
  <c r="T96" i="24"/>
  <c r="S96" i="24"/>
  <c r="R96" i="24"/>
  <c r="Q96" i="24"/>
  <c r="P96" i="24"/>
  <c r="O96" i="24"/>
  <c r="N96" i="24"/>
  <c r="M96" i="24"/>
  <c r="L96" i="24"/>
  <c r="K96" i="24"/>
  <c r="J96" i="24"/>
  <c r="I96" i="24"/>
  <c r="H96" i="24"/>
  <c r="G96" i="24"/>
  <c r="F96" i="24"/>
  <c r="E96" i="24"/>
  <c r="D96" i="24"/>
  <c r="C96" i="24"/>
  <c r="B96" i="24"/>
  <c r="AW95" i="24"/>
  <c r="AL95" i="24"/>
  <c r="AX95" i="24" s="1"/>
  <c r="AK95" i="24"/>
  <c r="AM95" i="24" s="1"/>
  <c r="AG95" i="24"/>
  <c r="AF95" i="24"/>
  <c r="AE95" i="24"/>
  <c r="AC95" i="24"/>
  <c r="AB95" i="24"/>
  <c r="AA95" i="24"/>
  <c r="Z95" i="24"/>
  <c r="AI95" i="24" s="1"/>
  <c r="Y95" i="24"/>
  <c r="AV95" i="24" s="1"/>
  <c r="AT94" i="24"/>
  <c r="AP94" i="24"/>
  <c r="AL94" i="24"/>
  <c r="AG94" i="24"/>
  <c r="AF94" i="24"/>
  <c r="AE94" i="24"/>
  <c r="AC94" i="24"/>
  <c r="AB94" i="24"/>
  <c r="AW94" i="24" s="1"/>
  <c r="AA94" i="24"/>
  <c r="AO94" i="24" s="1"/>
  <c r="Z94" i="24"/>
  <c r="AI94" i="24" s="1"/>
  <c r="Y94" i="24"/>
  <c r="AD94" i="24" s="1"/>
  <c r="AY94" i="24" s="1"/>
  <c r="AY93" i="24"/>
  <c r="AO93" i="24"/>
  <c r="AN93" i="24"/>
  <c r="AM93" i="24"/>
  <c r="AL93" i="24"/>
  <c r="AX93" i="24" s="1"/>
  <c r="AG93" i="24"/>
  <c r="AF93" i="24"/>
  <c r="AE93" i="24"/>
  <c r="AC93" i="24"/>
  <c r="AB93" i="24"/>
  <c r="AA93" i="24"/>
  <c r="AK93" i="24" s="1"/>
  <c r="Z93" i="24"/>
  <c r="AI93" i="24" s="1"/>
  <c r="Y93" i="24"/>
  <c r="AD93" i="24" s="1"/>
  <c r="AY92" i="24"/>
  <c r="AU92" i="24"/>
  <c r="AP92" i="24"/>
  <c r="AN92" i="24"/>
  <c r="AG92" i="24"/>
  <c r="AF92" i="24"/>
  <c r="AE92" i="24"/>
  <c r="AD92" i="24"/>
  <c r="AC92" i="24"/>
  <c r="AL92" i="24" s="1"/>
  <c r="AX92" i="24" s="1"/>
  <c r="AB92" i="24"/>
  <c r="AT92" i="24" s="1"/>
  <c r="AA92" i="24"/>
  <c r="AO92" i="24" s="1"/>
  <c r="Z92" i="24"/>
  <c r="AI92" i="24" s="1"/>
  <c r="Y92" i="24"/>
  <c r="AY91" i="24"/>
  <c r="AN91" i="24"/>
  <c r="AG91" i="24"/>
  <c r="AF91" i="24"/>
  <c r="AE91" i="24"/>
  <c r="AD91" i="24"/>
  <c r="AC91" i="24"/>
  <c r="AL91" i="24" s="1"/>
  <c r="AA91" i="24"/>
  <c r="AO91" i="24" s="1"/>
  <c r="Z91" i="24"/>
  <c r="AI91" i="24" s="1"/>
  <c r="Y91" i="24"/>
  <c r="AB91" i="24" s="1"/>
  <c r="AV90" i="24"/>
  <c r="AU90" i="24"/>
  <c r="AG90" i="24"/>
  <c r="AF90" i="24"/>
  <c r="AE90" i="24"/>
  <c r="AD90" i="24"/>
  <c r="AC90" i="24"/>
  <c r="AB90" i="24"/>
  <c r="AT90" i="24" s="1"/>
  <c r="AA90" i="24"/>
  <c r="Z90" i="24"/>
  <c r="AL90" i="24" s="1"/>
  <c r="Y90" i="24"/>
  <c r="AN89" i="24"/>
  <c r="AG89" i="24"/>
  <c r="AF89" i="24"/>
  <c r="AE89" i="24"/>
  <c r="AC89" i="24"/>
  <c r="AL89" i="24" s="1"/>
  <c r="AA89" i="24"/>
  <c r="AO89" i="24" s="1"/>
  <c r="Z89" i="24"/>
  <c r="AI89" i="24" s="1"/>
  <c r="Y89" i="24"/>
  <c r="AV88" i="24"/>
  <c r="AU88" i="24"/>
  <c r="AO88" i="24"/>
  <c r="AN88" i="24"/>
  <c r="AG88" i="24"/>
  <c r="AF88" i="24"/>
  <c r="AE88" i="24"/>
  <c r="AD88" i="24"/>
  <c r="AY88" i="24" s="1"/>
  <c r="AC88" i="24"/>
  <c r="AB88" i="24"/>
  <c r="AW88" i="24" s="1"/>
  <c r="AA88" i="24"/>
  <c r="AK88" i="24" s="1"/>
  <c r="AM88" i="24" s="1"/>
  <c r="Z88" i="24"/>
  <c r="AL88" i="24" s="1"/>
  <c r="Y88" i="24"/>
  <c r="AW87" i="24"/>
  <c r="AO87" i="24"/>
  <c r="AN87" i="24"/>
  <c r="AL87" i="24"/>
  <c r="AM87" i="24" s="1"/>
  <c r="AG87" i="24"/>
  <c r="AF87" i="24"/>
  <c r="AE87" i="24"/>
  <c r="AC87" i="24"/>
  <c r="AB87" i="24"/>
  <c r="AA87" i="24"/>
  <c r="AK87" i="24" s="1"/>
  <c r="Z87" i="24"/>
  <c r="AI87" i="24" s="1"/>
  <c r="Y87" i="24"/>
  <c r="AV87" i="24" s="1"/>
  <c r="AV86" i="24"/>
  <c r="AU86" i="24"/>
  <c r="AG86" i="24"/>
  <c r="AF86" i="24"/>
  <c r="AE86" i="24"/>
  <c r="AD86" i="24"/>
  <c r="AY86" i="24" s="1"/>
  <c r="AC86" i="24"/>
  <c r="AB86" i="24"/>
  <c r="AT86" i="24" s="1"/>
  <c r="AA86" i="24"/>
  <c r="Z86" i="24"/>
  <c r="AL86" i="24" s="1"/>
  <c r="Y86" i="24"/>
  <c r="AN85" i="24"/>
  <c r="AG85" i="24"/>
  <c r="AF85" i="24"/>
  <c r="AF96" i="24" s="1"/>
  <c r="AE85" i="24"/>
  <c r="AC85" i="24"/>
  <c r="AC96" i="24" s="1"/>
  <c r="AA85" i="24"/>
  <c r="AO85" i="24" s="1"/>
  <c r="Z85" i="24"/>
  <c r="AI85" i="24" s="1"/>
  <c r="Y85" i="24"/>
  <c r="AV84" i="24"/>
  <c r="AU84" i="24"/>
  <c r="AO84" i="24"/>
  <c r="AN84" i="24"/>
  <c r="AG84" i="24"/>
  <c r="AF84" i="24"/>
  <c r="AE84" i="24"/>
  <c r="AE96" i="24" s="1"/>
  <c r="AD84" i="24"/>
  <c r="AC84" i="24"/>
  <c r="AB84" i="24"/>
  <c r="AW84" i="24" s="1"/>
  <c r="AA84" i="24"/>
  <c r="AK84" i="24" s="1"/>
  <c r="Z84" i="24"/>
  <c r="Y84" i="24"/>
  <c r="X80" i="24"/>
  <c r="W80" i="24"/>
  <c r="V80" i="24"/>
  <c r="U80" i="24"/>
  <c r="T80" i="24"/>
  <c r="S80" i="24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D80" i="24"/>
  <c r="C80" i="24"/>
  <c r="B80" i="24"/>
  <c r="AW79" i="24"/>
  <c r="AP79" i="24"/>
  <c r="AO79" i="24"/>
  <c r="AL79" i="24"/>
  <c r="AG79" i="24"/>
  <c r="AF79" i="24"/>
  <c r="AR79" i="24" s="1"/>
  <c r="AE79" i="24"/>
  <c r="AQ79" i="24" s="1"/>
  <c r="AC79" i="24"/>
  <c r="AB79" i="24"/>
  <c r="AU79" i="24" s="1"/>
  <c r="AA79" i="24"/>
  <c r="AN79" i="24" s="1"/>
  <c r="Z79" i="24"/>
  <c r="AI79" i="24" s="1"/>
  <c r="AX79" i="24" s="1"/>
  <c r="Y79" i="24"/>
  <c r="AV79" i="24" s="1"/>
  <c r="AN78" i="24"/>
  <c r="AG78" i="24"/>
  <c r="AF78" i="24"/>
  <c r="AE78" i="24"/>
  <c r="AC78" i="24"/>
  <c r="AL78" i="24" s="1"/>
  <c r="AX78" i="24" s="1"/>
  <c r="AA78" i="24"/>
  <c r="AO78" i="24" s="1"/>
  <c r="Z78" i="24"/>
  <c r="AI78" i="24" s="1"/>
  <c r="Y78" i="24"/>
  <c r="AN77" i="24"/>
  <c r="AI77" i="24"/>
  <c r="AG77" i="24"/>
  <c r="AF77" i="24"/>
  <c r="AE77" i="24"/>
  <c r="AC77" i="24"/>
  <c r="AL77" i="24" s="1"/>
  <c r="AA77" i="24"/>
  <c r="AO77" i="24" s="1"/>
  <c r="Z77" i="24"/>
  <c r="Y77" i="24"/>
  <c r="AW76" i="24"/>
  <c r="AV76" i="24"/>
  <c r="AS76" i="24"/>
  <c r="AR76" i="24"/>
  <c r="AG76" i="24"/>
  <c r="AF76" i="24"/>
  <c r="AE76" i="24"/>
  <c r="AQ76" i="24" s="1"/>
  <c r="AD76" i="24"/>
  <c r="AC76" i="24"/>
  <c r="AB76" i="24"/>
  <c r="AA76" i="24"/>
  <c r="Z76" i="24"/>
  <c r="AL76" i="24" s="1"/>
  <c r="Y76" i="24"/>
  <c r="AS75" i="24"/>
  <c r="AL75" i="24"/>
  <c r="AG75" i="24"/>
  <c r="AF75" i="24"/>
  <c r="AE75" i="24"/>
  <c r="AC75" i="24"/>
  <c r="AB75" i="24"/>
  <c r="AA75" i="24"/>
  <c r="Z75" i="24"/>
  <c r="AI75" i="24" s="1"/>
  <c r="Y75" i="24"/>
  <c r="AU74" i="24"/>
  <c r="AT74" i="24"/>
  <c r="AO74" i="24"/>
  <c r="AN74" i="24"/>
  <c r="AL74" i="24"/>
  <c r="AX74" i="24" s="1"/>
  <c r="AG74" i="24"/>
  <c r="AF74" i="24"/>
  <c r="AE74" i="24"/>
  <c r="AC74" i="24"/>
  <c r="AB74" i="24"/>
  <c r="AA74" i="24"/>
  <c r="AK74" i="24" s="1"/>
  <c r="Z74" i="24"/>
  <c r="AI74" i="24" s="1"/>
  <c r="Y74" i="24"/>
  <c r="AW74" i="24" s="1"/>
  <c r="AO73" i="24"/>
  <c r="AN73" i="24"/>
  <c r="AG73" i="24"/>
  <c r="AS73" i="24" s="1"/>
  <c r="AF73" i="24"/>
  <c r="AE73" i="24"/>
  <c r="AD73" i="24"/>
  <c r="AY73" i="24" s="1"/>
  <c r="AC73" i="24"/>
  <c r="AL73" i="24" s="1"/>
  <c r="AA73" i="24"/>
  <c r="AK73" i="24" s="1"/>
  <c r="AM73" i="24" s="1"/>
  <c r="Z73" i="24"/>
  <c r="AI73" i="24" s="1"/>
  <c r="Y73" i="24"/>
  <c r="AB73" i="24" s="1"/>
  <c r="AW72" i="24"/>
  <c r="AV72" i="24"/>
  <c r="AS72" i="24"/>
  <c r="AR72" i="24"/>
  <c r="AO72" i="24"/>
  <c r="AN72" i="24"/>
  <c r="AG72" i="24"/>
  <c r="AF72" i="24"/>
  <c r="AE72" i="24"/>
  <c r="AQ72" i="24" s="1"/>
  <c r="AD72" i="24"/>
  <c r="AY72" i="24" s="1"/>
  <c r="AC72" i="24"/>
  <c r="AB72" i="24"/>
  <c r="AU72" i="24" s="1"/>
  <c r="AA72" i="24"/>
  <c r="AK72" i="24" s="1"/>
  <c r="Z72" i="24"/>
  <c r="AL72" i="24" s="1"/>
  <c r="Y72" i="24"/>
  <c r="AW71" i="24"/>
  <c r="AP71" i="24"/>
  <c r="AO71" i="24"/>
  <c r="AL71" i="24"/>
  <c r="AG71" i="24"/>
  <c r="AF71" i="24"/>
  <c r="AR71" i="24" s="1"/>
  <c r="AE71" i="24"/>
  <c r="AQ71" i="24" s="1"/>
  <c r="AC71" i="24"/>
  <c r="AB71" i="24"/>
  <c r="AU71" i="24" s="1"/>
  <c r="AA71" i="24"/>
  <c r="AN71" i="24" s="1"/>
  <c r="Z71" i="24"/>
  <c r="AI71" i="24" s="1"/>
  <c r="AX71" i="24" s="1"/>
  <c r="Y71" i="24"/>
  <c r="AV71" i="24" s="1"/>
  <c r="AG70" i="24"/>
  <c r="AF70" i="24"/>
  <c r="AE70" i="24"/>
  <c r="AC70" i="24"/>
  <c r="AL70" i="24" s="1"/>
  <c r="AA70" i="24"/>
  <c r="AO70" i="24" s="1"/>
  <c r="Z70" i="24"/>
  <c r="Y70" i="24"/>
  <c r="AN69" i="24"/>
  <c r="AG69" i="24"/>
  <c r="AF69" i="24"/>
  <c r="AE69" i="24"/>
  <c r="AD69" i="24"/>
  <c r="AY69" i="24" s="1"/>
  <c r="AC69" i="24"/>
  <c r="AL69" i="24" s="1"/>
  <c r="AA69" i="24"/>
  <c r="AO69" i="24" s="1"/>
  <c r="Z69" i="24"/>
  <c r="AI69" i="24" s="1"/>
  <c r="Y69" i="24"/>
  <c r="AW68" i="24"/>
  <c r="AV68" i="24"/>
  <c r="AS68" i="24"/>
  <c r="AR68" i="24"/>
  <c r="AG68" i="24"/>
  <c r="AF68" i="24"/>
  <c r="AE68" i="24"/>
  <c r="AQ68" i="24" s="1"/>
  <c r="AD68" i="24"/>
  <c r="AC68" i="24"/>
  <c r="AB68" i="24"/>
  <c r="AA68" i="24"/>
  <c r="AO68" i="24" s="1"/>
  <c r="Z68" i="24"/>
  <c r="Y68" i="24"/>
  <c r="X64" i="24"/>
  <c r="W64" i="24"/>
  <c r="V64" i="24"/>
  <c r="U64" i="24"/>
  <c r="T64" i="24"/>
  <c r="S64" i="24"/>
  <c r="R64" i="24"/>
  <c r="Q64" i="24"/>
  <c r="P64" i="24"/>
  <c r="O64" i="24"/>
  <c r="N64" i="24"/>
  <c r="M64" i="24"/>
  <c r="L64" i="24"/>
  <c r="K64" i="24"/>
  <c r="J64" i="24"/>
  <c r="I64" i="24"/>
  <c r="H64" i="24"/>
  <c r="G64" i="24"/>
  <c r="F64" i="24"/>
  <c r="E64" i="24"/>
  <c r="D64" i="24"/>
  <c r="C64" i="24"/>
  <c r="B64" i="24"/>
  <c r="AT63" i="24"/>
  <c r="AL63" i="24"/>
  <c r="AX63" i="24" s="1"/>
  <c r="AK63" i="24"/>
  <c r="AM63" i="24" s="1"/>
  <c r="AG63" i="24"/>
  <c r="AF63" i="24"/>
  <c r="AE63" i="24"/>
  <c r="AD63" i="24"/>
  <c r="AC63" i="24"/>
  <c r="AB63" i="24"/>
  <c r="AA63" i="24"/>
  <c r="Z63" i="24"/>
  <c r="AI63" i="24" s="1"/>
  <c r="Y63" i="24"/>
  <c r="AT62" i="24"/>
  <c r="AO62" i="24"/>
  <c r="AN62" i="24"/>
  <c r="AM62" i="24"/>
  <c r="AL62" i="24"/>
  <c r="AG62" i="24"/>
  <c r="AF62" i="24"/>
  <c r="AE62" i="24"/>
  <c r="AC62" i="24"/>
  <c r="AB62" i="24"/>
  <c r="AP62" i="24" s="1"/>
  <c r="AA62" i="24"/>
  <c r="AK62" i="24" s="1"/>
  <c r="Z62" i="24"/>
  <c r="AI62" i="24" s="1"/>
  <c r="Y62" i="24"/>
  <c r="AO61" i="24"/>
  <c r="AN61" i="24"/>
  <c r="AI61" i="24"/>
  <c r="AG61" i="24"/>
  <c r="AF61" i="24"/>
  <c r="AE61" i="24"/>
  <c r="AD61" i="24"/>
  <c r="AY61" i="24" s="1"/>
  <c r="AC61" i="24"/>
  <c r="AA61" i="24"/>
  <c r="AK61" i="24" s="1"/>
  <c r="Z61" i="24"/>
  <c r="Y61" i="24"/>
  <c r="AB61" i="24" s="1"/>
  <c r="AG60" i="24"/>
  <c r="AF60" i="24"/>
  <c r="AE60" i="24"/>
  <c r="AD60" i="24"/>
  <c r="AC60" i="24"/>
  <c r="AL60" i="24" s="1"/>
  <c r="AX60" i="24" s="1"/>
  <c r="AA60" i="24"/>
  <c r="AO60" i="24" s="1"/>
  <c r="Z60" i="24"/>
  <c r="AI60" i="24" s="1"/>
  <c r="Y60" i="24"/>
  <c r="AB60" i="24" s="1"/>
  <c r="AX59" i="24"/>
  <c r="AW59" i="24"/>
  <c r="AL59" i="24"/>
  <c r="AG59" i="24"/>
  <c r="AF59" i="24"/>
  <c r="AR59" i="24" s="1"/>
  <c r="AE59" i="24"/>
  <c r="AC59" i="24"/>
  <c r="AB59" i="24"/>
  <c r="AU59" i="24" s="1"/>
  <c r="AA59" i="24"/>
  <c r="AN59" i="24" s="1"/>
  <c r="Z59" i="24"/>
  <c r="AI59" i="24" s="1"/>
  <c r="Y59" i="24"/>
  <c r="AV59" i="24" s="1"/>
  <c r="AL58" i="24"/>
  <c r="AG58" i="24"/>
  <c r="AF58" i="24"/>
  <c r="AE58" i="24"/>
  <c r="AC58" i="24"/>
  <c r="AA58" i="24"/>
  <c r="AO58" i="24" s="1"/>
  <c r="Z58" i="24"/>
  <c r="Y58" i="24"/>
  <c r="AN57" i="24"/>
  <c r="AG57" i="24"/>
  <c r="AG8" i="24" s="1"/>
  <c r="AF57" i="24"/>
  <c r="AE57" i="24"/>
  <c r="AC57" i="24"/>
  <c r="AL57" i="24" s="1"/>
  <c r="AA57" i="24"/>
  <c r="AO57" i="24" s="1"/>
  <c r="Z57" i="24"/>
  <c r="Y57" i="24"/>
  <c r="AW56" i="24"/>
  <c r="AV56" i="24"/>
  <c r="AO56" i="24"/>
  <c r="AN56" i="24"/>
  <c r="AG56" i="24"/>
  <c r="AF56" i="24"/>
  <c r="AE56" i="24"/>
  <c r="AD56" i="24"/>
  <c r="AC56" i="24"/>
  <c r="AB56" i="24"/>
  <c r="AA56" i="24"/>
  <c r="AK56" i="24" s="1"/>
  <c r="AM56" i="24" s="1"/>
  <c r="Z56" i="24"/>
  <c r="AL56" i="24" s="1"/>
  <c r="Y56" i="24"/>
  <c r="AL55" i="24"/>
  <c r="AX55" i="24" s="1"/>
  <c r="AG55" i="24"/>
  <c r="AF55" i="24"/>
  <c r="AE55" i="24"/>
  <c r="AD55" i="24"/>
  <c r="AC55" i="24"/>
  <c r="AB55" i="24"/>
  <c r="AV55" i="24" s="1"/>
  <c r="AA55" i="24"/>
  <c r="Z55" i="24"/>
  <c r="AI55" i="24" s="1"/>
  <c r="Y55" i="24"/>
  <c r="AO54" i="24"/>
  <c r="AN54" i="24"/>
  <c r="AL54" i="24"/>
  <c r="AG54" i="24"/>
  <c r="AF54" i="24"/>
  <c r="AE54" i="24"/>
  <c r="AC54" i="24"/>
  <c r="AA54" i="24"/>
  <c r="AK54" i="24" s="1"/>
  <c r="AM54" i="24" s="1"/>
  <c r="Z54" i="24"/>
  <c r="Y54" i="24"/>
  <c r="AO53" i="24"/>
  <c r="AN53" i="24"/>
  <c r="AI53" i="24"/>
  <c r="AG53" i="24"/>
  <c r="AF53" i="24"/>
  <c r="AE53" i="24"/>
  <c r="AC53" i="24"/>
  <c r="AA53" i="24"/>
  <c r="Z53" i="24"/>
  <c r="Y53" i="24"/>
  <c r="AN52" i="24"/>
  <c r="AG52" i="24"/>
  <c r="AF52" i="24"/>
  <c r="AF64" i="24" s="1"/>
  <c r="AE52" i="24"/>
  <c r="AD52" i="24"/>
  <c r="AC52" i="24"/>
  <c r="AL52" i="24" s="1"/>
  <c r="AA52" i="24"/>
  <c r="Z52" i="24"/>
  <c r="AI52" i="24" s="1"/>
  <c r="Y52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C48" i="24"/>
  <c r="B48" i="24"/>
  <c r="AG47" i="24"/>
  <c r="AF47" i="24"/>
  <c r="AE47" i="24"/>
  <c r="AC47" i="24"/>
  <c r="AL47" i="24" s="1"/>
  <c r="AA47" i="24"/>
  <c r="AO47" i="24" s="1"/>
  <c r="Z47" i="24"/>
  <c r="AI47" i="24" s="1"/>
  <c r="Y47" i="24"/>
  <c r="AV46" i="24"/>
  <c r="AS46" i="24"/>
  <c r="AR46" i="24"/>
  <c r="AG46" i="24"/>
  <c r="AF46" i="24"/>
  <c r="AE46" i="24"/>
  <c r="AQ46" i="24" s="1"/>
  <c r="AD46" i="24"/>
  <c r="AY46" i="24" s="1"/>
  <c r="AC46" i="24"/>
  <c r="AB46" i="24"/>
  <c r="AP46" i="24" s="1"/>
  <c r="AA46" i="24"/>
  <c r="AO46" i="24" s="1"/>
  <c r="Z46" i="24"/>
  <c r="Y46" i="24"/>
  <c r="AS45" i="24"/>
  <c r="AL45" i="24"/>
  <c r="AX45" i="24" s="1"/>
  <c r="AG45" i="24"/>
  <c r="AF45" i="24"/>
  <c r="AR45" i="24" s="1"/>
  <c r="AE45" i="24"/>
  <c r="AQ45" i="24" s="1"/>
  <c r="AD45" i="24"/>
  <c r="AC45" i="24"/>
  <c r="AB45" i="24"/>
  <c r="AA45" i="24"/>
  <c r="Z45" i="24"/>
  <c r="AI45" i="24" s="1"/>
  <c r="Y45" i="24"/>
  <c r="AN44" i="24"/>
  <c r="AL44" i="24"/>
  <c r="AG44" i="24"/>
  <c r="AS44" i="24" s="1"/>
  <c r="AF44" i="24"/>
  <c r="AR44" i="24" s="1"/>
  <c r="AE44" i="24"/>
  <c r="AD44" i="24"/>
  <c r="AY44" i="24" s="1"/>
  <c r="AC44" i="24"/>
  <c r="AC11" i="24" s="1"/>
  <c r="AB44" i="24"/>
  <c r="AA44" i="24"/>
  <c r="AK44" i="24" s="1"/>
  <c r="Z44" i="24"/>
  <c r="AI44" i="24" s="1"/>
  <c r="Y44" i="24"/>
  <c r="AW44" i="24" s="1"/>
  <c r="AU43" i="24"/>
  <c r="AO43" i="24"/>
  <c r="AN43" i="24"/>
  <c r="AG43" i="24"/>
  <c r="AS43" i="24" s="1"/>
  <c r="AF43" i="24"/>
  <c r="AE43" i="24"/>
  <c r="AD43" i="24"/>
  <c r="AY43" i="24" s="1"/>
  <c r="AC43" i="24"/>
  <c r="AA43" i="24"/>
  <c r="AK43" i="24" s="1"/>
  <c r="Z43" i="24"/>
  <c r="AI43" i="24" s="1"/>
  <c r="Y43" i="24"/>
  <c r="AB43" i="24" s="1"/>
  <c r="AV42" i="24"/>
  <c r="AO42" i="24"/>
  <c r="AN42" i="24"/>
  <c r="AG42" i="24"/>
  <c r="AF42" i="24"/>
  <c r="AE42" i="24"/>
  <c r="AQ42" i="24" s="1"/>
  <c r="AD42" i="24"/>
  <c r="AC42" i="24"/>
  <c r="AL42" i="24" s="1"/>
  <c r="AX42" i="24" s="1"/>
  <c r="AA42" i="24"/>
  <c r="AK42" i="24" s="1"/>
  <c r="AM42" i="24" s="1"/>
  <c r="Z42" i="24"/>
  <c r="AI42" i="24" s="1"/>
  <c r="Y42" i="24"/>
  <c r="AB42" i="24" s="1"/>
  <c r="AO41" i="24"/>
  <c r="AL41" i="24"/>
  <c r="AG41" i="24"/>
  <c r="AF41" i="24"/>
  <c r="AE41" i="24"/>
  <c r="AC41" i="24"/>
  <c r="AA41" i="24"/>
  <c r="AN41" i="24" s="1"/>
  <c r="Z41" i="24"/>
  <c r="AI41" i="24" s="1"/>
  <c r="AX41" i="24" s="1"/>
  <c r="Y41" i="24"/>
  <c r="AL40" i="24"/>
  <c r="AG40" i="24"/>
  <c r="AF40" i="24"/>
  <c r="AE40" i="24"/>
  <c r="AC40" i="24"/>
  <c r="AA40" i="24"/>
  <c r="AO40" i="24" s="1"/>
  <c r="Z40" i="24"/>
  <c r="AI40" i="24" s="1"/>
  <c r="AX40" i="24" s="1"/>
  <c r="Y40" i="24"/>
  <c r="AG39" i="24"/>
  <c r="AF39" i="24"/>
  <c r="AE39" i="24"/>
  <c r="AC39" i="24"/>
  <c r="AL39" i="24" s="1"/>
  <c r="AX39" i="24" s="1"/>
  <c r="AA39" i="24"/>
  <c r="AO39" i="24" s="1"/>
  <c r="Z39" i="24"/>
  <c r="AI39" i="24" s="1"/>
  <c r="Y39" i="24"/>
  <c r="AV38" i="24"/>
  <c r="AS38" i="24"/>
  <c r="AR38" i="24"/>
  <c r="AG38" i="24"/>
  <c r="AF38" i="24"/>
  <c r="AE38" i="24"/>
  <c r="AQ38" i="24" s="1"/>
  <c r="AD38" i="24"/>
  <c r="AY38" i="24" s="1"/>
  <c r="AC38" i="24"/>
  <c r="AB38" i="24"/>
  <c r="AP38" i="24" s="1"/>
  <c r="AA38" i="24"/>
  <c r="AO38" i="24" s="1"/>
  <c r="Z38" i="24"/>
  <c r="Y38" i="24"/>
  <c r="AW38" i="24" s="1"/>
  <c r="AS37" i="24"/>
  <c r="AL37" i="24"/>
  <c r="AK37" i="24"/>
  <c r="AM37" i="24" s="1"/>
  <c r="AG37" i="24"/>
  <c r="AF37" i="24"/>
  <c r="AR37" i="24" s="1"/>
  <c r="AE37" i="24"/>
  <c r="AQ37" i="24" s="1"/>
  <c r="AD37" i="24"/>
  <c r="AY37" i="24" s="1"/>
  <c r="AC37" i="24"/>
  <c r="AB37" i="24"/>
  <c r="AT37" i="24" s="1"/>
  <c r="AA37" i="24"/>
  <c r="Z37" i="24"/>
  <c r="AI37" i="24" s="1"/>
  <c r="Y37" i="24"/>
  <c r="AN36" i="24"/>
  <c r="AL36" i="24"/>
  <c r="AG36" i="24"/>
  <c r="AS36" i="24" s="1"/>
  <c r="AF36" i="24"/>
  <c r="AR36" i="24" s="1"/>
  <c r="AE36" i="24"/>
  <c r="AQ36" i="24" s="1"/>
  <c r="AD36" i="24"/>
  <c r="AC36" i="24"/>
  <c r="AB36" i="24"/>
  <c r="AA36" i="24"/>
  <c r="Z36" i="24"/>
  <c r="Y36" i="24"/>
  <c r="Y48" i="24" s="1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C32" i="24"/>
  <c r="B32" i="24"/>
  <c r="AO31" i="24"/>
  <c r="AN31" i="24"/>
  <c r="AG31" i="24"/>
  <c r="AS31" i="24" s="1"/>
  <c r="AF31" i="24"/>
  <c r="AR31" i="24" s="1"/>
  <c r="AE31" i="24"/>
  <c r="AD31" i="24"/>
  <c r="AC31" i="24"/>
  <c r="AA31" i="24"/>
  <c r="AK31" i="24" s="1"/>
  <c r="Z31" i="24"/>
  <c r="AI31" i="24" s="1"/>
  <c r="Y31" i="24"/>
  <c r="AB31" i="24" s="1"/>
  <c r="AO30" i="24"/>
  <c r="AN30" i="24"/>
  <c r="AG30" i="24"/>
  <c r="AF30" i="24"/>
  <c r="AE30" i="24"/>
  <c r="AE13" i="24" s="1"/>
  <c r="AD30" i="24"/>
  <c r="AC30" i="24"/>
  <c r="AL30" i="24" s="1"/>
  <c r="AA30" i="24"/>
  <c r="AK30" i="24" s="1"/>
  <c r="AM30" i="24" s="1"/>
  <c r="Z30" i="24"/>
  <c r="AI30" i="24" s="1"/>
  <c r="Y30" i="24"/>
  <c r="AB30" i="24" s="1"/>
  <c r="AO29" i="24"/>
  <c r="AG29" i="24"/>
  <c r="AF29" i="24"/>
  <c r="AF12" i="24" s="1"/>
  <c r="AE29" i="24"/>
  <c r="AC29" i="24"/>
  <c r="AL29" i="24" s="1"/>
  <c r="AA29" i="24"/>
  <c r="AN29" i="24" s="1"/>
  <c r="Z29" i="24"/>
  <c r="AI29" i="24" s="1"/>
  <c r="Y29" i="24"/>
  <c r="AL28" i="24"/>
  <c r="AG28" i="24"/>
  <c r="AG11" i="24" s="1"/>
  <c r="AF28" i="24"/>
  <c r="AE28" i="24"/>
  <c r="AC28" i="24"/>
  <c r="AA28" i="24"/>
  <c r="AO28" i="24" s="1"/>
  <c r="Z28" i="24"/>
  <c r="AI28" i="24" s="1"/>
  <c r="AX28" i="24" s="1"/>
  <c r="Y28" i="24"/>
  <c r="AG27" i="24"/>
  <c r="AF27" i="24"/>
  <c r="AE27" i="24"/>
  <c r="AC27" i="24"/>
  <c r="AL27" i="24" s="1"/>
  <c r="AA27" i="24"/>
  <c r="AO27" i="24" s="1"/>
  <c r="Z27" i="24"/>
  <c r="Z10" i="24" s="1"/>
  <c r="Y27" i="24"/>
  <c r="AV26" i="24"/>
  <c r="AS26" i="24"/>
  <c r="AR26" i="24"/>
  <c r="AG26" i="24"/>
  <c r="AF26" i="24"/>
  <c r="AE26" i="24"/>
  <c r="AQ26" i="24" s="1"/>
  <c r="AD26" i="24"/>
  <c r="AY26" i="24" s="1"/>
  <c r="AC26" i="24"/>
  <c r="AB26" i="24"/>
  <c r="AP26" i="24" s="1"/>
  <c r="AA26" i="24"/>
  <c r="AA9" i="24" s="1"/>
  <c r="AO9" i="24" s="1"/>
  <c r="Z26" i="24"/>
  <c r="Y26" i="24"/>
  <c r="AW26" i="24" s="1"/>
  <c r="AS25" i="24"/>
  <c r="AL25" i="24"/>
  <c r="AX25" i="24" s="1"/>
  <c r="AG25" i="24"/>
  <c r="AF25" i="24"/>
  <c r="AR25" i="24" s="1"/>
  <c r="AE25" i="24"/>
  <c r="AQ25" i="24" s="1"/>
  <c r="AD25" i="24"/>
  <c r="AY25" i="24" s="1"/>
  <c r="AC25" i="24"/>
  <c r="AB25" i="24"/>
  <c r="AA25" i="24"/>
  <c r="AK25" i="24" s="1"/>
  <c r="AM25" i="24" s="1"/>
  <c r="Z25" i="24"/>
  <c r="AI25" i="24" s="1"/>
  <c r="Y25" i="24"/>
  <c r="AV25" i="24" s="1"/>
  <c r="AN24" i="24"/>
  <c r="AL24" i="24"/>
  <c r="AG24" i="24"/>
  <c r="AF24" i="24"/>
  <c r="AE24" i="24"/>
  <c r="AD24" i="24"/>
  <c r="AY24" i="24" s="1"/>
  <c r="AC24" i="24"/>
  <c r="AC7" i="24" s="1"/>
  <c r="AB24" i="24"/>
  <c r="AA24" i="24"/>
  <c r="AK24" i="24" s="1"/>
  <c r="Z24" i="24"/>
  <c r="AI24" i="24" s="1"/>
  <c r="Y24" i="24"/>
  <c r="AO23" i="24"/>
  <c r="AN23" i="24"/>
  <c r="AG23" i="24"/>
  <c r="AS23" i="24" s="1"/>
  <c r="AF23" i="24"/>
  <c r="AR23" i="24" s="1"/>
  <c r="AE23" i="24"/>
  <c r="AD23" i="24"/>
  <c r="AC23" i="24"/>
  <c r="AA23" i="24"/>
  <c r="AK23" i="24" s="1"/>
  <c r="Z23" i="24"/>
  <c r="AI23" i="24" s="1"/>
  <c r="Y23" i="24"/>
  <c r="AB23" i="24" s="1"/>
  <c r="AO22" i="24"/>
  <c r="AN22" i="24"/>
  <c r="AG22" i="24"/>
  <c r="AF22" i="24"/>
  <c r="AE22" i="24"/>
  <c r="AE5" i="24" s="1"/>
  <c r="AD22" i="24"/>
  <c r="AC22" i="24"/>
  <c r="AL22" i="24" s="1"/>
  <c r="AA22" i="24"/>
  <c r="AK22" i="24" s="1"/>
  <c r="AM22" i="24" s="1"/>
  <c r="Z22" i="24"/>
  <c r="AI22" i="24" s="1"/>
  <c r="Y22" i="24"/>
  <c r="AB22" i="24" s="1"/>
  <c r="AO21" i="24"/>
  <c r="AG21" i="24"/>
  <c r="AF21" i="24"/>
  <c r="AF4" i="24" s="1"/>
  <c r="AE21" i="24"/>
  <c r="AC21" i="24"/>
  <c r="AL21" i="24" s="1"/>
  <c r="AA21" i="24"/>
  <c r="AN21" i="24" s="1"/>
  <c r="Z21" i="24"/>
  <c r="AI21" i="24" s="1"/>
  <c r="Y21" i="24"/>
  <c r="AL20" i="24"/>
  <c r="AG20" i="24"/>
  <c r="AG3" i="24" s="1"/>
  <c r="AF20" i="24"/>
  <c r="AE20" i="24"/>
  <c r="AE32" i="24" s="1"/>
  <c r="AC20" i="24"/>
  <c r="AA20" i="24"/>
  <c r="AO20" i="24" s="1"/>
  <c r="Z20" i="24"/>
  <c r="Y20" i="24"/>
  <c r="AF14" i="24"/>
  <c r="AE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C14" i="24"/>
  <c r="B14" i="24"/>
  <c r="AG13" i="24"/>
  <c r="AF13" i="24"/>
  <c r="AC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C13" i="24"/>
  <c r="B13" i="24"/>
  <c r="AG12" i="24"/>
  <c r="AC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C12" i="24"/>
  <c r="B12" i="24"/>
  <c r="AE11" i="24"/>
  <c r="AA11" i="24"/>
  <c r="Z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AN11" i="24" s="1"/>
  <c r="K11" i="24"/>
  <c r="J11" i="24"/>
  <c r="AO11" i="24" s="1"/>
  <c r="I11" i="24"/>
  <c r="H11" i="24"/>
  <c r="G11" i="24"/>
  <c r="F11" i="24"/>
  <c r="E11" i="24"/>
  <c r="D11" i="24"/>
  <c r="C11" i="24"/>
  <c r="B11" i="24"/>
  <c r="AE10" i="24"/>
  <c r="AA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10" i="24"/>
  <c r="B10" i="24"/>
  <c r="AC9" i="24"/>
  <c r="Y9" i="24"/>
  <c r="X9" i="24"/>
  <c r="W9" i="24"/>
  <c r="V9" i="24"/>
  <c r="U9" i="24"/>
  <c r="T9" i="24"/>
  <c r="S9" i="24"/>
  <c r="R9" i="24"/>
  <c r="Q9" i="24"/>
  <c r="P9" i="24"/>
  <c r="O9" i="24"/>
  <c r="N9" i="24"/>
  <c r="M9" i="24"/>
  <c r="L9" i="24"/>
  <c r="K9" i="24"/>
  <c r="J9" i="24"/>
  <c r="I9" i="24"/>
  <c r="H9" i="24"/>
  <c r="G9" i="24"/>
  <c r="F9" i="24"/>
  <c r="E9" i="24"/>
  <c r="D9" i="24"/>
  <c r="C9" i="24"/>
  <c r="B9" i="24"/>
  <c r="AC8" i="24"/>
  <c r="AL8" i="24" s="1"/>
  <c r="AX8" i="24" s="1"/>
  <c r="Z8" i="24"/>
  <c r="AI8" i="24" s="1"/>
  <c r="Y8" i="24"/>
  <c r="AJ8" i="24" s="1"/>
  <c r="X8" i="24"/>
  <c r="W8" i="24"/>
  <c r="V8" i="24"/>
  <c r="U8" i="24"/>
  <c r="T8" i="24"/>
  <c r="S8" i="24"/>
  <c r="R8" i="24"/>
  <c r="Q8" i="24"/>
  <c r="P8" i="24"/>
  <c r="O8" i="24"/>
  <c r="N8" i="24"/>
  <c r="M8" i="24"/>
  <c r="L8" i="24"/>
  <c r="K8" i="24"/>
  <c r="J8" i="24"/>
  <c r="I8" i="24"/>
  <c r="H8" i="24"/>
  <c r="G8" i="24"/>
  <c r="F8" i="24"/>
  <c r="E8" i="24"/>
  <c r="D8" i="24"/>
  <c r="C8" i="24"/>
  <c r="B8" i="24"/>
  <c r="AE7" i="24"/>
  <c r="AA7" i="24"/>
  <c r="Z7" i="24"/>
  <c r="AL7" i="24" s="1"/>
  <c r="X7" i="24"/>
  <c r="W7" i="24"/>
  <c r="V7" i="24"/>
  <c r="V15" i="24" s="1"/>
  <c r="U7" i="24"/>
  <c r="T7" i="24"/>
  <c r="S7" i="24"/>
  <c r="R7" i="24"/>
  <c r="Q7" i="24"/>
  <c r="P7" i="24"/>
  <c r="O7" i="24"/>
  <c r="N7" i="24"/>
  <c r="N15" i="24" s="1"/>
  <c r="M7" i="24"/>
  <c r="L7" i="24"/>
  <c r="K7" i="24"/>
  <c r="J7" i="24"/>
  <c r="AO7" i="24" s="1"/>
  <c r="I7" i="24"/>
  <c r="H7" i="24"/>
  <c r="G7" i="24"/>
  <c r="AN7" i="24" s="1"/>
  <c r="F7" i="24"/>
  <c r="E7" i="24"/>
  <c r="D7" i="24"/>
  <c r="C7" i="24"/>
  <c r="B7" i="24"/>
  <c r="AF6" i="24"/>
  <c r="AE6" i="24"/>
  <c r="X6" i="24"/>
  <c r="W6" i="24"/>
  <c r="V6" i="24"/>
  <c r="U6" i="24"/>
  <c r="T6" i="24"/>
  <c r="S6" i="24"/>
  <c r="R6" i="24"/>
  <c r="Q6" i="24"/>
  <c r="P6" i="24"/>
  <c r="O6" i="24"/>
  <c r="N6" i="24"/>
  <c r="M6" i="24"/>
  <c r="L6" i="24"/>
  <c r="K6" i="24"/>
  <c r="J6" i="24"/>
  <c r="I6" i="24"/>
  <c r="H6" i="24"/>
  <c r="G6" i="24"/>
  <c r="F6" i="24"/>
  <c r="E6" i="24"/>
  <c r="D6" i="24"/>
  <c r="C6" i="24"/>
  <c r="B6" i="24"/>
  <c r="AG5" i="24"/>
  <c r="AF5" i="24"/>
  <c r="AC5" i="24"/>
  <c r="Y5" i="24"/>
  <c r="X5" i="24"/>
  <c r="W5" i="24"/>
  <c r="V5" i="24"/>
  <c r="U5" i="24"/>
  <c r="T5" i="24"/>
  <c r="S5" i="24"/>
  <c r="R5" i="24"/>
  <c r="Q5" i="24"/>
  <c r="P5" i="24"/>
  <c r="O5" i="24"/>
  <c r="N5" i="24"/>
  <c r="M5" i="24"/>
  <c r="L5" i="24"/>
  <c r="K5" i="24"/>
  <c r="J5" i="24"/>
  <c r="I5" i="24"/>
  <c r="H5" i="24"/>
  <c r="G5" i="24"/>
  <c r="F5" i="24"/>
  <c r="E5" i="24"/>
  <c r="D5" i="24"/>
  <c r="C5" i="24"/>
  <c r="B5" i="24"/>
  <c r="AG4" i="24"/>
  <c r="AC4" i="24"/>
  <c r="Z4" i="24"/>
  <c r="X4" i="24"/>
  <c r="W4" i="24"/>
  <c r="V4" i="24"/>
  <c r="U4" i="24"/>
  <c r="T4" i="24"/>
  <c r="S4" i="24"/>
  <c r="R4" i="24"/>
  <c r="Q4" i="24"/>
  <c r="P4" i="24"/>
  <c r="O4" i="24"/>
  <c r="N4" i="24"/>
  <c r="M4" i="24"/>
  <c r="L4" i="24"/>
  <c r="K4" i="24"/>
  <c r="J4" i="24"/>
  <c r="I4" i="24"/>
  <c r="H4" i="24"/>
  <c r="G4" i="24"/>
  <c r="F4" i="24"/>
  <c r="E4" i="24"/>
  <c r="D4" i="24"/>
  <c r="C4" i="24"/>
  <c r="B4" i="24"/>
  <c r="Z3" i="24"/>
  <c r="X3" i="24"/>
  <c r="X15" i="24" s="1"/>
  <c r="W3" i="24"/>
  <c r="V3" i="24"/>
  <c r="U3" i="24"/>
  <c r="T3" i="24"/>
  <c r="T15" i="24" s="1"/>
  <c r="S3" i="24"/>
  <c r="R3" i="24"/>
  <c r="R15" i="24" s="1"/>
  <c r="Q3" i="24"/>
  <c r="P3" i="24"/>
  <c r="P15" i="24" s="1"/>
  <c r="O3" i="24"/>
  <c r="N3" i="24"/>
  <c r="M3" i="24"/>
  <c r="L3" i="24"/>
  <c r="L15" i="24" s="1"/>
  <c r="K3" i="24"/>
  <c r="J3" i="24"/>
  <c r="I3" i="24"/>
  <c r="H3" i="24"/>
  <c r="G3" i="24"/>
  <c r="F3" i="24"/>
  <c r="E3" i="24"/>
  <c r="D3" i="24"/>
  <c r="D15" i="24" s="1"/>
  <c r="C3" i="24"/>
  <c r="B3" i="24"/>
  <c r="B15" i="24" s="1"/>
  <c r="AL37" i="2" l="1"/>
  <c r="AC36" i="2"/>
  <c r="AN36" i="2" s="1"/>
  <c r="AG37" i="2"/>
  <c r="AK45" i="2"/>
  <c r="AV45" i="2" s="1"/>
  <c r="AO45" i="2"/>
  <c r="AJ37" i="2"/>
  <c r="AC44" i="2"/>
  <c r="AO44" i="2"/>
  <c r="AH46" i="2"/>
  <c r="AB37" i="2"/>
  <c r="AH37" i="2"/>
  <c r="AI46" i="2"/>
  <c r="AI37" i="2"/>
  <c r="AL41" i="2"/>
  <c r="AM41" i="2" s="1"/>
  <c r="AD45" i="2"/>
  <c r="AT45" i="2" s="1"/>
  <c r="AD36" i="2"/>
  <c r="AT36" i="2" s="1"/>
  <c r="AL46" i="2"/>
  <c r="AM46" i="2" s="1"/>
  <c r="AJ46" i="2"/>
  <c r="AD44" i="2"/>
  <c r="AS44" i="2" s="1"/>
  <c r="AC45" i="2"/>
  <c r="AN45" i="2" s="1"/>
  <c r="AP45" i="2"/>
  <c r="AW45" i="2"/>
  <c r="AN44" i="2"/>
  <c r="AQ44" i="2"/>
  <c r="AS45" i="2"/>
  <c r="BA45" i="2"/>
  <c r="AK44" i="2"/>
  <c r="AX44" i="2" s="1"/>
  <c r="AB46" i="2"/>
  <c r="AP36" i="2"/>
  <c r="AK35" i="2"/>
  <c r="AY35" i="2" s="1"/>
  <c r="AC35" i="2"/>
  <c r="AN35" i="2" s="1"/>
  <c r="AM35" i="2"/>
  <c r="AD35" i="2"/>
  <c r="AT35" i="2" s="1"/>
  <c r="AD40" i="2"/>
  <c r="AP40" i="2" s="1"/>
  <c r="AK40" i="2"/>
  <c r="AK41" i="2" s="1"/>
  <c r="AW41" i="2" s="1"/>
  <c r="AC40" i="2"/>
  <c r="AN40" i="2" s="1"/>
  <c r="AQ36" i="2"/>
  <c r="AZ36" i="2" s="1"/>
  <c r="AM37" i="2"/>
  <c r="BA36" i="2"/>
  <c r="AK36" i="2"/>
  <c r="AU22" i="24"/>
  <c r="AW22" i="24"/>
  <c r="AT22" i="24"/>
  <c r="AR22" i="24"/>
  <c r="AP22" i="24"/>
  <c r="AU30" i="24"/>
  <c r="AT30" i="24"/>
  <c r="AR30" i="24"/>
  <c r="AB13" i="24"/>
  <c r="AP30" i="24"/>
  <c r="AW30" i="24"/>
  <c r="AN55" i="24"/>
  <c r="AK55" i="24"/>
  <c r="AM55" i="24" s="1"/>
  <c r="AA6" i="24"/>
  <c r="AO55" i="24"/>
  <c r="AN4" i="24"/>
  <c r="AP45" i="24"/>
  <c r="AF3" i="24"/>
  <c r="AF32" i="24"/>
  <c r="AR20" i="24"/>
  <c r="AX21" i="24"/>
  <c r="AV22" i="24"/>
  <c r="AP24" i="24"/>
  <c r="AV24" i="24"/>
  <c r="AU24" i="24"/>
  <c r="AT24" i="24"/>
  <c r="AG10" i="24"/>
  <c r="AF11" i="24"/>
  <c r="AX29" i="24"/>
  <c r="AV30" i="24"/>
  <c r="AL38" i="24"/>
  <c r="Z5" i="24"/>
  <c r="AI38" i="24"/>
  <c r="AX47" i="24"/>
  <c r="AK52" i="24"/>
  <c r="AM52" i="24" s="1"/>
  <c r="AO52" i="24"/>
  <c r="AA64" i="24"/>
  <c r="AA3" i="24"/>
  <c r="AN13" i="24"/>
  <c r="AX24" i="24"/>
  <c r="AB53" i="24"/>
  <c r="AV53" i="24" s="1"/>
  <c r="AD53" i="24"/>
  <c r="AY53" i="24" s="1"/>
  <c r="I15" i="24"/>
  <c r="AN10" i="24"/>
  <c r="AL11" i="24"/>
  <c r="AE4" i="24"/>
  <c r="AX22" i="24"/>
  <c r="AT23" i="24"/>
  <c r="AV23" i="24"/>
  <c r="AQ23" i="24"/>
  <c r="AP23" i="24"/>
  <c r="AE12" i="24"/>
  <c r="AX30" i="24"/>
  <c r="AT31" i="24"/>
  <c r="AV31" i="24"/>
  <c r="AQ31" i="24"/>
  <c r="AP31" i="24"/>
  <c r="AA48" i="24"/>
  <c r="AK48" i="24" s="1"/>
  <c r="AU42" i="24"/>
  <c r="AT42" i="24"/>
  <c r="AS42" i="24"/>
  <c r="AR42" i="24"/>
  <c r="AP42" i="24"/>
  <c r="AW42" i="24"/>
  <c r="AX44" i="24"/>
  <c r="AY45" i="24"/>
  <c r="AL46" i="24"/>
  <c r="Z13" i="24"/>
  <c r="AI46" i="24"/>
  <c r="AX52" i="24"/>
  <c r="AW53" i="24"/>
  <c r="Z9" i="24"/>
  <c r="AL26" i="24"/>
  <c r="AO45" i="24"/>
  <c r="AN45" i="24"/>
  <c r="AA12" i="24"/>
  <c r="AK12" i="24" s="1"/>
  <c r="AM12" i="24" s="1"/>
  <c r="AT61" i="24"/>
  <c r="AQ61" i="24"/>
  <c r="AP61" i="24"/>
  <c r="AV61" i="24"/>
  <c r="AU61" i="24"/>
  <c r="AR61" i="24"/>
  <c r="AO3" i="24"/>
  <c r="J15" i="24"/>
  <c r="AJ9" i="24"/>
  <c r="AT13" i="24"/>
  <c r="AY22" i="24"/>
  <c r="Y10" i="24"/>
  <c r="AD27" i="24"/>
  <c r="AB27" i="24"/>
  <c r="AS27" i="24" s="1"/>
  <c r="AY30" i="24"/>
  <c r="AU36" i="24"/>
  <c r="AP36" i="24"/>
  <c r="AV36" i="24"/>
  <c r="AT36" i="24"/>
  <c r="AS39" i="24"/>
  <c r="AG6" i="24"/>
  <c r="AF7" i="24"/>
  <c r="AM44" i="24"/>
  <c r="AK10" i="24"/>
  <c r="AJ12" i="24"/>
  <c r="AO48" i="24"/>
  <c r="AM24" i="24"/>
  <c r="C15" i="24"/>
  <c r="K15" i="24"/>
  <c r="S15" i="24"/>
  <c r="AJ13" i="24"/>
  <c r="AQ24" i="24"/>
  <c r="AA8" i="24"/>
  <c r="AK8" i="24" s="1"/>
  <c r="AM8" i="24" s="1"/>
  <c r="AO25" i="24"/>
  <c r="AN25" i="24"/>
  <c r="AQ13" i="24"/>
  <c r="AE48" i="24"/>
  <c r="AE8" i="24"/>
  <c r="AQ44" i="24"/>
  <c r="AU44" i="24"/>
  <c r="AP44" i="24"/>
  <c r="AV44" i="24"/>
  <c r="AT44" i="24"/>
  <c r="AG14" i="24"/>
  <c r="AI12" i="24"/>
  <c r="AV41" i="24"/>
  <c r="Y4" i="24"/>
  <c r="G15" i="24"/>
  <c r="O15" i="24"/>
  <c r="W15" i="24"/>
  <c r="AI11" i="24"/>
  <c r="F15" i="24"/>
  <c r="Z32" i="24"/>
  <c r="AL23" i="24"/>
  <c r="AX23" i="24" s="1"/>
  <c r="AC6" i="24"/>
  <c r="AU23" i="24"/>
  <c r="AR24" i="24"/>
  <c r="AL31" i="24"/>
  <c r="AX31" i="24" s="1"/>
  <c r="AC14" i="24"/>
  <c r="AU31" i="24"/>
  <c r="AC32" i="24"/>
  <c r="AL32" i="24" s="1"/>
  <c r="AW39" i="24"/>
  <c r="AV39" i="24"/>
  <c r="AD39" i="24"/>
  <c r="AY39" i="24" s="1"/>
  <c r="AB39" i="24"/>
  <c r="Y6" i="24"/>
  <c r="AR41" i="24"/>
  <c r="AT43" i="24"/>
  <c r="AR43" i="24"/>
  <c r="AQ43" i="24"/>
  <c r="AP43" i="24"/>
  <c r="AV43" i="24"/>
  <c r="AI26" i="24"/>
  <c r="AN3" i="24"/>
  <c r="AO10" i="24"/>
  <c r="AL43" i="24"/>
  <c r="AX43" i="24" s="1"/>
  <c r="AC10" i="24"/>
  <c r="AL10" i="24" s="1"/>
  <c r="E15" i="24"/>
  <c r="M15" i="24"/>
  <c r="U15" i="24"/>
  <c r="AN9" i="24"/>
  <c r="AK9" i="24"/>
  <c r="AS22" i="24"/>
  <c r="AW24" i="24"/>
  <c r="AS24" i="24"/>
  <c r="AX27" i="24"/>
  <c r="AV29" i="24"/>
  <c r="AS30" i="24"/>
  <c r="AO37" i="24"/>
  <c r="AN37" i="24"/>
  <c r="AA4" i="24"/>
  <c r="AX37" i="24"/>
  <c r="AY42" i="24"/>
  <c r="AK45" i="24"/>
  <c r="AM45" i="24" s="1"/>
  <c r="AV47" i="24"/>
  <c r="AD47" i="24"/>
  <c r="AY47" i="24" s="1"/>
  <c r="AW47" i="24"/>
  <c r="AB47" i="24"/>
  <c r="Y14" i="24"/>
  <c r="AM134" i="24"/>
  <c r="AC48" i="24"/>
  <c r="AN48" i="24"/>
  <c r="AO63" i="24"/>
  <c r="AN63" i="24"/>
  <c r="AX69" i="24"/>
  <c r="AP75" i="24"/>
  <c r="AW75" i="24"/>
  <c r="AU75" i="24"/>
  <c r="AB118" i="24"/>
  <c r="AV118" i="24"/>
  <c r="AD118" i="24"/>
  <c r="AY118" i="24" s="1"/>
  <c r="H15" i="24"/>
  <c r="AI20" i="24"/>
  <c r="AX20" i="24" s="1"/>
  <c r="AW23" i="24"/>
  <c r="AU25" i="24"/>
  <c r="AT26" i="24"/>
  <c r="AK27" i="24"/>
  <c r="AM27" i="24" s="1"/>
  <c r="AW31" i="24"/>
  <c r="AU37" i="24"/>
  <c r="AT38" i="24"/>
  <c r="AK39" i="24"/>
  <c r="AM39" i="24" s="1"/>
  <c r="AW43" i="24"/>
  <c r="AU45" i="24"/>
  <c r="AT46" i="24"/>
  <c r="AK47" i="24"/>
  <c r="AM47" i="24" s="1"/>
  <c r="AF48" i="24"/>
  <c r="AY52" i="24"/>
  <c r="AK53" i="24"/>
  <c r="AX56" i="24"/>
  <c r="AI56" i="24"/>
  <c r="AB57" i="24"/>
  <c r="AI57" i="24"/>
  <c r="AX57" i="24" s="1"/>
  <c r="AD58" i="24"/>
  <c r="AY58" i="24" s="1"/>
  <c r="AK59" i="24"/>
  <c r="AM59" i="24" s="1"/>
  <c r="AU60" i="24"/>
  <c r="AT60" i="24"/>
  <c r="AR60" i="24"/>
  <c r="AP60" i="24"/>
  <c r="AK60" i="24"/>
  <c r="AM60" i="24" s="1"/>
  <c r="AW63" i="24"/>
  <c r="AU63" i="24"/>
  <c r="AP63" i="24"/>
  <c r="AC80" i="24"/>
  <c r="AR78" i="24"/>
  <c r="AV107" i="24"/>
  <c r="AU107" i="24"/>
  <c r="AT107" i="24"/>
  <c r="AW107" i="24"/>
  <c r="AP107" i="24"/>
  <c r="AO127" i="24"/>
  <c r="AN127" i="24"/>
  <c r="AX127" i="24"/>
  <c r="AD135" i="24"/>
  <c r="AY135" i="24" s="1"/>
  <c r="AB135" i="24"/>
  <c r="AM140" i="24"/>
  <c r="AI27" i="24"/>
  <c r="AT75" i="24"/>
  <c r="AD85" i="24"/>
  <c r="AY85" i="24" s="1"/>
  <c r="AB85" i="24"/>
  <c r="AC3" i="24"/>
  <c r="AL3" i="24" s="1"/>
  <c r="AA5" i="24"/>
  <c r="Z6" i="24"/>
  <c r="Y7" i="24"/>
  <c r="AG7" i="24"/>
  <c r="AF8" i="24"/>
  <c r="AE9" i="24"/>
  <c r="AA13" i="24"/>
  <c r="Z14" i="24"/>
  <c r="Q15" i="24"/>
  <c r="AK20" i="24"/>
  <c r="AM20" i="24" s="1"/>
  <c r="AS20" i="24"/>
  <c r="AR21" i="24"/>
  <c r="AQ22" i="24"/>
  <c r="AO24" i="24"/>
  <c r="AU26" i="24"/>
  <c r="AK28" i="24"/>
  <c r="AM28" i="24" s="1"/>
  <c r="AQ30" i="24"/>
  <c r="AO36" i="24"/>
  <c r="AW36" i="24"/>
  <c r="AV37" i="24"/>
  <c r="AU38" i="24"/>
  <c r="AK40" i="24"/>
  <c r="AM40" i="24" s="1"/>
  <c r="AO44" i="24"/>
  <c r="AV45" i="24"/>
  <c r="AU46" i="24"/>
  <c r="AG48" i="24"/>
  <c r="AE64" i="24"/>
  <c r="AL53" i="24"/>
  <c r="AX53" i="24" s="1"/>
  <c r="AI54" i="24"/>
  <c r="AX54" i="24" s="1"/>
  <c r="AV54" i="24"/>
  <c r="AY55" i="24"/>
  <c r="AP55" i="24"/>
  <c r="AI58" i="24"/>
  <c r="AX58" i="24" s="1"/>
  <c r="AN60" i="24"/>
  <c r="AL61" i="24"/>
  <c r="AQ62" i="24"/>
  <c r="AS63" i="24"/>
  <c r="AT73" i="24"/>
  <c r="AR73" i="24"/>
  <c r="AQ73" i="24"/>
  <c r="AP73" i="24"/>
  <c r="AQ74" i="24"/>
  <c r="AP74" i="24"/>
  <c r="AQ75" i="24"/>
  <c r="AI76" i="24"/>
  <c r="AX76" i="24" s="1"/>
  <c r="Y96" i="24"/>
  <c r="AU87" i="24"/>
  <c r="AT87" i="24"/>
  <c r="AP87" i="24"/>
  <c r="AY90" i="24"/>
  <c r="AV91" i="24"/>
  <c r="AU91" i="24"/>
  <c r="AT91" i="24"/>
  <c r="AP91" i="24"/>
  <c r="AM116" i="24"/>
  <c r="AN64" i="24"/>
  <c r="AO75" i="24"/>
  <c r="AN75" i="24"/>
  <c r="AO90" i="24"/>
  <c r="AN90" i="24"/>
  <c r="AT25" i="24"/>
  <c r="AK38" i="24"/>
  <c r="AM38" i="24" s="1"/>
  <c r="AL4" i="24"/>
  <c r="AI7" i="24"/>
  <c r="AX7" i="24" s="1"/>
  <c r="AF9" i="24"/>
  <c r="AL12" i="24"/>
  <c r="AX12" i="24" s="1"/>
  <c r="AA14" i="24"/>
  <c r="AB20" i="24"/>
  <c r="AW20" i="24" s="1"/>
  <c r="AK21" i="24"/>
  <c r="AM21" i="24" s="1"/>
  <c r="AY23" i="24"/>
  <c r="AW25" i="24"/>
  <c r="AN26" i="24"/>
  <c r="AB28" i="24"/>
  <c r="AK29" i="24"/>
  <c r="AM29" i="24" s="1"/>
  <c r="AY31" i="24"/>
  <c r="Y32" i="24"/>
  <c r="AG32" i="24"/>
  <c r="AW37" i="24"/>
  <c r="AN38" i="24"/>
  <c r="AB40" i="24"/>
  <c r="AK41" i="24"/>
  <c r="AM41" i="24" s="1"/>
  <c r="AW45" i="24"/>
  <c r="AN46" i="24"/>
  <c r="AQ55" i="24"/>
  <c r="AS55" i="24"/>
  <c r="AP56" i="24"/>
  <c r="AU56" i="24"/>
  <c r="AT56" i="24"/>
  <c r="AO59" i="24"/>
  <c r="AY63" i="24"/>
  <c r="AD70" i="24"/>
  <c r="AY70" i="24" s="1"/>
  <c r="AB70" i="24"/>
  <c r="AR75" i="24"/>
  <c r="AO76" i="24"/>
  <c r="AN76" i="24"/>
  <c r="AK76" i="24"/>
  <c r="AM76" i="24" s="1"/>
  <c r="AX77" i="24"/>
  <c r="AX86" i="24"/>
  <c r="AI86" i="24"/>
  <c r="AD89" i="24"/>
  <c r="AY89" i="24" s="1"/>
  <c r="AB89" i="24"/>
  <c r="AV89" i="24" s="1"/>
  <c r="AX102" i="24"/>
  <c r="AX132" i="24"/>
  <c r="AA80" i="24"/>
  <c r="AN68" i="24"/>
  <c r="AY84" i="24"/>
  <c r="AK90" i="24"/>
  <c r="AM90" i="24" s="1"/>
  <c r="AT45" i="24"/>
  <c r="AK46" i="24"/>
  <c r="AM46" i="24" s="1"/>
  <c r="AR54" i="24"/>
  <c r="AE3" i="24"/>
  <c r="AG9" i="24"/>
  <c r="AF10" i="24"/>
  <c r="AB21" i="24"/>
  <c r="AP25" i="24"/>
  <c r="AO26" i="24"/>
  <c r="AN27" i="24"/>
  <c r="AB29" i="24"/>
  <c r="AQ29" i="24" s="1"/>
  <c r="AY36" i="24"/>
  <c r="AP37" i="24"/>
  <c r="AN39" i="24"/>
  <c r="AB41" i="24"/>
  <c r="AW46" i="24"/>
  <c r="AN47" i="24"/>
  <c r="AG64" i="24"/>
  <c r="AB54" i="24"/>
  <c r="AR55" i="24"/>
  <c r="AT55" i="24"/>
  <c r="AB58" i="24"/>
  <c r="AP59" i="24"/>
  <c r="AS60" i="24"/>
  <c r="AR62" i="24"/>
  <c r="AU62" i="24"/>
  <c r="AQ63" i="24"/>
  <c r="AI70" i="24"/>
  <c r="AX70" i="24" s="1"/>
  <c r="AX72" i="24"/>
  <c r="AP76" i="24"/>
  <c r="AD78" i="24"/>
  <c r="AY78" i="24" s="1"/>
  <c r="AB78" i="24"/>
  <c r="AE80" i="24"/>
  <c r="AO86" i="24"/>
  <c r="AN86" i="24"/>
  <c r="AK86" i="24"/>
  <c r="AM86" i="24" s="1"/>
  <c r="AX87" i="24"/>
  <c r="AW104" i="24"/>
  <c r="AB104" i="24"/>
  <c r="AV104" i="24" s="1"/>
  <c r="AD104" i="24"/>
  <c r="AY104" i="24" s="1"/>
  <c r="AX119" i="24"/>
  <c r="AK26" i="24"/>
  <c r="AM26" i="24" s="1"/>
  <c r="AP68" i="24"/>
  <c r="AM74" i="24"/>
  <c r="AW77" i="24"/>
  <c r="AV77" i="24"/>
  <c r="AD77" i="24"/>
  <c r="AY77" i="24" s="1"/>
  <c r="AB77" i="24"/>
  <c r="AD20" i="24"/>
  <c r="AN20" i="24"/>
  <c r="AV20" i="24"/>
  <c r="AD28" i="24"/>
  <c r="AN28" i="24"/>
  <c r="AA32" i="24"/>
  <c r="Z48" i="24"/>
  <c r="AI48" i="24" s="1"/>
  <c r="AI36" i="24"/>
  <c r="AX36" i="24" s="1"/>
  <c r="AD40" i="24"/>
  <c r="AD48" i="24" s="1"/>
  <c r="AY48" i="24" s="1"/>
  <c r="AN40" i="24"/>
  <c r="AV40" i="24"/>
  <c r="Y64" i="24"/>
  <c r="AU55" i="24"/>
  <c r="AY56" i="24"/>
  <c r="AR56" i="24"/>
  <c r="AD57" i="24"/>
  <c r="AY57" i="24" s="1"/>
  <c r="AS59" i="24"/>
  <c r="AY60" i="24"/>
  <c r="AV60" i="24"/>
  <c r="AS62" i="24"/>
  <c r="AR63" i="24"/>
  <c r="Y80" i="24"/>
  <c r="AG80" i="24"/>
  <c r="AW69" i="24"/>
  <c r="AB69" i="24"/>
  <c r="AM72" i="24"/>
  <c r="AX73" i="24"/>
  <c r="AU73" i="24"/>
  <c r="AR74" i="24"/>
  <c r="AV75" i="24"/>
  <c r="AK75" i="24"/>
  <c r="AM75" i="24" s="1"/>
  <c r="AF80" i="24"/>
  <c r="AX91" i="24"/>
  <c r="AU93" i="24"/>
  <c r="AT93" i="24"/>
  <c r="AP93" i="24"/>
  <c r="AO95" i="24"/>
  <c r="AN95" i="24"/>
  <c r="AC128" i="24"/>
  <c r="AL116" i="24"/>
  <c r="AX116" i="24" s="1"/>
  <c r="AN119" i="24"/>
  <c r="AO119" i="24"/>
  <c r="AK119" i="24"/>
  <c r="AM119" i="24" s="1"/>
  <c r="AK68" i="24"/>
  <c r="AN80" i="24"/>
  <c r="Y3" i="24"/>
  <c r="Y11" i="24"/>
  <c r="AD21" i="24"/>
  <c r="AD29" i="24"/>
  <c r="AK36" i="24"/>
  <c r="AM36" i="24" s="1"/>
  <c r="AD41" i="24"/>
  <c r="Z64" i="24"/>
  <c r="AS53" i="24"/>
  <c r="AD54" i="24"/>
  <c r="AY54" i="24" s="1"/>
  <c r="AW55" i="24"/>
  <c r="AQ56" i="24"/>
  <c r="AS56" i="24"/>
  <c r="AQ59" i="24"/>
  <c r="AT59" i="24"/>
  <c r="AQ60" i="24"/>
  <c r="AW60" i="24"/>
  <c r="AS61" i="24"/>
  <c r="AW62" i="24"/>
  <c r="AV62" i="24"/>
  <c r="AD62" i="24"/>
  <c r="AY62" i="24" s="1"/>
  <c r="AX62" i="24"/>
  <c r="AV63" i="24"/>
  <c r="AO64" i="24"/>
  <c r="Z80" i="24"/>
  <c r="AI80" i="24" s="1"/>
  <c r="AL68" i="24"/>
  <c r="AX68" i="24" s="1"/>
  <c r="AI68" i="24"/>
  <c r="AV73" i="24"/>
  <c r="AS74" i="24"/>
  <c r="AX75" i="24"/>
  <c r="AY76" i="24"/>
  <c r="AS77" i="24"/>
  <c r="AX89" i="24"/>
  <c r="AI90" i="24"/>
  <c r="AX90" i="24" s="1"/>
  <c r="AU95" i="24"/>
  <c r="AT95" i="24"/>
  <c r="AP95" i="24"/>
  <c r="AE112" i="24"/>
  <c r="AX103" i="24"/>
  <c r="AW105" i="24"/>
  <c r="AG128" i="24"/>
  <c r="AL144" i="24"/>
  <c r="AX144" i="24" s="1"/>
  <c r="AK57" i="24"/>
  <c r="AM57" i="24" s="1"/>
  <c r="AW61" i="24"/>
  <c r="AC64" i="24"/>
  <c r="AL64" i="24" s="1"/>
  <c r="AT68" i="24"/>
  <c r="AK69" i="24"/>
  <c r="AM69" i="24" s="1"/>
  <c r="AP72" i="24"/>
  <c r="AW73" i="24"/>
  <c r="AD74" i="24"/>
  <c r="AY74" i="24" s="1"/>
  <c r="AV74" i="24"/>
  <c r="AT76" i="24"/>
  <c r="AK77" i="24"/>
  <c r="AM77" i="24" s="1"/>
  <c r="AP84" i="24"/>
  <c r="AW86" i="24"/>
  <c r="AD87" i="24"/>
  <c r="AY87" i="24" s="1"/>
  <c r="AP88" i="24"/>
  <c r="AW90" i="24"/>
  <c r="AV92" i="24"/>
  <c r="AU94" i="24"/>
  <c r="AV103" i="24"/>
  <c r="AU103" i="24"/>
  <c r="AT103" i="24"/>
  <c r="AY110" i="24"/>
  <c r="AD120" i="24"/>
  <c r="AY120" i="24" s="1"/>
  <c r="AB120" i="24"/>
  <c r="AV120" i="24"/>
  <c r="AL124" i="24"/>
  <c r="AX124" i="24" s="1"/>
  <c r="AW132" i="24"/>
  <c r="AU132" i="24"/>
  <c r="AT132" i="24"/>
  <c r="AP132" i="24"/>
  <c r="AD139" i="24"/>
  <c r="AY139" i="24" s="1"/>
  <c r="AB139" i="24"/>
  <c r="AO151" i="24"/>
  <c r="AN151" i="24"/>
  <c r="AK151" i="24"/>
  <c r="AM151" i="24" s="1"/>
  <c r="AA160" i="24"/>
  <c r="AK58" i="24"/>
  <c r="AM58" i="24" s="1"/>
  <c r="AU68" i="24"/>
  <c r="AK70" i="24"/>
  <c r="AM70" i="24" s="1"/>
  <c r="AD75" i="24"/>
  <c r="AY75" i="24" s="1"/>
  <c r="AU76" i="24"/>
  <c r="AK78" i="24"/>
  <c r="AM78" i="24" s="1"/>
  <c r="AG96" i="24"/>
  <c r="AT84" i="24"/>
  <c r="AK85" i="24"/>
  <c r="AT88" i="24"/>
  <c r="AK89" i="24"/>
  <c r="AM89" i="24" s="1"/>
  <c r="AK92" i="24"/>
  <c r="AM92" i="24" s="1"/>
  <c r="AW92" i="24"/>
  <c r="AV94" i="24"/>
  <c r="AD95" i="24"/>
  <c r="AY95" i="24" s="1"/>
  <c r="AA96" i="24"/>
  <c r="AW100" i="24"/>
  <c r="AB100" i="24"/>
  <c r="AV100" i="24"/>
  <c r="AW101" i="24"/>
  <c r="AL104" i="24"/>
  <c r="AX104" i="24" s="1"/>
  <c r="Y112" i="24"/>
  <c r="AN125" i="24"/>
  <c r="AO125" i="24"/>
  <c r="AU148" i="24"/>
  <c r="AP148" i="24"/>
  <c r="AW148" i="24"/>
  <c r="AT148" i="24"/>
  <c r="AT151" i="24"/>
  <c r="AP151" i="24"/>
  <c r="AW151" i="24"/>
  <c r="AV151" i="24"/>
  <c r="AX155" i="24"/>
  <c r="AY228" i="24"/>
  <c r="AK71" i="24"/>
  <c r="AM71" i="24" s="1"/>
  <c r="AS71" i="24"/>
  <c r="AI72" i="24"/>
  <c r="AK79" i="24"/>
  <c r="AM79" i="24" s="1"/>
  <c r="AS79" i="24"/>
  <c r="Z96" i="24"/>
  <c r="AI96" i="24" s="1"/>
  <c r="AI84" i="24"/>
  <c r="AL85" i="24"/>
  <c r="AX85" i="24" s="1"/>
  <c r="AI88" i="24"/>
  <c r="AX88" i="24" s="1"/>
  <c r="AK94" i="24"/>
  <c r="AM94" i="24" s="1"/>
  <c r="Z112" i="24"/>
  <c r="AI112" i="24" s="1"/>
  <c r="AI101" i="24"/>
  <c r="AX101" i="24" s="1"/>
  <c r="AD109" i="24"/>
  <c r="AY109" i="24" s="1"/>
  <c r="AI109" i="24"/>
  <c r="AX109" i="24" s="1"/>
  <c r="AK110" i="24"/>
  <c r="AM110" i="24" s="1"/>
  <c r="AA112" i="24"/>
  <c r="AK117" i="24"/>
  <c r="AM117" i="24" s="1"/>
  <c r="AV125" i="24"/>
  <c r="AU125" i="24"/>
  <c r="AT125" i="24"/>
  <c r="AP125" i="24"/>
  <c r="AW125" i="24"/>
  <c r="AY127" i="24"/>
  <c r="AO136" i="24"/>
  <c r="AN136" i="24"/>
  <c r="AM137" i="24"/>
  <c r="AU167" i="24"/>
  <c r="AT167" i="24"/>
  <c r="AP167" i="24"/>
  <c r="AD168" i="24"/>
  <c r="AY168" i="24" s="1"/>
  <c r="AB168" i="24"/>
  <c r="AW168" i="24" s="1"/>
  <c r="Y176" i="24"/>
  <c r="AV168" i="24"/>
  <c r="AT71" i="24"/>
  <c r="AT79" i="24"/>
  <c r="AX94" i="24"/>
  <c r="AM101" i="24"/>
  <c r="AI106" i="24"/>
  <c r="AX106" i="24" s="1"/>
  <c r="AT110" i="24"/>
  <c r="AP110" i="24"/>
  <c r="AX110" i="24"/>
  <c r="AD116" i="24"/>
  <c r="AB116" i="24"/>
  <c r="Y128" i="24"/>
  <c r="AX120" i="24"/>
  <c r="AX137" i="24"/>
  <c r="AO140" i="24"/>
  <c r="AN140" i="24"/>
  <c r="AP166" i="24"/>
  <c r="AO166" i="24"/>
  <c r="AN166" i="24"/>
  <c r="AK166" i="24"/>
  <c r="AX167" i="24"/>
  <c r="AM167" i="24"/>
  <c r="AC208" i="24"/>
  <c r="AL208" i="24" s="1"/>
  <c r="AX208" i="24" s="1"/>
  <c r="AL196" i="24"/>
  <c r="AX196" i="24" s="1"/>
  <c r="AB52" i="24"/>
  <c r="AQ52" i="24" s="1"/>
  <c r="AN58" i="24"/>
  <c r="AN70" i="24"/>
  <c r="AT72" i="24"/>
  <c r="AL84" i="24"/>
  <c r="AX84" i="24" s="1"/>
  <c r="AP86" i="24"/>
  <c r="AP90" i="24"/>
  <c r="AK91" i="24"/>
  <c r="AM91" i="24" s="1"/>
  <c r="AW91" i="24"/>
  <c r="AV93" i="24"/>
  <c r="AN94" i="24"/>
  <c r="AC112" i="24"/>
  <c r="AL112" i="24" s="1"/>
  <c r="AX112" i="24" s="1"/>
  <c r="AL100" i="24"/>
  <c r="AX100" i="24" s="1"/>
  <c r="AO101" i="24"/>
  <c r="AN101" i="24"/>
  <c r="AK102" i="24"/>
  <c r="AM102" i="24" s="1"/>
  <c r="AD105" i="24"/>
  <c r="AY105" i="24" s="1"/>
  <c r="AV105" i="24"/>
  <c r="AK106" i="24"/>
  <c r="AM106" i="24" s="1"/>
  <c r="AN110" i="24"/>
  <c r="AV111" i="24"/>
  <c r="AU111" i="24"/>
  <c r="AT111" i="24"/>
  <c r="Z128" i="24"/>
  <c r="AI128" i="24" s="1"/>
  <c r="AU117" i="24"/>
  <c r="AT117" i="24"/>
  <c r="AP117" i="24"/>
  <c r="AO117" i="24"/>
  <c r="AO121" i="24"/>
  <c r="AN121" i="24"/>
  <c r="AX121" i="24"/>
  <c r="AY136" i="24"/>
  <c r="AX141" i="24"/>
  <c r="AO173" i="24"/>
  <c r="AN173" i="24"/>
  <c r="AK173" i="24"/>
  <c r="AM173" i="24" s="1"/>
  <c r="AD183" i="24"/>
  <c r="AY183" i="24" s="1"/>
  <c r="AB183" i="24"/>
  <c r="AW183" i="24"/>
  <c r="AD59" i="24"/>
  <c r="AY59" i="24" s="1"/>
  <c r="AY68" i="24"/>
  <c r="AD71" i="24"/>
  <c r="AY71" i="24" s="1"/>
  <c r="AD79" i="24"/>
  <c r="AY79" i="24" s="1"/>
  <c r="AW93" i="24"/>
  <c r="AD100" i="24"/>
  <c r="AB101" i="24"/>
  <c r="AT102" i="24"/>
  <c r="AP102" i="24"/>
  <c r="AT106" i="24"/>
  <c r="AP106" i="24"/>
  <c r="AB109" i="24"/>
  <c r="AU110" i="24"/>
  <c r="AO116" i="24"/>
  <c r="AN116" i="24"/>
  <c r="AA128" i="24"/>
  <c r="AK128" i="24" s="1"/>
  <c r="AV117" i="24"/>
  <c r="AY119" i="24"/>
  <c r="AU121" i="24"/>
  <c r="AT121" i="24"/>
  <c r="AP121" i="24"/>
  <c r="AV121" i="24"/>
  <c r="AD124" i="24"/>
  <c r="AY124" i="24" s="1"/>
  <c r="AB124" i="24"/>
  <c r="AV124" i="24"/>
  <c r="AB138" i="24"/>
  <c r="AV138" i="24"/>
  <c r="AD138" i="24"/>
  <c r="AY138" i="24" s="1"/>
  <c r="AY140" i="24"/>
  <c r="AF176" i="24"/>
  <c r="AO180" i="24"/>
  <c r="AY180" i="24"/>
  <c r="AN180" i="24"/>
  <c r="AK180" i="24"/>
  <c r="AK120" i="24"/>
  <c r="AM120" i="24" s="1"/>
  <c r="AK124" i="24"/>
  <c r="AM124" i="24" s="1"/>
  <c r="AD144" i="24"/>
  <c r="AO135" i="24"/>
  <c r="AL136" i="24"/>
  <c r="AX136" i="24" s="1"/>
  <c r="AO139" i="24"/>
  <c r="AL140" i="24"/>
  <c r="AX140" i="24" s="1"/>
  <c r="AT143" i="24"/>
  <c r="AC160" i="24"/>
  <c r="AL160" i="24" s="1"/>
  <c r="AX160" i="24" s="1"/>
  <c r="AD150" i="24"/>
  <c r="AY150" i="24" s="1"/>
  <c r="AB150" i="24"/>
  <c r="AL154" i="24"/>
  <c r="AX154" i="24" s="1"/>
  <c r="Y160" i="24"/>
  <c r="AG176" i="24"/>
  <c r="AX168" i="24"/>
  <c r="AB175" i="24"/>
  <c r="AB14" i="24" s="1"/>
  <c r="AV175" i="24"/>
  <c r="AD175" i="24"/>
  <c r="AY175" i="24" s="1"/>
  <c r="AO192" i="24"/>
  <c r="AC192" i="24"/>
  <c r="AB200" i="24"/>
  <c r="AD200" i="24"/>
  <c r="AY200" i="24" s="1"/>
  <c r="AM230" i="24"/>
  <c r="AK105" i="24"/>
  <c r="AM105" i="24" s="1"/>
  <c r="AK109" i="24"/>
  <c r="AM109" i="24" s="1"/>
  <c r="AI119" i="24"/>
  <c r="AI123" i="24"/>
  <c r="AX123" i="24" s="1"/>
  <c r="AY125" i="24"/>
  <c r="AI126" i="24"/>
  <c r="AX126" i="24" s="1"/>
  <c r="AI133" i="24"/>
  <c r="AX133" i="24" s="1"/>
  <c r="AL134" i="24"/>
  <c r="AX134" i="24" s="1"/>
  <c r="AU137" i="24"/>
  <c r="AT137" i="24"/>
  <c r="AO137" i="24"/>
  <c r="AL138" i="24"/>
  <c r="AU141" i="24"/>
  <c r="AT141" i="24"/>
  <c r="AO141" i="24"/>
  <c r="AL142" i="24"/>
  <c r="AW143" i="24"/>
  <c r="Z144" i="24"/>
  <c r="AI144" i="24" s="1"/>
  <c r="AD160" i="24"/>
  <c r="AY160" i="24" s="1"/>
  <c r="AI155" i="24"/>
  <c r="AX157" i="24"/>
  <c r="AO160" i="24"/>
  <c r="AL166" i="24"/>
  <c r="AX166" i="24" s="1"/>
  <c r="AO168" i="24"/>
  <c r="AN168" i="24"/>
  <c r="AP171" i="24"/>
  <c r="AW171" i="24"/>
  <c r="AU171" i="24"/>
  <c r="AT171" i="24"/>
  <c r="AM172" i="24"/>
  <c r="AX185" i="24"/>
  <c r="AO198" i="24"/>
  <c r="AN198" i="24"/>
  <c r="AK198" i="24"/>
  <c r="AM198" i="24" s="1"/>
  <c r="AK123" i="24"/>
  <c r="AM123" i="24" s="1"/>
  <c r="AK126" i="24"/>
  <c r="AM126" i="24" s="1"/>
  <c r="AF144" i="24"/>
  <c r="AK133" i="24"/>
  <c r="AM133" i="24" s="1"/>
  <c r="AA144" i="24"/>
  <c r="AK144" i="24" s="1"/>
  <c r="AM144" i="24" s="1"/>
  <c r="AE160" i="24"/>
  <c r="AM155" i="24"/>
  <c r="AU156" i="24"/>
  <c r="AT156" i="24"/>
  <c r="AP156" i="24"/>
  <c r="AD158" i="24"/>
  <c r="AY158" i="24" s="1"/>
  <c r="AB158" i="24"/>
  <c r="AX164" i="24"/>
  <c r="AY166" i="24"/>
  <c r="AX171" i="24"/>
  <c r="AX172" i="24"/>
  <c r="AT198" i="24"/>
  <c r="AP198" i="24"/>
  <c r="AU198" i="24"/>
  <c r="AV198" i="24"/>
  <c r="AT214" i="24"/>
  <c r="AP214" i="24"/>
  <c r="AV214" i="24"/>
  <c r="AU214" i="24"/>
  <c r="AW214" i="24"/>
  <c r="AV108" i="24"/>
  <c r="AB119" i="24"/>
  <c r="AW119" i="24" s="1"/>
  <c r="AN120" i="24"/>
  <c r="AB123" i="24"/>
  <c r="AN124" i="24"/>
  <c r="AB126" i="24"/>
  <c r="AP127" i="24"/>
  <c r="Y144" i="24"/>
  <c r="AU134" i="24"/>
  <c r="AV137" i="24"/>
  <c r="AV141" i="24"/>
  <c r="AF160" i="24"/>
  <c r="AY148" i="24"/>
  <c r="AL150" i="24"/>
  <c r="AX150" i="24" s="1"/>
  <c r="AO155" i="24"/>
  <c r="AN155" i="24"/>
  <c r="AW156" i="24"/>
  <c r="AO164" i="24"/>
  <c r="AN164" i="24"/>
  <c r="AA176" i="24"/>
  <c r="AX165" i="24"/>
  <c r="AN172" i="24"/>
  <c r="AE192" i="24"/>
  <c r="AT189" i="24"/>
  <c r="AW189" i="24"/>
  <c r="AU189" i="24"/>
  <c r="AP189" i="24"/>
  <c r="AB204" i="24"/>
  <c r="AD204" i="24"/>
  <c r="AY204" i="24" s="1"/>
  <c r="AN105" i="24"/>
  <c r="AB108" i="24"/>
  <c r="AN109" i="24"/>
  <c r="AV122" i="24"/>
  <c r="AT127" i="24"/>
  <c r="AV132" i="24"/>
  <c r="AW137" i="24"/>
  <c r="AW141" i="24"/>
  <c r="AV148" i="24"/>
  <c r="AY151" i="24"/>
  <c r="AX153" i="24"/>
  <c r="AT155" i="24"/>
  <c r="AP155" i="24"/>
  <c r="AU155" i="24"/>
  <c r="AM159" i="24"/>
  <c r="AU164" i="24"/>
  <c r="AT164" i="24"/>
  <c r="AP164" i="24"/>
  <c r="AV164" i="24"/>
  <c r="AX170" i="24"/>
  <c r="AP172" i="24"/>
  <c r="AU172" i="24"/>
  <c r="AV172" i="24"/>
  <c r="AT172" i="24"/>
  <c r="AW173" i="24"/>
  <c r="AB173" i="24"/>
  <c r="AV173" i="24"/>
  <c r="AD173" i="24"/>
  <c r="AY173" i="24" s="1"/>
  <c r="AD182" i="24"/>
  <c r="AY182" i="24" s="1"/>
  <c r="AB182" i="24"/>
  <c r="AT202" i="24"/>
  <c r="AP202" i="24"/>
  <c r="AU202" i="24"/>
  <c r="AW202" i="24"/>
  <c r="AV202" i="24"/>
  <c r="AB122" i="24"/>
  <c r="AK132" i="24"/>
  <c r="AM132" i="24" s="1"/>
  <c r="AW134" i="24"/>
  <c r="AV134" i="24"/>
  <c r="AB136" i="24"/>
  <c r="AV136" i="24" s="1"/>
  <c r="AB140" i="24"/>
  <c r="AV140" i="24" s="1"/>
  <c r="AD143" i="24"/>
  <c r="AY143" i="24" s="1"/>
  <c r="AV143" i="24"/>
  <c r="AX143" i="24"/>
  <c r="AL148" i="24"/>
  <c r="AU152" i="24"/>
  <c r="AT152" i="24"/>
  <c r="AP152" i="24"/>
  <c r="AD154" i="24"/>
  <c r="AY154" i="24" s="1"/>
  <c r="AW154" i="24"/>
  <c r="AB154" i="24"/>
  <c r="AV154" i="24"/>
  <c r="AC176" i="24"/>
  <c r="AL176" i="24" s="1"/>
  <c r="AX176" i="24" s="1"/>
  <c r="Z192" i="24"/>
  <c r="AI192" i="24" s="1"/>
  <c r="AI180" i="24"/>
  <c r="AX182" i="24"/>
  <c r="AL180" i="24"/>
  <c r="AX180" i="24" s="1"/>
  <c r="AM182" i="24"/>
  <c r="AK183" i="24"/>
  <c r="AM183" i="24" s="1"/>
  <c r="AW184" i="24"/>
  <c r="AV187" i="24"/>
  <c r="AK197" i="24"/>
  <c r="AB205" i="24"/>
  <c r="AV205" i="24" s="1"/>
  <c r="AD205" i="24"/>
  <c r="AY205" i="24" s="1"/>
  <c r="AL214" i="24"/>
  <c r="AX215" i="24"/>
  <c r="AX217" i="24"/>
  <c r="AO234" i="24"/>
  <c r="AN234" i="24"/>
  <c r="AK234" i="24"/>
  <c r="AM234" i="24" s="1"/>
  <c r="AO148" i="24"/>
  <c r="AK150" i="24"/>
  <c r="AM150" i="24" s="1"/>
  <c r="AO152" i="24"/>
  <c r="AK154" i="24"/>
  <c r="AM154" i="24" s="1"/>
  <c r="AO156" i="24"/>
  <c r="AW169" i="24"/>
  <c r="AO176" i="24"/>
  <c r="AD192" i="24"/>
  <c r="AY192" i="24" s="1"/>
  <c r="AK184" i="24"/>
  <c r="AM184" i="24" s="1"/>
  <c r="AV186" i="24"/>
  <c r="AG208" i="24"/>
  <c r="AO197" i="24"/>
  <c r="AW201" i="24"/>
  <c r="AB201" i="24"/>
  <c r="AD201" i="24"/>
  <c r="AY201" i="24" s="1"/>
  <c r="AV201" i="24"/>
  <c r="AM215" i="24"/>
  <c r="AK143" i="24"/>
  <c r="AM143" i="24" s="1"/>
  <c r="AE176" i="24"/>
  <c r="AK169" i="24"/>
  <c r="AM169" i="24" s="1"/>
  <c r="AD172" i="24"/>
  <c r="AY172" i="24" s="1"/>
  <c r="AN175" i="24"/>
  <c r="Y208" i="24"/>
  <c r="AV196" i="24"/>
  <c r="AD196" i="24"/>
  <c r="AW196" i="24"/>
  <c r="AT215" i="24"/>
  <c r="AP215" i="24"/>
  <c r="AV215" i="24"/>
  <c r="AU215" i="24"/>
  <c r="AW215" i="24"/>
  <c r="AO230" i="24"/>
  <c r="AN230" i="24"/>
  <c r="AK165" i="24"/>
  <c r="AM165" i="24" s="1"/>
  <c r="AV167" i="24"/>
  <c r="AX186" i="24"/>
  <c r="AN192" i="24"/>
  <c r="AI196" i="24"/>
  <c r="Z208" i="24"/>
  <c r="AI208" i="24" s="1"/>
  <c r="AO201" i="24"/>
  <c r="AN201" i="24"/>
  <c r="AT207" i="24"/>
  <c r="AB216" i="24"/>
  <c r="AD216" i="24"/>
  <c r="AY216" i="24" s="1"/>
  <c r="AL218" i="24"/>
  <c r="AX218" i="24" s="1"/>
  <c r="AB149" i="24"/>
  <c r="AB153" i="24"/>
  <c r="AB157" i="24"/>
  <c r="AW157" i="24" s="1"/>
  <c r="AW167" i="24"/>
  <c r="AD171" i="24"/>
  <c r="AY171" i="24" s="1"/>
  <c r="AV171" i="24"/>
  <c r="AG192" i="24"/>
  <c r="AX187" i="24"/>
  <c r="AK188" i="24"/>
  <c r="AM188" i="24" s="1"/>
  <c r="AI189" i="24"/>
  <c r="AX189" i="24" s="1"/>
  <c r="AD198" i="24"/>
  <c r="AY198" i="24" s="1"/>
  <c r="AW198" i="24"/>
  <c r="AT199" i="24"/>
  <c r="AP199" i="24"/>
  <c r="AV199" i="24"/>
  <c r="AU199" i="24"/>
  <c r="AT203" i="24"/>
  <c r="AP203" i="24"/>
  <c r="AV203" i="24"/>
  <c r="AU203" i="24"/>
  <c r="AU207" i="24"/>
  <c r="AB213" i="24"/>
  <c r="AD213" i="24"/>
  <c r="AY213" i="24" s="1"/>
  <c r="AB142" i="24"/>
  <c r="AW142" i="24" s="1"/>
  <c r="Z176" i="24"/>
  <c r="AI176" i="24" s="1"/>
  <c r="AI164" i="24"/>
  <c r="AN169" i="24"/>
  <c r="AK170" i="24"/>
  <c r="AM170" i="24" s="1"/>
  <c r="Y192" i="24"/>
  <c r="AU196" i="24"/>
  <c r="AP196" i="24"/>
  <c r="AT196" i="24"/>
  <c r="AW207" i="24"/>
  <c r="AO221" i="24"/>
  <c r="AN221" i="24"/>
  <c r="AK221" i="24"/>
  <c r="AM221" i="24" s="1"/>
  <c r="AX231" i="24"/>
  <c r="AM207" i="24"/>
  <c r="Y224" i="24"/>
  <c r="AB212" i="24"/>
  <c r="AX213" i="24"/>
  <c r="AN223" i="24"/>
  <c r="AO223" i="24"/>
  <c r="AX223" i="24"/>
  <c r="AO233" i="24"/>
  <c r="AN233" i="24"/>
  <c r="AK181" i="24"/>
  <c r="AM181" i="24" s="1"/>
  <c r="AV181" i="24"/>
  <c r="AK185" i="24"/>
  <c r="AM185" i="24" s="1"/>
  <c r="AV185" i="24"/>
  <c r="AK189" i="24"/>
  <c r="AM189" i="24" s="1"/>
  <c r="AV189" i="24"/>
  <c r="AK191" i="24"/>
  <c r="AM191" i="24" s="1"/>
  <c r="AV191" i="24"/>
  <c r="AF208" i="24"/>
  <c r="AN207" i="24"/>
  <c r="AO207" i="24"/>
  <c r="AL207" i="24"/>
  <c r="AX207" i="24" s="1"/>
  <c r="AO217" i="24"/>
  <c r="AN217" i="24"/>
  <c r="AW221" i="24"/>
  <c r="AB221" i="24"/>
  <c r="AD221" i="24"/>
  <c r="AY221" i="24" s="1"/>
  <c r="AB223" i="24"/>
  <c r="AY230" i="24"/>
  <c r="AV232" i="24"/>
  <c r="AW232" i="24"/>
  <c r="AB232" i="24"/>
  <c r="AL233" i="24"/>
  <c r="AX233" i="24" s="1"/>
  <c r="AO237" i="24"/>
  <c r="AN237" i="24"/>
  <c r="AY234" i="24"/>
  <c r="AV236" i="24"/>
  <c r="AW236" i="24"/>
  <c r="AB236" i="24"/>
  <c r="AX239" i="24"/>
  <c r="AT170" i="24"/>
  <c r="AB180" i="24"/>
  <c r="AB184" i="24"/>
  <c r="AB188" i="24"/>
  <c r="AW197" i="24"/>
  <c r="AB197" i="24"/>
  <c r="AO205" i="24"/>
  <c r="AN205" i="24"/>
  <c r="AV207" i="24"/>
  <c r="AD212" i="24"/>
  <c r="AO214" i="24"/>
  <c r="AN214" i="24"/>
  <c r="AM216" i="24"/>
  <c r="AY218" i="24"/>
  <c r="AV220" i="24"/>
  <c r="AW220" i="24"/>
  <c r="AB220" i="24"/>
  <c r="AL221" i="24"/>
  <c r="AX221" i="24" s="1"/>
  <c r="AE240" i="24"/>
  <c r="AW229" i="24"/>
  <c r="AB229" i="24"/>
  <c r="AD229" i="24"/>
  <c r="AY229" i="24" s="1"/>
  <c r="AM229" i="24"/>
  <c r="AT230" i="24"/>
  <c r="AP230" i="24"/>
  <c r="AT231" i="24"/>
  <c r="AP231" i="24"/>
  <c r="AV231" i="24"/>
  <c r="AU231" i="24"/>
  <c r="AX232" i="24"/>
  <c r="AN239" i="24"/>
  <c r="AO239" i="24"/>
  <c r="AU239" i="24"/>
  <c r="AT239" i="24"/>
  <c r="AP239" i="24"/>
  <c r="AW239" i="24"/>
  <c r="AO240" i="24"/>
  <c r="AF224" i="24"/>
  <c r="AO218" i="24"/>
  <c r="AN218" i="24"/>
  <c r="AM220" i="24"/>
  <c r="AY223" i="24"/>
  <c r="AG240" i="24"/>
  <c r="AO229" i="24"/>
  <c r="AN229" i="24"/>
  <c r="AV230" i="24"/>
  <c r="AW231" i="24"/>
  <c r="AB233" i="24"/>
  <c r="AD233" i="24"/>
  <c r="AY233" i="24" s="1"/>
  <c r="AK233" i="24"/>
  <c r="AM233" i="24" s="1"/>
  <c r="AT234" i="24"/>
  <c r="AP234" i="24"/>
  <c r="AT235" i="24"/>
  <c r="AP235" i="24"/>
  <c r="AU235" i="24"/>
  <c r="AX236" i="24"/>
  <c r="AL197" i="24"/>
  <c r="AX197" i="24" s="1"/>
  <c r="AO202" i="24"/>
  <c r="AN202" i="24"/>
  <c r="AM204" i="24"/>
  <c r="AG224" i="24"/>
  <c r="AO213" i="24"/>
  <c r="AN213" i="24"/>
  <c r="AB217" i="24"/>
  <c r="AD217" i="24"/>
  <c r="AY217" i="24" s="1"/>
  <c r="AM217" i="24"/>
  <c r="AT218" i="24"/>
  <c r="AP218" i="24"/>
  <c r="AT219" i="24"/>
  <c r="AP219" i="24"/>
  <c r="AV219" i="24"/>
  <c r="AU219" i="24"/>
  <c r="AX220" i="24"/>
  <c r="AK223" i="24"/>
  <c r="AM223" i="24" s="1"/>
  <c r="AV228" i="24"/>
  <c r="Y240" i="24"/>
  <c r="AW228" i="24"/>
  <c r="AB228" i="24"/>
  <c r="AL229" i="24"/>
  <c r="AX229" i="24" s="1"/>
  <c r="AD236" i="24"/>
  <c r="AY236" i="24" s="1"/>
  <c r="AW237" i="24"/>
  <c r="AB237" i="24"/>
  <c r="AV237" i="24" s="1"/>
  <c r="AD237" i="24"/>
  <c r="AY237" i="24" s="1"/>
  <c r="AM237" i="24"/>
  <c r="AN240" i="24"/>
  <c r="Z224" i="24"/>
  <c r="AI224" i="24" s="1"/>
  <c r="AL228" i="24"/>
  <c r="AX228" i="24" s="1"/>
  <c r="AA208" i="24"/>
  <c r="AA224" i="24"/>
  <c r="Z240" i="24"/>
  <c r="AI240" i="24" s="1"/>
  <c r="AA240" i="24"/>
  <c r="AK240" i="24" s="1"/>
  <c r="AG28" i="2"/>
  <c r="AG3" i="2" s="1"/>
  <c r="AG29" i="2"/>
  <c r="AG30" i="2"/>
  <c r="AG6" i="2" s="1"/>
  <c r="AG31" i="2"/>
  <c r="AG7" i="2" s="1"/>
  <c r="B7" i="2"/>
  <c r="B10" i="2" s="1"/>
  <c r="B6" i="2"/>
  <c r="AH30" i="2"/>
  <c r="AI30" i="2"/>
  <c r="AJ30" i="2"/>
  <c r="AL30" i="2"/>
  <c r="AM30" i="2"/>
  <c r="AB30" i="2"/>
  <c r="AC30" i="2" s="1"/>
  <c r="AQ30" i="2" s="1"/>
  <c r="AF32" i="2"/>
  <c r="AE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L31" i="2"/>
  <c r="AM31" i="2" s="1"/>
  <c r="AJ31" i="2"/>
  <c r="AI31" i="2"/>
  <c r="AH31" i="2"/>
  <c r="AB31" i="2"/>
  <c r="AC31" i="2" s="1"/>
  <c r="AO31" i="2" s="1"/>
  <c r="AL29" i="2"/>
  <c r="AM29" i="2" s="1"/>
  <c r="AJ29" i="2"/>
  <c r="AI29" i="2"/>
  <c r="AH29" i="2"/>
  <c r="AB29" i="2"/>
  <c r="AL28" i="2"/>
  <c r="AM28" i="2" s="1"/>
  <c r="AJ28" i="2"/>
  <c r="AI28" i="2"/>
  <c r="AH28" i="2"/>
  <c r="AB28" i="2"/>
  <c r="AK28" i="2" s="1"/>
  <c r="AG24" i="2"/>
  <c r="AG2" i="2" s="1"/>
  <c r="AG23" i="2"/>
  <c r="AG5" i="2" s="1"/>
  <c r="AH117" i="18"/>
  <c r="AN117" i="18" s="1"/>
  <c r="AF117" i="18"/>
  <c r="AE117" i="18"/>
  <c r="AD117" i="18"/>
  <c r="AC117" i="18"/>
  <c r="AB117" i="18"/>
  <c r="AA117" i="18"/>
  <c r="Z117" i="18"/>
  <c r="Y117" i="18"/>
  <c r="X117" i="18"/>
  <c r="W117" i="18"/>
  <c r="V117" i="18"/>
  <c r="U117" i="18"/>
  <c r="T117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C117" i="18"/>
  <c r="AM116" i="18"/>
  <c r="AO116" i="18" s="1"/>
  <c r="AH116" i="18"/>
  <c r="AN116" i="18" s="1"/>
  <c r="AG116" i="18"/>
  <c r="AN115" i="18"/>
  <c r="AM115" i="18"/>
  <c r="AO115" i="18" s="1"/>
  <c r="AH115" i="18"/>
  <c r="AG115" i="18"/>
  <c r="AN114" i="18"/>
  <c r="AH114" i="18"/>
  <c r="AG114" i="18"/>
  <c r="AG117" i="18" s="1"/>
  <c r="AM113" i="18"/>
  <c r="AO113" i="18" s="1"/>
  <c r="AP113" i="18" s="1"/>
  <c r="AH113" i="18"/>
  <c r="AN113" i="18" s="1"/>
  <c r="AG113" i="18"/>
  <c r="AN112" i="18"/>
  <c r="AH112" i="18"/>
  <c r="AG112" i="18"/>
  <c r="AM112" i="18" s="1"/>
  <c r="AO112" i="18" s="1"/>
  <c r="AO111" i="18"/>
  <c r="AM111" i="18"/>
  <c r="AH111" i="18"/>
  <c r="AN111" i="18" s="1"/>
  <c r="AG111" i="18"/>
  <c r="AM108" i="18"/>
  <c r="AH108" i="18"/>
  <c r="AN108" i="18" s="1"/>
  <c r="AG108" i="18"/>
  <c r="AI108" i="18" s="1"/>
  <c r="AF108" i="18"/>
  <c r="AE108" i="18"/>
  <c r="AD108" i="18"/>
  <c r="AC108" i="18"/>
  <c r="AB108" i="18"/>
  <c r="AA108" i="18"/>
  <c r="Z108" i="18"/>
  <c r="Y108" i="18"/>
  <c r="X108" i="18"/>
  <c r="W108" i="18"/>
  <c r="V108" i="18"/>
  <c r="U108" i="18"/>
  <c r="T108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C108" i="18"/>
  <c r="AM107" i="18"/>
  <c r="AO107" i="18" s="1"/>
  <c r="AH107" i="18"/>
  <c r="AN107" i="18" s="1"/>
  <c r="AG107" i="18"/>
  <c r="AH106" i="18"/>
  <c r="AN106" i="18" s="1"/>
  <c r="AG106" i="18"/>
  <c r="AM106" i="18" s="1"/>
  <c r="AO106" i="18" s="1"/>
  <c r="AO105" i="18"/>
  <c r="AN105" i="18"/>
  <c r="AM105" i="18"/>
  <c r="AH105" i="18"/>
  <c r="AG105" i="18"/>
  <c r="AO104" i="18"/>
  <c r="AM104" i="18"/>
  <c r="AH104" i="18"/>
  <c r="AN104" i="18" s="1"/>
  <c r="AG104" i="18"/>
  <c r="AH103" i="18"/>
  <c r="AN103" i="18" s="1"/>
  <c r="AG103" i="18"/>
  <c r="AM103" i="18" s="1"/>
  <c r="AO103" i="18" s="1"/>
  <c r="AH102" i="18"/>
  <c r="AI102" i="18" s="1"/>
  <c r="AG102" i="18"/>
  <c r="AM102" i="18" s="1"/>
  <c r="AO102" i="18" s="1"/>
  <c r="AH99" i="18"/>
  <c r="AN99" i="18" s="1"/>
  <c r="AG99" i="18"/>
  <c r="AM99" i="18" s="1"/>
  <c r="AF99" i="18"/>
  <c r="AE99" i="18"/>
  <c r="AD99" i="18"/>
  <c r="AC99" i="18"/>
  <c r="AB99" i="18"/>
  <c r="AA99" i="18"/>
  <c r="Z99" i="18"/>
  <c r="Y99" i="18"/>
  <c r="X99" i="18"/>
  <c r="W99" i="18"/>
  <c r="V99" i="18"/>
  <c r="U99" i="18"/>
  <c r="T99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C99" i="18"/>
  <c r="AM98" i="18"/>
  <c r="AO98" i="18" s="1"/>
  <c r="AH98" i="18"/>
  <c r="AN98" i="18" s="1"/>
  <c r="AG98" i="18"/>
  <c r="AH97" i="18"/>
  <c r="AN97" i="18" s="1"/>
  <c r="AG97" i="18"/>
  <c r="AM97" i="18" s="1"/>
  <c r="AO97" i="18" s="1"/>
  <c r="AO96" i="18"/>
  <c r="AN96" i="18"/>
  <c r="AM96" i="18"/>
  <c r="AH96" i="18"/>
  <c r="AG96" i="18"/>
  <c r="AM95" i="18"/>
  <c r="AO95" i="18" s="1"/>
  <c r="AH95" i="18"/>
  <c r="AN95" i="18" s="1"/>
  <c r="AG95" i="18"/>
  <c r="AH94" i="18"/>
  <c r="AN94" i="18" s="1"/>
  <c r="AG94" i="18"/>
  <c r="AM94" i="18" s="1"/>
  <c r="AO94" i="18" s="1"/>
  <c r="AN93" i="18"/>
  <c r="AM93" i="18"/>
  <c r="AO93" i="18" s="1"/>
  <c r="AH93" i="18"/>
  <c r="AI93" i="18" s="1"/>
  <c r="AG93" i="18"/>
  <c r="AH90" i="18"/>
  <c r="AN90" i="18" s="1"/>
  <c r="AG90" i="18"/>
  <c r="AM90" i="18" s="1"/>
  <c r="AF90" i="18"/>
  <c r="AE90" i="18"/>
  <c r="AD90" i="18"/>
  <c r="AC90" i="18"/>
  <c r="AB90" i="18"/>
  <c r="AA90" i="18"/>
  <c r="Z90" i="18"/>
  <c r="Y90" i="18"/>
  <c r="X90" i="18"/>
  <c r="W90" i="18"/>
  <c r="V90" i="18"/>
  <c r="U90" i="18"/>
  <c r="T90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C90" i="18"/>
  <c r="AM89" i="18"/>
  <c r="AO89" i="18" s="1"/>
  <c r="AH89" i="18"/>
  <c r="AN89" i="18" s="1"/>
  <c r="AG89" i="18"/>
  <c r="AH88" i="18"/>
  <c r="AN88" i="18" s="1"/>
  <c r="AG88" i="18"/>
  <c r="AM88" i="18" s="1"/>
  <c r="AO88" i="18" s="1"/>
  <c r="AO87" i="18"/>
  <c r="AM87" i="18"/>
  <c r="AH87" i="18"/>
  <c r="AN87" i="18" s="1"/>
  <c r="AG87" i="18"/>
  <c r="AM86" i="18"/>
  <c r="AO86" i="18" s="1"/>
  <c r="AH86" i="18"/>
  <c r="AN86" i="18" s="1"/>
  <c r="AG86" i="18"/>
  <c r="AH85" i="18"/>
  <c r="AN85" i="18" s="1"/>
  <c r="AG85" i="18"/>
  <c r="AM85" i="18" s="1"/>
  <c r="AO85" i="18" s="1"/>
  <c r="AN84" i="18"/>
  <c r="AM84" i="18"/>
  <c r="AO84" i="18" s="1"/>
  <c r="AH84" i="18"/>
  <c r="AI84" i="18" s="1"/>
  <c r="AG84" i="18"/>
  <c r="AH81" i="18"/>
  <c r="AN81" i="18" s="1"/>
  <c r="AF81" i="18"/>
  <c r="AE81" i="18"/>
  <c r="AD81" i="18"/>
  <c r="AC81" i="18"/>
  <c r="AB81" i="18"/>
  <c r="AA81" i="18"/>
  <c r="Z81" i="18"/>
  <c r="Y81" i="18"/>
  <c r="X81" i="18"/>
  <c r="W81" i="18"/>
  <c r="V81" i="18"/>
  <c r="U81" i="18"/>
  <c r="T81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C81" i="18"/>
  <c r="AH80" i="18"/>
  <c r="AN80" i="18" s="1"/>
  <c r="AG80" i="18"/>
  <c r="AM80" i="18" s="1"/>
  <c r="AO80" i="18" s="1"/>
  <c r="AO79" i="18"/>
  <c r="AM79" i="18"/>
  <c r="AH79" i="18"/>
  <c r="AN79" i="18" s="1"/>
  <c r="AG79" i="18"/>
  <c r="AM78" i="18"/>
  <c r="AO78" i="18" s="1"/>
  <c r="AH78" i="18"/>
  <c r="AN78" i="18" s="1"/>
  <c r="AG78" i="18"/>
  <c r="AH77" i="18"/>
  <c r="AN77" i="18" s="1"/>
  <c r="AG77" i="18"/>
  <c r="AM77" i="18" s="1"/>
  <c r="AO77" i="18" s="1"/>
  <c r="AH76" i="18"/>
  <c r="AN76" i="18" s="1"/>
  <c r="AG76" i="18"/>
  <c r="AM76" i="18" s="1"/>
  <c r="AO76" i="18" s="1"/>
  <c r="AN75" i="18"/>
  <c r="AM75" i="18"/>
  <c r="AO75" i="18" s="1"/>
  <c r="AH75" i="18"/>
  <c r="AI75" i="18" s="1"/>
  <c r="AG75" i="18"/>
  <c r="AG81" i="18" s="1"/>
  <c r="AH72" i="18"/>
  <c r="AN72" i="18" s="1"/>
  <c r="AG72" i="18"/>
  <c r="AM72" i="18" s="1"/>
  <c r="AF72" i="18"/>
  <c r="AE72" i="18"/>
  <c r="AD72" i="18"/>
  <c r="AC72" i="18"/>
  <c r="AB72" i="18"/>
  <c r="AA72" i="18"/>
  <c r="Z72" i="18"/>
  <c r="Y72" i="18"/>
  <c r="X72" i="18"/>
  <c r="W72" i="18"/>
  <c r="V72" i="18"/>
  <c r="U72" i="18"/>
  <c r="T72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C72" i="18"/>
  <c r="AM71" i="18"/>
  <c r="AO71" i="18" s="1"/>
  <c r="AH71" i="18"/>
  <c r="AN71" i="18" s="1"/>
  <c r="AG71" i="18"/>
  <c r="AH70" i="18"/>
  <c r="AN70" i="18" s="1"/>
  <c r="AG70" i="18"/>
  <c r="AM70" i="18" s="1"/>
  <c r="AO70" i="18" s="1"/>
  <c r="AO69" i="18"/>
  <c r="AM69" i="18"/>
  <c r="AH69" i="18"/>
  <c r="AN69" i="18" s="1"/>
  <c r="AG69" i="18"/>
  <c r="AM68" i="18"/>
  <c r="AO68" i="18" s="1"/>
  <c r="AH68" i="18"/>
  <c r="AN68" i="18" s="1"/>
  <c r="AG68" i="18"/>
  <c r="AH67" i="18"/>
  <c r="AN67" i="18" s="1"/>
  <c r="AG67" i="18"/>
  <c r="AM67" i="18" s="1"/>
  <c r="AO67" i="18" s="1"/>
  <c r="AM66" i="18"/>
  <c r="AO66" i="18" s="1"/>
  <c r="AH66" i="18"/>
  <c r="AI66" i="18" s="1"/>
  <c r="AG66" i="18"/>
  <c r="AY45" i="2" l="1"/>
  <c r="AO36" i="2"/>
  <c r="AO35" i="2"/>
  <c r="AX45" i="2"/>
  <c r="AC37" i="2"/>
  <c r="AN37" i="2" s="1"/>
  <c r="BB45" i="2"/>
  <c r="AO30" i="2"/>
  <c r="BB46" i="2"/>
  <c r="AU45" i="2"/>
  <c r="BB44" i="2"/>
  <c r="AN30" i="2"/>
  <c r="AZ30" i="2" s="1"/>
  <c r="AS36" i="2"/>
  <c r="AD30" i="2"/>
  <c r="AK30" i="2"/>
  <c r="AG32" i="2"/>
  <c r="AT44" i="2"/>
  <c r="AP44" i="2"/>
  <c r="AR44" i="2" s="1"/>
  <c r="AZ44" i="2"/>
  <c r="BA44" i="2"/>
  <c r="AD46" i="2"/>
  <c r="AT46" i="2" s="1"/>
  <c r="AC46" i="2"/>
  <c r="AQ46" i="2" s="1"/>
  <c r="AQ45" i="2"/>
  <c r="AZ45" i="2" s="1"/>
  <c r="AK46" i="2"/>
  <c r="AV44" i="2"/>
  <c r="AU44" i="2"/>
  <c r="AW44" i="2"/>
  <c r="AY44" i="2"/>
  <c r="AX35" i="2"/>
  <c r="AK37" i="2"/>
  <c r="AV37" i="2" s="1"/>
  <c r="AD37" i="2"/>
  <c r="BA37" i="2" s="1"/>
  <c r="BA35" i="2"/>
  <c r="AS35" i="2"/>
  <c r="AU35" i="2"/>
  <c r="AQ35" i="2"/>
  <c r="AZ35" i="2" s="1"/>
  <c r="AP35" i="2"/>
  <c r="AY36" i="2"/>
  <c r="AW35" i="2"/>
  <c r="AV35" i="2"/>
  <c r="BA40" i="2"/>
  <c r="AV40" i="2"/>
  <c r="AV41" i="2"/>
  <c r="AX41" i="2"/>
  <c r="AS40" i="2"/>
  <c r="AY41" i="2"/>
  <c r="AW40" i="2"/>
  <c r="AY40" i="2"/>
  <c r="AT40" i="2"/>
  <c r="AD41" i="2"/>
  <c r="AU40" i="2"/>
  <c r="AX40" i="2"/>
  <c r="AC41" i="2"/>
  <c r="AO40" i="2"/>
  <c r="AQ40" i="2"/>
  <c r="AR36" i="2"/>
  <c r="AW36" i="2"/>
  <c r="AV36" i="2"/>
  <c r="AU36" i="2"/>
  <c r="AX36" i="2"/>
  <c r="AO37" i="2"/>
  <c r="AQ37" i="2"/>
  <c r="AZ37" i="2" s="1"/>
  <c r="AY37" i="2"/>
  <c r="AP14" i="24"/>
  <c r="AT14" i="24"/>
  <c r="AQ14" i="24"/>
  <c r="AR14" i="24"/>
  <c r="AU14" i="24"/>
  <c r="AX10" i="24"/>
  <c r="AM10" i="24"/>
  <c r="AB192" i="24"/>
  <c r="AT180" i="24"/>
  <c r="AV180" i="24"/>
  <c r="AU180" i="24"/>
  <c r="AP180" i="24"/>
  <c r="AV153" i="24"/>
  <c r="AU153" i="24"/>
  <c r="AT153" i="24"/>
  <c r="AP153" i="24"/>
  <c r="AX148" i="24"/>
  <c r="AM148" i="24"/>
  <c r="AV123" i="24"/>
  <c r="AU123" i="24"/>
  <c r="AT123" i="24"/>
  <c r="AP123" i="24"/>
  <c r="AW153" i="24"/>
  <c r="AU200" i="24"/>
  <c r="AT200" i="24"/>
  <c r="AP200" i="24"/>
  <c r="AU150" i="24"/>
  <c r="AT150" i="24"/>
  <c r="AP150" i="24"/>
  <c r="AT109" i="24"/>
  <c r="AP109" i="24"/>
  <c r="AW109" i="24"/>
  <c r="AU109" i="24"/>
  <c r="AU28" i="24"/>
  <c r="AT28" i="24"/>
  <c r="AQ28" i="24"/>
  <c r="AB11" i="24"/>
  <c r="AP28" i="24"/>
  <c r="AU85" i="24"/>
  <c r="AP85" i="24"/>
  <c r="AT85" i="24"/>
  <c r="AW4" i="24"/>
  <c r="AJ4" i="24"/>
  <c r="AO8" i="24"/>
  <c r="AG15" i="24"/>
  <c r="AN8" i="24"/>
  <c r="AP13" i="24"/>
  <c r="AW13" i="24"/>
  <c r="AP223" i="24"/>
  <c r="AW223" i="24"/>
  <c r="AT223" i="24"/>
  <c r="AU223" i="24"/>
  <c r="AV223" i="24"/>
  <c r="AU212" i="24"/>
  <c r="AB224" i="24"/>
  <c r="AT212" i="24"/>
  <c r="AP212" i="24"/>
  <c r="AW192" i="24"/>
  <c r="AV192" i="24"/>
  <c r="AT213" i="24"/>
  <c r="AP213" i="24"/>
  <c r="AU213" i="24"/>
  <c r="AV149" i="24"/>
  <c r="AU149" i="24"/>
  <c r="AT149" i="24"/>
  <c r="AP149" i="24"/>
  <c r="AP182" i="24"/>
  <c r="AU182" i="24"/>
  <c r="AT182" i="24"/>
  <c r="AW149" i="24"/>
  <c r="AX138" i="24"/>
  <c r="AM138" i="24"/>
  <c r="AW200" i="24"/>
  <c r="AU175" i="24"/>
  <c r="AT175" i="24"/>
  <c r="AP175" i="24"/>
  <c r="AW150" i="24"/>
  <c r="AY144" i="24"/>
  <c r="AU139" i="24"/>
  <c r="AT139" i="24"/>
  <c r="AP139" i="24"/>
  <c r="AB144" i="24"/>
  <c r="AD12" i="24"/>
  <c r="AY12" i="24" s="1"/>
  <c r="AY29" i="24"/>
  <c r="AD11" i="24"/>
  <c r="AY11" i="24" s="1"/>
  <c r="AY28" i="24"/>
  <c r="AU58" i="24"/>
  <c r="AT58" i="24"/>
  <c r="AQ58" i="24"/>
  <c r="AP58" i="24"/>
  <c r="AB9" i="24"/>
  <c r="AL96" i="24"/>
  <c r="AX96" i="24" s="1"/>
  <c r="AU70" i="24"/>
  <c r="AT70" i="24"/>
  <c r="AQ70" i="24"/>
  <c r="AP70" i="24"/>
  <c r="AQ40" i="24"/>
  <c r="AU40" i="24"/>
  <c r="AT40" i="24"/>
  <c r="AP40" i="24"/>
  <c r="AD80" i="24"/>
  <c r="AY80" i="24" s="1"/>
  <c r="AW85" i="24"/>
  <c r="AU135" i="24"/>
  <c r="AT135" i="24"/>
  <c r="AP135" i="24"/>
  <c r="AS70" i="24"/>
  <c r="AP57" i="24"/>
  <c r="AT57" i="24"/>
  <c r="AU57" i="24"/>
  <c r="AR57" i="24"/>
  <c r="AQ57" i="24"/>
  <c r="AV57" i="24"/>
  <c r="AD64" i="24"/>
  <c r="AY64" i="24" s="1"/>
  <c r="AW14" i="24"/>
  <c r="AJ14" i="24"/>
  <c r="AV14" i="24"/>
  <c r="AW40" i="24"/>
  <c r="AJ6" i="24"/>
  <c r="AP27" i="24"/>
  <c r="AR27" i="24"/>
  <c r="AU27" i="24"/>
  <c r="AT27" i="24"/>
  <c r="AB10" i="24"/>
  <c r="AQ27" i="24"/>
  <c r="AB6" i="24"/>
  <c r="AV6" i="24" s="1"/>
  <c r="AL5" i="24"/>
  <c r="AI5" i="24"/>
  <c r="AS10" i="24"/>
  <c r="AK224" i="24"/>
  <c r="AM224" i="24" s="1"/>
  <c r="AO224" i="24"/>
  <c r="AN224" i="24"/>
  <c r="AW212" i="24"/>
  <c r="AW213" i="24"/>
  <c r="AV142" i="24"/>
  <c r="AX214" i="24"/>
  <c r="AM214" i="24"/>
  <c r="AU154" i="24"/>
  <c r="AP154" i="24"/>
  <c r="AT154" i="24"/>
  <c r="AT108" i="24"/>
  <c r="AU108" i="24"/>
  <c r="AP108" i="24"/>
  <c r="AV200" i="24"/>
  <c r="AW175" i="24"/>
  <c r="AO144" i="24"/>
  <c r="AP124" i="24"/>
  <c r="AT124" i="24"/>
  <c r="AU124" i="24"/>
  <c r="AB112" i="24"/>
  <c r="AP100" i="24"/>
  <c r="AU100" i="24"/>
  <c r="AT100" i="24"/>
  <c r="AV139" i="24"/>
  <c r="AM104" i="24"/>
  <c r="AD4" i="24"/>
  <c r="AY4" i="24" s="1"/>
  <c r="AY21" i="24"/>
  <c r="AM84" i="24"/>
  <c r="AU41" i="24"/>
  <c r="AP41" i="24"/>
  <c r="AT41" i="24"/>
  <c r="AS41" i="24"/>
  <c r="AW41" i="24"/>
  <c r="AU21" i="24"/>
  <c r="AT21" i="24"/>
  <c r="AS21" i="24"/>
  <c r="AB4" i="24"/>
  <c r="AP21" i="24"/>
  <c r="AW21" i="24"/>
  <c r="AX4" i="24"/>
  <c r="AR29" i="24"/>
  <c r="AJ7" i="24"/>
  <c r="AV135" i="24"/>
  <c r="AL80" i="24"/>
  <c r="AX80" i="24" s="1"/>
  <c r="AW57" i="24"/>
  <c r="AR48" i="24"/>
  <c r="AU47" i="24"/>
  <c r="AP47" i="24"/>
  <c r="AR47" i="24"/>
  <c r="AT47" i="24"/>
  <c r="AQ47" i="24"/>
  <c r="AB48" i="24"/>
  <c r="AP39" i="24"/>
  <c r="AU39" i="24"/>
  <c r="AT39" i="24"/>
  <c r="AR39" i="24"/>
  <c r="AQ39" i="24"/>
  <c r="AB8" i="24"/>
  <c r="AW28" i="24"/>
  <c r="AD10" i="24"/>
  <c r="AY10" i="24" s="1"/>
  <c r="AY27" i="24"/>
  <c r="AU13" i="24"/>
  <c r="AM13" i="24"/>
  <c r="AL13" i="24"/>
  <c r="AI13" i="24"/>
  <c r="AJ5" i="24"/>
  <c r="AR58" i="24"/>
  <c r="AX38" i="24"/>
  <c r="AR32" i="24"/>
  <c r="AK208" i="24"/>
  <c r="AM208" i="24" s="1"/>
  <c r="AO208" i="24"/>
  <c r="AN208" i="24"/>
  <c r="AT237" i="24"/>
  <c r="AP237" i="24"/>
  <c r="AU237" i="24"/>
  <c r="AU229" i="24"/>
  <c r="AT229" i="24"/>
  <c r="AV229" i="24"/>
  <c r="AP229" i="24"/>
  <c r="AP197" i="24"/>
  <c r="AU197" i="24"/>
  <c r="AV197" i="24"/>
  <c r="AT197" i="24"/>
  <c r="AU236" i="24"/>
  <c r="AT236" i="24"/>
  <c r="AP236" i="24"/>
  <c r="AU232" i="24"/>
  <c r="AT232" i="24"/>
  <c r="AP232" i="24"/>
  <c r="AU221" i="24"/>
  <c r="AV221" i="24"/>
  <c r="AT221" i="24"/>
  <c r="AP221" i="24"/>
  <c r="AV212" i="24"/>
  <c r="AU122" i="24"/>
  <c r="AT122" i="24"/>
  <c r="AP122" i="24"/>
  <c r="AW182" i="24"/>
  <c r="AN144" i="24"/>
  <c r="AW144" i="24"/>
  <c r="AV144" i="24"/>
  <c r="AU119" i="24"/>
  <c r="AT119" i="24"/>
  <c r="AV119" i="24"/>
  <c r="AP119" i="24"/>
  <c r="AL192" i="24"/>
  <c r="AW124" i="24"/>
  <c r="AW108" i="24"/>
  <c r="AW176" i="24"/>
  <c r="AB96" i="24"/>
  <c r="AM85" i="24"/>
  <c r="AW139" i="24"/>
  <c r="AJ11" i="24"/>
  <c r="AL128" i="24"/>
  <c r="AX128" i="24" s="1"/>
  <c r="AP69" i="24"/>
  <c r="AU69" i="24"/>
  <c r="AT69" i="24"/>
  <c r="AR69" i="24"/>
  <c r="AV69" i="24"/>
  <c r="AQ69" i="24"/>
  <c r="AY40" i="24"/>
  <c r="AD7" i="24"/>
  <c r="AY7" i="24" s="1"/>
  <c r="AT104" i="24"/>
  <c r="AU104" i="24"/>
  <c r="AP104" i="24"/>
  <c r="AQ80" i="24"/>
  <c r="AS69" i="24"/>
  <c r="AI4" i="24"/>
  <c r="AV70" i="24"/>
  <c r="AS28" i="24"/>
  <c r="AL6" i="24"/>
  <c r="AX6" i="24" s="1"/>
  <c r="AI6" i="24"/>
  <c r="AW135" i="24"/>
  <c r="AW122" i="24"/>
  <c r="AK4" i="24"/>
  <c r="AM4" i="24" s="1"/>
  <c r="AV27" i="24"/>
  <c r="AK11" i="24"/>
  <c r="AM11" i="24" s="1"/>
  <c r="AX46" i="24"/>
  <c r="AN12" i="24"/>
  <c r="AV4" i="24"/>
  <c r="AA15" i="24"/>
  <c r="AO15" i="24" s="1"/>
  <c r="AK3" i="24"/>
  <c r="AM3" i="24" s="1"/>
  <c r="AF15" i="24"/>
  <c r="AK6" i="24"/>
  <c r="AM6" i="24" s="1"/>
  <c r="AO6" i="24"/>
  <c r="AN6" i="24"/>
  <c r="AW224" i="24"/>
  <c r="AB208" i="24"/>
  <c r="AD208" i="24"/>
  <c r="AY208" i="24" s="1"/>
  <c r="AY196" i="24"/>
  <c r="AP140" i="24"/>
  <c r="AU140" i="24"/>
  <c r="AT140" i="24"/>
  <c r="AV182" i="24"/>
  <c r="AD176" i="24"/>
  <c r="AY176" i="24" s="1"/>
  <c r="AM180" i="24"/>
  <c r="AM166" i="24"/>
  <c r="AW128" i="24"/>
  <c r="AV128" i="24"/>
  <c r="AP168" i="24"/>
  <c r="AU168" i="24"/>
  <c r="AT168" i="24"/>
  <c r="AO128" i="24"/>
  <c r="AN112" i="24"/>
  <c r="AK112" i="24"/>
  <c r="AM112" i="24" s="1"/>
  <c r="AO112" i="24"/>
  <c r="AO96" i="24"/>
  <c r="AK96" i="24"/>
  <c r="AM96" i="24" s="1"/>
  <c r="AJ3" i="24"/>
  <c r="Y15" i="24"/>
  <c r="AI3" i="24"/>
  <c r="AX3" i="24" s="1"/>
  <c r="AD32" i="24"/>
  <c r="AY32" i="24" s="1"/>
  <c r="AY20" i="24"/>
  <c r="AD3" i="24"/>
  <c r="AU78" i="24"/>
  <c r="AT78" i="24"/>
  <c r="AQ78" i="24"/>
  <c r="AP78" i="24"/>
  <c r="AR10" i="24"/>
  <c r="AU89" i="24"/>
  <c r="AT89" i="24"/>
  <c r="AP89" i="24"/>
  <c r="AW70" i="24"/>
  <c r="AS32" i="24"/>
  <c r="AX61" i="24"/>
  <c r="AM61" i="24"/>
  <c r="AR52" i="24"/>
  <c r="AM14" i="24"/>
  <c r="AL14" i="24"/>
  <c r="AI14" i="24"/>
  <c r="AK5" i="24"/>
  <c r="AM5" i="24" s="1"/>
  <c r="AO5" i="24"/>
  <c r="AS58" i="24"/>
  <c r="AD6" i="24"/>
  <c r="AY6" i="24" s="1"/>
  <c r="AQ8" i="24"/>
  <c r="AW10" i="24"/>
  <c r="AJ10" i="24"/>
  <c r="AX26" i="24"/>
  <c r="AX11" i="24"/>
  <c r="AT53" i="24"/>
  <c r="AP53" i="24"/>
  <c r="AU53" i="24"/>
  <c r="AR53" i="24"/>
  <c r="AQ53" i="24"/>
  <c r="AK64" i="24"/>
  <c r="AM64" i="24" s="1"/>
  <c r="AM31" i="24"/>
  <c r="AT217" i="24"/>
  <c r="AP217" i="24"/>
  <c r="AU217" i="24"/>
  <c r="AV217" i="24"/>
  <c r="AT188" i="24"/>
  <c r="AV188" i="24"/>
  <c r="AU188" i="24"/>
  <c r="AP188" i="24"/>
  <c r="AU216" i="24"/>
  <c r="AP216" i="24"/>
  <c r="AT216" i="24"/>
  <c r="AT205" i="24"/>
  <c r="AU205" i="24"/>
  <c r="AP205" i="24"/>
  <c r="AW140" i="24"/>
  <c r="AU204" i="24"/>
  <c r="AP204" i="24"/>
  <c r="AT204" i="24"/>
  <c r="AP126" i="24"/>
  <c r="AW126" i="24"/>
  <c r="AU126" i="24"/>
  <c r="AT126" i="24"/>
  <c r="AX142" i="24"/>
  <c r="AM142" i="24"/>
  <c r="AW160" i="24"/>
  <c r="AP101" i="24"/>
  <c r="AU101" i="24"/>
  <c r="AT101" i="24"/>
  <c r="AU183" i="24"/>
  <c r="AT183" i="24"/>
  <c r="AP183" i="24"/>
  <c r="AP116" i="24"/>
  <c r="AB128" i="24"/>
  <c r="AT116" i="24"/>
  <c r="AV116" i="24"/>
  <c r="AU116" i="24"/>
  <c r="AN160" i="24"/>
  <c r="AK160" i="24"/>
  <c r="AM160" i="24" s="1"/>
  <c r="AP120" i="24"/>
  <c r="AU120" i="24"/>
  <c r="AT120" i="24"/>
  <c r="AS57" i="24"/>
  <c r="AM100" i="24"/>
  <c r="AP54" i="24"/>
  <c r="AQ54" i="24"/>
  <c r="AU54" i="24"/>
  <c r="AT54" i="24"/>
  <c r="AS9" i="24"/>
  <c r="AW89" i="24"/>
  <c r="AB32" i="24"/>
  <c r="AU20" i="24"/>
  <c r="AT20" i="24"/>
  <c r="AQ20" i="24"/>
  <c r="AB3" i="24"/>
  <c r="AP20" i="24"/>
  <c r="AK13" i="24"/>
  <c r="AO13" i="24"/>
  <c r="AC15" i="24"/>
  <c r="AS54" i="24"/>
  <c r="AS13" i="24"/>
  <c r="AS14" i="24"/>
  <c r="AQ41" i="24"/>
  <c r="AI10" i="24"/>
  <c r="AW27" i="24"/>
  <c r="AI9" i="24"/>
  <c r="AL9" i="24"/>
  <c r="AM9" i="24" s="1"/>
  <c r="AV32" i="24"/>
  <c r="AQ12" i="24"/>
  <c r="AQ21" i="24"/>
  <c r="AO12" i="24"/>
  <c r="AV13" i="24"/>
  <c r="AB5" i="24"/>
  <c r="AM23" i="24"/>
  <c r="AW217" i="24"/>
  <c r="AP233" i="24"/>
  <c r="AU233" i="24"/>
  <c r="AT233" i="24"/>
  <c r="AV233" i="24"/>
  <c r="AD224" i="24"/>
  <c r="AY224" i="24" s="1"/>
  <c r="AY212" i="24"/>
  <c r="AT184" i="24"/>
  <c r="AU184" i="24"/>
  <c r="AP184" i="24"/>
  <c r="AV184" i="24"/>
  <c r="AT142" i="24"/>
  <c r="AP142" i="24"/>
  <c r="AU142" i="24"/>
  <c r="AM196" i="24"/>
  <c r="AW216" i="24"/>
  <c r="AW188" i="24"/>
  <c r="AW208" i="24"/>
  <c r="AW205" i="24"/>
  <c r="AP136" i="24"/>
  <c r="AU136" i="24"/>
  <c r="AT136" i="24"/>
  <c r="AW204" i="24"/>
  <c r="AL224" i="24"/>
  <c r="AX224" i="24" s="1"/>
  <c r="AP138" i="24"/>
  <c r="AU138" i="24"/>
  <c r="AT138" i="24"/>
  <c r="AD112" i="24"/>
  <c r="AY112" i="24" s="1"/>
  <c r="AY100" i="24"/>
  <c r="AN128" i="24"/>
  <c r="AU52" i="24"/>
  <c r="AT52" i="24"/>
  <c r="AB64" i="24"/>
  <c r="AW52" i="24"/>
  <c r="AV52" i="24"/>
  <c r="AS52" i="24"/>
  <c r="AP52" i="24"/>
  <c r="AW116" i="24"/>
  <c r="AB80" i="24"/>
  <c r="AW112" i="24"/>
  <c r="AV112" i="24"/>
  <c r="AW120" i="24"/>
  <c r="AV101" i="24"/>
  <c r="AX64" i="24"/>
  <c r="AI64" i="24"/>
  <c r="AM68" i="24"/>
  <c r="AW80" i="24"/>
  <c r="AK32" i="24"/>
  <c r="AM32" i="24" s="1"/>
  <c r="AN32" i="24"/>
  <c r="AO32" i="24"/>
  <c r="AV78" i="24"/>
  <c r="AS64" i="24"/>
  <c r="AU29" i="24"/>
  <c r="AP29" i="24"/>
  <c r="AT29" i="24"/>
  <c r="AS29" i="24"/>
  <c r="AB12" i="24"/>
  <c r="AW29" i="24"/>
  <c r="AE15" i="24"/>
  <c r="AQ3" i="24"/>
  <c r="AK14" i="24"/>
  <c r="AO14" i="24"/>
  <c r="AW96" i="24"/>
  <c r="AQ64" i="24"/>
  <c r="AQ9" i="24"/>
  <c r="AN96" i="24"/>
  <c r="AV58" i="24"/>
  <c r="AW54" i="24"/>
  <c r="AU118" i="24"/>
  <c r="AP118" i="24"/>
  <c r="AT118" i="24"/>
  <c r="AD14" i="24"/>
  <c r="AY14" i="24" s="1"/>
  <c r="AV21" i="24"/>
  <c r="AX32" i="24"/>
  <c r="AS47" i="24"/>
  <c r="AQ48" i="24"/>
  <c r="AV10" i="24"/>
  <c r="AQ4" i="24"/>
  <c r="Z15" i="24"/>
  <c r="AR28" i="24"/>
  <c r="AB7" i="24"/>
  <c r="AS7" i="24" s="1"/>
  <c r="AN14" i="24"/>
  <c r="AM240" i="24"/>
  <c r="AU228" i="24"/>
  <c r="AB240" i="24"/>
  <c r="AP228" i="24"/>
  <c r="AT228" i="24"/>
  <c r="AW233" i="24"/>
  <c r="AU220" i="24"/>
  <c r="AT220" i="24"/>
  <c r="AP220" i="24"/>
  <c r="AW180" i="24"/>
  <c r="AV240" i="24"/>
  <c r="AM228" i="24"/>
  <c r="AL240" i="24"/>
  <c r="AX240" i="24" s="1"/>
  <c r="AV213" i="24"/>
  <c r="AV157" i="24"/>
  <c r="AU157" i="24"/>
  <c r="AT157" i="24"/>
  <c r="AP157" i="24"/>
  <c r="AV216" i="24"/>
  <c r="AP201" i="24"/>
  <c r="AU201" i="24"/>
  <c r="AT201" i="24"/>
  <c r="AM197" i="24"/>
  <c r="AW136" i="24"/>
  <c r="AU173" i="24"/>
  <c r="AT173" i="24"/>
  <c r="AP173" i="24"/>
  <c r="AB176" i="24"/>
  <c r="AV204" i="24"/>
  <c r="AK176" i="24"/>
  <c r="AM176" i="24" s="1"/>
  <c r="AN176" i="24"/>
  <c r="AW123" i="24"/>
  <c r="AV126" i="24"/>
  <c r="AV150" i="24"/>
  <c r="AW138" i="24"/>
  <c r="AV183" i="24"/>
  <c r="AM218" i="24"/>
  <c r="AD128" i="24"/>
  <c r="AY128" i="24" s="1"/>
  <c r="AY116" i="24"/>
  <c r="AV109" i="24"/>
  <c r="AD240" i="24"/>
  <c r="AY240" i="24" s="1"/>
  <c r="AB160" i="24"/>
  <c r="AD8" i="24"/>
  <c r="AY8" i="24" s="1"/>
  <c r="AY41" i="24"/>
  <c r="AV28" i="24"/>
  <c r="AP77" i="24"/>
  <c r="AU77" i="24"/>
  <c r="AT77" i="24"/>
  <c r="AR77" i="24"/>
  <c r="AQ77" i="24"/>
  <c r="AM136" i="24"/>
  <c r="AW78" i="24"/>
  <c r="AR70" i="24"/>
  <c r="AK80" i="24"/>
  <c r="AM80" i="24" s="1"/>
  <c r="AO80" i="24"/>
  <c r="AD96" i="24"/>
  <c r="AY96" i="24" s="1"/>
  <c r="AS78" i="24"/>
  <c r="AS48" i="24"/>
  <c r="AV85" i="24"/>
  <c r="AV80" i="24"/>
  <c r="AW58" i="24"/>
  <c r="AM53" i="24"/>
  <c r="AW118" i="24"/>
  <c r="AL48" i="24"/>
  <c r="AX48" i="24" s="1"/>
  <c r="AD9" i="24"/>
  <c r="AY9" i="24" s="1"/>
  <c r="AR13" i="24"/>
  <c r="AO4" i="24"/>
  <c r="AI32" i="24"/>
  <c r="AN5" i="24"/>
  <c r="AS40" i="24"/>
  <c r="AR40" i="24"/>
  <c r="AD13" i="24"/>
  <c r="AY13" i="24" s="1"/>
  <c r="AD5" i="24"/>
  <c r="AY5" i="24" s="1"/>
  <c r="AK7" i="24"/>
  <c r="AM7" i="24" s="1"/>
  <c r="AM43" i="24"/>
  <c r="AH32" i="2"/>
  <c r="AI32" i="2"/>
  <c r="AJ32" i="2"/>
  <c r="AD31" i="2"/>
  <c r="AP31" i="2" s="1"/>
  <c r="AL32" i="2"/>
  <c r="AM32" i="2" s="1"/>
  <c r="AK31" i="2"/>
  <c r="AY31" i="2" s="1"/>
  <c r="AW28" i="2"/>
  <c r="AV28" i="2"/>
  <c r="AB32" i="2"/>
  <c r="AC28" i="2"/>
  <c r="AO28" i="2" s="1"/>
  <c r="AD29" i="2"/>
  <c r="AP29" i="2" s="1"/>
  <c r="AD28" i="2"/>
  <c r="AQ31" i="2"/>
  <c r="AX28" i="2"/>
  <c r="AK29" i="2"/>
  <c r="AY29" i="2" s="1"/>
  <c r="AN31" i="2"/>
  <c r="AC29" i="2"/>
  <c r="AQ29" i="2" s="1"/>
  <c r="AY28" i="2"/>
  <c r="AM117" i="18"/>
  <c r="AI117" i="18"/>
  <c r="AI111" i="18"/>
  <c r="AP112" i="18"/>
  <c r="AM114" i="18"/>
  <c r="AO114" i="18" s="1"/>
  <c r="AO117" i="18" s="1"/>
  <c r="AO108" i="18"/>
  <c r="AP104" i="18"/>
  <c r="AP103" i="18"/>
  <c r="AN102" i="18"/>
  <c r="AO99" i="18"/>
  <c r="AP95" i="18"/>
  <c r="AP94" i="18"/>
  <c r="AI99" i="18"/>
  <c r="AO90" i="18"/>
  <c r="AP86" i="18"/>
  <c r="AP85" i="18"/>
  <c r="AI90" i="18"/>
  <c r="AM81" i="18"/>
  <c r="AI81" i="18"/>
  <c r="AO81" i="18"/>
  <c r="AP77" i="18"/>
  <c r="AP76" i="18"/>
  <c r="AO72" i="18"/>
  <c r="AP68" i="18"/>
  <c r="AP67" i="18"/>
  <c r="AN66" i="18"/>
  <c r="AI72" i="18"/>
  <c r="D84" i="2"/>
  <c r="AB24" i="2"/>
  <c r="AB23" i="2"/>
  <c r="U25" i="2"/>
  <c r="U20" i="2"/>
  <c r="U16" i="2"/>
  <c r="AB19" i="2"/>
  <c r="AD19" i="2" s="1"/>
  <c r="AB15" i="2"/>
  <c r="AD15" i="2" s="1"/>
  <c r="AB14" i="2"/>
  <c r="AD14" i="2" s="1"/>
  <c r="AI5" i="2"/>
  <c r="AI6" i="2"/>
  <c r="AI7" i="2"/>
  <c r="AI9" i="2"/>
  <c r="N25" i="2"/>
  <c r="N20" i="2"/>
  <c r="N16" i="2"/>
  <c r="B3" i="21"/>
  <c r="C3" i="21"/>
  <c r="D3" i="21"/>
  <c r="E3" i="21"/>
  <c r="F3" i="21"/>
  <c r="G3" i="21"/>
  <c r="H3" i="21"/>
  <c r="I3" i="21"/>
  <c r="J3" i="21"/>
  <c r="K3" i="21"/>
  <c r="L3" i="21"/>
  <c r="M3" i="21"/>
  <c r="N3" i="21"/>
  <c r="O3" i="21"/>
  <c r="P3" i="21"/>
  <c r="Q3" i="21"/>
  <c r="R3" i="21"/>
  <c r="S3" i="21"/>
  <c r="T3" i="21"/>
  <c r="U3" i="21"/>
  <c r="V3" i="21"/>
  <c r="W3" i="21"/>
  <c r="X3" i="2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Z22" i="20"/>
  <c r="Z23" i="20"/>
  <c r="Z24" i="20"/>
  <c r="Z26" i="20"/>
  <c r="Z27" i="20"/>
  <c r="Z25" i="20"/>
  <c r="Z29" i="20"/>
  <c r="Z30" i="20"/>
  <c r="Z28" i="20"/>
  <c r="Q28" i="20"/>
  <c r="R28" i="20" s="1"/>
  <c r="Q25" i="20"/>
  <c r="R25" i="20" s="1"/>
  <c r="Q30" i="20"/>
  <c r="R30" i="20" s="1"/>
  <c r="Q29" i="20"/>
  <c r="R29" i="20" s="1"/>
  <c r="Q27" i="20"/>
  <c r="R27" i="20" s="1"/>
  <c r="Q23" i="20"/>
  <c r="R23" i="20" s="1"/>
  <c r="Q26" i="20"/>
  <c r="R26" i="20" s="1"/>
  <c r="Q24" i="20"/>
  <c r="R24" i="20" s="1"/>
  <c r="Q22" i="20"/>
  <c r="R22" i="20" s="1"/>
  <c r="Q5" i="20"/>
  <c r="T5" i="20" s="1"/>
  <c r="Q4" i="20"/>
  <c r="T4" i="20" s="1"/>
  <c r="Q9" i="20"/>
  <c r="T9" i="20" s="1"/>
  <c r="Q3" i="20"/>
  <c r="T3" i="20" s="1"/>
  <c r="Q10" i="20"/>
  <c r="T10" i="20" s="1"/>
  <c r="Q2" i="20"/>
  <c r="T2" i="20" s="1"/>
  <c r="Q7" i="20"/>
  <c r="T7" i="20" s="1"/>
  <c r="Q8" i="20"/>
  <c r="T8" i="20" s="1"/>
  <c r="Q6" i="20"/>
  <c r="T6" i="20" s="1"/>
  <c r="C96" i="2"/>
  <c r="C98" i="2" s="1"/>
  <c r="B96" i="2"/>
  <c r="B98" i="2" s="1"/>
  <c r="D83" i="2"/>
  <c r="D85" i="2"/>
  <c r="D86" i="2"/>
  <c r="D87" i="2"/>
  <c r="D88" i="2"/>
  <c r="D89" i="2"/>
  <c r="D90" i="2"/>
  <c r="D91" i="2"/>
  <c r="D92" i="2"/>
  <c r="D93" i="2"/>
  <c r="D94" i="2"/>
  <c r="D95" i="2"/>
  <c r="D82" i="2"/>
  <c r="BC3" i="2"/>
  <c r="BC4" i="2"/>
  <c r="BC5" i="2"/>
  <c r="BC6" i="2"/>
  <c r="BC7" i="2"/>
  <c r="BC2" i="2"/>
  <c r="AH24" i="2"/>
  <c r="AI24" i="2"/>
  <c r="AJ24" i="2"/>
  <c r="AL24" i="2"/>
  <c r="AM24" i="2" s="1"/>
  <c r="W239" i="21"/>
  <c r="U239" i="21"/>
  <c r="T239" i="21"/>
  <c r="R239" i="21"/>
  <c r="Q239" i="21"/>
  <c r="P239" i="21"/>
  <c r="O239" i="21"/>
  <c r="M239" i="21"/>
  <c r="L239" i="21"/>
  <c r="K239" i="21"/>
  <c r="J239" i="21"/>
  <c r="H239" i="21"/>
  <c r="G239" i="21"/>
  <c r="F239" i="21"/>
  <c r="E239" i="21"/>
  <c r="D239" i="21"/>
  <c r="C239" i="21"/>
  <c r="B239" i="21"/>
  <c r="AL238" i="21"/>
  <c r="AG238" i="21"/>
  <c r="AF238" i="21"/>
  <c r="AE238" i="21"/>
  <c r="AC238" i="21"/>
  <c r="AB238" i="21"/>
  <c r="AW238" i="21" s="1"/>
  <c r="AA238" i="21"/>
  <c r="Z238" i="21"/>
  <c r="AI238" i="21" s="1"/>
  <c r="Y238" i="21"/>
  <c r="AD238" i="21" s="1"/>
  <c r="AG237" i="21"/>
  <c r="AF237" i="21"/>
  <c r="AE237" i="21"/>
  <c r="AC237" i="21"/>
  <c r="AB237" i="21"/>
  <c r="AA237" i="21"/>
  <c r="Z237" i="21"/>
  <c r="Y237" i="21"/>
  <c r="AD237" i="21" s="1"/>
  <c r="AG236" i="21"/>
  <c r="AF236" i="21"/>
  <c r="AE236" i="21"/>
  <c r="AC236" i="21"/>
  <c r="AA236" i="21"/>
  <c r="AK236" i="21" s="1"/>
  <c r="Z236" i="21"/>
  <c r="AI236" i="21" s="1"/>
  <c r="Y236" i="21"/>
  <c r="AN235" i="21"/>
  <c r="AL235" i="21"/>
  <c r="AG235" i="21"/>
  <c r="AF235" i="21"/>
  <c r="AE235" i="21"/>
  <c r="AC235" i="21"/>
  <c r="AA235" i="21"/>
  <c r="AK235" i="21" s="1"/>
  <c r="AM235" i="21" s="1"/>
  <c r="Z235" i="21"/>
  <c r="AI235" i="21" s="1"/>
  <c r="Y235" i="21"/>
  <c r="AO234" i="21"/>
  <c r="AN234" i="21"/>
  <c r="AL234" i="21"/>
  <c r="AG234" i="21"/>
  <c r="AF234" i="21"/>
  <c r="AE234" i="21"/>
  <c r="AD234" i="21"/>
  <c r="AY234" i="21" s="1"/>
  <c r="AC234" i="21"/>
  <c r="AB234" i="21"/>
  <c r="AT234" i="21" s="1"/>
  <c r="AA234" i="21"/>
  <c r="AK234" i="21" s="1"/>
  <c r="AM234" i="21" s="1"/>
  <c r="Z234" i="21"/>
  <c r="AI234" i="21" s="1"/>
  <c r="Y234" i="21"/>
  <c r="AV234" i="21" s="1"/>
  <c r="AW233" i="21"/>
  <c r="AL233" i="21"/>
  <c r="AG233" i="21"/>
  <c r="AF233" i="21"/>
  <c r="AE233" i="21"/>
  <c r="AC233" i="21"/>
  <c r="AB233" i="21"/>
  <c r="AA233" i="21"/>
  <c r="AO233" i="21" s="1"/>
  <c r="Z233" i="21"/>
  <c r="AI233" i="21" s="1"/>
  <c r="AX233" i="21" s="1"/>
  <c r="Y233" i="21"/>
  <c r="AD233" i="21" s="1"/>
  <c r="AY233" i="21" s="1"/>
  <c r="AG232" i="21"/>
  <c r="AF232" i="21"/>
  <c r="AE232" i="21"/>
  <c r="AD232" i="21"/>
  <c r="AC232" i="21"/>
  <c r="AA232" i="21"/>
  <c r="AK232" i="21" s="1"/>
  <c r="Z232" i="21"/>
  <c r="AI232" i="21" s="1"/>
  <c r="Y232" i="21"/>
  <c r="AN231" i="21"/>
  <c r="AL231" i="21"/>
  <c r="AG231" i="21"/>
  <c r="AF231" i="21"/>
  <c r="AE231" i="21"/>
  <c r="AC231" i="21"/>
  <c r="AA231" i="21"/>
  <c r="AK231" i="21" s="1"/>
  <c r="AM231" i="21" s="1"/>
  <c r="Z231" i="21"/>
  <c r="AI231" i="21" s="1"/>
  <c r="Y231" i="21"/>
  <c r="AO230" i="21"/>
  <c r="AN230" i="21"/>
  <c r="AL230" i="21"/>
  <c r="AG230" i="21"/>
  <c r="AF230" i="21"/>
  <c r="AE230" i="21"/>
  <c r="AD230" i="21"/>
  <c r="AY230" i="21" s="1"/>
  <c r="AC230" i="21"/>
  <c r="AB230" i="21"/>
  <c r="AT230" i="21" s="1"/>
  <c r="AA230" i="21"/>
  <c r="AK230" i="21" s="1"/>
  <c r="AM230" i="21" s="1"/>
  <c r="Z230" i="21"/>
  <c r="AI230" i="21" s="1"/>
  <c r="Y230" i="21"/>
  <c r="AV230" i="21" s="1"/>
  <c r="AW229" i="21"/>
  <c r="AL229" i="21"/>
  <c r="AG229" i="21"/>
  <c r="AF229" i="21"/>
  <c r="AE229" i="21"/>
  <c r="AC229" i="21"/>
  <c r="AB229" i="21"/>
  <c r="AA229" i="21"/>
  <c r="AO229" i="21" s="1"/>
  <c r="Z229" i="21"/>
  <c r="AI229" i="21" s="1"/>
  <c r="AX229" i="21" s="1"/>
  <c r="Y229" i="21"/>
  <c r="AD229" i="21" s="1"/>
  <c r="AY229" i="21" s="1"/>
  <c r="AG228" i="21"/>
  <c r="AF228" i="21"/>
  <c r="AE228" i="21"/>
  <c r="AD228" i="21"/>
  <c r="AC228" i="21"/>
  <c r="AA228" i="21"/>
  <c r="AA239" i="21" s="1"/>
  <c r="Z228" i="21"/>
  <c r="AI228" i="21" s="1"/>
  <c r="Y228" i="21"/>
  <c r="AN227" i="21"/>
  <c r="AL227" i="21"/>
  <c r="AG227" i="21"/>
  <c r="AG239" i="21" s="1"/>
  <c r="AF227" i="21"/>
  <c r="AF239" i="21" s="1"/>
  <c r="AE227" i="21"/>
  <c r="AC227" i="21"/>
  <c r="AC239" i="21" s="1"/>
  <c r="AA227" i="21"/>
  <c r="AK227" i="21" s="1"/>
  <c r="AM227" i="21" s="1"/>
  <c r="Z227" i="21"/>
  <c r="AI227" i="21" s="1"/>
  <c r="Y227" i="21"/>
  <c r="X223" i="21"/>
  <c r="W223" i="21"/>
  <c r="V223" i="21"/>
  <c r="U223" i="21"/>
  <c r="T223" i="21"/>
  <c r="S223" i="21"/>
  <c r="R223" i="21"/>
  <c r="Q223" i="21"/>
  <c r="P223" i="21"/>
  <c r="O223" i="21"/>
  <c r="N223" i="21"/>
  <c r="M223" i="21"/>
  <c r="L223" i="21"/>
  <c r="K223" i="21"/>
  <c r="J223" i="21"/>
  <c r="I223" i="21"/>
  <c r="H223" i="21"/>
  <c r="G223" i="21"/>
  <c r="F223" i="21"/>
  <c r="E223" i="21"/>
  <c r="D223" i="21"/>
  <c r="C223" i="21"/>
  <c r="B223" i="21"/>
  <c r="AV222" i="21"/>
  <c r="AL222" i="21"/>
  <c r="AK222" i="21"/>
  <c r="AM222" i="21" s="1"/>
  <c r="AG222" i="21"/>
  <c r="AF222" i="21"/>
  <c r="AE222" i="21"/>
  <c r="AC222" i="21"/>
  <c r="AB222" i="21"/>
  <c r="AA222" i="21"/>
  <c r="Z222" i="21"/>
  <c r="AI222" i="21" s="1"/>
  <c r="Y222" i="21"/>
  <c r="AD222" i="21" s="1"/>
  <c r="AY222" i="21" s="1"/>
  <c r="AG221" i="21"/>
  <c r="AF221" i="21"/>
  <c r="AE221" i="21"/>
  <c r="AC221" i="21"/>
  <c r="AB221" i="21"/>
  <c r="AA221" i="21"/>
  <c r="Z221" i="21"/>
  <c r="Y221" i="21"/>
  <c r="AD221" i="21" s="1"/>
  <c r="AK220" i="21"/>
  <c r="AG220" i="21"/>
  <c r="AF220" i="21"/>
  <c r="AE220" i="21"/>
  <c r="AD220" i="21"/>
  <c r="AY220" i="21" s="1"/>
  <c r="AC220" i="21"/>
  <c r="AA220" i="21"/>
  <c r="Z220" i="21"/>
  <c r="AI220" i="21" s="1"/>
  <c r="Y220" i="21"/>
  <c r="AO219" i="21"/>
  <c r="AN219" i="21"/>
  <c r="AL219" i="21"/>
  <c r="AG219" i="21"/>
  <c r="AF219" i="21"/>
  <c r="AE219" i="21"/>
  <c r="AC219" i="21"/>
  <c r="AA219" i="21"/>
  <c r="AK219" i="21" s="1"/>
  <c r="AM219" i="21" s="1"/>
  <c r="Z219" i="21"/>
  <c r="AI219" i="21" s="1"/>
  <c r="Y219" i="21"/>
  <c r="AO218" i="21"/>
  <c r="AN218" i="21"/>
  <c r="AL218" i="21"/>
  <c r="AG218" i="21"/>
  <c r="AF218" i="21"/>
  <c r="AE218" i="21"/>
  <c r="AD218" i="21"/>
  <c r="AY218" i="21" s="1"/>
  <c r="AC218" i="21"/>
  <c r="AB218" i="21"/>
  <c r="AT218" i="21" s="1"/>
  <c r="AA218" i="21"/>
  <c r="AK218" i="21" s="1"/>
  <c r="AM218" i="21" s="1"/>
  <c r="Z218" i="21"/>
  <c r="AI218" i="21" s="1"/>
  <c r="Y218" i="21"/>
  <c r="AV218" i="21" s="1"/>
  <c r="AW217" i="21"/>
  <c r="AL217" i="21"/>
  <c r="AG217" i="21"/>
  <c r="AF217" i="21"/>
  <c r="AE217" i="21"/>
  <c r="AC217" i="21"/>
  <c r="AB217" i="21"/>
  <c r="AA217" i="21"/>
  <c r="AO217" i="21" s="1"/>
  <c r="Z217" i="21"/>
  <c r="AI217" i="21" s="1"/>
  <c r="AX217" i="21" s="1"/>
  <c r="Y217" i="21"/>
  <c r="AD217" i="21" s="1"/>
  <c r="AY217" i="21" s="1"/>
  <c r="AG216" i="21"/>
  <c r="AF216" i="21"/>
  <c r="AE216" i="21"/>
  <c r="AD216" i="21"/>
  <c r="AC216" i="21"/>
  <c r="AA216" i="21"/>
  <c r="AK216" i="21" s="1"/>
  <c r="Z216" i="21"/>
  <c r="AI216" i="21" s="1"/>
  <c r="Y216" i="21"/>
  <c r="AO215" i="21"/>
  <c r="AN215" i="21"/>
  <c r="AL215" i="21"/>
  <c r="AG215" i="21"/>
  <c r="AF215" i="21"/>
  <c r="AE215" i="21"/>
  <c r="AC215" i="21"/>
  <c r="AA215" i="21"/>
  <c r="AK215" i="21" s="1"/>
  <c r="AM215" i="21" s="1"/>
  <c r="Z215" i="21"/>
  <c r="AI215" i="21" s="1"/>
  <c r="Y215" i="21"/>
  <c r="AO214" i="21"/>
  <c r="AN214" i="21"/>
  <c r="AL214" i="21"/>
  <c r="AG214" i="21"/>
  <c r="AF214" i="21"/>
  <c r="AE214" i="21"/>
  <c r="AE223" i="21" s="1"/>
  <c r="AD214" i="21"/>
  <c r="AY214" i="21" s="1"/>
  <c r="AC214" i="21"/>
  <c r="AB214" i="21"/>
  <c r="AT214" i="21" s="1"/>
  <c r="AA214" i="21"/>
  <c r="AK214" i="21" s="1"/>
  <c r="AM214" i="21" s="1"/>
  <c r="Z214" i="21"/>
  <c r="AI214" i="21" s="1"/>
  <c r="Y214" i="21"/>
  <c r="AV214" i="21" s="1"/>
  <c r="AX213" i="21"/>
  <c r="AW213" i="21"/>
  <c r="AG213" i="21"/>
  <c r="AF213" i="21"/>
  <c r="AE213" i="21"/>
  <c r="AC213" i="21"/>
  <c r="AL213" i="21" s="1"/>
  <c r="AB213" i="21"/>
  <c r="AA213" i="21"/>
  <c r="AO213" i="21" s="1"/>
  <c r="Z213" i="21"/>
  <c r="AI213" i="21" s="1"/>
  <c r="Y213" i="21"/>
  <c r="AD213" i="21" s="1"/>
  <c r="AY213" i="21" s="1"/>
  <c r="AK212" i="21"/>
  <c r="AM212" i="21" s="1"/>
  <c r="AI212" i="21"/>
  <c r="AG212" i="21"/>
  <c r="AF212" i="21"/>
  <c r="AE212" i="21"/>
  <c r="AC212" i="21"/>
  <c r="AL212" i="21" s="1"/>
  <c r="AA212" i="21"/>
  <c r="Z212" i="21"/>
  <c r="Y212" i="21"/>
  <c r="AO211" i="21"/>
  <c r="AN211" i="21"/>
  <c r="AL211" i="21"/>
  <c r="AG211" i="21"/>
  <c r="AF211" i="21"/>
  <c r="AF223" i="21" s="1"/>
  <c r="AE211" i="21"/>
  <c r="AD211" i="21"/>
  <c r="AC211" i="21"/>
  <c r="AA211" i="21"/>
  <c r="AK211" i="21" s="1"/>
  <c r="AM211" i="21" s="1"/>
  <c r="Z211" i="21"/>
  <c r="AI211" i="21" s="1"/>
  <c r="Y211" i="21"/>
  <c r="X207" i="21"/>
  <c r="W207" i="21"/>
  <c r="V207" i="21"/>
  <c r="U207" i="21"/>
  <c r="T207" i="21"/>
  <c r="S207" i="21"/>
  <c r="R207" i="21"/>
  <c r="Q207" i="21"/>
  <c r="P207" i="21"/>
  <c r="O207" i="21"/>
  <c r="N207" i="21"/>
  <c r="M207" i="21"/>
  <c r="L207" i="21"/>
  <c r="K207" i="21"/>
  <c r="J207" i="21"/>
  <c r="I207" i="21"/>
  <c r="H207" i="21"/>
  <c r="G207" i="21"/>
  <c r="F207" i="21"/>
  <c r="E207" i="21"/>
  <c r="D207" i="21"/>
  <c r="C207" i="21"/>
  <c r="B207" i="21"/>
  <c r="AL206" i="21"/>
  <c r="AX206" i="21" s="1"/>
  <c r="AK206" i="21"/>
  <c r="AM206" i="21" s="1"/>
  <c r="AG206" i="21"/>
  <c r="AF206" i="21"/>
  <c r="AE206" i="21"/>
  <c r="AC206" i="21"/>
  <c r="AA206" i="21"/>
  <c r="Z206" i="21"/>
  <c r="AI206" i="21" s="1"/>
  <c r="Y206" i="21"/>
  <c r="AG205" i="21"/>
  <c r="AF205" i="21"/>
  <c r="AE205" i="21"/>
  <c r="AC205" i="21"/>
  <c r="AB205" i="21"/>
  <c r="AA205" i="21"/>
  <c r="Z205" i="21"/>
  <c r="Y205" i="21"/>
  <c r="AD205" i="21" s="1"/>
  <c r="AK204" i="21"/>
  <c r="AG204" i="21"/>
  <c r="AF204" i="21"/>
  <c r="AE204" i="21"/>
  <c r="AC204" i="21"/>
  <c r="AA204" i="21"/>
  <c r="Z204" i="21"/>
  <c r="AI204" i="21" s="1"/>
  <c r="Y204" i="21"/>
  <c r="AO203" i="21"/>
  <c r="AN203" i="21"/>
  <c r="AL203" i="21"/>
  <c r="AX203" i="21" s="1"/>
  <c r="AG203" i="21"/>
  <c r="AF203" i="21"/>
  <c r="AE203" i="21"/>
  <c r="AD203" i="21"/>
  <c r="AY203" i="21" s="1"/>
  <c r="AC203" i="21"/>
  <c r="AA203" i="21"/>
  <c r="AK203" i="21" s="1"/>
  <c r="AM203" i="21" s="1"/>
  <c r="Z203" i="21"/>
  <c r="AI203" i="21" s="1"/>
  <c r="Y203" i="21"/>
  <c r="AW202" i="21"/>
  <c r="AO202" i="21"/>
  <c r="AN202" i="21"/>
  <c r="AL202" i="21"/>
  <c r="AG202" i="21"/>
  <c r="AF202" i="21"/>
  <c r="AE202" i="21"/>
  <c r="AD202" i="21"/>
  <c r="AY202" i="21" s="1"/>
  <c r="AC202" i="21"/>
  <c r="AB202" i="21"/>
  <c r="AA202" i="21"/>
  <c r="AK202" i="21" s="1"/>
  <c r="Z202" i="21"/>
  <c r="AI202" i="21" s="1"/>
  <c r="Y202" i="21"/>
  <c r="AV202" i="21" s="1"/>
  <c r="AW201" i="21"/>
  <c r="AV201" i="21"/>
  <c r="AU201" i="21"/>
  <c r="AK201" i="21"/>
  <c r="AG201" i="21"/>
  <c r="AF201" i="21"/>
  <c r="AE201" i="21"/>
  <c r="AC201" i="21"/>
  <c r="AB201" i="21"/>
  <c r="AA201" i="21"/>
  <c r="Z201" i="21"/>
  <c r="AL201" i="21" s="1"/>
  <c r="Y201" i="21"/>
  <c r="AD201" i="21" s="1"/>
  <c r="AY201" i="21" s="1"/>
  <c r="AK200" i="21"/>
  <c r="AI200" i="21"/>
  <c r="AG200" i="21"/>
  <c r="AF200" i="21"/>
  <c r="AE200" i="21"/>
  <c r="AC200" i="21"/>
  <c r="AA200" i="21"/>
  <c r="AO200" i="21" s="1"/>
  <c r="Z200" i="21"/>
  <c r="Y200" i="21"/>
  <c r="AO199" i="21"/>
  <c r="AN199" i="21"/>
  <c r="AL199" i="21"/>
  <c r="AX199" i="21" s="1"/>
  <c r="AG199" i="21"/>
  <c r="AF199" i="21"/>
  <c r="AE199" i="21"/>
  <c r="AC199" i="21"/>
  <c r="AA199" i="21"/>
  <c r="AK199" i="21" s="1"/>
  <c r="Z199" i="21"/>
  <c r="AI199" i="21" s="1"/>
  <c r="Y199" i="21"/>
  <c r="AO198" i="21"/>
  <c r="AN198" i="21"/>
  <c r="AL198" i="21"/>
  <c r="AG198" i="21"/>
  <c r="AF198" i="21"/>
  <c r="AE198" i="21"/>
  <c r="AD198" i="21"/>
  <c r="AY198" i="21" s="1"/>
  <c r="AC198" i="21"/>
  <c r="AB198" i="21"/>
  <c r="AA198" i="21"/>
  <c r="AK198" i="21" s="1"/>
  <c r="AM198" i="21" s="1"/>
  <c r="Z198" i="21"/>
  <c r="AI198" i="21" s="1"/>
  <c r="Y198" i="21"/>
  <c r="AM197" i="21"/>
  <c r="AK197" i="21"/>
  <c r="AI197" i="21"/>
  <c r="AG197" i="21"/>
  <c r="AF197" i="21"/>
  <c r="AE197" i="21"/>
  <c r="AC197" i="21"/>
  <c r="AL197" i="21" s="1"/>
  <c r="AX197" i="21" s="1"/>
  <c r="AB197" i="21"/>
  <c r="AA197" i="21"/>
  <c r="Z197" i="21"/>
  <c r="Y197" i="21"/>
  <c r="AD197" i="21" s="1"/>
  <c r="AY197" i="21" s="1"/>
  <c r="AG196" i="21"/>
  <c r="AF196" i="21"/>
  <c r="AE196" i="21"/>
  <c r="AC196" i="21"/>
  <c r="AA196" i="21"/>
  <c r="AO196" i="21" s="1"/>
  <c r="Z196" i="21"/>
  <c r="AI196" i="21" s="1"/>
  <c r="Y196" i="21"/>
  <c r="AW195" i="21"/>
  <c r="AL195" i="21"/>
  <c r="AG195" i="21"/>
  <c r="AF195" i="21"/>
  <c r="AE195" i="21"/>
  <c r="AE207" i="21" s="1"/>
  <c r="AD195" i="21"/>
  <c r="AC195" i="21"/>
  <c r="AB195" i="21"/>
  <c r="AU195" i="21" s="1"/>
  <c r="AA195" i="21"/>
  <c r="AK195" i="21" s="1"/>
  <c r="AM195" i="21" s="1"/>
  <c r="Z195" i="21"/>
  <c r="Y195" i="21"/>
  <c r="X191" i="21"/>
  <c r="W191" i="21"/>
  <c r="V191" i="21"/>
  <c r="U191" i="21"/>
  <c r="T191" i="21"/>
  <c r="S191" i="21"/>
  <c r="R191" i="21"/>
  <c r="Q191" i="21"/>
  <c r="P191" i="21"/>
  <c r="O191" i="21"/>
  <c r="N191" i="21"/>
  <c r="M191" i="21"/>
  <c r="L191" i="21"/>
  <c r="K191" i="21"/>
  <c r="J191" i="21"/>
  <c r="I191" i="21"/>
  <c r="H191" i="21"/>
  <c r="G191" i="21"/>
  <c r="F191" i="21"/>
  <c r="E191" i="21"/>
  <c r="D191" i="21"/>
  <c r="C191" i="21"/>
  <c r="B191" i="21"/>
  <c r="AN190" i="21"/>
  <c r="AG190" i="21"/>
  <c r="AF190" i="21"/>
  <c r="AF14" i="21" s="1"/>
  <c r="AE190" i="21"/>
  <c r="AC190" i="21"/>
  <c r="AA190" i="21"/>
  <c r="AK190" i="21" s="1"/>
  <c r="Z190" i="21"/>
  <c r="AI190" i="21" s="1"/>
  <c r="Y190" i="21"/>
  <c r="AD190" i="21" s="1"/>
  <c r="AY190" i="21" s="1"/>
  <c r="AG189" i="21"/>
  <c r="AF189" i="21"/>
  <c r="AE189" i="21"/>
  <c r="AC189" i="21"/>
  <c r="AA189" i="21"/>
  <c r="Z189" i="21"/>
  <c r="Y189" i="21"/>
  <c r="AD189" i="21" s="1"/>
  <c r="AY189" i="21" s="1"/>
  <c r="AG188" i="21"/>
  <c r="AF188" i="21"/>
  <c r="AE188" i="21"/>
  <c r="AC188" i="21"/>
  <c r="AL188" i="21" s="1"/>
  <c r="AX188" i="21" s="1"/>
  <c r="AA188" i="21"/>
  <c r="AK188" i="21" s="1"/>
  <c r="AM188" i="21" s="1"/>
  <c r="Z188" i="21"/>
  <c r="AI188" i="21" s="1"/>
  <c r="Y188" i="21"/>
  <c r="AD188" i="21" s="1"/>
  <c r="AY188" i="21" s="1"/>
  <c r="AG187" i="21"/>
  <c r="AF187" i="21"/>
  <c r="AE187" i="21"/>
  <c r="AC187" i="21"/>
  <c r="AL187" i="21" s="1"/>
  <c r="AB187" i="21"/>
  <c r="AV187" i="21" s="1"/>
  <c r="AA187" i="21"/>
  <c r="AK187" i="21" s="1"/>
  <c r="Z187" i="21"/>
  <c r="AI187" i="21" s="1"/>
  <c r="Y187" i="21"/>
  <c r="AD187" i="21" s="1"/>
  <c r="AG186" i="21"/>
  <c r="AF186" i="21"/>
  <c r="AE186" i="21"/>
  <c r="AC186" i="21"/>
  <c r="AA186" i="21"/>
  <c r="AO186" i="21" s="1"/>
  <c r="Z186" i="21"/>
  <c r="AI186" i="21" s="1"/>
  <c r="Y186" i="21"/>
  <c r="AG185" i="21"/>
  <c r="AF185" i="21"/>
  <c r="AE185" i="21"/>
  <c r="AC185" i="21"/>
  <c r="AL185" i="21" s="1"/>
  <c r="AA185" i="21"/>
  <c r="AN185" i="21" s="1"/>
  <c r="Z185" i="21"/>
  <c r="Y185" i="21"/>
  <c r="AN184" i="21"/>
  <c r="AG184" i="21"/>
  <c r="AF184" i="21"/>
  <c r="AE184" i="21"/>
  <c r="AD184" i="21"/>
  <c r="AY184" i="21" s="1"/>
  <c r="AC184" i="21"/>
  <c r="AL184" i="21" s="1"/>
  <c r="AX184" i="21" s="1"/>
  <c r="AA184" i="21"/>
  <c r="AK184" i="21" s="1"/>
  <c r="Z184" i="21"/>
  <c r="AI184" i="21" s="1"/>
  <c r="Y184" i="21"/>
  <c r="AK183" i="21"/>
  <c r="AG183" i="21"/>
  <c r="AF183" i="21"/>
  <c r="AE183" i="21"/>
  <c r="AC183" i="21"/>
  <c r="AL183" i="21" s="1"/>
  <c r="AX183" i="21" s="1"/>
  <c r="AB183" i="21"/>
  <c r="AV183" i="21" s="1"/>
  <c r="AA183" i="21"/>
  <c r="Z183" i="21"/>
  <c r="AI183" i="21" s="1"/>
  <c r="Y183" i="21"/>
  <c r="AD183" i="21" s="1"/>
  <c r="AG182" i="21"/>
  <c r="AF182" i="21"/>
  <c r="AE182" i="21"/>
  <c r="AC182" i="21"/>
  <c r="AL182" i="21" s="1"/>
  <c r="AX182" i="21" s="1"/>
  <c r="AA182" i="21"/>
  <c r="Z182" i="21"/>
  <c r="AI182" i="21" s="1"/>
  <c r="Y182" i="21"/>
  <c r="AO181" i="21"/>
  <c r="AG181" i="21"/>
  <c r="AF181" i="21"/>
  <c r="AE181" i="21"/>
  <c r="AC181" i="21"/>
  <c r="AL181" i="21" s="1"/>
  <c r="AA181" i="21"/>
  <c r="AN181" i="21" s="1"/>
  <c r="Z181" i="21"/>
  <c r="Y181" i="21"/>
  <c r="AG180" i="21"/>
  <c r="AF180" i="21"/>
  <c r="AE180" i="21"/>
  <c r="AD180" i="21"/>
  <c r="AC180" i="21"/>
  <c r="AL180" i="21" s="1"/>
  <c r="AA180" i="21"/>
  <c r="AK180" i="21" s="1"/>
  <c r="Z180" i="21"/>
  <c r="AI180" i="21" s="1"/>
  <c r="Y180" i="21"/>
  <c r="AG179" i="21"/>
  <c r="AF179" i="21"/>
  <c r="AE179" i="21"/>
  <c r="AD179" i="21"/>
  <c r="AC179" i="21"/>
  <c r="AA179" i="21"/>
  <c r="Z179" i="21"/>
  <c r="AI179" i="21" s="1"/>
  <c r="Y179" i="21"/>
  <c r="AB179" i="21" s="1"/>
  <c r="AG175" i="21"/>
  <c r="X175" i="21"/>
  <c r="W175" i="21"/>
  <c r="V175" i="21"/>
  <c r="U175" i="21"/>
  <c r="T175" i="21"/>
  <c r="S175" i="21"/>
  <c r="R175" i="21"/>
  <c r="Q175" i="21"/>
  <c r="P175" i="21"/>
  <c r="O17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B175" i="21"/>
  <c r="AY174" i="21"/>
  <c r="AO174" i="21"/>
  <c r="AN174" i="21"/>
  <c r="AG174" i="21"/>
  <c r="AF174" i="21"/>
  <c r="AE174" i="21"/>
  <c r="AD174" i="21"/>
  <c r="AC174" i="21"/>
  <c r="AL174" i="21" s="1"/>
  <c r="AA174" i="21"/>
  <c r="AK174" i="21" s="1"/>
  <c r="Z174" i="21"/>
  <c r="AI174" i="21" s="1"/>
  <c r="Y174" i="21"/>
  <c r="AG173" i="21"/>
  <c r="AF173" i="21"/>
  <c r="AE173" i="21"/>
  <c r="AC173" i="21"/>
  <c r="AA173" i="21"/>
  <c r="Z173" i="21"/>
  <c r="Y173" i="21"/>
  <c r="AO172" i="21"/>
  <c r="AN172" i="21"/>
  <c r="AG172" i="21"/>
  <c r="AF172" i="21"/>
  <c r="AE172" i="21"/>
  <c r="AD172" i="21"/>
  <c r="AY172" i="21" s="1"/>
  <c r="AC172" i="21"/>
  <c r="AL172" i="21" s="1"/>
  <c r="AX172" i="21" s="1"/>
  <c r="AA172" i="21"/>
  <c r="AK172" i="21" s="1"/>
  <c r="AM172" i="21" s="1"/>
  <c r="Z172" i="21"/>
  <c r="AI172" i="21" s="1"/>
  <c r="Y172" i="21"/>
  <c r="AY171" i="21"/>
  <c r="AN171" i="21"/>
  <c r="AL171" i="21"/>
  <c r="AG171" i="21"/>
  <c r="AF171" i="21"/>
  <c r="AE171" i="21"/>
  <c r="AD171" i="21"/>
  <c r="AC171" i="21"/>
  <c r="AB171" i="21"/>
  <c r="AA171" i="21"/>
  <c r="AK171" i="21" s="1"/>
  <c r="AM171" i="21" s="1"/>
  <c r="Z171" i="21"/>
  <c r="AI171" i="21" s="1"/>
  <c r="Y171" i="21"/>
  <c r="AG170" i="21"/>
  <c r="AF170" i="21"/>
  <c r="AE170" i="21"/>
  <c r="AD170" i="21"/>
  <c r="AC170" i="21"/>
  <c r="AB170" i="21"/>
  <c r="AA170" i="21"/>
  <c r="Z170" i="21"/>
  <c r="AL170" i="21" s="1"/>
  <c r="Y170" i="21"/>
  <c r="AO169" i="21"/>
  <c r="AI169" i="21"/>
  <c r="AG169" i="21"/>
  <c r="AF169" i="21"/>
  <c r="AE169" i="21"/>
  <c r="AC169" i="21"/>
  <c r="AA169" i="21"/>
  <c r="AN169" i="21" s="1"/>
  <c r="Z169" i="21"/>
  <c r="Y169" i="21"/>
  <c r="AN168" i="21"/>
  <c r="AG168" i="21"/>
  <c r="AF168" i="21"/>
  <c r="AE168" i="21"/>
  <c r="AD168" i="21"/>
  <c r="AC168" i="21"/>
  <c r="AL168" i="21" s="1"/>
  <c r="AA168" i="21"/>
  <c r="Z168" i="21"/>
  <c r="AI168" i="21" s="1"/>
  <c r="Y168" i="21"/>
  <c r="AN167" i="21"/>
  <c r="AL167" i="21"/>
  <c r="AG167" i="21"/>
  <c r="AF167" i="21"/>
  <c r="AE167" i="21"/>
  <c r="AC167" i="21"/>
  <c r="AA167" i="21"/>
  <c r="AK167" i="21" s="1"/>
  <c r="AM167" i="21" s="1"/>
  <c r="Z167" i="21"/>
  <c r="Y167" i="21"/>
  <c r="AK166" i="21"/>
  <c r="AG166" i="21"/>
  <c r="AF166" i="21"/>
  <c r="AE166" i="21"/>
  <c r="AD166" i="21"/>
  <c r="AC166" i="21"/>
  <c r="AB166" i="21"/>
  <c r="AA166" i="21"/>
  <c r="Z166" i="21"/>
  <c r="AL166" i="21" s="1"/>
  <c r="Y166" i="21"/>
  <c r="AO165" i="21"/>
  <c r="AG165" i="21"/>
  <c r="AF165" i="21"/>
  <c r="AE165" i="21"/>
  <c r="AC165" i="21"/>
  <c r="AA165" i="21"/>
  <c r="AN165" i="21" s="1"/>
  <c r="Z165" i="21"/>
  <c r="Z175" i="21" s="1"/>
  <c r="Y165" i="21"/>
  <c r="AN164" i="21"/>
  <c r="AG164" i="21"/>
  <c r="AF164" i="21"/>
  <c r="AE164" i="21"/>
  <c r="AD164" i="21"/>
  <c r="AY164" i="21" s="1"/>
  <c r="AC164" i="21"/>
  <c r="AL164" i="21" s="1"/>
  <c r="AA164" i="21"/>
  <c r="Z164" i="21"/>
  <c r="AI164" i="21" s="1"/>
  <c r="Y164" i="21"/>
  <c r="AN163" i="21"/>
  <c r="AG163" i="21"/>
  <c r="AF163" i="21"/>
  <c r="AE163" i="21"/>
  <c r="AE175" i="21" s="1"/>
  <c r="AD163" i="21"/>
  <c r="AC163" i="21"/>
  <c r="AA163" i="21"/>
  <c r="AK163" i="21" s="1"/>
  <c r="Z163" i="21"/>
  <c r="AI163" i="21" s="1"/>
  <c r="Y163" i="21"/>
  <c r="AA159" i="21"/>
  <c r="X159" i="21"/>
  <c r="W159" i="21"/>
  <c r="V159" i="21"/>
  <c r="U159" i="21"/>
  <c r="T159" i="21"/>
  <c r="S159" i="21"/>
  <c r="R159" i="21"/>
  <c r="Q159" i="21"/>
  <c r="P159" i="21"/>
  <c r="O159" i="21"/>
  <c r="N159" i="21"/>
  <c r="M159" i="21"/>
  <c r="L159" i="21"/>
  <c r="K159" i="21"/>
  <c r="J159" i="21"/>
  <c r="AO159" i="21" s="1"/>
  <c r="I159" i="21"/>
  <c r="H159" i="21"/>
  <c r="G159" i="21"/>
  <c r="F159" i="21"/>
  <c r="E159" i="21"/>
  <c r="D159" i="21"/>
  <c r="C159" i="21"/>
  <c r="B159" i="21"/>
  <c r="AO158" i="21"/>
  <c r="AL158" i="21"/>
  <c r="AG158" i="21"/>
  <c r="AF158" i="21"/>
  <c r="AE158" i="21"/>
  <c r="AD158" i="21"/>
  <c r="AY158" i="21" s="1"/>
  <c r="AC158" i="21"/>
  <c r="AA158" i="21"/>
  <c r="AN158" i="21" s="1"/>
  <c r="Z158" i="21"/>
  <c r="AI158" i="21" s="1"/>
  <c r="Y158" i="21"/>
  <c r="AG157" i="21"/>
  <c r="AF157" i="21"/>
  <c r="AE157" i="21"/>
  <c r="AC157" i="21"/>
  <c r="AA157" i="21"/>
  <c r="Z157" i="21"/>
  <c r="Y157" i="21"/>
  <c r="AB157" i="21" s="1"/>
  <c r="AK156" i="21"/>
  <c r="AG156" i="21"/>
  <c r="AF156" i="21"/>
  <c r="AE156" i="21"/>
  <c r="AC156" i="21"/>
  <c r="AA156" i="21"/>
  <c r="AO156" i="21" s="1"/>
  <c r="Z156" i="21"/>
  <c r="Y156" i="21"/>
  <c r="AD156" i="21" s="1"/>
  <c r="AY156" i="21" s="1"/>
  <c r="AO155" i="21"/>
  <c r="AN155" i="21"/>
  <c r="AG155" i="21"/>
  <c r="AF155" i="21"/>
  <c r="AE155" i="21"/>
  <c r="AD155" i="21"/>
  <c r="AY155" i="21" s="1"/>
  <c r="AC155" i="21"/>
  <c r="AL155" i="21" s="1"/>
  <c r="AX155" i="21" s="1"/>
  <c r="AB155" i="21"/>
  <c r="AA155" i="21"/>
  <c r="Z155" i="21"/>
  <c r="AI155" i="21" s="1"/>
  <c r="Y155" i="21"/>
  <c r="AW154" i="21"/>
  <c r="AV154" i="21"/>
  <c r="AU154" i="21"/>
  <c r="AG154" i="21"/>
  <c r="AF154" i="21"/>
  <c r="AE154" i="21"/>
  <c r="AD154" i="21"/>
  <c r="AY154" i="21" s="1"/>
  <c r="AC154" i="21"/>
  <c r="AB154" i="21"/>
  <c r="AT154" i="21" s="1"/>
  <c r="AA154" i="21"/>
  <c r="AK154" i="21" s="1"/>
  <c r="AM154" i="21" s="1"/>
  <c r="Z154" i="21"/>
  <c r="AL154" i="21" s="1"/>
  <c r="Y154" i="21"/>
  <c r="AT153" i="21"/>
  <c r="AN153" i="21"/>
  <c r="AL153" i="21"/>
  <c r="AX153" i="21" s="1"/>
  <c r="AG153" i="21"/>
  <c r="AF153" i="21"/>
  <c r="AE153" i="21"/>
  <c r="AD153" i="21"/>
  <c r="AY153" i="21" s="1"/>
  <c r="AC153" i="21"/>
  <c r="AA153" i="21"/>
  <c r="AO153" i="21" s="1"/>
  <c r="Z153" i="21"/>
  <c r="AI153" i="21" s="1"/>
  <c r="Y153" i="21"/>
  <c r="AB153" i="21" s="1"/>
  <c r="AY152" i="21"/>
  <c r="AL152" i="21"/>
  <c r="AG152" i="21"/>
  <c r="AF152" i="21"/>
  <c r="AE152" i="21"/>
  <c r="AD152" i="21"/>
  <c r="AC152" i="21"/>
  <c r="AB152" i="21"/>
  <c r="AA152" i="21"/>
  <c r="AO152" i="21" s="1"/>
  <c r="Z152" i="21"/>
  <c r="AI152" i="21" s="1"/>
  <c r="Y152" i="21"/>
  <c r="AO151" i="21"/>
  <c r="AN151" i="21"/>
  <c r="AL151" i="21"/>
  <c r="AG151" i="21"/>
  <c r="AF151" i="21"/>
  <c r="AE151" i="21"/>
  <c r="AD151" i="21"/>
  <c r="AY151" i="21" s="1"/>
  <c r="AC151" i="21"/>
  <c r="AA151" i="21"/>
  <c r="Z151" i="21"/>
  <c r="AI151" i="21" s="1"/>
  <c r="Y151" i="21"/>
  <c r="AY150" i="21"/>
  <c r="AW150" i="21"/>
  <c r="AG150" i="21"/>
  <c r="AF150" i="21"/>
  <c r="AE150" i="21"/>
  <c r="AD150" i="21"/>
  <c r="AC150" i="21"/>
  <c r="AL150" i="21" s="1"/>
  <c r="AX150" i="21" s="1"/>
  <c r="AB150" i="21"/>
  <c r="AT150" i="21" s="1"/>
  <c r="AA150" i="21"/>
  <c r="AK150" i="21" s="1"/>
  <c r="AM150" i="21" s="1"/>
  <c r="Z150" i="21"/>
  <c r="AI150" i="21" s="1"/>
  <c r="Y150" i="21"/>
  <c r="AG149" i="21"/>
  <c r="AF149" i="21"/>
  <c r="AE149" i="21"/>
  <c r="AC149" i="21"/>
  <c r="AA149" i="21"/>
  <c r="AO149" i="21" s="1"/>
  <c r="Z149" i="21"/>
  <c r="AI149" i="21" s="1"/>
  <c r="Y149" i="21"/>
  <c r="AD149" i="21" s="1"/>
  <c r="AY149" i="21" s="1"/>
  <c r="AO148" i="21"/>
  <c r="AN148" i="21"/>
  <c r="AL148" i="21"/>
  <c r="AG148" i="21"/>
  <c r="AF148" i="21"/>
  <c r="AE148" i="21"/>
  <c r="AD148" i="21"/>
  <c r="AY148" i="21" s="1"/>
  <c r="AC148" i="21"/>
  <c r="AB148" i="21"/>
  <c r="AA148" i="21"/>
  <c r="AK148" i="21" s="1"/>
  <c r="AM148" i="21" s="1"/>
  <c r="Z148" i="21"/>
  <c r="AI148" i="21" s="1"/>
  <c r="Y148" i="21"/>
  <c r="AO147" i="21"/>
  <c r="AN147" i="21"/>
  <c r="AG147" i="21"/>
  <c r="AF147" i="21"/>
  <c r="AE147" i="21"/>
  <c r="AE159" i="21" s="1"/>
  <c r="AC147" i="21"/>
  <c r="AA147" i="21"/>
  <c r="Z147" i="21"/>
  <c r="Y147" i="21"/>
  <c r="X143" i="21"/>
  <c r="W143" i="21"/>
  <c r="V143" i="21"/>
  <c r="U143" i="21"/>
  <c r="T143" i="21"/>
  <c r="S143" i="21"/>
  <c r="R143" i="21"/>
  <c r="Q143" i="21"/>
  <c r="P143" i="21"/>
  <c r="O143" i="21"/>
  <c r="N143" i="21"/>
  <c r="M143" i="21"/>
  <c r="L143" i="21"/>
  <c r="K143" i="21"/>
  <c r="J143" i="21"/>
  <c r="I143" i="21"/>
  <c r="H143" i="21"/>
  <c r="G143" i="21"/>
  <c r="F143" i="21"/>
  <c r="E143" i="21"/>
  <c r="D143" i="21"/>
  <c r="C143" i="21"/>
  <c r="B143" i="21"/>
  <c r="AO142" i="21"/>
  <c r="AK142" i="21"/>
  <c r="AM142" i="21" s="1"/>
  <c r="AG142" i="21"/>
  <c r="AF142" i="21"/>
  <c r="AE142" i="21"/>
  <c r="AC142" i="21"/>
  <c r="AL142" i="21" s="1"/>
  <c r="AX142" i="21" s="1"/>
  <c r="AA142" i="21"/>
  <c r="AN142" i="21" s="1"/>
  <c r="Z142" i="21"/>
  <c r="AI142" i="21" s="1"/>
  <c r="Y142" i="21"/>
  <c r="AD142" i="21" s="1"/>
  <c r="AK141" i="21"/>
  <c r="AI141" i="21"/>
  <c r="AG141" i="21"/>
  <c r="AF141" i="21"/>
  <c r="AE141" i="21"/>
  <c r="AC141" i="21"/>
  <c r="AA141" i="21"/>
  <c r="AO141" i="21" s="1"/>
  <c r="Z141" i="21"/>
  <c r="Y141" i="21"/>
  <c r="AO140" i="21"/>
  <c r="AN140" i="21"/>
  <c r="AG140" i="21"/>
  <c r="AF140" i="21"/>
  <c r="AE140" i="21"/>
  <c r="AD140" i="21"/>
  <c r="AY140" i="21" s="1"/>
  <c r="AC140" i="21"/>
  <c r="AL140" i="21" s="1"/>
  <c r="AX140" i="21" s="1"/>
  <c r="AA140" i="21"/>
  <c r="AK140" i="21" s="1"/>
  <c r="AM140" i="21" s="1"/>
  <c r="Z140" i="21"/>
  <c r="AI140" i="21" s="1"/>
  <c r="Y140" i="21"/>
  <c r="AB140" i="21" s="1"/>
  <c r="AL139" i="21"/>
  <c r="AK139" i="21"/>
  <c r="AM139" i="21" s="1"/>
  <c r="AG139" i="21"/>
  <c r="AF139" i="21"/>
  <c r="AE139" i="21"/>
  <c r="AD139" i="21"/>
  <c r="AC139" i="21"/>
  <c r="AB139" i="21"/>
  <c r="AA139" i="21"/>
  <c r="Z139" i="21"/>
  <c r="AI139" i="21" s="1"/>
  <c r="AX139" i="21" s="1"/>
  <c r="Y139" i="21"/>
  <c r="AI138" i="21"/>
  <c r="AG138" i="21"/>
  <c r="AF138" i="21"/>
  <c r="AE138" i="21"/>
  <c r="AC138" i="21"/>
  <c r="AA138" i="21"/>
  <c r="AK138" i="21" s="1"/>
  <c r="AM138" i="21" s="1"/>
  <c r="Z138" i="21"/>
  <c r="AL138" i="21" s="1"/>
  <c r="Y138" i="21"/>
  <c r="AO137" i="21"/>
  <c r="AG137" i="21"/>
  <c r="AF137" i="21"/>
  <c r="AE137" i="21"/>
  <c r="AC137" i="21"/>
  <c r="AA137" i="21"/>
  <c r="AN137" i="21" s="1"/>
  <c r="Z137" i="21"/>
  <c r="AL137" i="21" s="1"/>
  <c r="Y137" i="21"/>
  <c r="AY136" i="21"/>
  <c r="AO136" i="21"/>
  <c r="AN136" i="21"/>
  <c r="AG136" i="21"/>
  <c r="AF136" i="21"/>
  <c r="AE136" i="21"/>
  <c r="AD136" i="21"/>
  <c r="AC136" i="21"/>
  <c r="AL136" i="21" s="1"/>
  <c r="AX136" i="21" s="1"/>
  <c r="AA136" i="21"/>
  <c r="AK136" i="21" s="1"/>
  <c r="AM136" i="21" s="1"/>
  <c r="Z136" i="21"/>
  <c r="AI136" i="21" s="1"/>
  <c r="Y136" i="21"/>
  <c r="AK135" i="21"/>
  <c r="AG135" i="21"/>
  <c r="AF135" i="21"/>
  <c r="AE135" i="21"/>
  <c r="AD135" i="21"/>
  <c r="AY135" i="21" s="1"/>
  <c r="AC135" i="21"/>
  <c r="AL135" i="21" s="1"/>
  <c r="AB135" i="21"/>
  <c r="AA135" i="21"/>
  <c r="Z135" i="21"/>
  <c r="AI135" i="21" s="1"/>
  <c r="Y135" i="21"/>
  <c r="AI134" i="21"/>
  <c r="AG134" i="21"/>
  <c r="AF134" i="21"/>
  <c r="AE134" i="21"/>
  <c r="AC134" i="21"/>
  <c r="AA134" i="21"/>
  <c r="Z134" i="21"/>
  <c r="AL134" i="21" s="1"/>
  <c r="Y134" i="21"/>
  <c r="AO133" i="21"/>
  <c r="AG133" i="21"/>
  <c r="AF133" i="21"/>
  <c r="AE133" i="21"/>
  <c r="AC133" i="21"/>
  <c r="AA133" i="21"/>
  <c r="AN133" i="21" s="1"/>
  <c r="Z133" i="21"/>
  <c r="AL133" i="21" s="1"/>
  <c r="Y133" i="21"/>
  <c r="AO132" i="21"/>
  <c r="AN132" i="21"/>
  <c r="AM132" i="21"/>
  <c r="AG132" i="21"/>
  <c r="AF132" i="21"/>
  <c r="AE132" i="21"/>
  <c r="AD132" i="21"/>
  <c r="AY132" i="21" s="1"/>
  <c r="AC132" i="21"/>
  <c r="AL132" i="21" s="1"/>
  <c r="AX132" i="21" s="1"/>
  <c r="AA132" i="21"/>
  <c r="AK132" i="21" s="1"/>
  <c r="Z132" i="21"/>
  <c r="AI132" i="21" s="1"/>
  <c r="Y132" i="21"/>
  <c r="AW131" i="21"/>
  <c r="AL131" i="21"/>
  <c r="AX131" i="21" s="1"/>
  <c r="AG131" i="21"/>
  <c r="AF131" i="21"/>
  <c r="AF143" i="21" s="1"/>
  <c r="AE131" i="21"/>
  <c r="AD131" i="21"/>
  <c r="AY131" i="21" s="1"/>
  <c r="AC131" i="21"/>
  <c r="AC143" i="21" s="1"/>
  <c r="AB131" i="21"/>
  <c r="AA131" i="21"/>
  <c r="AK131" i="21" s="1"/>
  <c r="AM131" i="21" s="1"/>
  <c r="Z131" i="21"/>
  <c r="AI131" i="21" s="1"/>
  <c r="Y131" i="21"/>
  <c r="Y127" i="21"/>
  <c r="X127" i="21"/>
  <c r="W127" i="21"/>
  <c r="V127" i="21"/>
  <c r="U127" i="21"/>
  <c r="T127" i="21"/>
  <c r="S127" i="21"/>
  <c r="R127" i="21"/>
  <c r="Q127" i="21"/>
  <c r="P127" i="21"/>
  <c r="O127" i="21"/>
  <c r="N127" i="21"/>
  <c r="M127" i="21"/>
  <c r="L127" i="21"/>
  <c r="K127" i="21"/>
  <c r="J127" i="21"/>
  <c r="I127" i="21"/>
  <c r="H127" i="21"/>
  <c r="G127" i="21"/>
  <c r="F127" i="21"/>
  <c r="E127" i="21"/>
  <c r="D127" i="21"/>
  <c r="C127" i="21"/>
  <c r="B127" i="21"/>
  <c r="AY126" i="21"/>
  <c r="AO126" i="21"/>
  <c r="AN126" i="21"/>
  <c r="AG126" i="21"/>
  <c r="AF126" i="21"/>
  <c r="AE126" i="21"/>
  <c r="AD126" i="21"/>
  <c r="AC126" i="21"/>
  <c r="AA126" i="21"/>
  <c r="AK126" i="21" s="1"/>
  <c r="Z126" i="21"/>
  <c r="AL126" i="21" s="1"/>
  <c r="Y126" i="21"/>
  <c r="AY125" i="21"/>
  <c r="AO125" i="21"/>
  <c r="AN125" i="21"/>
  <c r="AL125" i="21"/>
  <c r="AG125" i="21"/>
  <c r="AF125" i="21"/>
  <c r="AE125" i="21"/>
  <c r="AD125" i="21"/>
  <c r="AC125" i="21"/>
  <c r="AB125" i="21"/>
  <c r="AA125" i="21"/>
  <c r="AK125" i="21" s="1"/>
  <c r="AM125" i="21" s="1"/>
  <c r="Z125" i="21"/>
  <c r="AI125" i="21" s="1"/>
  <c r="Y125" i="21"/>
  <c r="AW124" i="21"/>
  <c r="AG124" i="21"/>
  <c r="AF124" i="21"/>
  <c r="AE124" i="21"/>
  <c r="AD124" i="21"/>
  <c r="AC124" i="21"/>
  <c r="AL124" i="21" s="1"/>
  <c r="AX124" i="21" s="1"/>
  <c r="AB124" i="21"/>
  <c r="AA124" i="21"/>
  <c r="Z124" i="21"/>
  <c r="AI124" i="21" s="1"/>
  <c r="Y124" i="21"/>
  <c r="AI123" i="21"/>
  <c r="AG123" i="21"/>
  <c r="AF123" i="21"/>
  <c r="AE123" i="21"/>
  <c r="AC123" i="21"/>
  <c r="AA123" i="21"/>
  <c r="Z123" i="21"/>
  <c r="Y123" i="21"/>
  <c r="AY122" i="21"/>
  <c r="AO122" i="21"/>
  <c r="AN122" i="21"/>
  <c r="AG122" i="21"/>
  <c r="AF122" i="21"/>
  <c r="AE122" i="21"/>
  <c r="AD122" i="21"/>
  <c r="AC122" i="21"/>
  <c r="AA122" i="21"/>
  <c r="AK122" i="21" s="1"/>
  <c r="Z122" i="21"/>
  <c r="AL122" i="21" s="1"/>
  <c r="Y122" i="21"/>
  <c r="AX121" i="21"/>
  <c r="AO121" i="21"/>
  <c r="AN121" i="21"/>
  <c r="AG121" i="21"/>
  <c r="AF121" i="21"/>
  <c r="AE121" i="21"/>
  <c r="AC121" i="21"/>
  <c r="AL121" i="21" s="1"/>
  <c r="AA121" i="21"/>
  <c r="AK121" i="21" s="1"/>
  <c r="AM121" i="21" s="1"/>
  <c r="Z121" i="21"/>
  <c r="AI121" i="21" s="1"/>
  <c r="Y121" i="21"/>
  <c r="AV120" i="21"/>
  <c r="AO120" i="21"/>
  <c r="AL120" i="21"/>
  <c r="AG120" i="21"/>
  <c r="AF120" i="21"/>
  <c r="AE120" i="21"/>
  <c r="AD120" i="21"/>
  <c r="AY120" i="21" s="1"/>
  <c r="AC120" i="21"/>
  <c r="AB120" i="21"/>
  <c r="AA120" i="21"/>
  <c r="AN120" i="21" s="1"/>
  <c r="Z120" i="21"/>
  <c r="AI120" i="21" s="1"/>
  <c r="Y120" i="21"/>
  <c r="AL119" i="21"/>
  <c r="AG119" i="21"/>
  <c r="AF119" i="21"/>
  <c r="AE119" i="21"/>
  <c r="AC119" i="21"/>
  <c r="AA119" i="21"/>
  <c r="AO119" i="21" s="1"/>
  <c r="Z119" i="21"/>
  <c r="Y119" i="21"/>
  <c r="AN118" i="21"/>
  <c r="AL118" i="21"/>
  <c r="AK118" i="21"/>
  <c r="AM118" i="21" s="1"/>
  <c r="AG118" i="21"/>
  <c r="AF118" i="21"/>
  <c r="AE118" i="21"/>
  <c r="AC118" i="21"/>
  <c r="AA118" i="21"/>
  <c r="AO118" i="21" s="1"/>
  <c r="Z118" i="21"/>
  <c r="AI118" i="21" s="1"/>
  <c r="Y118" i="21"/>
  <c r="AK117" i="21"/>
  <c r="AM117" i="21" s="1"/>
  <c r="AG117" i="21"/>
  <c r="AF117" i="21"/>
  <c r="AE117" i="21"/>
  <c r="AC117" i="21"/>
  <c r="AL117" i="21" s="1"/>
  <c r="AA117" i="21"/>
  <c r="Z117" i="21"/>
  <c r="AI117" i="21" s="1"/>
  <c r="Y117" i="21"/>
  <c r="AO116" i="21"/>
  <c r="AL116" i="21"/>
  <c r="AG116" i="21"/>
  <c r="AF116" i="21"/>
  <c r="AE116" i="21"/>
  <c r="AC116" i="21"/>
  <c r="AA116" i="21"/>
  <c r="AN116" i="21" s="1"/>
  <c r="Z116" i="21"/>
  <c r="AI116" i="21" s="1"/>
  <c r="Y116" i="21"/>
  <c r="AO115" i="21"/>
  <c r="AG115" i="21"/>
  <c r="AF115" i="21"/>
  <c r="AE115" i="21"/>
  <c r="AC115" i="21"/>
  <c r="AA115" i="21"/>
  <c r="AK115" i="21" s="1"/>
  <c r="Z115" i="21"/>
  <c r="AI115" i="21" s="1"/>
  <c r="Y115" i="21"/>
  <c r="AC111" i="21"/>
  <c r="AA111" i="21"/>
  <c r="AK111" i="21" s="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K111" i="21"/>
  <c r="J111" i="21"/>
  <c r="I111" i="21"/>
  <c r="H111" i="21"/>
  <c r="G111" i="21"/>
  <c r="F111" i="21"/>
  <c r="E111" i="21"/>
  <c r="D111" i="21"/>
  <c r="C111" i="21"/>
  <c r="B111" i="21"/>
  <c r="AU110" i="21"/>
  <c r="AP110" i="21"/>
  <c r="AN110" i="21"/>
  <c r="AG110" i="21"/>
  <c r="AF110" i="21"/>
  <c r="AE110" i="21"/>
  <c r="AD110" i="21"/>
  <c r="AY110" i="21" s="1"/>
  <c r="AC110" i="21"/>
  <c r="AL110" i="21" s="1"/>
  <c r="AB110" i="21"/>
  <c r="AW110" i="21" s="1"/>
  <c r="AA110" i="21"/>
  <c r="AO110" i="21" s="1"/>
  <c r="Z110" i="21"/>
  <c r="AI110" i="21" s="1"/>
  <c r="Y110" i="21"/>
  <c r="AV110" i="21" s="1"/>
  <c r="AY109" i="21"/>
  <c r="AP109" i="21"/>
  <c r="AN109" i="21"/>
  <c r="AL109" i="21"/>
  <c r="AG109" i="21"/>
  <c r="AF109" i="21"/>
  <c r="AE109" i="21"/>
  <c r="AD109" i="21"/>
  <c r="AC109" i="21"/>
  <c r="AB109" i="21"/>
  <c r="AW109" i="21" s="1"/>
  <c r="AA109" i="21"/>
  <c r="AK109" i="21" s="1"/>
  <c r="AM109" i="21" s="1"/>
  <c r="Z109" i="21"/>
  <c r="AI109" i="21" s="1"/>
  <c r="Y109" i="21"/>
  <c r="AN108" i="21"/>
  <c r="AL108" i="21"/>
  <c r="AG108" i="21"/>
  <c r="AF108" i="21"/>
  <c r="AE108" i="21"/>
  <c r="AD108" i="21"/>
  <c r="AY108" i="21" s="1"/>
  <c r="AC108" i="21"/>
  <c r="AB108" i="21"/>
  <c r="AA108" i="21"/>
  <c r="AK108" i="21" s="1"/>
  <c r="Z108" i="21"/>
  <c r="AI108" i="21" s="1"/>
  <c r="Y108" i="21"/>
  <c r="AW107" i="21"/>
  <c r="AO107" i="21"/>
  <c r="AG107" i="21"/>
  <c r="AF107" i="21"/>
  <c r="AE107" i="21"/>
  <c r="AD107" i="21"/>
  <c r="AY107" i="21" s="1"/>
  <c r="AC107" i="21"/>
  <c r="AB107" i="21"/>
  <c r="AA107" i="21"/>
  <c r="AN107" i="21" s="1"/>
  <c r="Z107" i="21"/>
  <c r="AL107" i="21" s="1"/>
  <c r="Y107" i="21"/>
  <c r="AN106" i="21"/>
  <c r="AI106" i="21"/>
  <c r="AG106" i="21"/>
  <c r="AF106" i="21"/>
  <c r="AE106" i="21"/>
  <c r="AD106" i="21"/>
  <c r="AY106" i="21" s="1"/>
  <c r="AC106" i="21"/>
  <c r="AA106" i="21"/>
  <c r="AO106" i="21" s="1"/>
  <c r="Z106" i="21"/>
  <c r="Y106" i="21"/>
  <c r="AY105" i="21"/>
  <c r="AP105" i="21"/>
  <c r="AN105" i="21"/>
  <c r="AL105" i="21"/>
  <c r="AG105" i="21"/>
  <c r="AF105" i="21"/>
  <c r="AE105" i="21"/>
  <c r="AD105" i="21"/>
  <c r="AC105" i="21"/>
  <c r="AB105" i="21"/>
  <c r="AW105" i="21" s="1"/>
  <c r="AA105" i="21"/>
  <c r="AK105" i="21" s="1"/>
  <c r="AM105" i="21" s="1"/>
  <c r="Z105" i="21"/>
  <c r="AI105" i="21" s="1"/>
  <c r="Y105" i="21"/>
  <c r="AO104" i="21"/>
  <c r="AN104" i="21"/>
  <c r="AL104" i="21"/>
  <c r="AG104" i="21"/>
  <c r="AF104" i="21"/>
  <c r="AE104" i="21"/>
  <c r="AD104" i="21"/>
  <c r="AY104" i="21" s="1"/>
  <c r="AC104" i="21"/>
  <c r="AB104" i="21"/>
  <c r="AA104" i="21"/>
  <c r="AK104" i="21" s="1"/>
  <c r="AM104" i="21" s="1"/>
  <c r="Z104" i="21"/>
  <c r="AI104" i="21" s="1"/>
  <c r="Y104" i="21"/>
  <c r="AW103" i="21"/>
  <c r="AU103" i="21"/>
  <c r="AO103" i="21"/>
  <c r="AG103" i="21"/>
  <c r="AF103" i="21"/>
  <c r="AE103" i="21"/>
  <c r="AD103" i="21"/>
  <c r="AY103" i="21" s="1"/>
  <c r="AC103" i="21"/>
  <c r="AB103" i="21"/>
  <c r="AA103" i="21"/>
  <c r="AN103" i="21" s="1"/>
  <c r="Z103" i="21"/>
  <c r="AL103" i="21" s="1"/>
  <c r="Y103" i="21"/>
  <c r="AN102" i="21"/>
  <c r="AG102" i="21"/>
  <c r="AF102" i="21"/>
  <c r="AF6" i="21" s="1"/>
  <c r="AE102" i="21"/>
  <c r="AD102" i="21"/>
  <c r="AY102" i="21" s="1"/>
  <c r="AC102" i="21"/>
  <c r="AA102" i="21"/>
  <c r="AO102" i="21" s="1"/>
  <c r="Z102" i="21"/>
  <c r="AI102" i="21" s="1"/>
  <c r="Y102" i="21"/>
  <c r="AP101" i="21"/>
  <c r="AN101" i="21"/>
  <c r="AL101" i="21"/>
  <c r="AG101" i="21"/>
  <c r="AF101" i="21"/>
  <c r="AE101" i="21"/>
  <c r="AD101" i="21"/>
  <c r="AY101" i="21" s="1"/>
  <c r="AC101" i="21"/>
  <c r="AB101" i="21"/>
  <c r="AW101" i="21" s="1"/>
  <c r="AA101" i="21"/>
  <c r="AK101" i="21" s="1"/>
  <c r="AM101" i="21" s="1"/>
  <c r="Z101" i="21"/>
  <c r="AI101" i="21" s="1"/>
  <c r="Y101" i="21"/>
  <c r="AO100" i="21"/>
  <c r="AN100" i="21"/>
  <c r="AL100" i="21"/>
  <c r="AG100" i="21"/>
  <c r="AF100" i="21"/>
  <c r="AE100" i="21"/>
  <c r="AD100" i="21"/>
  <c r="AY100" i="21" s="1"/>
  <c r="AC100" i="21"/>
  <c r="AB100" i="21"/>
  <c r="AA100" i="21"/>
  <c r="AK100" i="21" s="1"/>
  <c r="Z100" i="21"/>
  <c r="AI100" i="21" s="1"/>
  <c r="Y100" i="21"/>
  <c r="AV100" i="21" s="1"/>
  <c r="AW99" i="21"/>
  <c r="AO99" i="21"/>
  <c r="AG99" i="21"/>
  <c r="AG111" i="21" s="1"/>
  <c r="AF99" i="21"/>
  <c r="AE99" i="21"/>
  <c r="AE111" i="21" s="1"/>
  <c r="AD99" i="21"/>
  <c r="AY99" i="21" s="1"/>
  <c r="AC99" i="21"/>
  <c r="AB99" i="21"/>
  <c r="AA99" i="21"/>
  <c r="AN99" i="21" s="1"/>
  <c r="Z99" i="21"/>
  <c r="Y99" i="21"/>
  <c r="Y111" i="21" s="1"/>
  <c r="X95" i="21"/>
  <c r="W95" i="21"/>
  <c r="V95" i="21"/>
  <c r="U95" i="21"/>
  <c r="T95" i="21"/>
  <c r="S95" i="21"/>
  <c r="R95" i="21"/>
  <c r="Q95" i="21"/>
  <c r="P95" i="21"/>
  <c r="O95" i="21"/>
  <c r="N95" i="21"/>
  <c r="M95" i="21"/>
  <c r="L95" i="21"/>
  <c r="K95" i="21"/>
  <c r="J95" i="21"/>
  <c r="I95" i="21"/>
  <c r="H95" i="21"/>
  <c r="G95" i="21"/>
  <c r="F95" i="21"/>
  <c r="E95" i="21"/>
  <c r="D95" i="21"/>
  <c r="C95" i="21"/>
  <c r="B95" i="21"/>
  <c r="AO94" i="21"/>
  <c r="AG94" i="21"/>
  <c r="AF94" i="21"/>
  <c r="AE94" i="21"/>
  <c r="AD94" i="21"/>
  <c r="AY94" i="21" s="1"/>
  <c r="AC94" i="21"/>
  <c r="AA94" i="21"/>
  <c r="AK94" i="21" s="1"/>
  <c r="Z94" i="21"/>
  <c r="AI94" i="21" s="1"/>
  <c r="Y94" i="21"/>
  <c r="AG93" i="21"/>
  <c r="AF93" i="21"/>
  <c r="AE93" i="21"/>
  <c r="AC93" i="21"/>
  <c r="AL93" i="21" s="1"/>
  <c r="AA93" i="21"/>
  <c r="Z93" i="21"/>
  <c r="AI93" i="21" s="1"/>
  <c r="Y93" i="21"/>
  <c r="AN92" i="21"/>
  <c r="AK92" i="21"/>
  <c r="AM92" i="21" s="1"/>
  <c r="AG92" i="21"/>
  <c r="AF92" i="21"/>
  <c r="AE92" i="21"/>
  <c r="AC92" i="21"/>
  <c r="AL92" i="21" s="1"/>
  <c r="AA92" i="21"/>
  <c r="AO92" i="21" s="1"/>
  <c r="Z92" i="21"/>
  <c r="Y92" i="21"/>
  <c r="AX91" i="21"/>
  <c r="AO91" i="21"/>
  <c r="AL91" i="21"/>
  <c r="AG91" i="21"/>
  <c r="AF91" i="21"/>
  <c r="AE91" i="21"/>
  <c r="AC91" i="21"/>
  <c r="AB91" i="21"/>
  <c r="AA91" i="21"/>
  <c r="AN91" i="21" s="1"/>
  <c r="Z91" i="21"/>
  <c r="AI91" i="21" s="1"/>
  <c r="Y91" i="21"/>
  <c r="AK90" i="21"/>
  <c r="AM90" i="21" s="1"/>
  <c r="AG90" i="21"/>
  <c r="AF90" i="21"/>
  <c r="AE90" i="21"/>
  <c r="AC90" i="21"/>
  <c r="AL90" i="21" s="1"/>
  <c r="AX90" i="21" s="1"/>
  <c r="AA90" i="21"/>
  <c r="AN90" i="21" s="1"/>
  <c r="Z90" i="21"/>
  <c r="AI90" i="21" s="1"/>
  <c r="Y90" i="21"/>
  <c r="AG89" i="21"/>
  <c r="AF89" i="21"/>
  <c r="AE89" i="21"/>
  <c r="AC89" i="21"/>
  <c r="AL89" i="21" s="1"/>
  <c r="AA89" i="21"/>
  <c r="Z89" i="21"/>
  <c r="Y89" i="21"/>
  <c r="AK88" i="21"/>
  <c r="AM88" i="21" s="1"/>
  <c r="AG88" i="21"/>
  <c r="AF88" i="21"/>
  <c r="AE88" i="21"/>
  <c r="AC88" i="21"/>
  <c r="AL88" i="21" s="1"/>
  <c r="AA88" i="21"/>
  <c r="AO88" i="21" s="1"/>
  <c r="Z88" i="21"/>
  <c r="Y88" i="21"/>
  <c r="AX87" i="21"/>
  <c r="AO87" i="21"/>
  <c r="AG87" i="21"/>
  <c r="AF87" i="21"/>
  <c r="AE87" i="21"/>
  <c r="AC87" i="21"/>
  <c r="AL87" i="21" s="1"/>
  <c r="AA87" i="21"/>
  <c r="AN87" i="21" s="1"/>
  <c r="Z87" i="21"/>
  <c r="AI87" i="21" s="1"/>
  <c r="Y87" i="21"/>
  <c r="AG86" i="21"/>
  <c r="AF86" i="21"/>
  <c r="AE86" i="21"/>
  <c r="AC86" i="21"/>
  <c r="AA86" i="21"/>
  <c r="AO86" i="21" s="1"/>
  <c r="Z86" i="21"/>
  <c r="AI86" i="21" s="1"/>
  <c r="Y86" i="21"/>
  <c r="AK85" i="21"/>
  <c r="AM85" i="21" s="1"/>
  <c r="AG85" i="21"/>
  <c r="AF85" i="21"/>
  <c r="AE85" i="21"/>
  <c r="AC85" i="21"/>
  <c r="AL85" i="21" s="1"/>
  <c r="AA85" i="21"/>
  <c r="AN85" i="21" s="1"/>
  <c r="Z85" i="21"/>
  <c r="Y85" i="21"/>
  <c r="AG84" i="21"/>
  <c r="AF84" i="21"/>
  <c r="AE84" i="21"/>
  <c r="AC84" i="21"/>
  <c r="AA84" i="21"/>
  <c r="Z84" i="21"/>
  <c r="AI84" i="21" s="1"/>
  <c r="Y84" i="21"/>
  <c r="AL83" i="21"/>
  <c r="AG83" i="21"/>
  <c r="AF83" i="21"/>
  <c r="AF95" i="21" s="1"/>
  <c r="AE83" i="21"/>
  <c r="AC83" i="21"/>
  <c r="AB83" i="21"/>
  <c r="AA83" i="21"/>
  <c r="Z83" i="21"/>
  <c r="Y83" i="21"/>
  <c r="X79" i="21"/>
  <c r="W79" i="21"/>
  <c r="V79" i="21"/>
  <c r="U79" i="21"/>
  <c r="T79" i="21"/>
  <c r="S79" i="21"/>
  <c r="R79" i="21"/>
  <c r="Q79" i="21"/>
  <c r="P79" i="21"/>
  <c r="O79" i="21"/>
  <c r="N79" i="21"/>
  <c r="M79" i="21"/>
  <c r="L79" i="21"/>
  <c r="K79" i="21"/>
  <c r="J79" i="21"/>
  <c r="I79" i="21"/>
  <c r="H79" i="21"/>
  <c r="G79" i="21"/>
  <c r="F79" i="21"/>
  <c r="E79" i="21"/>
  <c r="D79" i="21"/>
  <c r="C79" i="21"/>
  <c r="B79" i="21"/>
  <c r="AO78" i="21"/>
  <c r="AN78" i="21"/>
  <c r="AG78" i="21"/>
  <c r="AF78" i="21"/>
  <c r="AE78" i="21"/>
  <c r="AD78" i="21"/>
  <c r="AY78" i="21" s="1"/>
  <c r="AC78" i="21"/>
  <c r="AL78" i="21" s="1"/>
  <c r="AX78" i="21" s="1"/>
  <c r="AA78" i="21"/>
  <c r="AK78" i="21" s="1"/>
  <c r="AM78" i="21" s="1"/>
  <c r="Z78" i="21"/>
  <c r="AI78" i="21" s="1"/>
  <c r="Y78" i="21"/>
  <c r="AL77" i="21"/>
  <c r="AX77" i="21" s="1"/>
  <c r="AK77" i="21"/>
  <c r="AM77" i="21" s="1"/>
  <c r="AG77" i="21"/>
  <c r="AF77" i="21"/>
  <c r="AE77" i="21"/>
  <c r="AC77" i="21"/>
  <c r="AB77" i="21"/>
  <c r="AA77" i="21"/>
  <c r="Z77" i="21"/>
  <c r="AI77" i="21" s="1"/>
  <c r="Y77" i="21"/>
  <c r="AD77" i="21" s="1"/>
  <c r="AY77" i="21" s="1"/>
  <c r="AG76" i="21"/>
  <c r="AF76" i="21"/>
  <c r="AE76" i="21"/>
  <c r="AC76" i="21"/>
  <c r="AL76" i="21" s="1"/>
  <c r="AA76" i="21"/>
  <c r="AK76" i="21" s="1"/>
  <c r="AM76" i="21" s="1"/>
  <c r="Z76" i="21"/>
  <c r="AI76" i="21" s="1"/>
  <c r="Y76" i="21"/>
  <c r="AO75" i="21"/>
  <c r="AG75" i="21"/>
  <c r="AF75" i="21"/>
  <c r="AE75" i="21"/>
  <c r="AC75" i="21"/>
  <c r="AL75" i="21" s="1"/>
  <c r="AA75" i="21"/>
  <c r="AN75" i="21" s="1"/>
  <c r="Z75" i="21"/>
  <c r="Y75" i="21"/>
  <c r="AO74" i="21"/>
  <c r="AN74" i="21"/>
  <c r="AG74" i="21"/>
  <c r="AF74" i="21"/>
  <c r="AE74" i="21"/>
  <c r="AD74" i="21"/>
  <c r="AY74" i="21" s="1"/>
  <c r="AC74" i="21"/>
  <c r="AL74" i="21" s="1"/>
  <c r="AX74" i="21" s="1"/>
  <c r="AA74" i="21"/>
  <c r="AK74" i="21" s="1"/>
  <c r="AM74" i="21" s="1"/>
  <c r="Z74" i="21"/>
  <c r="AI74" i="21" s="1"/>
  <c r="Y74" i="21"/>
  <c r="AL73" i="21"/>
  <c r="AX73" i="21" s="1"/>
  <c r="AK73" i="21"/>
  <c r="AM73" i="21" s="1"/>
  <c r="AG73" i="21"/>
  <c r="AF73" i="21"/>
  <c r="AE73" i="21"/>
  <c r="AC73" i="21"/>
  <c r="AB73" i="21"/>
  <c r="AA73" i="21"/>
  <c r="Z73" i="21"/>
  <c r="AI73" i="21" s="1"/>
  <c r="Y73" i="21"/>
  <c r="AD73" i="21" s="1"/>
  <c r="AY73" i="21" s="1"/>
  <c r="AI72" i="21"/>
  <c r="AG72" i="21"/>
  <c r="AF72" i="21"/>
  <c r="AE72" i="21"/>
  <c r="AC72" i="21"/>
  <c r="AL72" i="21" s="1"/>
  <c r="AX72" i="21" s="1"/>
  <c r="AA72" i="21"/>
  <c r="AK72" i="21" s="1"/>
  <c r="AM72" i="21" s="1"/>
  <c r="Z72" i="21"/>
  <c r="Y72" i="21"/>
  <c r="AO71" i="21"/>
  <c r="AG71" i="21"/>
  <c r="AF71" i="21"/>
  <c r="AE71" i="21"/>
  <c r="AC71" i="21"/>
  <c r="AL71" i="21" s="1"/>
  <c r="AA71" i="21"/>
  <c r="AN71" i="21" s="1"/>
  <c r="Z71" i="21"/>
  <c r="Y71" i="21"/>
  <c r="AO70" i="21"/>
  <c r="AN70" i="21"/>
  <c r="AG70" i="21"/>
  <c r="AF70" i="21"/>
  <c r="AE70" i="21"/>
  <c r="AD70" i="21"/>
  <c r="AY70" i="21" s="1"/>
  <c r="AC70" i="21"/>
  <c r="AL70" i="21" s="1"/>
  <c r="AX70" i="21" s="1"/>
  <c r="AA70" i="21"/>
  <c r="AK70" i="21" s="1"/>
  <c r="Z70" i="21"/>
  <c r="AI70" i="21" s="1"/>
  <c r="Y70" i="21"/>
  <c r="AV69" i="21"/>
  <c r="AL69" i="21"/>
  <c r="AG69" i="21"/>
  <c r="AF69" i="21"/>
  <c r="AE69" i="21"/>
  <c r="AC69" i="21"/>
  <c r="AB69" i="21"/>
  <c r="AW69" i="21" s="1"/>
  <c r="AA69" i="21"/>
  <c r="Z69" i="21"/>
  <c r="AI69" i="21" s="1"/>
  <c r="Y69" i="21"/>
  <c r="AD69" i="21" s="1"/>
  <c r="AI68" i="21"/>
  <c r="AG68" i="21"/>
  <c r="AF68" i="21"/>
  <c r="AE68" i="21"/>
  <c r="AC68" i="21"/>
  <c r="AL68" i="21" s="1"/>
  <c r="AA68" i="21"/>
  <c r="Z68" i="21"/>
  <c r="Z79" i="21" s="1"/>
  <c r="AI79" i="21" s="1"/>
  <c r="Y68" i="21"/>
  <c r="AO67" i="21"/>
  <c r="AG67" i="21"/>
  <c r="AG79" i="21" s="1"/>
  <c r="AF67" i="21"/>
  <c r="AF79" i="21" s="1"/>
  <c r="AE67" i="21"/>
  <c r="AC67" i="21"/>
  <c r="AA67" i="21"/>
  <c r="AN67" i="21" s="1"/>
  <c r="Z67" i="21"/>
  <c r="Y67" i="21"/>
  <c r="Y79" i="21" s="1"/>
  <c r="AC63" i="21"/>
  <c r="X63" i="21"/>
  <c r="W63" i="21"/>
  <c r="V63" i="21"/>
  <c r="U63" i="21"/>
  <c r="T63" i="21"/>
  <c r="S63" i="21"/>
  <c r="R63" i="21"/>
  <c r="Q63" i="21"/>
  <c r="P63" i="21"/>
  <c r="O63" i="21"/>
  <c r="N63" i="21"/>
  <c r="M63" i="21"/>
  <c r="L63" i="21"/>
  <c r="K63" i="21"/>
  <c r="J63" i="21"/>
  <c r="I63" i="21"/>
  <c r="H63" i="21"/>
  <c r="G63" i="21"/>
  <c r="F63" i="21"/>
  <c r="E63" i="21"/>
  <c r="D63" i="21"/>
  <c r="C63" i="21"/>
  <c r="B63" i="21"/>
  <c r="AW62" i="21"/>
  <c r="AV62" i="21"/>
  <c r="AU62" i="21"/>
  <c r="AL62" i="21"/>
  <c r="AG62" i="21"/>
  <c r="AF62" i="21"/>
  <c r="AE62" i="21"/>
  <c r="AD62" i="21"/>
  <c r="AY62" i="21" s="1"/>
  <c r="AC62" i="21"/>
  <c r="AB62" i="21"/>
  <c r="AA62" i="21"/>
  <c r="Z62" i="21"/>
  <c r="AI62" i="21" s="1"/>
  <c r="Y62" i="21"/>
  <c r="AN61" i="21"/>
  <c r="AG61" i="21"/>
  <c r="AF61" i="21"/>
  <c r="AE61" i="21"/>
  <c r="AC61" i="21"/>
  <c r="AA61" i="21"/>
  <c r="AO61" i="21" s="1"/>
  <c r="Z61" i="21"/>
  <c r="Y61" i="21"/>
  <c r="AP60" i="21"/>
  <c r="AO60" i="21"/>
  <c r="AN60" i="21"/>
  <c r="AG60" i="21"/>
  <c r="AF60" i="21"/>
  <c r="AE60" i="21"/>
  <c r="AD60" i="21"/>
  <c r="AY60" i="21" s="1"/>
  <c r="AC60" i="21"/>
  <c r="AB60" i="21"/>
  <c r="AW60" i="21" s="1"/>
  <c r="AA60" i="21"/>
  <c r="AK60" i="21" s="1"/>
  <c r="Z60" i="21"/>
  <c r="AL60" i="21" s="1"/>
  <c r="Y60" i="21"/>
  <c r="AW59" i="21"/>
  <c r="AN59" i="21"/>
  <c r="AG59" i="21"/>
  <c r="AF59" i="21"/>
  <c r="AE59" i="21"/>
  <c r="AD59" i="21"/>
  <c r="AY59" i="21" s="1"/>
  <c r="AC59" i="21"/>
  <c r="AL59" i="21" s="1"/>
  <c r="AX59" i="21" s="1"/>
  <c r="AB59" i="21"/>
  <c r="AA59" i="21"/>
  <c r="AK59" i="21" s="1"/>
  <c r="Z59" i="21"/>
  <c r="AI59" i="21" s="1"/>
  <c r="Y59" i="21"/>
  <c r="AW58" i="21"/>
  <c r="AV58" i="21"/>
  <c r="AU58" i="21"/>
  <c r="AL58" i="21"/>
  <c r="AG58" i="21"/>
  <c r="AF58" i="21"/>
  <c r="AE58" i="21"/>
  <c r="AD58" i="21"/>
  <c r="AY58" i="21" s="1"/>
  <c r="AC58" i="21"/>
  <c r="AB58" i="21"/>
  <c r="AA58" i="21"/>
  <c r="Z58" i="21"/>
  <c r="AI58" i="21" s="1"/>
  <c r="Y58" i="21"/>
  <c r="AO57" i="21"/>
  <c r="AN57" i="21"/>
  <c r="AG57" i="21"/>
  <c r="AF57" i="21"/>
  <c r="AE57" i="21"/>
  <c r="AC57" i="21"/>
  <c r="AA57" i="21"/>
  <c r="AK57" i="21" s="1"/>
  <c r="Z57" i="21"/>
  <c r="Y57" i="21"/>
  <c r="AP56" i="21"/>
  <c r="AO56" i="21"/>
  <c r="AN56" i="21"/>
  <c r="AL56" i="21"/>
  <c r="AG56" i="21"/>
  <c r="AF56" i="21"/>
  <c r="AE56" i="21"/>
  <c r="AD56" i="21"/>
  <c r="AY56" i="21" s="1"/>
  <c r="AC56" i="21"/>
  <c r="AB56" i="21"/>
  <c r="AW56" i="21" s="1"/>
  <c r="AA56" i="21"/>
  <c r="AK56" i="21" s="1"/>
  <c r="AM56" i="21" s="1"/>
  <c r="Z56" i="21"/>
  <c r="AI56" i="21" s="1"/>
  <c r="Y56" i="21"/>
  <c r="AY55" i="21"/>
  <c r="AX55" i="21"/>
  <c r="AW55" i="21"/>
  <c r="AN55" i="21"/>
  <c r="AL55" i="21"/>
  <c r="AG55" i="21"/>
  <c r="AF55" i="21"/>
  <c r="AE55" i="21"/>
  <c r="AD55" i="21"/>
  <c r="AC55" i="21"/>
  <c r="AB55" i="21"/>
  <c r="AA55" i="21"/>
  <c r="AK55" i="21" s="1"/>
  <c r="AM55" i="21" s="1"/>
  <c r="Z55" i="21"/>
  <c r="AI55" i="21" s="1"/>
  <c r="Y55" i="21"/>
  <c r="AV55" i="21" s="1"/>
  <c r="AW54" i="21"/>
  <c r="AV54" i="21"/>
  <c r="AU54" i="21"/>
  <c r="AL54" i="21"/>
  <c r="AG54" i="21"/>
  <c r="AF54" i="21"/>
  <c r="AE54" i="21"/>
  <c r="AD54" i="21"/>
  <c r="AY54" i="21" s="1"/>
  <c r="AC54" i="21"/>
  <c r="AB54" i="21"/>
  <c r="AA54" i="21"/>
  <c r="Z54" i="21"/>
  <c r="AI54" i="21" s="1"/>
  <c r="Y54" i="21"/>
  <c r="AO53" i="21"/>
  <c r="AN53" i="21"/>
  <c r="AG53" i="21"/>
  <c r="AF53" i="21"/>
  <c r="AE53" i="21"/>
  <c r="AC53" i="21"/>
  <c r="AA53" i="21"/>
  <c r="AK53" i="21" s="1"/>
  <c r="AM53" i="21" s="1"/>
  <c r="Z53" i="21"/>
  <c r="AL53" i="21" s="1"/>
  <c r="Y53" i="21"/>
  <c r="AP52" i="21"/>
  <c r="AO52" i="21"/>
  <c r="AN52" i="21"/>
  <c r="AL52" i="21"/>
  <c r="AG52" i="21"/>
  <c r="AF52" i="21"/>
  <c r="AE52" i="21"/>
  <c r="AD52" i="21"/>
  <c r="AY52" i="21" s="1"/>
  <c r="AC52" i="21"/>
  <c r="AB52" i="21"/>
  <c r="AW52" i="21" s="1"/>
  <c r="AA52" i="21"/>
  <c r="AK52" i="21" s="1"/>
  <c r="AM52" i="21" s="1"/>
  <c r="Z52" i="21"/>
  <c r="AI52" i="21" s="1"/>
  <c r="Y52" i="21"/>
  <c r="AY51" i="21"/>
  <c r="AN51" i="21"/>
  <c r="AL51" i="21"/>
  <c r="AX51" i="21" s="1"/>
  <c r="AG51" i="21"/>
  <c r="AG63" i="21" s="1"/>
  <c r="AF51" i="21"/>
  <c r="AE51" i="21"/>
  <c r="AD51" i="21"/>
  <c r="AC51" i="21"/>
  <c r="AB51" i="21"/>
  <c r="AA51" i="21"/>
  <c r="AK51" i="21" s="1"/>
  <c r="AM51" i="21" s="1"/>
  <c r="Z51" i="21"/>
  <c r="AI51" i="21" s="1"/>
  <c r="Y51" i="21"/>
  <c r="AV51" i="21" s="1"/>
  <c r="Z47" i="21"/>
  <c r="X47" i="21"/>
  <c r="W47" i="21"/>
  <c r="V47" i="21"/>
  <c r="U47" i="21"/>
  <c r="T47" i="21"/>
  <c r="S47" i="21"/>
  <c r="R47" i="21"/>
  <c r="Q47" i="21"/>
  <c r="P47" i="21"/>
  <c r="O47" i="21"/>
  <c r="N47" i="21"/>
  <c r="M47" i="21"/>
  <c r="L47" i="21"/>
  <c r="K47" i="21"/>
  <c r="J47" i="21"/>
  <c r="I47" i="21"/>
  <c r="H47" i="21"/>
  <c r="G47" i="21"/>
  <c r="F47" i="21"/>
  <c r="E47" i="21"/>
  <c r="D47" i="21"/>
  <c r="C47" i="21"/>
  <c r="B47" i="21"/>
  <c r="AO46" i="21"/>
  <c r="AG46" i="21"/>
  <c r="AF46" i="21"/>
  <c r="AE46" i="21"/>
  <c r="AC46" i="21"/>
  <c r="AL46" i="21" s="1"/>
  <c r="AA46" i="21"/>
  <c r="AN46" i="21" s="1"/>
  <c r="Z46" i="21"/>
  <c r="AI46" i="21" s="1"/>
  <c r="Y46" i="21"/>
  <c r="AO45" i="21"/>
  <c r="AN45" i="21"/>
  <c r="AM45" i="21"/>
  <c r="AG45" i="21"/>
  <c r="AF45" i="21"/>
  <c r="AE45" i="21"/>
  <c r="AD45" i="21"/>
  <c r="AY45" i="21" s="1"/>
  <c r="AC45" i="21"/>
  <c r="AL45" i="21" s="1"/>
  <c r="AX45" i="21" s="1"/>
  <c r="AA45" i="21"/>
  <c r="AK45" i="21" s="1"/>
  <c r="Z45" i="21"/>
  <c r="AI45" i="21" s="1"/>
  <c r="Y45" i="21"/>
  <c r="AG44" i="21"/>
  <c r="AF44" i="21"/>
  <c r="AE44" i="21"/>
  <c r="AC44" i="21"/>
  <c r="AL44" i="21" s="1"/>
  <c r="AX44" i="21" s="1"/>
  <c r="AA44" i="21"/>
  <c r="Z44" i="21"/>
  <c r="AI44" i="21" s="1"/>
  <c r="Y44" i="21"/>
  <c r="AD44" i="21" s="1"/>
  <c r="AY44" i="21" s="1"/>
  <c r="AG43" i="21"/>
  <c r="AF43" i="21"/>
  <c r="AE43" i="21"/>
  <c r="AC43" i="21"/>
  <c r="AL43" i="21" s="1"/>
  <c r="AA43" i="21"/>
  <c r="Z43" i="21"/>
  <c r="AI43" i="21" s="1"/>
  <c r="Y43" i="21"/>
  <c r="AO42" i="21"/>
  <c r="AG42" i="21"/>
  <c r="AF42" i="21"/>
  <c r="AE42" i="21"/>
  <c r="AC42" i="21"/>
  <c r="AL42" i="21" s="1"/>
  <c r="AX42" i="21" s="1"/>
  <c r="AB42" i="21"/>
  <c r="AA42" i="21"/>
  <c r="AN42" i="21" s="1"/>
  <c r="Z42" i="21"/>
  <c r="AI42" i="21" s="1"/>
  <c r="Y42" i="21"/>
  <c r="AD42" i="21" s="1"/>
  <c r="AG41" i="21"/>
  <c r="AF41" i="21"/>
  <c r="AE41" i="21"/>
  <c r="AC41" i="21"/>
  <c r="AA41" i="21"/>
  <c r="AO41" i="21" s="1"/>
  <c r="Z41" i="21"/>
  <c r="AI41" i="21" s="1"/>
  <c r="Y41" i="21"/>
  <c r="AO40" i="21"/>
  <c r="AN40" i="21"/>
  <c r="AG40" i="21"/>
  <c r="AF40" i="21"/>
  <c r="AE40" i="21"/>
  <c r="AD40" i="21"/>
  <c r="AY40" i="21" s="1"/>
  <c r="AC40" i="21"/>
  <c r="AL40" i="21" s="1"/>
  <c r="AX40" i="21" s="1"/>
  <c r="AA40" i="21"/>
  <c r="AK40" i="21" s="1"/>
  <c r="Z40" i="21"/>
  <c r="AI40" i="21" s="1"/>
  <c r="Y40" i="21"/>
  <c r="AN39" i="21"/>
  <c r="AL39" i="21"/>
  <c r="AX39" i="21" s="1"/>
  <c r="AG39" i="21"/>
  <c r="AF39" i="21"/>
  <c r="AE39" i="21"/>
  <c r="AD39" i="21"/>
  <c r="AY39" i="21" s="1"/>
  <c r="AC39" i="21"/>
  <c r="AB39" i="21"/>
  <c r="AA39" i="21"/>
  <c r="AK39" i="21" s="1"/>
  <c r="Z39" i="21"/>
  <c r="AI39" i="21" s="1"/>
  <c r="Y39" i="21"/>
  <c r="AV38" i="21"/>
  <c r="AU38" i="21"/>
  <c r="AG38" i="21"/>
  <c r="AF38" i="21"/>
  <c r="AE38" i="21"/>
  <c r="AC38" i="21"/>
  <c r="AB38" i="21"/>
  <c r="AT38" i="21" s="1"/>
  <c r="AA38" i="21"/>
  <c r="Z38" i="21"/>
  <c r="AI38" i="21" s="1"/>
  <c r="Y38" i="21"/>
  <c r="AO37" i="21"/>
  <c r="AG37" i="21"/>
  <c r="AF37" i="21"/>
  <c r="AE37" i="21"/>
  <c r="AC37" i="21"/>
  <c r="AL37" i="21" s="1"/>
  <c r="AA37" i="21"/>
  <c r="AN37" i="21" s="1"/>
  <c r="Z37" i="21"/>
  <c r="Z5" i="21" s="1"/>
  <c r="Y37" i="21"/>
  <c r="AD37" i="21" s="1"/>
  <c r="AY37" i="21" s="1"/>
  <c r="AY36" i="21"/>
  <c r="AO36" i="21"/>
  <c r="AN36" i="21"/>
  <c r="AG36" i="21"/>
  <c r="AF36" i="21"/>
  <c r="AE36" i="21"/>
  <c r="AD36" i="21"/>
  <c r="AC36" i="21"/>
  <c r="AL36" i="21" s="1"/>
  <c r="AA36" i="21"/>
  <c r="AK36" i="21" s="1"/>
  <c r="AM36" i="21" s="1"/>
  <c r="Z36" i="21"/>
  <c r="AI36" i="21" s="1"/>
  <c r="Y36" i="21"/>
  <c r="AN35" i="21"/>
  <c r="AL35" i="21"/>
  <c r="AG35" i="21"/>
  <c r="AF35" i="21"/>
  <c r="AE35" i="21"/>
  <c r="AD35" i="21"/>
  <c r="AC35" i="21"/>
  <c r="AC47" i="21" s="1"/>
  <c r="AL47" i="21" s="1"/>
  <c r="AB35" i="21"/>
  <c r="AA35" i="21"/>
  <c r="AK35" i="21" s="1"/>
  <c r="AM35" i="21" s="1"/>
  <c r="Z35" i="21"/>
  <c r="AI35" i="21" s="1"/>
  <c r="Y35" i="21"/>
  <c r="AC31" i="21"/>
  <c r="X31" i="21"/>
  <c r="W31" i="21"/>
  <c r="V31" i="21"/>
  <c r="U31" i="21"/>
  <c r="T31" i="21"/>
  <c r="S31" i="21"/>
  <c r="R31" i="21"/>
  <c r="Q31" i="21"/>
  <c r="P31" i="21"/>
  <c r="O31" i="21"/>
  <c r="N31" i="21"/>
  <c r="M31" i="21"/>
  <c r="L31" i="21"/>
  <c r="K31" i="21"/>
  <c r="J31" i="21"/>
  <c r="I31" i="21"/>
  <c r="H31" i="21"/>
  <c r="G31" i="21"/>
  <c r="F31" i="21"/>
  <c r="E31" i="21"/>
  <c r="D31" i="21"/>
  <c r="C31" i="21"/>
  <c r="B31" i="21"/>
  <c r="AW30" i="21"/>
  <c r="AV30" i="21"/>
  <c r="AU30" i="21"/>
  <c r="AO30" i="21"/>
  <c r="AN30" i="21"/>
  <c r="AG30" i="21"/>
  <c r="AS30" i="21" s="1"/>
  <c r="AF30" i="21"/>
  <c r="AR30" i="21" s="1"/>
  <c r="AE30" i="21"/>
  <c r="AQ30" i="21" s="1"/>
  <c r="AD30" i="21"/>
  <c r="AY30" i="21" s="1"/>
  <c r="AC30" i="21"/>
  <c r="AB30" i="21"/>
  <c r="AT30" i="21" s="1"/>
  <c r="AA30" i="21"/>
  <c r="AK30" i="21" s="1"/>
  <c r="Z30" i="21"/>
  <c r="AI30" i="21" s="1"/>
  <c r="Y30" i="21"/>
  <c r="AG29" i="21"/>
  <c r="AF29" i="21"/>
  <c r="AE29" i="21"/>
  <c r="AC29" i="21"/>
  <c r="AL29" i="21" s="1"/>
  <c r="AA29" i="21"/>
  <c r="AK29" i="21" s="1"/>
  <c r="AM29" i="21" s="1"/>
  <c r="Z29" i="21"/>
  <c r="AI29" i="21" s="1"/>
  <c r="Y29" i="21"/>
  <c r="AB29" i="21" s="1"/>
  <c r="AG28" i="21"/>
  <c r="AF28" i="21"/>
  <c r="AE28" i="21"/>
  <c r="AC28" i="21"/>
  <c r="AA28" i="21"/>
  <c r="AK28" i="21" s="1"/>
  <c r="Z28" i="21"/>
  <c r="AI28" i="21" s="1"/>
  <c r="Y28" i="21"/>
  <c r="AG27" i="21"/>
  <c r="AF27" i="21"/>
  <c r="AE27" i="21"/>
  <c r="AE11" i="21" s="1"/>
  <c r="AC27" i="21"/>
  <c r="AA27" i="21"/>
  <c r="AN27" i="21" s="1"/>
  <c r="Z27" i="21"/>
  <c r="AI27" i="21" s="1"/>
  <c r="Y27" i="21"/>
  <c r="AG26" i="21"/>
  <c r="AF26" i="21"/>
  <c r="AE26" i="21"/>
  <c r="AE10" i="21" s="1"/>
  <c r="AC26" i="21"/>
  <c r="AA26" i="21"/>
  <c r="AO26" i="21" s="1"/>
  <c r="Z26" i="21"/>
  <c r="Y26" i="21"/>
  <c r="AG25" i="21"/>
  <c r="AF25" i="21"/>
  <c r="AE25" i="21"/>
  <c r="AC25" i="21"/>
  <c r="AC9" i="21" s="1"/>
  <c r="AA25" i="21"/>
  <c r="AO25" i="21" s="1"/>
  <c r="Z25" i="21"/>
  <c r="AI25" i="21" s="1"/>
  <c r="Y25" i="21"/>
  <c r="AB25" i="21" s="1"/>
  <c r="AG24" i="21"/>
  <c r="AF24" i="21"/>
  <c r="AE24" i="21"/>
  <c r="AC24" i="21"/>
  <c r="AC8" i="21" s="1"/>
  <c r="AA24" i="21"/>
  <c r="AK24" i="21" s="1"/>
  <c r="Z24" i="21"/>
  <c r="AI24" i="21" s="1"/>
  <c r="Y24" i="21"/>
  <c r="Y8" i="21" s="1"/>
  <c r="AG23" i="21"/>
  <c r="AF23" i="21"/>
  <c r="AE23" i="21"/>
  <c r="AE7" i="21" s="1"/>
  <c r="AC23" i="21"/>
  <c r="AC7" i="21" s="1"/>
  <c r="AA23" i="21"/>
  <c r="Z23" i="21"/>
  <c r="Y23" i="21"/>
  <c r="AN22" i="21"/>
  <c r="AG22" i="21"/>
  <c r="AF22" i="21"/>
  <c r="AE22" i="21"/>
  <c r="AC22" i="21"/>
  <c r="AA22" i="21"/>
  <c r="Z22" i="21"/>
  <c r="Y22" i="21"/>
  <c r="AG21" i="21"/>
  <c r="AF21" i="21"/>
  <c r="AE21" i="21"/>
  <c r="AD21" i="21"/>
  <c r="AC21" i="21"/>
  <c r="AA21" i="21"/>
  <c r="AK21" i="21" s="1"/>
  <c r="Z21" i="21"/>
  <c r="AI21" i="21" s="1"/>
  <c r="Y21" i="21"/>
  <c r="AB21" i="21" s="1"/>
  <c r="AG20" i="21"/>
  <c r="AF20" i="21"/>
  <c r="AE20" i="21"/>
  <c r="AC20" i="21"/>
  <c r="AA20" i="21"/>
  <c r="AK20" i="21" s="1"/>
  <c r="Z20" i="21"/>
  <c r="AI20" i="21" s="1"/>
  <c r="Y20" i="21"/>
  <c r="AG19" i="21"/>
  <c r="AF19" i="21"/>
  <c r="AE19" i="21"/>
  <c r="AE3" i="21" s="1"/>
  <c r="AC19" i="21"/>
  <c r="AA19" i="21"/>
  <c r="AO19" i="21" s="1"/>
  <c r="Z19" i="21"/>
  <c r="AI19" i="21" s="1"/>
  <c r="Y19" i="21"/>
  <c r="AG14" i="21"/>
  <c r="AA14" i="21"/>
  <c r="AK14" i="21" s="1"/>
  <c r="Z14" i="21"/>
  <c r="AI14" i="21" s="1"/>
  <c r="X14" i="21"/>
  <c r="W14" i="21"/>
  <c r="V14" i="21"/>
  <c r="U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C13" i="21"/>
  <c r="AA13" i="21"/>
  <c r="AK13" i="21" s="1"/>
  <c r="X13" i="21"/>
  <c r="W13" i="21"/>
  <c r="V13" i="21"/>
  <c r="U13" i="21"/>
  <c r="T13" i="21"/>
  <c r="S13" i="21"/>
  <c r="R13" i="21"/>
  <c r="Q13" i="21"/>
  <c r="P13" i="21"/>
  <c r="O13" i="21"/>
  <c r="O15" i="21" s="1"/>
  <c r="N13" i="21"/>
  <c r="M13" i="21"/>
  <c r="L13" i="21"/>
  <c r="K13" i="21"/>
  <c r="J13" i="21"/>
  <c r="J15" i="21" s="1"/>
  <c r="I13" i="21"/>
  <c r="H13" i="21"/>
  <c r="G13" i="21"/>
  <c r="G15" i="21" s="1"/>
  <c r="F13" i="21"/>
  <c r="E13" i="21"/>
  <c r="D13" i="21"/>
  <c r="C13" i="21"/>
  <c r="B13" i="21"/>
  <c r="AC12" i="21"/>
  <c r="AF10" i="21"/>
  <c r="AF9" i="21"/>
  <c r="AG8" i="21"/>
  <c r="Z8" i="21"/>
  <c r="AF7" i="21"/>
  <c r="AA7" i="21"/>
  <c r="AA6" i="21"/>
  <c r="AC5" i="21"/>
  <c r="AC4" i="21"/>
  <c r="W15" i="21"/>
  <c r="R15" i="21"/>
  <c r="I224" i="1"/>
  <c r="J224" i="1"/>
  <c r="K224" i="1"/>
  <c r="L224" i="1"/>
  <c r="M224" i="1"/>
  <c r="N224" i="1"/>
  <c r="O224" i="1"/>
  <c r="P224" i="1"/>
  <c r="Q224" i="1"/>
  <c r="R224" i="1"/>
  <c r="S224" i="1"/>
  <c r="T224" i="1"/>
  <c r="U224" i="1"/>
  <c r="V224" i="1"/>
  <c r="W224" i="1"/>
  <c r="X224" i="1"/>
  <c r="I208" i="1"/>
  <c r="J208" i="1"/>
  <c r="K208" i="1"/>
  <c r="L208" i="1"/>
  <c r="M208" i="1"/>
  <c r="N208" i="1"/>
  <c r="O208" i="1"/>
  <c r="P208" i="1"/>
  <c r="Q208" i="1"/>
  <c r="R208" i="1"/>
  <c r="S208" i="1"/>
  <c r="T208" i="1"/>
  <c r="U208" i="1"/>
  <c r="V208" i="1"/>
  <c r="W208" i="1"/>
  <c r="X208" i="1"/>
  <c r="AH21" i="18"/>
  <c r="AH62" i="18"/>
  <c r="AH61" i="18"/>
  <c r="AH60" i="18"/>
  <c r="AH59" i="18"/>
  <c r="AH58" i="18"/>
  <c r="AH57" i="18"/>
  <c r="AH54" i="18"/>
  <c r="AH53" i="18"/>
  <c r="AH52" i="18"/>
  <c r="AH51" i="18"/>
  <c r="AH50" i="18"/>
  <c r="AH47" i="18"/>
  <c r="AH46" i="18"/>
  <c r="AH45" i="18"/>
  <c r="AH44" i="18"/>
  <c r="AH43" i="18"/>
  <c r="AH40" i="18"/>
  <c r="AH39" i="18"/>
  <c r="AH38" i="18"/>
  <c r="AH37" i="18"/>
  <c r="AH36" i="18"/>
  <c r="AH20" i="18"/>
  <c r="AH19" i="18"/>
  <c r="AH18" i="18"/>
  <c r="AH17" i="18"/>
  <c r="AH16" i="18"/>
  <c r="AH13" i="18"/>
  <c r="AH33" i="18"/>
  <c r="AH32" i="18"/>
  <c r="AH31" i="18"/>
  <c r="AH30" i="18"/>
  <c r="AH27" i="18"/>
  <c r="AH26" i="18"/>
  <c r="AH25" i="18"/>
  <c r="AH24" i="18"/>
  <c r="AH12" i="18"/>
  <c r="AH11" i="18"/>
  <c r="AH10" i="18"/>
  <c r="AH9" i="18"/>
  <c r="AI9" i="18" s="1"/>
  <c r="AH4" i="18"/>
  <c r="AH5" i="18"/>
  <c r="AH6" i="18"/>
  <c r="AH3" i="18"/>
  <c r="AF63" i="18"/>
  <c r="AE63" i="18"/>
  <c r="AD63" i="18"/>
  <c r="AC63" i="18"/>
  <c r="AB63" i="18"/>
  <c r="AA63" i="18"/>
  <c r="Z63" i="18"/>
  <c r="Y63" i="18"/>
  <c r="X63" i="18"/>
  <c r="W63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C63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H22" i="18" s="1"/>
  <c r="AE22" i="18"/>
  <c r="AF22" i="18"/>
  <c r="C22" i="18"/>
  <c r="AF55" i="18"/>
  <c r="AE55" i="18"/>
  <c r="AD55" i="18"/>
  <c r="AC55" i="18"/>
  <c r="AB55" i="18"/>
  <c r="AA55" i="18"/>
  <c r="Z55" i="18"/>
  <c r="Y55" i="18"/>
  <c r="X55" i="18"/>
  <c r="W55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C55" i="18"/>
  <c r="AF48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C48" i="18"/>
  <c r="AF41" i="18"/>
  <c r="AE41" i="18"/>
  <c r="AD41" i="18"/>
  <c r="AC41" i="18"/>
  <c r="AB41" i="18"/>
  <c r="AA41" i="18"/>
  <c r="Z41" i="18"/>
  <c r="Y41" i="18"/>
  <c r="X41" i="18"/>
  <c r="W41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C41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C14" i="18"/>
  <c r="AF34" i="18"/>
  <c r="AE34" i="18"/>
  <c r="AD34" i="18"/>
  <c r="AC34" i="18"/>
  <c r="AB34" i="18"/>
  <c r="AA34" i="18"/>
  <c r="Z34" i="18"/>
  <c r="Y34" i="18"/>
  <c r="X34" i="18"/>
  <c r="W34" i="18"/>
  <c r="V34" i="18"/>
  <c r="U34" i="18"/>
  <c r="T34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C34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C28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F7" i="18"/>
  <c r="C7" i="18"/>
  <c r="AG33" i="18"/>
  <c r="AG32" i="18"/>
  <c r="AG31" i="18"/>
  <c r="AG30" i="18"/>
  <c r="AG27" i="18"/>
  <c r="AG26" i="18"/>
  <c r="AG25" i="18"/>
  <c r="AG24" i="18"/>
  <c r="AG6" i="18"/>
  <c r="AG5" i="18"/>
  <c r="AG4" i="18"/>
  <c r="AG3" i="18"/>
  <c r="AG54" i="18"/>
  <c r="AG53" i="18"/>
  <c r="AG52" i="18"/>
  <c r="AG51" i="18"/>
  <c r="AG50" i="18"/>
  <c r="AG47" i="18"/>
  <c r="AG46" i="18"/>
  <c r="AG45" i="18"/>
  <c r="AG44" i="18"/>
  <c r="AG43" i="18"/>
  <c r="AG40" i="18"/>
  <c r="AG39" i="18"/>
  <c r="AG38" i="18"/>
  <c r="AG37" i="18"/>
  <c r="AG36" i="18"/>
  <c r="AG13" i="18"/>
  <c r="AG12" i="18"/>
  <c r="AG11" i="18"/>
  <c r="AG10" i="18"/>
  <c r="AG9" i="18"/>
  <c r="AG21" i="18"/>
  <c r="AG20" i="18"/>
  <c r="AG19" i="18"/>
  <c r="AG18" i="18"/>
  <c r="AG17" i="18"/>
  <c r="AG16" i="18"/>
  <c r="AG58" i="18"/>
  <c r="AG59" i="18"/>
  <c r="AG60" i="18"/>
  <c r="AG61" i="18"/>
  <c r="AG62" i="18"/>
  <c r="AG57" i="18"/>
  <c r="I192" i="1"/>
  <c r="J192" i="1"/>
  <c r="K192" i="1"/>
  <c r="L192" i="1"/>
  <c r="M192" i="1"/>
  <c r="N192" i="1"/>
  <c r="O192" i="1"/>
  <c r="P192" i="1"/>
  <c r="Q192" i="1"/>
  <c r="R192" i="1"/>
  <c r="S192" i="1"/>
  <c r="T192" i="1"/>
  <c r="U192" i="1"/>
  <c r="V192" i="1"/>
  <c r="W192" i="1"/>
  <c r="X192" i="1"/>
  <c r="AD23" i="2" l="1"/>
  <c r="AD24" i="2"/>
  <c r="AW37" i="2"/>
  <c r="AR45" i="2"/>
  <c r="AV30" i="2"/>
  <c r="AU30" i="2"/>
  <c r="AW30" i="2"/>
  <c r="AX30" i="2"/>
  <c r="AY30" i="2"/>
  <c r="AS30" i="2"/>
  <c r="AP30" i="2"/>
  <c r="AR30" i="2" s="1"/>
  <c r="AT30" i="2"/>
  <c r="BA30" i="2"/>
  <c r="BA31" i="2"/>
  <c r="BB31" i="2"/>
  <c r="BB30" i="2"/>
  <c r="AP28" i="2"/>
  <c r="BB28" i="2"/>
  <c r="BB29" i="2"/>
  <c r="BA46" i="2"/>
  <c r="AS46" i="2"/>
  <c r="AP46" i="2"/>
  <c r="AR46" i="2" s="1"/>
  <c r="AN46" i="2"/>
  <c r="AZ46" i="2" s="1"/>
  <c r="AO46" i="2"/>
  <c r="AV46" i="2"/>
  <c r="AU46" i="2"/>
  <c r="AW46" i="2"/>
  <c r="AX46" i="2"/>
  <c r="AY46" i="2"/>
  <c r="AX37" i="2"/>
  <c r="AR35" i="2"/>
  <c r="AS37" i="2"/>
  <c r="AP37" i="2"/>
  <c r="AR37" i="2" s="1"/>
  <c r="AT37" i="2"/>
  <c r="AU37" i="2"/>
  <c r="BA41" i="2"/>
  <c r="AP41" i="2"/>
  <c r="AT41" i="2"/>
  <c r="AS41" i="2"/>
  <c r="AU41" i="2"/>
  <c r="AZ40" i="2"/>
  <c r="AR40" i="2"/>
  <c r="AO41" i="2"/>
  <c r="AN41" i="2"/>
  <c r="AQ41" i="2"/>
  <c r="AP3" i="24"/>
  <c r="AB15" i="24"/>
  <c r="AU3" i="24"/>
  <c r="AS3" i="24"/>
  <c r="AT3" i="24"/>
  <c r="AV3" i="24"/>
  <c r="AW3" i="24"/>
  <c r="AP224" i="24"/>
  <c r="AU224" i="24"/>
  <c r="AT224" i="24"/>
  <c r="AV224" i="24"/>
  <c r="AP11" i="24"/>
  <c r="AQ11" i="24"/>
  <c r="AT11" i="24"/>
  <c r="AS11" i="24"/>
  <c r="AU11" i="24"/>
  <c r="AQ15" i="24"/>
  <c r="AM48" i="24"/>
  <c r="AP96" i="24"/>
  <c r="AU96" i="24"/>
  <c r="AT96" i="24"/>
  <c r="AV96" i="24"/>
  <c r="AP7" i="24"/>
  <c r="AU7" i="24"/>
  <c r="AQ7" i="24"/>
  <c r="AV7" i="24"/>
  <c r="AT7" i="24"/>
  <c r="AY3" i="24"/>
  <c r="AD15" i="24"/>
  <c r="AY15" i="24" s="1"/>
  <c r="AP12" i="24"/>
  <c r="AT12" i="24"/>
  <c r="AV12" i="24"/>
  <c r="AW12" i="24"/>
  <c r="AS12" i="24"/>
  <c r="AR12" i="24"/>
  <c r="AU12" i="24"/>
  <c r="AP64" i="24"/>
  <c r="AU64" i="24"/>
  <c r="AT64" i="24"/>
  <c r="AR64" i="24"/>
  <c r="AX14" i="24"/>
  <c r="AP48" i="24"/>
  <c r="AT48" i="24"/>
  <c r="AU48" i="24"/>
  <c r="AW48" i="24"/>
  <c r="AV48" i="24"/>
  <c r="AP4" i="24"/>
  <c r="AS4" i="24"/>
  <c r="AT4" i="24"/>
  <c r="AU4" i="24"/>
  <c r="AR4" i="24"/>
  <c r="AX5" i="24"/>
  <c r="AS15" i="24"/>
  <c r="Z16" i="24"/>
  <c r="AI15" i="24"/>
  <c r="AX9" i="24"/>
  <c r="AL15" i="24"/>
  <c r="AP32" i="24"/>
  <c r="AU32" i="24"/>
  <c r="AQ32" i="24"/>
  <c r="AT32" i="24"/>
  <c r="AR15" i="24"/>
  <c r="AP112" i="24"/>
  <c r="AT112" i="24"/>
  <c r="AU112" i="24"/>
  <c r="AP9" i="24"/>
  <c r="AW9" i="24"/>
  <c r="AU9" i="24"/>
  <c r="AT9" i="24"/>
  <c r="AV9" i="24"/>
  <c r="AW64" i="24"/>
  <c r="AP176" i="24"/>
  <c r="AU176" i="24"/>
  <c r="AT176" i="24"/>
  <c r="AV176" i="24"/>
  <c r="AP80" i="24"/>
  <c r="AU80" i="24"/>
  <c r="AT80" i="24"/>
  <c r="AP5" i="24"/>
  <c r="AW5" i="24"/>
  <c r="AV5" i="24"/>
  <c r="AU5" i="24"/>
  <c r="AS5" i="24"/>
  <c r="AT5" i="24"/>
  <c r="AQ5" i="24"/>
  <c r="AR5" i="24"/>
  <c r="AW32" i="24"/>
  <c r="AR80" i="24"/>
  <c r="AR3" i="24"/>
  <c r="AX192" i="24"/>
  <c r="AM192" i="24"/>
  <c r="AP8" i="24"/>
  <c r="AT8" i="24"/>
  <c r="AV8" i="24"/>
  <c r="AW8" i="24"/>
  <c r="AS8" i="24"/>
  <c r="AU8" i="24"/>
  <c r="AW7" i="24"/>
  <c r="AP6" i="24"/>
  <c r="AT6" i="24"/>
  <c r="AU6" i="24"/>
  <c r="AQ6" i="24"/>
  <c r="AR6" i="24"/>
  <c r="AP144" i="24"/>
  <c r="AT144" i="24"/>
  <c r="AU144" i="24"/>
  <c r="AS6" i="24"/>
  <c r="AR8" i="24"/>
  <c r="AR11" i="24"/>
  <c r="AP240" i="24"/>
  <c r="AU240" i="24"/>
  <c r="AT240" i="24"/>
  <c r="AR7" i="24"/>
  <c r="AS80" i="24"/>
  <c r="AM128" i="24"/>
  <c r="AW11" i="24"/>
  <c r="AW6" i="24"/>
  <c r="AR9" i="24"/>
  <c r="AU192" i="24"/>
  <c r="AP192" i="24"/>
  <c r="AT192" i="24"/>
  <c r="AP160" i="24"/>
  <c r="AT160" i="24"/>
  <c r="AU160" i="24"/>
  <c r="AP128" i="24"/>
  <c r="AT128" i="24"/>
  <c r="AU128" i="24"/>
  <c r="AV160" i="24"/>
  <c r="Y16" i="24"/>
  <c r="AJ15" i="24"/>
  <c r="AW15" i="24"/>
  <c r="AP208" i="24"/>
  <c r="AT208" i="24"/>
  <c r="AU208" i="24"/>
  <c r="AV208" i="24"/>
  <c r="AA16" i="24"/>
  <c r="AK15" i="24"/>
  <c r="AM15" i="24" s="1"/>
  <c r="AN15" i="24"/>
  <c r="AV64" i="24"/>
  <c r="AX13" i="24"/>
  <c r="AP10" i="24"/>
  <c r="AT10" i="24"/>
  <c r="AU10" i="24"/>
  <c r="AQ10" i="24"/>
  <c r="AW240" i="24"/>
  <c r="AV11" i="24"/>
  <c r="AT31" i="2"/>
  <c r="AX31" i="2"/>
  <c r="AR31" i="2"/>
  <c r="AS31" i="2"/>
  <c r="AR29" i="2"/>
  <c r="AQ28" i="2"/>
  <c r="AU28" i="2"/>
  <c r="AU31" i="2"/>
  <c r="AW31" i="2"/>
  <c r="AV31" i="2"/>
  <c r="AC32" i="2"/>
  <c r="AQ32" i="2" s="1"/>
  <c r="AO29" i="2"/>
  <c r="AN29" i="2"/>
  <c r="AZ29" i="2" s="1"/>
  <c r="AZ31" i="2"/>
  <c r="AT29" i="2"/>
  <c r="BA29" i="2"/>
  <c r="AS29" i="2"/>
  <c r="AU29" i="2"/>
  <c r="AW29" i="2"/>
  <c r="AV29" i="2"/>
  <c r="AX29" i="2"/>
  <c r="AN28" i="2"/>
  <c r="AK32" i="2"/>
  <c r="BA28" i="2"/>
  <c r="AS28" i="2"/>
  <c r="AD32" i="2"/>
  <c r="BB32" i="2" s="1"/>
  <c r="AT28" i="2"/>
  <c r="AI2" i="2"/>
  <c r="AI3" i="2"/>
  <c r="AI4" i="2"/>
  <c r="AH55" i="18"/>
  <c r="AI30" i="18"/>
  <c r="AI36" i="18"/>
  <c r="AH34" i="18"/>
  <c r="AH14" i="18"/>
  <c r="AI24" i="18"/>
  <c r="AI50" i="18"/>
  <c r="AH7" i="18"/>
  <c r="AH41" i="18"/>
  <c r="AH63" i="18"/>
  <c r="AH28" i="18"/>
  <c r="AH48" i="18"/>
  <c r="U10" i="2"/>
  <c r="N10" i="2"/>
  <c r="D96" i="2"/>
  <c r="D98" i="2" s="1"/>
  <c r="AC23" i="2"/>
  <c r="AO23" i="2" s="1"/>
  <c r="AC24" i="2"/>
  <c r="AO24" i="2" s="1"/>
  <c r="AC14" i="2"/>
  <c r="AO14" i="2" s="1"/>
  <c r="AC19" i="2"/>
  <c r="AO19" i="2" s="1"/>
  <c r="AC15" i="2"/>
  <c r="AO15" i="2" s="1"/>
  <c r="AQ25" i="21"/>
  <c r="AS25" i="21"/>
  <c r="AR25" i="21"/>
  <c r="AO28" i="21"/>
  <c r="AN29" i="21"/>
  <c r="AN20" i="21"/>
  <c r="AN21" i="21"/>
  <c r="AI22" i="21"/>
  <c r="AI23" i="21"/>
  <c r="AI26" i="21"/>
  <c r="AK22" i="21"/>
  <c r="AK23" i="21"/>
  <c r="AT21" i="21"/>
  <c r="AU21" i="21"/>
  <c r="AV21" i="21"/>
  <c r="AP21" i="21"/>
  <c r="AW21" i="21"/>
  <c r="AL23" i="21"/>
  <c r="AE8" i="21"/>
  <c r="Z4" i="21"/>
  <c r="AL4" i="21" s="1"/>
  <c r="Z12" i="21"/>
  <c r="AL12" i="21" s="1"/>
  <c r="AA31" i="21"/>
  <c r="AK31" i="21" s="1"/>
  <c r="AO20" i="21"/>
  <c r="AR21" i="21"/>
  <c r="AN23" i="21"/>
  <c r="AO29" i="21"/>
  <c r="AL19" i="21"/>
  <c r="AX19" i="21" s="1"/>
  <c r="AS21" i="21"/>
  <c r="AB23" i="21"/>
  <c r="AP23" i="21" s="1"/>
  <c r="AL27" i="21"/>
  <c r="AX27" i="21" s="1"/>
  <c r="AL28" i="21"/>
  <c r="AX28" i="21" s="1"/>
  <c r="AO13" i="21"/>
  <c r="AO22" i="21"/>
  <c r="AL24" i="21"/>
  <c r="AX24" i="21" s="1"/>
  <c r="AG9" i="21"/>
  <c r="AQ22" i="21"/>
  <c r="AL20" i="21"/>
  <c r="AM20" i="21" s="1"/>
  <c r="AO21" i="21"/>
  <c r="AB22" i="21"/>
  <c r="AW22" i="21" s="1"/>
  <c r="AD23" i="21"/>
  <c r="AY23" i="21" s="1"/>
  <c r="AD29" i="21"/>
  <c r="AG5" i="21"/>
  <c r="AG7" i="21"/>
  <c r="Z7" i="21"/>
  <c r="AL7" i="21" s="1"/>
  <c r="AB24" i="21"/>
  <c r="AR24" i="21" s="1"/>
  <c r="AW25" i="21"/>
  <c r="AG6" i="21"/>
  <c r="Y13" i="21"/>
  <c r="AG13" i="21"/>
  <c r="AE9" i="21"/>
  <c r="AQ21" i="21"/>
  <c r="AN19" i="21"/>
  <c r="AL21" i="21"/>
  <c r="AM21" i="21" s="1"/>
  <c r="AD22" i="21"/>
  <c r="AY22" i="21" s="1"/>
  <c r="AO27" i="21"/>
  <c r="AN28" i="21"/>
  <c r="AI3" i="18"/>
  <c r="AI57" i="18"/>
  <c r="AM187" i="21"/>
  <c r="I15" i="21"/>
  <c r="Q15" i="21"/>
  <c r="AM183" i="21"/>
  <c r="AN188" i="21"/>
  <c r="B15" i="21"/>
  <c r="AO7" i="21"/>
  <c r="Y6" i="21"/>
  <c r="AK6" i="21" s="1"/>
  <c r="Y14" i="21"/>
  <c r="AJ14" i="21" s="1"/>
  <c r="AY180" i="21"/>
  <c r="AO188" i="21"/>
  <c r="D15" i="21"/>
  <c r="T15" i="21"/>
  <c r="AN6" i="21"/>
  <c r="AN7" i="21"/>
  <c r="AW183" i="21"/>
  <c r="N15" i="21"/>
  <c r="V15" i="21"/>
  <c r="AI8" i="21"/>
  <c r="AN13" i="21"/>
  <c r="AV179" i="21"/>
  <c r="AO190" i="21"/>
  <c r="AN180" i="21"/>
  <c r="AG191" i="21"/>
  <c r="AO184" i="21"/>
  <c r="AL190" i="21"/>
  <c r="P15" i="21"/>
  <c r="X15" i="21"/>
  <c r="AO180" i="21"/>
  <c r="AM184" i="21"/>
  <c r="AO185" i="21"/>
  <c r="AY187" i="21"/>
  <c r="AL14" i="21"/>
  <c r="AU29" i="21"/>
  <c r="AT29" i="21"/>
  <c r="AW29" i="21"/>
  <c r="AP29" i="21"/>
  <c r="AU42" i="21"/>
  <c r="AT42" i="21"/>
  <c r="AP42" i="21"/>
  <c r="AW42" i="21"/>
  <c r="AV42" i="21"/>
  <c r="AV39" i="21"/>
  <c r="AU39" i="21"/>
  <c r="AT39" i="21"/>
  <c r="AP39" i="21"/>
  <c r="AW39" i="21"/>
  <c r="AF63" i="21"/>
  <c r="AT107" i="21"/>
  <c r="AP107" i="21"/>
  <c r="AV107" i="21"/>
  <c r="AU107" i="21"/>
  <c r="L15" i="21"/>
  <c r="AJ8" i="21"/>
  <c r="AN14" i="21"/>
  <c r="AF31" i="21"/>
  <c r="AF3" i="21"/>
  <c r="AM23" i="21"/>
  <c r="AD26" i="21"/>
  <c r="AB26" i="21"/>
  <c r="AS26" i="21" s="1"/>
  <c r="Y10" i="21"/>
  <c r="AX29" i="21"/>
  <c r="AX36" i="21"/>
  <c r="AW40" i="21"/>
  <c r="AX69" i="21"/>
  <c r="AO84" i="21"/>
  <c r="AN84" i="21"/>
  <c r="AK84" i="21"/>
  <c r="AM84" i="21" s="1"/>
  <c r="AA4" i="21"/>
  <c r="AO14" i="21"/>
  <c r="AG10" i="21"/>
  <c r="AX103" i="21"/>
  <c r="AM115" i="21"/>
  <c r="AX23" i="21"/>
  <c r="AE12" i="21"/>
  <c r="AV29" i="21"/>
  <c r="AO6" i="21"/>
  <c r="AG31" i="21"/>
  <c r="AX20" i="21"/>
  <c r="AY29" i="21"/>
  <c r="AL5" i="21"/>
  <c r="AL25" i="21"/>
  <c r="AX25" i="21" s="1"/>
  <c r="Z9" i="21"/>
  <c r="AF11" i="21"/>
  <c r="AM39" i="21"/>
  <c r="C15" i="21"/>
  <c r="K15" i="21"/>
  <c r="S15" i="21"/>
  <c r="AX14" i="21"/>
  <c r="AE4" i="21"/>
  <c r="AE31" i="21"/>
  <c r="AQ29" i="21"/>
  <c r="AX35" i="21"/>
  <c r="Z6" i="21"/>
  <c r="AL38" i="21"/>
  <c r="AX38" i="21" s="1"/>
  <c r="AM40" i="21"/>
  <c r="Y9" i="21"/>
  <c r="AW41" i="21"/>
  <c r="AD41" i="21"/>
  <c r="AY41" i="21" s="1"/>
  <c r="AB41" i="21"/>
  <c r="AV41" i="21" s="1"/>
  <c r="AE63" i="21"/>
  <c r="AL61" i="21"/>
  <c r="AI61" i="21"/>
  <c r="Z13" i="21"/>
  <c r="AJ13" i="21" s="1"/>
  <c r="E15" i="21"/>
  <c r="M15" i="21"/>
  <c r="U15" i="21"/>
  <c r="AL22" i="21"/>
  <c r="AX22" i="21" s="1"/>
  <c r="AC6" i="21"/>
  <c r="AR29" i="21"/>
  <c r="AX37" i="21"/>
  <c r="AA47" i="21"/>
  <c r="AM59" i="21"/>
  <c r="AN31" i="21"/>
  <c r="AY21" i="21"/>
  <c r="AN43" i="21"/>
  <c r="AO43" i="21"/>
  <c r="AK43" i="21"/>
  <c r="AM43" i="21" s="1"/>
  <c r="AA11" i="21"/>
  <c r="AN11" i="21" s="1"/>
  <c r="AF8" i="21"/>
  <c r="F15" i="21"/>
  <c r="AX21" i="21"/>
  <c r="AA8" i="21"/>
  <c r="AK8" i="21" s="1"/>
  <c r="AO24" i="21"/>
  <c r="AN24" i="21"/>
  <c r="AS29" i="21"/>
  <c r="AL30" i="21"/>
  <c r="AX30" i="21" s="1"/>
  <c r="AC14" i="21"/>
  <c r="AV35" i="21"/>
  <c r="AU35" i="21"/>
  <c r="AT35" i="21"/>
  <c r="AP35" i="21"/>
  <c r="AW35" i="21"/>
  <c r="AL57" i="21"/>
  <c r="AX57" i="21" s="1"/>
  <c r="AI57" i="21"/>
  <c r="AM70" i="21"/>
  <c r="AX76" i="21"/>
  <c r="AO124" i="21"/>
  <c r="AN124" i="21"/>
  <c r="AK124" i="21"/>
  <c r="AM124" i="21" s="1"/>
  <c r="AK38" i="21"/>
  <c r="AM38" i="21" s="1"/>
  <c r="AO69" i="21"/>
  <c r="AN69" i="21"/>
  <c r="AB88" i="21"/>
  <c r="AV88" i="21" s="1"/>
  <c r="AD88" i="21"/>
  <c r="AY88" i="21" s="1"/>
  <c r="AW121" i="21"/>
  <c r="Y3" i="21"/>
  <c r="AG3" i="21"/>
  <c r="AF4" i="21"/>
  <c r="AE5" i="21"/>
  <c r="AA9" i="21"/>
  <c r="AN9" i="21" s="1"/>
  <c r="Z10" i="21"/>
  <c r="Y11" i="21"/>
  <c r="AG11" i="21"/>
  <c r="AF12" i="21"/>
  <c r="AE13" i="21"/>
  <c r="AM14" i="21"/>
  <c r="AK19" i="21"/>
  <c r="AM19" i="21" s="1"/>
  <c r="AP22" i="21"/>
  <c r="AO23" i="21"/>
  <c r="AD24" i="21"/>
  <c r="AV24" i="21"/>
  <c r="AU25" i="21"/>
  <c r="AL26" i="21"/>
  <c r="AX26" i="21" s="1"/>
  <c r="AK27" i="21"/>
  <c r="AP30" i="21"/>
  <c r="AE47" i="21"/>
  <c r="AO35" i="21"/>
  <c r="AK37" i="21"/>
  <c r="AM37" i="21" s="1"/>
  <c r="AO39" i="21"/>
  <c r="AL41" i="21"/>
  <c r="AX41" i="21" s="1"/>
  <c r="AK44" i="21"/>
  <c r="AM44" i="21" s="1"/>
  <c r="AN47" i="21"/>
  <c r="AV59" i="21"/>
  <c r="AD68" i="21"/>
  <c r="AY68" i="21" s="1"/>
  <c r="AW68" i="21"/>
  <c r="AB68" i="21"/>
  <c r="AK68" i="21"/>
  <c r="AM68" i="21" s="1"/>
  <c r="AI71" i="21"/>
  <c r="AX71" i="21" s="1"/>
  <c r="AU73" i="21"/>
  <c r="AT73" i="21"/>
  <c r="AP73" i="21"/>
  <c r="AV73" i="21"/>
  <c r="AD75" i="21"/>
  <c r="AY75" i="21" s="1"/>
  <c r="AB75" i="21"/>
  <c r="AV75" i="21"/>
  <c r="AO77" i="21"/>
  <c r="AN77" i="21"/>
  <c r="AO89" i="21"/>
  <c r="AN89" i="21"/>
  <c r="AK89" i="21"/>
  <c r="AM89" i="21" s="1"/>
  <c r="AX100" i="21"/>
  <c r="AD119" i="21"/>
  <c r="AY119" i="21" s="1"/>
  <c r="AB119" i="21"/>
  <c r="AW119" i="21" s="1"/>
  <c r="AB141" i="21"/>
  <c r="AW141" i="21" s="1"/>
  <c r="AD141" i="21"/>
  <c r="AY141" i="21" s="1"/>
  <c r="AV141" i="21"/>
  <c r="AX43" i="21"/>
  <c r="AO47" i="21"/>
  <c r="AD67" i="21"/>
  <c r="AB67" i="21"/>
  <c r="AV67" i="21"/>
  <c r="AC127" i="21"/>
  <c r="AL115" i="21"/>
  <c r="AX115" i="21" s="1"/>
  <c r="AU24" i="21"/>
  <c r="AT25" i="21"/>
  <c r="AX56" i="21"/>
  <c r="AI67" i="21"/>
  <c r="AU69" i="21"/>
  <c r="AT69" i="21"/>
  <c r="AP69" i="21"/>
  <c r="AO73" i="21"/>
  <c r="AN73" i="21"/>
  <c r="AI89" i="21"/>
  <c r="AX89" i="21" s="1"/>
  <c r="Z3" i="21"/>
  <c r="Y4" i="21"/>
  <c r="AI4" i="21" s="1"/>
  <c r="AG4" i="21"/>
  <c r="AF5" i="21"/>
  <c r="AE6" i="21"/>
  <c r="AL8" i="21"/>
  <c r="AX8" i="21" s="1"/>
  <c r="AA10" i="21"/>
  <c r="Z11" i="21"/>
  <c r="Y12" i="21"/>
  <c r="AG12" i="21"/>
  <c r="AF13" i="21"/>
  <c r="AE14" i="21"/>
  <c r="AB19" i="21"/>
  <c r="AW19" i="21" s="1"/>
  <c r="AD25" i="21"/>
  <c r="AN25" i="21"/>
  <c r="AV25" i="21"/>
  <c r="AB27" i="21"/>
  <c r="AS27" i="21" s="1"/>
  <c r="Y31" i="21"/>
  <c r="AF47" i="21"/>
  <c r="AB37" i="21"/>
  <c r="AW37" i="21"/>
  <c r="AD38" i="21"/>
  <c r="AY38" i="21" s="1"/>
  <c r="AN38" i="21"/>
  <c r="AU51" i="21"/>
  <c r="AT51" i="21"/>
  <c r="AP51" i="21"/>
  <c r="AM60" i="21"/>
  <c r="AC79" i="21"/>
  <c r="AL79" i="21" s="1"/>
  <c r="AX79" i="21" s="1"/>
  <c r="AD72" i="21"/>
  <c r="AY72" i="21" s="1"/>
  <c r="AB72" i="21"/>
  <c r="AW72" i="21" s="1"/>
  <c r="AW73" i="21"/>
  <c r="AI75" i="21"/>
  <c r="AU77" i="21"/>
  <c r="AT77" i="21"/>
  <c r="AP77" i="21"/>
  <c r="AV77" i="21"/>
  <c r="AO79" i="21"/>
  <c r="AI83" i="21"/>
  <c r="AX83" i="21" s="1"/>
  <c r="Z95" i="21"/>
  <c r="AO93" i="21"/>
  <c r="AN93" i="21"/>
  <c r="AK93" i="21"/>
  <c r="AM93" i="21" s="1"/>
  <c r="AI103" i="21"/>
  <c r="AU104" i="21"/>
  <c r="AT104" i="21"/>
  <c r="AP104" i="21"/>
  <c r="AI119" i="21"/>
  <c r="AT24" i="21"/>
  <c r="AK25" i="21"/>
  <c r="AM25" i="21" s="1"/>
  <c r="AL63" i="21"/>
  <c r="AX63" i="21" s="1"/>
  <c r="AD89" i="21"/>
  <c r="AY89" i="21" s="1"/>
  <c r="AW89" i="21"/>
  <c r="AB89" i="21"/>
  <c r="AV89" i="21"/>
  <c r="AW38" i="21"/>
  <c r="AX46" i="21"/>
  <c r="AD71" i="21"/>
  <c r="AY71" i="21" s="1"/>
  <c r="AW71" i="21"/>
  <c r="AB71" i="21"/>
  <c r="AV71" i="21" s="1"/>
  <c r="AD181" i="21"/>
  <c r="AY181" i="21" s="1"/>
  <c r="AB181" i="21"/>
  <c r="AV181" i="21" s="1"/>
  <c r="Y191" i="21"/>
  <c r="AA3" i="21"/>
  <c r="Y5" i="21"/>
  <c r="AI5" i="21" s="1"/>
  <c r="AM8" i="21"/>
  <c r="AB20" i="21"/>
  <c r="AV20" i="21" s="1"/>
  <c r="AP24" i="21"/>
  <c r="AN26" i="21"/>
  <c r="AB28" i="21"/>
  <c r="AR28" i="21" s="1"/>
  <c r="Z31" i="21"/>
  <c r="Y47" i="21"/>
  <c r="AG47" i="21"/>
  <c r="AO38" i="21"/>
  <c r="AN41" i="21"/>
  <c r="AY42" i="21"/>
  <c r="AK42" i="21"/>
  <c r="AM42" i="21" s="1"/>
  <c r="AO44" i="21"/>
  <c r="AN44" i="21"/>
  <c r="AW51" i="21"/>
  <c r="AI53" i="21"/>
  <c r="AO54" i="21"/>
  <c r="AN54" i="21"/>
  <c r="AK54" i="21"/>
  <c r="AM54" i="21" s="1"/>
  <c r="AU55" i="21"/>
  <c r="AT55" i="21"/>
  <c r="AP55" i="21"/>
  <c r="AO62" i="21"/>
  <c r="AN62" i="21"/>
  <c r="AK62" i="21"/>
  <c r="AM62" i="21" s="1"/>
  <c r="AE79" i="21"/>
  <c r="AO68" i="21"/>
  <c r="AN68" i="21"/>
  <c r="AD76" i="21"/>
  <c r="AY76" i="21" s="1"/>
  <c r="AB76" i="21"/>
  <c r="AW77" i="21"/>
  <c r="AN83" i="21"/>
  <c r="AA95" i="21"/>
  <c r="AK83" i="21"/>
  <c r="AM83" i="21" s="1"/>
  <c r="AO83" i="21"/>
  <c r="AX93" i="21"/>
  <c r="AW104" i="21"/>
  <c r="AX109" i="21"/>
  <c r="AX110" i="21"/>
  <c r="AL111" i="21"/>
  <c r="AX111" i="21" s="1"/>
  <c r="AX135" i="21"/>
  <c r="AM135" i="21"/>
  <c r="AK26" i="21"/>
  <c r="AM26" i="21" s="1"/>
  <c r="AY35" i="21"/>
  <c r="AI37" i="21"/>
  <c r="AK41" i="21"/>
  <c r="AM41" i="21" s="1"/>
  <c r="AD85" i="21"/>
  <c r="AY85" i="21" s="1"/>
  <c r="AB85" i="21"/>
  <c r="AI92" i="21"/>
  <c r="AC191" i="21"/>
  <c r="AL179" i="21"/>
  <c r="AX179" i="21" s="1"/>
  <c r="AC10" i="21"/>
  <c r="AA12" i="21"/>
  <c r="H15" i="21"/>
  <c r="AD19" i="21"/>
  <c r="AS22" i="21"/>
  <c r="AQ24" i="21"/>
  <c r="AP25" i="21"/>
  <c r="AD27" i="21"/>
  <c r="AB36" i="21"/>
  <c r="AP38" i="21"/>
  <c r="AB40" i="21"/>
  <c r="AV40" i="21" s="1"/>
  <c r="AD43" i="21"/>
  <c r="AY43" i="21" s="1"/>
  <c r="AB43" i="21"/>
  <c r="AB44" i="21"/>
  <c r="AD53" i="21"/>
  <c r="AB53" i="21"/>
  <c r="AW53" i="21" s="1"/>
  <c r="AT54" i="21"/>
  <c r="AP54" i="21"/>
  <c r="AX54" i="21"/>
  <c r="AO58" i="21"/>
  <c r="AN58" i="21"/>
  <c r="AK58" i="21"/>
  <c r="AM58" i="21" s="1"/>
  <c r="AU59" i="21"/>
  <c r="AT59" i="21"/>
  <c r="AP59" i="21"/>
  <c r="AT62" i="21"/>
  <c r="AP62" i="21"/>
  <c r="AX62" i="21"/>
  <c r="AX68" i="21"/>
  <c r="AV68" i="21"/>
  <c r="AO72" i="21"/>
  <c r="AN72" i="21"/>
  <c r="AX75" i="21"/>
  <c r="AN79" i="21"/>
  <c r="AU83" i="21"/>
  <c r="AW83" i="21"/>
  <c r="AV83" i="21"/>
  <c r="AT83" i="21"/>
  <c r="AP83" i="21"/>
  <c r="AB84" i="21"/>
  <c r="AV84" i="21"/>
  <c r="AD84" i="21"/>
  <c r="AY84" i="21" s="1"/>
  <c r="AM94" i="21"/>
  <c r="AF111" i="21"/>
  <c r="AX116" i="21"/>
  <c r="AX120" i="21"/>
  <c r="AX52" i="21"/>
  <c r="AW92" i="21"/>
  <c r="AB92" i="21"/>
  <c r="AV92" i="21" s="1"/>
  <c r="AD92" i="21"/>
  <c r="AY92" i="21" s="1"/>
  <c r="AC3" i="21"/>
  <c r="AA5" i="21"/>
  <c r="Y7" i="21"/>
  <c r="AC11" i="21"/>
  <c r="AD20" i="21"/>
  <c r="AD28" i="21"/>
  <c r="AD46" i="21"/>
  <c r="AY46" i="21" s="1"/>
  <c r="AB46" i="21"/>
  <c r="AW46" i="21" s="1"/>
  <c r="AV46" i="21"/>
  <c r="AX53" i="21"/>
  <c r="AD57" i="21"/>
  <c r="AY57" i="21" s="1"/>
  <c r="AB57" i="21"/>
  <c r="AV57" i="21"/>
  <c r="AT58" i="21"/>
  <c r="AP58" i="21"/>
  <c r="AX58" i="21"/>
  <c r="AD61" i="21"/>
  <c r="AY61" i="21" s="1"/>
  <c r="AW61" i="21"/>
  <c r="AB61" i="21"/>
  <c r="AV61" i="21"/>
  <c r="AY69" i="21"/>
  <c r="AK69" i="21"/>
  <c r="AM69" i="21" s="1"/>
  <c r="AO76" i="21"/>
  <c r="AN76" i="21"/>
  <c r="AX101" i="21"/>
  <c r="AD116" i="21"/>
  <c r="AY116" i="21" s="1"/>
  <c r="AB116" i="21"/>
  <c r="AV116" i="21"/>
  <c r="AX126" i="21"/>
  <c r="AM180" i="21"/>
  <c r="AX180" i="21"/>
  <c r="AO51" i="21"/>
  <c r="AT52" i="21"/>
  <c r="AO55" i="21"/>
  <c r="AT56" i="21"/>
  <c r="AO59" i="21"/>
  <c r="AT60" i="21"/>
  <c r="AK61" i="21"/>
  <c r="AM61" i="21" s="1"/>
  <c r="AA79" i="21"/>
  <c r="AK79" i="21" s="1"/>
  <c r="AM79" i="21" s="1"/>
  <c r="AC95" i="21"/>
  <c r="AL95" i="21" s="1"/>
  <c r="AL84" i="21"/>
  <c r="AX84" i="21" s="1"/>
  <c r="AI85" i="21"/>
  <c r="AX85" i="21" s="1"/>
  <c r="AB86" i="21"/>
  <c r="AW86" i="21" s="1"/>
  <c r="AI88" i="21"/>
  <c r="AN88" i="21"/>
  <c r="AD91" i="21"/>
  <c r="AY91" i="21" s="1"/>
  <c r="AV91" i="21"/>
  <c r="AM100" i="21"/>
  <c r="AT103" i="21"/>
  <c r="AP103" i="21"/>
  <c r="AV103" i="21"/>
  <c r="AV108" i="21"/>
  <c r="AO111" i="21"/>
  <c r="AE127" i="21"/>
  <c r="AD117" i="21"/>
  <c r="AY117" i="21" s="1"/>
  <c r="AB117" i="21"/>
  <c r="AW117" i="21" s="1"/>
  <c r="AX125" i="21"/>
  <c r="AK46" i="21"/>
  <c r="AM46" i="21" s="1"/>
  <c r="AU52" i="21"/>
  <c r="AU56" i="21"/>
  <c r="AI60" i="21"/>
  <c r="AX60" i="21" s="1"/>
  <c r="AU60" i="21"/>
  <c r="Y63" i="21"/>
  <c r="AK67" i="21"/>
  <c r="AK71" i="21"/>
  <c r="AM71" i="21" s="1"/>
  <c r="AK75" i="21"/>
  <c r="AM75" i="21" s="1"/>
  <c r="AE95" i="21"/>
  <c r="AK86" i="21"/>
  <c r="AD87" i="21"/>
  <c r="AY87" i="21" s="1"/>
  <c r="AX92" i="21"/>
  <c r="Z111" i="21"/>
  <c r="AI111" i="21" s="1"/>
  <c r="AI99" i="21"/>
  <c r="AU100" i="21"/>
  <c r="AT100" i="21"/>
  <c r="AP100" i="21"/>
  <c r="AL106" i="21"/>
  <c r="AX106" i="21" s="1"/>
  <c r="AX108" i="21"/>
  <c r="AN111" i="21"/>
  <c r="AX134" i="21"/>
  <c r="AO170" i="21"/>
  <c r="AN170" i="21"/>
  <c r="AK170" i="21"/>
  <c r="AM170" i="21" s="1"/>
  <c r="AV52" i="21"/>
  <c r="AV56" i="21"/>
  <c r="AV60" i="21"/>
  <c r="Z63" i="21"/>
  <c r="AI63" i="21" s="1"/>
  <c r="AL67" i="21"/>
  <c r="AX67" i="21" s="1"/>
  <c r="AO85" i="21"/>
  <c r="AX88" i="21"/>
  <c r="AL99" i="21"/>
  <c r="AW100" i="21"/>
  <c r="AX105" i="21"/>
  <c r="AM108" i="21"/>
  <c r="AG127" i="21"/>
  <c r="AO117" i="21"/>
  <c r="AN117" i="21"/>
  <c r="AT120" i="21"/>
  <c r="AU120" i="21"/>
  <c r="AP120" i="21"/>
  <c r="AW120" i="21"/>
  <c r="AU125" i="21"/>
  <c r="AT125" i="21"/>
  <c r="AP125" i="21"/>
  <c r="AW125" i="21"/>
  <c r="AD165" i="21"/>
  <c r="AY165" i="21" s="1"/>
  <c r="AB165" i="21"/>
  <c r="AW165" i="21" s="1"/>
  <c r="AV165" i="21"/>
  <c r="AI165" i="21"/>
  <c r="AA63" i="21"/>
  <c r="AV78" i="21"/>
  <c r="AG95" i="21"/>
  <c r="AL86" i="21"/>
  <c r="AX86" i="21" s="1"/>
  <c r="AN86" i="21"/>
  <c r="AU91" i="21"/>
  <c r="AP91" i="21"/>
  <c r="AT91" i="21"/>
  <c r="AT99" i="21"/>
  <c r="AP99" i="21"/>
  <c r="AV99" i="21"/>
  <c r="AV104" i="21"/>
  <c r="AI107" i="21"/>
  <c r="AX107" i="21" s="1"/>
  <c r="AU108" i="21"/>
  <c r="AT108" i="21"/>
  <c r="AP108" i="21"/>
  <c r="AW108" i="21"/>
  <c r="AX117" i="21"/>
  <c r="AO143" i="21"/>
  <c r="AU153" i="21"/>
  <c r="AP153" i="21"/>
  <c r="AA175" i="21"/>
  <c r="AM166" i="21"/>
  <c r="AB45" i="21"/>
  <c r="AB70" i="21"/>
  <c r="AB74" i="21"/>
  <c r="AW74" i="21" s="1"/>
  <c r="AB78" i="21"/>
  <c r="AD83" i="21"/>
  <c r="Y95" i="21"/>
  <c r="AD86" i="21"/>
  <c r="AY86" i="21" s="1"/>
  <c r="AB87" i="21"/>
  <c r="AO90" i="21"/>
  <c r="AW91" i="21"/>
  <c r="AD93" i="21"/>
  <c r="AY93" i="21" s="1"/>
  <c r="AW93" i="21"/>
  <c r="AB93" i="21"/>
  <c r="AL94" i="21"/>
  <c r="AX94" i="21" s="1"/>
  <c r="AU99" i="21"/>
  <c r="AL102" i="21"/>
  <c r="AX102" i="21" s="1"/>
  <c r="AX104" i="21"/>
  <c r="AX119" i="21"/>
  <c r="AU135" i="21"/>
  <c r="AT135" i="21"/>
  <c r="AP135" i="21"/>
  <c r="AV135" i="21"/>
  <c r="AW135" i="21"/>
  <c r="AU139" i="21"/>
  <c r="AT139" i="21"/>
  <c r="AP139" i="21"/>
  <c r="AW139" i="21"/>
  <c r="AV139" i="21"/>
  <c r="AL147" i="21"/>
  <c r="Z159" i="21"/>
  <c r="AI147" i="21"/>
  <c r="AD90" i="21"/>
  <c r="AY90" i="21" s="1"/>
  <c r="AN94" i="21"/>
  <c r="AK99" i="21"/>
  <c r="AM99" i="21" s="1"/>
  <c r="AO101" i="21"/>
  <c r="AK103" i="21"/>
  <c r="AM103" i="21" s="1"/>
  <c r="AO105" i="21"/>
  <c r="AK107" i="21"/>
  <c r="AM107" i="21" s="1"/>
  <c r="AO109" i="21"/>
  <c r="AT110" i="21"/>
  <c r="AD115" i="21"/>
  <c r="AN115" i="21"/>
  <c r="AB118" i="21"/>
  <c r="AX118" i="21"/>
  <c r="AK120" i="21"/>
  <c r="AM120" i="21" s="1"/>
  <c r="AD121" i="21"/>
  <c r="AY121" i="21" s="1"/>
  <c r="AD123" i="21"/>
  <c r="AY123" i="21" s="1"/>
  <c r="AW123" i="21"/>
  <c r="AB123" i="21"/>
  <c r="AK123" i="21"/>
  <c r="AT124" i="21"/>
  <c r="AP124" i="21"/>
  <c r="AM126" i="21"/>
  <c r="AE143" i="21"/>
  <c r="AD134" i="21"/>
  <c r="AY134" i="21" s="1"/>
  <c r="AW134" i="21"/>
  <c r="AB134" i="21"/>
  <c r="AV134" i="21" s="1"/>
  <c r="AK134" i="21"/>
  <c r="AM134" i="21" s="1"/>
  <c r="AD137" i="21"/>
  <c r="AY137" i="21" s="1"/>
  <c r="AB137" i="21"/>
  <c r="AV137" i="21"/>
  <c r="AO139" i="21"/>
  <c r="AN139" i="21"/>
  <c r="AD173" i="21"/>
  <c r="AY173" i="21" s="1"/>
  <c r="AB173" i="21"/>
  <c r="AT101" i="21"/>
  <c r="AK102" i="21"/>
  <c r="AM102" i="21" s="1"/>
  <c r="AT105" i="21"/>
  <c r="AK106" i="21"/>
  <c r="AM106" i="21" s="1"/>
  <c r="AO108" i="21"/>
  <c r="AT109" i="21"/>
  <c r="AK110" i="21"/>
  <c r="AM110" i="21" s="1"/>
  <c r="AD111" i="21"/>
  <c r="AY111" i="21" s="1"/>
  <c r="AF127" i="21"/>
  <c r="AD118" i="21"/>
  <c r="AY118" i="21" s="1"/>
  <c r="AO123" i="21"/>
  <c r="AN123" i="21"/>
  <c r="AY124" i="21"/>
  <c r="AU124" i="21"/>
  <c r="AO127" i="21"/>
  <c r="Z127" i="21"/>
  <c r="AI127" i="21" s="1"/>
  <c r="AO134" i="21"/>
  <c r="AN134" i="21"/>
  <c r="AD138" i="21"/>
  <c r="AY138" i="21" s="1"/>
  <c r="AB138" i="21"/>
  <c r="AW148" i="21"/>
  <c r="AL149" i="21"/>
  <c r="AX149" i="21" s="1"/>
  <c r="AU155" i="21"/>
  <c r="AT155" i="21"/>
  <c r="AP155" i="21"/>
  <c r="AN166" i="21"/>
  <c r="AO166" i="21"/>
  <c r="AD167" i="21"/>
  <c r="AY167" i="21" s="1"/>
  <c r="AB167" i="21"/>
  <c r="AX171" i="21"/>
  <c r="AK87" i="21"/>
  <c r="AM87" i="21" s="1"/>
  <c r="AK91" i="21"/>
  <c r="AM91" i="21" s="1"/>
  <c r="AU101" i="21"/>
  <c r="AB102" i="21"/>
  <c r="AU105" i="21"/>
  <c r="AB106" i="21"/>
  <c r="AV106" i="21" s="1"/>
  <c r="AU109" i="21"/>
  <c r="AK116" i="21"/>
  <c r="AM116" i="21" s="1"/>
  <c r="AK119" i="21"/>
  <c r="AM119" i="21" s="1"/>
  <c r="AB122" i="21"/>
  <c r="AW122" i="21" s="1"/>
  <c r="AV122" i="21"/>
  <c r="AL123" i="21"/>
  <c r="AX123" i="21" s="1"/>
  <c r="AV124" i="21"/>
  <c r="AA127" i="21"/>
  <c r="AK127" i="21" s="1"/>
  <c r="AX138" i="21"/>
  <c r="AY139" i="21"/>
  <c r="AF159" i="21"/>
  <c r="AX148" i="21"/>
  <c r="AO150" i="21"/>
  <c r="AN150" i="21"/>
  <c r="AD186" i="21"/>
  <c r="AY186" i="21" s="1"/>
  <c r="AB186" i="21"/>
  <c r="AV186" i="21" s="1"/>
  <c r="AV101" i="21"/>
  <c r="AV105" i="21"/>
  <c r="AV109" i="21"/>
  <c r="AN127" i="21"/>
  <c r="AA143" i="21"/>
  <c r="AO131" i="21"/>
  <c r="AN131" i="21"/>
  <c r="AO138" i="21"/>
  <c r="AN138" i="21"/>
  <c r="AX152" i="21"/>
  <c r="AO154" i="21"/>
  <c r="AN154" i="21"/>
  <c r="AM163" i="21"/>
  <c r="AW168" i="21"/>
  <c r="AU171" i="21"/>
  <c r="AT171" i="21"/>
  <c r="AP171" i="21"/>
  <c r="AW171" i="21"/>
  <c r="AT198" i="21"/>
  <c r="AP198" i="21"/>
  <c r="AW198" i="21"/>
  <c r="AU198" i="21"/>
  <c r="AD235" i="21"/>
  <c r="AY235" i="21" s="1"/>
  <c r="AB235" i="21"/>
  <c r="AV115" i="21"/>
  <c r="AM122" i="21"/>
  <c r="AU131" i="21"/>
  <c r="AT131" i="21"/>
  <c r="AP131" i="21"/>
  <c r="AU140" i="21"/>
  <c r="AV140" i="21"/>
  <c r="AT140" i="21"/>
  <c r="AP140" i="21"/>
  <c r="AU148" i="21"/>
  <c r="AT148" i="21"/>
  <c r="AP148" i="21"/>
  <c r="AU152" i="21"/>
  <c r="AT152" i="21"/>
  <c r="AP152" i="21"/>
  <c r="AW152" i="21"/>
  <c r="AV152" i="21"/>
  <c r="AI156" i="21"/>
  <c r="AL156" i="21"/>
  <c r="AM156" i="21" s="1"/>
  <c r="AC175" i="21"/>
  <c r="AL175" i="21" s="1"/>
  <c r="AL163" i="21"/>
  <c r="AX163" i="21" s="1"/>
  <c r="AO179" i="21"/>
  <c r="AA191" i="21"/>
  <c r="AO191" i="21" s="1"/>
  <c r="AN179" i="21"/>
  <c r="AK179" i="21"/>
  <c r="AM179" i="21" s="1"/>
  <c r="AV199" i="21"/>
  <c r="AW199" i="21"/>
  <c r="AD199" i="21"/>
  <c r="AY199" i="21" s="1"/>
  <c r="AB199" i="21"/>
  <c r="Y239" i="21"/>
  <c r="AD227" i="21"/>
  <c r="AB227" i="21"/>
  <c r="AV227" i="21" s="1"/>
  <c r="AB90" i="21"/>
  <c r="AB94" i="21"/>
  <c r="AW94" i="21" s="1"/>
  <c r="AB115" i="21"/>
  <c r="AN119" i="21"/>
  <c r="AB121" i="21"/>
  <c r="AV125" i="21"/>
  <c r="AW126" i="21"/>
  <c r="AV131" i="21"/>
  <c r="AD133" i="21"/>
  <c r="AW133" i="21"/>
  <c r="AB133" i="21"/>
  <c r="AV133" i="21" s="1"/>
  <c r="AO135" i="21"/>
  <c r="AN135" i="21"/>
  <c r="Y159" i="21"/>
  <c r="AV147" i="21"/>
  <c r="AD147" i="21"/>
  <c r="AB147" i="21"/>
  <c r="AX151" i="21"/>
  <c r="AK168" i="21"/>
  <c r="AM168" i="21" s="1"/>
  <c r="AY168" i="21"/>
  <c r="AO168" i="21"/>
  <c r="AF191" i="21"/>
  <c r="AG159" i="21"/>
  <c r="AK152" i="21"/>
  <c r="AM152" i="21" s="1"/>
  <c r="AI154" i="21"/>
  <c r="AX154" i="21" s="1"/>
  <c r="AI166" i="21"/>
  <c r="AX166" i="21" s="1"/>
  <c r="AI167" i="21"/>
  <c r="AX167" i="21" s="1"/>
  <c r="AI170" i="21"/>
  <c r="AX170" i="21" s="1"/>
  <c r="AU179" i="21"/>
  <c r="AT179" i="21"/>
  <c r="AP179" i="21"/>
  <c r="AX181" i="21"/>
  <c r="AD223" i="21"/>
  <c r="AY223" i="21" s="1"/>
  <c r="AY211" i="21"/>
  <c r="AV231" i="21"/>
  <c r="AD231" i="21"/>
  <c r="AY231" i="21" s="1"/>
  <c r="AW231" i="21"/>
  <c r="AB231" i="21"/>
  <c r="AI133" i="21"/>
  <c r="AX133" i="21" s="1"/>
  <c r="AI137" i="21"/>
  <c r="AX137" i="21" s="1"/>
  <c r="AK147" i="21"/>
  <c r="AM147" i="21" s="1"/>
  <c r="AK149" i="21"/>
  <c r="AM149" i="21" s="1"/>
  <c r="AN152" i="21"/>
  <c r="AF175" i="21"/>
  <c r="AY163" i="21"/>
  <c r="AT166" i="21"/>
  <c r="AP166" i="21"/>
  <c r="AX168" i="21"/>
  <c r="AT170" i="21"/>
  <c r="AP170" i="21"/>
  <c r="AW179" i="21"/>
  <c r="AI181" i="21"/>
  <c r="AO183" i="21"/>
  <c r="AN183" i="21"/>
  <c r="AL186" i="21"/>
  <c r="AX186" i="21" s="1"/>
  <c r="AX187" i="21"/>
  <c r="AX202" i="21"/>
  <c r="AD206" i="21"/>
  <c r="AY206" i="21" s="1"/>
  <c r="AB206" i="21"/>
  <c r="AW206" i="21" s="1"/>
  <c r="AV219" i="21"/>
  <c r="AD219" i="21"/>
  <c r="AY219" i="21" s="1"/>
  <c r="AW219" i="21"/>
  <c r="AB219" i="21"/>
  <c r="AI122" i="21"/>
  <c r="AX122" i="21" s="1"/>
  <c r="AI126" i="21"/>
  <c r="AK133" i="21"/>
  <c r="AM133" i="21" s="1"/>
  <c r="AK137" i="21"/>
  <c r="AM137" i="21" s="1"/>
  <c r="AL141" i="21"/>
  <c r="AX141" i="21" s="1"/>
  <c r="AN141" i="21"/>
  <c r="AY142" i="21"/>
  <c r="AB149" i="21"/>
  <c r="AV153" i="21"/>
  <c r="AB156" i="21"/>
  <c r="AN156" i="21"/>
  <c r="AN159" i="21"/>
  <c r="AK164" i="21"/>
  <c r="AM164" i="21" s="1"/>
  <c r="AD169" i="21"/>
  <c r="AY169" i="21" s="1"/>
  <c r="AW169" i="21"/>
  <c r="AB169" i="21"/>
  <c r="AV169" i="21" s="1"/>
  <c r="AU170" i="21"/>
  <c r="AM174" i="21"/>
  <c r="AE191" i="21"/>
  <c r="AU183" i="21"/>
  <c r="AT183" i="21"/>
  <c r="AP183" i="21"/>
  <c r="AO187" i="21"/>
  <c r="AN187" i="21"/>
  <c r="AI195" i="21"/>
  <c r="AX195" i="21" s="1"/>
  <c r="Z207" i="21"/>
  <c r="AI207" i="21" s="1"/>
  <c r="AT197" i="21"/>
  <c r="AW197" i="21"/>
  <c r="AV197" i="21"/>
  <c r="AU197" i="21"/>
  <c r="AP197" i="21"/>
  <c r="AB200" i="21"/>
  <c r="AV200" i="21"/>
  <c r="AD200" i="21"/>
  <c r="AY200" i="21" s="1"/>
  <c r="AM200" i="21"/>
  <c r="AN239" i="21"/>
  <c r="AK239" i="21"/>
  <c r="AV238" i="21"/>
  <c r="AC159" i="21"/>
  <c r="AL159" i="21" s="1"/>
  <c r="AP150" i="21"/>
  <c r="AK151" i="21"/>
  <c r="AM151" i="21" s="1"/>
  <c r="AK153" i="21"/>
  <c r="AM153" i="21" s="1"/>
  <c r="AW153" i="21"/>
  <c r="AV155" i="21"/>
  <c r="AX158" i="21"/>
  <c r="AL165" i="21"/>
  <c r="AY166" i="21"/>
  <c r="AU166" i="21"/>
  <c r="AY170" i="21"/>
  <c r="AV170" i="21"/>
  <c r="AX174" i="21"/>
  <c r="Y175" i="21"/>
  <c r="AD182" i="21"/>
  <c r="AY182" i="21" s="1"/>
  <c r="AB182" i="21"/>
  <c r="AW182" i="21" s="1"/>
  <c r="AK182" i="21"/>
  <c r="AM182" i="21" s="1"/>
  <c r="AD185" i="21"/>
  <c r="AY185" i="21" s="1"/>
  <c r="AW185" i="21"/>
  <c r="AB185" i="21"/>
  <c r="AV185" i="21"/>
  <c r="AU187" i="21"/>
  <c r="AT187" i="21"/>
  <c r="AP187" i="21"/>
  <c r="AW187" i="21"/>
  <c r="AA207" i="21"/>
  <c r="AO195" i="21"/>
  <c r="AN195" i="21"/>
  <c r="AY195" i="21"/>
  <c r="AI201" i="21"/>
  <c r="AX201" i="21" s="1"/>
  <c r="AN238" i="21"/>
  <c r="AO238" i="21"/>
  <c r="AK238" i="21"/>
  <c r="AM238" i="21" s="1"/>
  <c r="AO239" i="21"/>
  <c r="AB126" i="21"/>
  <c r="Y143" i="21"/>
  <c r="AG143" i="21"/>
  <c r="AW140" i="21"/>
  <c r="Z143" i="21"/>
  <c r="AL143" i="21" s="1"/>
  <c r="AV148" i="21"/>
  <c r="AN149" i="21"/>
  <c r="AU150" i="21"/>
  <c r="AB151" i="21"/>
  <c r="AW151" i="21" s="1"/>
  <c r="AW155" i="21"/>
  <c r="AO164" i="21"/>
  <c r="AV166" i="21"/>
  <c r="AW170" i="21"/>
  <c r="AO175" i="21"/>
  <c r="Z191" i="21"/>
  <c r="AI191" i="21" s="1"/>
  <c r="AY183" i="21"/>
  <c r="AI185" i="21"/>
  <c r="AX185" i="21" s="1"/>
  <c r="AX198" i="21"/>
  <c r="AM201" i="21"/>
  <c r="AV213" i="21"/>
  <c r="AU213" i="21"/>
  <c r="AT213" i="21"/>
  <c r="AP213" i="21"/>
  <c r="AU238" i="21"/>
  <c r="AT238" i="21"/>
  <c r="AP238" i="21"/>
  <c r="AB132" i="21"/>
  <c r="AB136" i="21"/>
  <c r="AB142" i="21"/>
  <c r="AV142" i="21" s="1"/>
  <c r="AV150" i="21"/>
  <c r="AP154" i="21"/>
  <c r="AK155" i="21"/>
  <c r="AM155" i="21" s="1"/>
  <c r="AD157" i="21"/>
  <c r="AY157" i="21" s="1"/>
  <c r="AB158" i="21"/>
  <c r="AV158" i="21" s="1"/>
  <c r="AB163" i="21"/>
  <c r="AX164" i="21"/>
  <c r="AW166" i="21"/>
  <c r="AL169" i="21"/>
  <c r="AX169" i="21" s="1"/>
  <c r="AV171" i="21"/>
  <c r="AO182" i="21"/>
  <c r="AN182" i="21"/>
  <c r="AX222" i="21"/>
  <c r="AK186" i="21"/>
  <c r="AM186" i="21" s="1"/>
  <c r="AM199" i="21"/>
  <c r="AN200" i="21"/>
  <c r="AO201" i="21"/>
  <c r="AN201" i="21"/>
  <c r="AM202" i="21"/>
  <c r="AN206" i="21"/>
  <c r="AO206" i="21"/>
  <c r="AW212" i="21"/>
  <c r="AV217" i="21"/>
  <c r="AU217" i="21"/>
  <c r="AT217" i="21"/>
  <c r="AP217" i="21"/>
  <c r="AN222" i="21"/>
  <c r="AO222" i="21"/>
  <c r="AV229" i="21"/>
  <c r="AU229" i="21"/>
  <c r="AT229" i="21"/>
  <c r="AP229" i="21"/>
  <c r="AV233" i="21"/>
  <c r="AU233" i="21"/>
  <c r="AT233" i="21"/>
  <c r="AP233" i="21"/>
  <c r="AO163" i="21"/>
  <c r="AK165" i="21"/>
  <c r="AM165" i="21" s="1"/>
  <c r="AO167" i="21"/>
  <c r="AK169" i="21"/>
  <c r="AM169" i="21" s="1"/>
  <c r="AO171" i="21"/>
  <c r="AY179" i="21"/>
  <c r="AC207" i="21"/>
  <c r="AB196" i="21"/>
  <c r="AV196" i="21"/>
  <c r="AL200" i="21"/>
  <c r="AX200" i="21" s="1"/>
  <c r="AT201" i="21"/>
  <c r="AP201" i="21"/>
  <c r="AT202" i="21"/>
  <c r="AP202" i="21"/>
  <c r="AU202" i="21"/>
  <c r="AG223" i="21"/>
  <c r="AX214" i="21"/>
  <c r="AU222" i="21"/>
  <c r="AT222" i="21"/>
  <c r="AP222" i="21"/>
  <c r="AW222" i="21"/>
  <c r="AK158" i="21"/>
  <c r="AM158" i="21" s="1"/>
  <c r="AK181" i="21"/>
  <c r="AM181" i="21" s="1"/>
  <c r="AK185" i="21"/>
  <c r="AM185" i="21" s="1"/>
  <c r="AK196" i="21"/>
  <c r="AM204" i="21"/>
  <c r="Y223" i="21"/>
  <c r="AB211" i="21"/>
  <c r="AX211" i="21"/>
  <c r="AO212" i="21"/>
  <c r="AN212" i="21"/>
  <c r="AX218" i="21"/>
  <c r="AE239" i="21"/>
  <c r="AK228" i="21"/>
  <c r="AM228" i="21" s="1"/>
  <c r="AX230" i="21"/>
  <c r="AX234" i="21"/>
  <c r="AN186" i="21"/>
  <c r="AB189" i="21"/>
  <c r="AP195" i="21"/>
  <c r="AX212" i="21"/>
  <c r="AO216" i="21"/>
  <c r="AN216" i="21"/>
  <c r="AM220" i="21"/>
  <c r="AO228" i="21"/>
  <c r="AN228" i="21"/>
  <c r="AO232" i="21"/>
  <c r="AN232" i="21"/>
  <c r="AO236" i="21"/>
  <c r="AN236" i="21"/>
  <c r="AB164" i="21"/>
  <c r="AW164" i="21" s="1"/>
  <c r="AB168" i="21"/>
  <c r="AB172" i="21"/>
  <c r="AW172" i="21" s="1"/>
  <c r="AB174" i="21"/>
  <c r="AF207" i="21"/>
  <c r="AT195" i="21"/>
  <c r="AL196" i="21"/>
  <c r="AX196" i="21" s="1"/>
  <c r="AN196" i="21"/>
  <c r="AV198" i="21"/>
  <c r="AB203" i="21"/>
  <c r="AO204" i="21"/>
  <c r="AN204" i="21"/>
  <c r="AX215" i="21"/>
  <c r="AL216" i="21"/>
  <c r="AX216" i="21" s="1"/>
  <c r="AO220" i="21"/>
  <c r="AN220" i="21"/>
  <c r="AL228" i="21"/>
  <c r="AX228" i="21" s="1"/>
  <c r="AL232" i="21"/>
  <c r="AX232" i="21" s="1"/>
  <c r="AL236" i="21"/>
  <c r="AX236" i="21" s="1"/>
  <c r="AY238" i="21"/>
  <c r="AB180" i="21"/>
  <c r="AV180" i="21" s="1"/>
  <c r="AB184" i="21"/>
  <c r="AV184" i="21" s="1"/>
  <c r="AB188" i="21"/>
  <c r="AV188" i="21" s="1"/>
  <c r="AB190" i="21"/>
  <c r="AV190" i="21" s="1"/>
  <c r="Y207" i="21"/>
  <c r="AG207" i="21"/>
  <c r="AV195" i="21"/>
  <c r="AD196" i="21"/>
  <c r="AO197" i="21"/>
  <c r="AN197" i="21"/>
  <c r="AL204" i="21"/>
  <c r="AX204" i="21" s="1"/>
  <c r="AC223" i="21"/>
  <c r="AD215" i="21"/>
  <c r="AY215" i="21" s="1"/>
  <c r="AB215" i="21"/>
  <c r="AV215" i="21" s="1"/>
  <c r="AY216" i="21"/>
  <c r="AX219" i="21"/>
  <c r="AL220" i="21"/>
  <c r="AX220" i="21" s="1"/>
  <c r="AX227" i="21"/>
  <c r="AY228" i="21"/>
  <c r="AX231" i="21"/>
  <c r="AY232" i="21"/>
  <c r="AX235" i="21"/>
  <c r="AX238" i="21"/>
  <c r="AD204" i="21"/>
  <c r="AY204" i="21" s="1"/>
  <c r="AD212" i="21"/>
  <c r="AY212" i="21" s="1"/>
  <c r="AU214" i="21"/>
  <c r="AU218" i="21"/>
  <c r="Z223" i="21"/>
  <c r="AI223" i="21" s="1"/>
  <c r="AU230" i="21"/>
  <c r="AU234" i="21"/>
  <c r="AD236" i="21"/>
  <c r="AY236" i="21" s="1"/>
  <c r="AA223" i="21"/>
  <c r="AW214" i="21"/>
  <c r="AW218" i="21"/>
  <c r="AW230" i="21"/>
  <c r="AW234" i="21"/>
  <c r="AK213" i="21"/>
  <c r="AM213" i="21" s="1"/>
  <c r="AK217" i="21"/>
  <c r="AM217" i="21" s="1"/>
  <c r="AO227" i="21"/>
  <c r="AK229" i="21"/>
  <c r="AM229" i="21" s="1"/>
  <c r="AO231" i="21"/>
  <c r="AK233" i="21"/>
  <c r="AM233" i="21" s="1"/>
  <c r="AO235" i="21"/>
  <c r="Z239" i="21"/>
  <c r="AI239" i="21" s="1"/>
  <c r="AB204" i="21"/>
  <c r="AW204" i="21" s="1"/>
  <c r="AB212" i="21"/>
  <c r="AN213" i="21"/>
  <c r="AP214" i="21"/>
  <c r="AB216" i="21"/>
  <c r="AN217" i="21"/>
  <c r="AP218" i="21"/>
  <c r="AB220" i="21"/>
  <c r="AB228" i="21"/>
  <c r="AN229" i="21"/>
  <c r="AP230" i="21"/>
  <c r="AB232" i="21"/>
  <c r="AN233" i="21"/>
  <c r="AP234" i="21"/>
  <c r="AB236" i="21"/>
  <c r="AI43" i="18"/>
  <c r="AI16" i="18"/>
  <c r="AR28" i="2" l="1"/>
  <c r="AZ41" i="2"/>
  <c r="AR41" i="2"/>
  <c r="AP15" i="24"/>
  <c r="AB16" i="24"/>
  <c r="AT15" i="24"/>
  <c r="AU15" i="24"/>
  <c r="AX15" i="24"/>
  <c r="AV15" i="24"/>
  <c r="AN32" i="2"/>
  <c r="AZ32" i="2" s="1"/>
  <c r="AZ28" i="2"/>
  <c r="AO32" i="2"/>
  <c r="BA32" i="2"/>
  <c r="AS32" i="2"/>
  <c r="AT32" i="2"/>
  <c r="AU32" i="2"/>
  <c r="AW32" i="2"/>
  <c r="AV32" i="2"/>
  <c r="AP32" i="2"/>
  <c r="AR32" i="2" s="1"/>
  <c r="AX32" i="2"/>
  <c r="AY32" i="2"/>
  <c r="AO31" i="21"/>
  <c r="AX4" i="21"/>
  <c r="AI12" i="21"/>
  <c r="AE15" i="21"/>
  <c r="AM27" i="21"/>
  <c r="AV26" i="21"/>
  <c r="AR22" i="21"/>
  <c r="AI31" i="21"/>
  <c r="AS28" i="21"/>
  <c r="AR23" i="21"/>
  <c r="AM24" i="21"/>
  <c r="AV19" i="21"/>
  <c r="AS19" i="21"/>
  <c r="AS23" i="21"/>
  <c r="AW26" i="21"/>
  <c r="AW24" i="21"/>
  <c r="AS24" i="21"/>
  <c r="AW27" i="21"/>
  <c r="AT22" i="21"/>
  <c r="AU22" i="21"/>
  <c r="AV27" i="21"/>
  <c r="AQ20" i="21"/>
  <c r="AT23" i="21"/>
  <c r="AR27" i="21"/>
  <c r="AU23" i="21"/>
  <c r="AV22" i="21"/>
  <c r="AW23" i="21"/>
  <c r="AQ23" i="21"/>
  <c r="AV23" i="21"/>
  <c r="AM28" i="21"/>
  <c r="AK12" i="21"/>
  <c r="AM12" i="21" s="1"/>
  <c r="AW184" i="21"/>
  <c r="AK5" i="21"/>
  <c r="AM5" i="21" s="1"/>
  <c r="AX190" i="21"/>
  <c r="AM190" i="21"/>
  <c r="AC15" i="21"/>
  <c r="AX12" i="21"/>
  <c r="AB9" i="21"/>
  <c r="AU9" i="21" s="1"/>
  <c r="AX143" i="21"/>
  <c r="AD207" i="21"/>
  <c r="AY207" i="21" s="1"/>
  <c r="AY196" i="21"/>
  <c r="AU167" i="21"/>
  <c r="AP167" i="21"/>
  <c r="AT167" i="21"/>
  <c r="AJ11" i="21"/>
  <c r="AW215" i="21"/>
  <c r="AU132" i="21"/>
  <c r="AT132" i="21"/>
  <c r="AP132" i="21"/>
  <c r="AB143" i="21"/>
  <c r="AW143" i="21"/>
  <c r="AP186" i="21"/>
  <c r="AU186" i="21"/>
  <c r="AT186" i="21"/>
  <c r="AI159" i="21"/>
  <c r="AX159" i="21" s="1"/>
  <c r="AV45" i="21"/>
  <c r="AU45" i="21"/>
  <c r="AT45" i="21"/>
  <c r="AP45" i="21"/>
  <c r="AM86" i="21"/>
  <c r="AP36" i="21"/>
  <c r="AU36" i="21"/>
  <c r="AT36" i="21"/>
  <c r="AN95" i="21"/>
  <c r="AK95" i="21"/>
  <c r="AM95" i="21" s="1"/>
  <c r="AW191" i="21"/>
  <c r="AM57" i="21"/>
  <c r="AK10" i="21"/>
  <c r="AO10" i="21"/>
  <c r="AJ4" i="21"/>
  <c r="AB79" i="21"/>
  <c r="AU67" i="21"/>
  <c r="AP67" i="21"/>
  <c r="AT67" i="21"/>
  <c r="AW106" i="21"/>
  <c r="AL10" i="21"/>
  <c r="AI10" i="21"/>
  <c r="Y15" i="21"/>
  <c r="AJ3" i="21"/>
  <c r="AN12" i="21"/>
  <c r="AL9" i="21"/>
  <c r="AI9" i="21"/>
  <c r="AK4" i="21"/>
  <c r="AM4" i="21" s="1"/>
  <c r="AG15" i="21"/>
  <c r="AS3" i="21"/>
  <c r="AU136" i="21"/>
  <c r="AT136" i="21"/>
  <c r="AP136" i="21"/>
  <c r="AT53" i="21"/>
  <c r="AU53" i="21"/>
  <c r="AP53" i="21"/>
  <c r="AL11" i="21"/>
  <c r="AI11" i="21"/>
  <c r="AT236" i="21"/>
  <c r="AP236" i="21"/>
  <c r="AV236" i="21"/>
  <c r="AU236" i="21"/>
  <c r="AU126" i="21"/>
  <c r="AT126" i="21"/>
  <c r="AP126" i="21"/>
  <c r="AV206" i="21"/>
  <c r="AT102" i="21"/>
  <c r="AU102" i="21"/>
  <c r="AP102" i="21"/>
  <c r="AB111" i="21"/>
  <c r="AU203" i="21"/>
  <c r="AT203" i="21"/>
  <c r="AP203" i="21"/>
  <c r="AU211" i="21"/>
  <c r="AB223" i="21"/>
  <c r="AP211" i="21"/>
  <c r="AT211" i="21"/>
  <c r="AL207" i="21"/>
  <c r="AX207" i="21" s="1"/>
  <c r="AW180" i="21"/>
  <c r="AV126" i="21"/>
  <c r="AU200" i="21"/>
  <c r="AT200" i="21"/>
  <c r="AP200" i="21"/>
  <c r="AP149" i="21"/>
  <c r="AU149" i="21"/>
  <c r="AV149" i="21"/>
  <c r="AT149" i="21"/>
  <c r="AB191" i="21"/>
  <c r="AU121" i="21"/>
  <c r="AT121" i="21"/>
  <c r="AP121" i="21"/>
  <c r="AK191" i="21"/>
  <c r="AU235" i="21"/>
  <c r="AT235" i="21"/>
  <c r="AP235" i="21"/>
  <c r="AV167" i="21"/>
  <c r="AP138" i="21"/>
  <c r="AV138" i="21"/>
  <c r="AU138" i="21"/>
  <c r="AT138" i="21"/>
  <c r="AW137" i="21"/>
  <c r="AO95" i="21"/>
  <c r="AU116" i="21"/>
  <c r="AP116" i="21"/>
  <c r="AT116" i="21"/>
  <c r="AP84" i="21"/>
  <c r="AU84" i="21"/>
  <c r="AT84" i="21"/>
  <c r="AU44" i="21"/>
  <c r="AP44" i="21"/>
  <c r="AV44" i="21"/>
  <c r="AT44" i="21"/>
  <c r="AW44" i="21"/>
  <c r="AY27" i="21"/>
  <c r="AD11" i="21"/>
  <c r="AY11" i="21" s="1"/>
  <c r="AU181" i="21"/>
  <c r="AT181" i="21"/>
  <c r="AP181" i="21"/>
  <c r="AB31" i="21"/>
  <c r="AS31" i="21" s="1"/>
  <c r="AB3" i="21"/>
  <c r="AW3" i="21" s="1"/>
  <c r="AU19" i="21"/>
  <c r="AT19" i="21"/>
  <c r="AQ19" i="21"/>
  <c r="AP19" i="21"/>
  <c r="AL3" i="21"/>
  <c r="AI3" i="21"/>
  <c r="Z15" i="21"/>
  <c r="AL15" i="21" s="1"/>
  <c r="AY67" i="21"/>
  <c r="AD79" i="21"/>
  <c r="AY79" i="21" s="1"/>
  <c r="AU75" i="21"/>
  <c r="AT75" i="21"/>
  <c r="AP75" i="21"/>
  <c r="AB8" i="21"/>
  <c r="AB47" i="21"/>
  <c r="AV28" i="21"/>
  <c r="AX5" i="21"/>
  <c r="AQ28" i="21"/>
  <c r="AU156" i="21"/>
  <c r="AT156" i="21"/>
  <c r="AP156" i="21"/>
  <c r="AV156" i="21"/>
  <c r="AU70" i="21"/>
  <c r="AT70" i="21"/>
  <c r="AP70" i="21"/>
  <c r="AB6" i="21"/>
  <c r="AQ6" i="21" s="1"/>
  <c r="AP86" i="21"/>
  <c r="AV86" i="21"/>
  <c r="AU86" i="21"/>
  <c r="AT86" i="21"/>
  <c r="AK159" i="21"/>
  <c r="AM159" i="21" s="1"/>
  <c r="AW70" i="21"/>
  <c r="AV47" i="21"/>
  <c r="AW47" i="21"/>
  <c r="AQ31" i="21"/>
  <c r="AV168" i="21"/>
  <c r="AU168" i="21"/>
  <c r="AT168" i="21"/>
  <c r="AP168" i="21"/>
  <c r="AU163" i="21"/>
  <c r="AP163" i="21"/>
  <c r="AB175" i="21"/>
  <c r="AW163" i="21"/>
  <c r="AT163" i="21"/>
  <c r="AX165" i="21"/>
  <c r="AW45" i="21"/>
  <c r="AY25" i="21"/>
  <c r="AD9" i="21"/>
  <c r="AY9" i="21" s="1"/>
  <c r="AK11" i="21"/>
  <c r="AO11" i="21"/>
  <c r="AJ9" i="21"/>
  <c r="AT216" i="21"/>
  <c r="AP216" i="21"/>
  <c r="AV216" i="21"/>
  <c r="AU216" i="21"/>
  <c r="AL223" i="21"/>
  <c r="AX223" i="21" s="1"/>
  <c r="AU190" i="21"/>
  <c r="AT190" i="21"/>
  <c r="AP190" i="21"/>
  <c r="AW203" i="21"/>
  <c r="AW211" i="21"/>
  <c r="AI143" i="21"/>
  <c r="AU185" i="21"/>
  <c r="AT185" i="21"/>
  <c r="AP185" i="21"/>
  <c r="AW200" i="21"/>
  <c r="AN191" i="21"/>
  <c r="AV163" i="21"/>
  <c r="AL239" i="21"/>
  <c r="AX239" i="21" s="1"/>
  <c r="AU231" i="21"/>
  <c r="AT231" i="21"/>
  <c r="AP231" i="21"/>
  <c r="AW156" i="21"/>
  <c r="AW235" i="21"/>
  <c r="AW136" i="21"/>
  <c r="AV121" i="21"/>
  <c r="AW138" i="21"/>
  <c r="AU118" i="21"/>
  <c r="AT118" i="21"/>
  <c r="AP118" i="21"/>
  <c r="AW118" i="21"/>
  <c r="AV74" i="21"/>
  <c r="AW116" i="21"/>
  <c r="AT57" i="21"/>
  <c r="AU57" i="21"/>
  <c r="AP57" i="21"/>
  <c r="AW84" i="21"/>
  <c r="AP43" i="21"/>
  <c r="AV43" i="21"/>
  <c r="AU43" i="21"/>
  <c r="AT43" i="21"/>
  <c r="AP76" i="21"/>
  <c r="AU76" i="21"/>
  <c r="AT76" i="21"/>
  <c r="AV76" i="21"/>
  <c r="AW181" i="21"/>
  <c r="AU37" i="21"/>
  <c r="AT37" i="21"/>
  <c r="AB5" i="21"/>
  <c r="AR5" i="21" s="1"/>
  <c r="AP37" i="21"/>
  <c r="AV119" i="21"/>
  <c r="AW75" i="21"/>
  <c r="AP68" i="21"/>
  <c r="AU68" i="21"/>
  <c r="AT68" i="21"/>
  <c r="AD14" i="21"/>
  <c r="AY14" i="21" s="1"/>
  <c r="AN8" i="21"/>
  <c r="AX61" i="21"/>
  <c r="AF15" i="21"/>
  <c r="AI47" i="21"/>
  <c r="AX47" i="21" s="1"/>
  <c r="AT228" i="21"/>
  <c r="AP228" i="21"/>
  <c r="AV228" i="21"/>
  <c r="AU228" i="21"/>
  <c r="AW228" i="21"/>
  <c r="AU151" i="21"/>
  <c r="AP151" i="21"/>
  <c r="AT151" i="21"/>
  <c r="AU227" i="21"/>
  <c r="AB239" i="21"/>
  <c r="AT227" i="21"/>
  <c r="AP227" i="21"/>
  <c r="AT106" i="21"/>
  <c r="AU106" i="21"/>
  <c r="AP106" i="21"/>
  <c r="AP117" i="21"/>
  <c r="AU117" i="21"/>
  <c r="AV117" i="21"/>
  <c r="AT117" i="21"/>
  <c r="AJ7" i="21"/>
  <c r="AI7" i="21"/>
  <c r="AX7" i="21" s="1"/>
  <c r="AU85" i="21"/>
  <c r="AT85" i="21"/>
  <c r="AP85" i="21"/>
  <c r="AO3" i="21"/>
  <c r="AK3" i="21"/>
  <c r="AM3" i="21" s="1"/>
  <c r="AA15" i="21"/>
  <c r="AO15" i="21" s="1"/>
  <c r="AB63" i="21"/>
  <c r="AU206" i="21"/>
  <c r="AP206" i="21"/>
  <c r="AT206" i="21"/>
  <c r="AU164" i="21"/>
  <c r="AT164" i="21"/>
  <c r="AP164" i="21"/>
  <c r="AV164" i="21"/>
  <c r="AU122" i="21"/>
  <c r="AT122" i="21"/>
  <c r="AP122" i="21"/>
  <c r="AU87" i="21"/>
  <c r="AP87" i="21"/>
  <c r="AT87" i="21"/>
  <c r="AW87" i="21"/>
  <c r="AU165" i="21"/>
  <c r="AT165" i="21"/>
  <c r="AP165" i="21"/>
  <c r="AB95" i="21"/>
  <c r="AW95" i="21" s="1"/>
  <c r="AT141" i="21"/>
  <c r="AP141" i="21"/>
  <c r="AU141" i="21"/>
  <c r="AK9" i="21"/>
  <c r="AO9" i="21"/>
  <c r="AI13" i="21"/>
  <c r="AL13" i="21"/>
  <c r="AM13" i="21"/>
  <c r="AO12" i="21"/>
  <c r="AN10" i="21"/>
  <c r="AT232" i="21"/>
  <c r="AP232" i="21"/>
  <c r="AV232" i="21"/>
  <c r="AU232" i="21"/>
  <c r="AU188" i="21"/>
  <c r="AT188" i="21"/>
  <c r="AP188" i="21"/>
  <c r="AV203" i="21"/>
  <c r="AV211" i="21"/>
  <c r="AM236" i="21"/>
  <c r="AK207" i="21"/>
  <c r="AM207" i="21" s="1"/>
  <c r="AO207" i="21"/>
  <c r="AN207" i="21"/>
  <c r="AU219" i="21"/>
  <c r="AT219" i="21"/>
  <c r="AP219" i="21"/>
  <c r="AD191" i="21"/>
  <c r="AY191" i="21" s="1"/>
  <c r="AP147" i="21"/>
  <c r="AB159" i="21"/>
  <c r="AU147" i="21"/>
  <c r="AT147" i="21"/>
  <c r="AW147" i="21"/>
  <c r="AU133" i="21"/>
  <c r="AP133" i="21"/>
  <c r="AT133" i="21"/>
  <c r="AB127" i="21"/>
  <c r="AU115" i="21"/>
  <c r="AT115" i="21"/>
  <c r="AP115" i="21"/>
  <c r="AU199" i="21"/>
  <c r="AT199" i="21"/>
  <c r="AP199" i="21"/>
  <c r="AV143" i="21"/>
  <c r="AI175" i="21"/>
  <c r="AM123" i="21"/>
  <c r="AW132" i="21"/>
  <c r="AU93" i="21"/>
  <c r="AT93" i="21"/>
  <c r="AP93" i="21"/>
  <c r="AV93" i="21"/>
  <c r="AY83" i="21"/>
  <c r="AD95" i="21"/>
  <c r="AY95" i="21" s="1"/>
  <c r="AV70" i="21"/>
  <c r="AV118" i="21"/>
  <c r="AX99" i="21"/>
  <c r="AM67" i="21"/>
  <c r="AT61" i="21"/>
  <c r="AU61" i="21"/>
  <c r="AP61" i="21"/>
  <c r="AW57" i="21"/>
  <c r="AY28" i="21"/>
  <c r="AD12" i="21"/>
  <c r="AY12" i="21" s="1"/>
  <c r="AW43" i="21"/>
  <c r="AW76" i="21"/>
  <c r="AB4" i="21"/>
  <c r="AW4" i="21" s="1"/>
  <c r="AU20" i="21"/>
  <c r="AT20" i="21"/>
  <c r="AP20" i="21"/>
  <c r="AW20" i="21"/>
  <c r="AU89" i="21"/>
  <c r="AT89" i="21"/>
  <c r="AP89" i="21"/>
  <c r="AD7" i="21"/>
  <c r="AY7" i="21" s="1"/>
  <c r="AV37" i="21"/>
  <c r="AD6" i="21"/>
  <c r="AY6" i="21" s="1"/>
  <c r="AP88" i="21"/>
  <c r="AU88" i="21"/>
  <c r="AT88" i="21"/>
  <c r="AK7" i="21"/>
  <c r="AM7" i="21" s="1"/>
  <c r="AI6" i="21"/>
  <c r="AL6" i="21"/>
  <c r="AM6" i="21" s="1"/>
  <c r="AJ6" i="21"/>
  <c r="AB13" i="21"/>
  <c r="AR13" i="21" s="1"/>
  <c r="AV85" i="21"/>
  <c r="AO5" i="21"/>
  <c r="AO8" i="21"/>
  <c r="AJ10" i="21"/>
  <c r="AN5" i="21"/>
  <c r="AM22" i="21"/>
  <c r="AT204" i="21"/>
  <c r="AV204" i="21"/>
  <c r="AU204" i="21"/>
  <c r="AP204" i="21"/>
  <c r="AU215" i="21"/>
  <c r="AT215" i="21"/>
  <c r="AP215" i="21"/>
  <c r="AV172" i="21"/>
  <c r="AU172" i="21"/>
  <c r="AT172" i="21"/>
  <c r="AP172" i="21"/>
  <c r="AP182" i="21"/>
  <c r="AU182" i="21"/>
  <c r="AT182" i="21"/>
  <c r="AV182" i="21"/>
  <c r="AY19" i="21"/>
  <c r="AD31" i="21"/>
  <c r="AY31" i="21" s="1"/>
  <c r="AD3" i="21"/>
  <c r="AP72" i="21"/>
  <c r="AV72" i="21"/>
  <c r="AU72" i="21"/>
  <c r="AT72" i="21"/>
  <c r="AT220" i="21"/>
  <c r="AP220" i="21"/>
  <c r="AV220" i="21"/>
  <c r="AU220" i="21"/>
  <c r="AU196" i="21"/>
  <c r="AP196" i="21"/>
  <c r="AT196" i="21"/>
  <c r="AM196" i="21"/>
  <c r="AD175" i="21"/>
  <c r="AY175" i="21" s="1"/>
  <c r="AD239" i="21"/>
  <c r="AY239" i="21" s="1"/>
  <c r="AY227" i="21"/>
  <c r="AW186" i="21"/>
  <c r="AW167" i="21"/>
  <c r="AX147" i="21"/>
  <c r="AU46" i="21"/>
  <c r="AP46" i="21"/>
  <c r="AB14" i="21"/>
  <c r="AT46" i="21"/>
  <c r="AY53" i="21"/>
  <c r="AD63" i="21"/>
  <c r="AY63" i="21" s="1"/>
  <c r="AW67" i="21"/>
  <c r="AK223" i="21"/>
  <c r="AM223" i="21" s="1"/>
  <c r="AO223" i="21"/>
  <c r="AN223" i="21"/>
  <c r="AU184" i="21"/>
  <c r="AT184" i="21"/>
  <c r="AP184" i="21"/>
  <c r="AW220" i="21"/>
  <c r="AW223" i="21"/>
  <c r="AW236" i="21"/>
  <c r="AW216" i="21"/>
  <c r="AM216" i="21"/>
  <c r="AW188" i="21"/>
  <c r="AV136" i="21"/>
  <c r="AV191" i="21"/>
  <c r="AV151" i="21"/>
  <c r="AD159" i="21"/>
  <c r="AY159" i="21" s="1"/>
  <c r="AY147" i="21"/>
  <c r="AV94" i="21"/>
  <c r="AU94" i="21"/>
  <c r="AT94" i="21"/>
  <c r="AP94" i="21"/>
  <c r="AX175" i="21"/>
  <c r="AV235" i="21"/>
  <c r="AV207" i="21"/>
  <c r="AP134" i="21"/>
  <c r="AU134" i="21"/>
  <c r="AT134" i="21"/>
  <c r="AV123" i="21"/>
  <c r="AU123" i="21"/>
  <c r="AT123" i="21"/>
  <c r="AP123" i="21"/>
  <c r="AD127" i="21"/>
  <c r="AY127" i="21" s="1"/>
  <c r="AY115" i="21"/>
  <c r="AU78" i="21"/>
  <c r="AT78" i="21"/>
  <c r="AP78" i="21"/>
  <c r="AN175" i="21"/>
  <c r="AK175" i="21"/>
  <c r="AM175" i="21" s="1"/>
  <c r="AK63" i="21"/>
  <c r="AM63" i="21" s="1"/>
  <c r="AO63" i="21"/>
  <c r="AN63" i="21"/>
  <c r="AD4" i="21"/>
  <c r="AY4" i="21" s="1"/>
  <c r="AY20" i="21"/>
  <c r="AP92" i="21"/>
  <c r="AU92" i="21"/>
  <c r="AT92" i="21"/>
  <c r="AL191" i="21"/>
  <c r="AX191" i="21" s="1"/>
  <c r="AD47" i="21"/>
  <c r="AY47" i="21" s="1"/>
  <c r="AV36" i="21"/>
  <c r="AN3" i="21"/>
  <c r="AT119" i="21"/>
  <c r="AU119" i="21"/>
  <c r="AP119" i="21"/>
  <c r="AW85" i="21"/>
  <c r="AY24" i="21"/>
  <c r="AD8" i="21"/>
  <c r="AY8" i="21" s="1"/>
  <c r="AW88" i="21"/>
  <c r="AD5" i="21"/>
  <c r="AY5" i="21" s="1"/>
  <c r="AO4" i="21"/>
  <c r="AW36" i="21"/>
  <c r="AP26" i="21"/>
  <c r="AR26" i="21"/>
  <c r="AB10" i="21"/>
  <c r="AV10" i="21" s="1"/>
  <c r="AU26" i="21"/>
  <c r="AT26" i="21"/>
  <c r="AQ26" i="21"/>
  <c r="AR19" i="21"/>
  <c r="AN15" i="21"/>
  <c r="AW227" i="21"/>
  <c r="AW196" i="21"/>
  <c r="AU158" i="21"/>
  <c r="AP158" i="21"/>
  <c r="AW158" i="21"/>
  <c r="AT158" i="21"/>
  <c r="AK143" i="21"/>
  <c r="AM143" i="21" s="1"/>
  <c r="AN143" i="21"/>
  <c r="AU137" i="21"/>
  <c r="AP137" i="21"/>
  <c r="AT137" i="21"/>
  <c r="AB12" i="21"/>
  <c r="AR12" i="21" s="1"/>
  <c r="AU28" i="21"/>
  <c r="AT28" i="21"/>
  <c r="AP28" i="21"/>
  <c r="AW28" i="21"/>
  <c r="AT212" i="21"/>
  <c r="AV212" i="21"/>
  <c r="AU212" i="21"/>
  <c r="AP212" i="21"/>
  <c r="AU180" i="21"/>
  <c r="AT180" i="21"/>
  <c r="AP180" i="21"/>
  <c r="AV174" i="21"/>
  <c r="AU174" i="21"/>
  <c r="AT174" i="21"/>
  <c r="AP174" i="21"/>
  <c r="AB207" i="21"/>
  <c r="AW207" i="21" s="1"/>
  <c r="AW232" i="21"/>
  <c r="AW142" i="21"/>
  <c r="AU142" i="21"/>
  <c r="AP142" i="21"/>
  <c r="AT142" i="21"/>
  <c r="AV132" i="21"/>
  <c r="AM232" i="21"/>
  <c r="AU169" i="21"/>
  <c r="AT169" i="21"/>
  <c r="AP169" i="21"/>
  <c r="AW149" i="21"/>
  <c r="AY133" i="21"/>
  <c r="AD143" i="21"/>
  <c r="AY143" i="21" s="1"/>
  <c r="AT90" i="21"/>
  <c r="AP90" i="21"/>
  <c r="AV90" i="21"/>
  <c r="AU90" i="21"/>
  <c r="AX156" i="21"/>
  <c r="AV102" i="21"/>
  <c r="AW115" i="21"/>
  <c r="AU74" i="21"/>
  <c r="AT74" i="21"/>
  <c r="AP74" i="21"/>
  <c r="AW190" i="21"/>
  <c r="AW90" i="21"/>
  <c r="AW102" i="21"/>
  <c r="AV87" i="21"/>
  <c r="AW63" i="21"/>
  <c r="AW174" i="21"/>
  <c r="AW78" i="21"/>
  <c r="AV53" i="21"/>
  <c r="AP40" i="21"/>
  <c r="AU40" i="21"/>
  <c r="AT40" i="21"/>
  <c r="AJ5" i="21"/>
  <c r="AU71" i="21"/>
  <c r="AP71" i="21"/>
  <c r="AT71" i="21"/>
  <c r="AM111" i="21"/>
  <c r="AI95" i="21"/>
  <c r="AX95" i="21" s="1"/>
  <c r="AB11" i="21"/>
  <c r="AR11" i="21" s="1"/>
  <c r="AU27" i="21"/>
  <c r="AT27" i="21"/>
  <c r="AQ27" i="21"/>
  <c r="AP27" i="21"/>
  <c r="AJ12" i="21"/>
  <c r="AL127" i="21"/>
  <c r="AX127" i="21" s="1"/>
  <c r="AM141" i="21"/>
  <c r="AR4" i="21"/>
  <c r="AS20" i="21"/>
  <c r="AL31" i="21"/>
  <c r="AK47" i="21"/>
  <c r="AM47" i="21" s="1"/>
  <c r="AR20" i="21"/>
  <c r="AP41" i="21"/>
  <c r="AT41" i="21"/>
  <c r="AU41" i="21"/>
  <c r="AD13" i="21"/>
  <c r="AY13" i="21" s="1"/>
  <c r="AB7" i="21"/>
  <c r="AV7" i="21" s="1"/>
  <c r="AV4" i="21"/>
  <c r="AD10" i="21"/>
  <c r="AY10" i="21" s="1"/>
  <c r="AY26" i="21"/>
  <c r="AN4" i="21"/>
  <c r="AM30" i="21"/>
  <c r="AN63" i="18"/>
  <c r="AN55" i="18"/>
  <c r="AN48" i="18"/>
  <c r="AN41" i="18"/>
  <c r="AN34" i="18"/>
  <c r="AN28" i="18"/>
  <c r="AN22" i="18"/>
  <c r="AN14" i="18"/>
  <c r="AN7" i="18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AM11" i="21" l="1"/>
  <c r="AX31" i="21"/>
  <c r="AR31" i="21"/>
  <c r="AW31" i="21"/>
  <c r="AT9" i="21"/>
  <c r="AS4" i="21"/>
  <c r="AR3" i="21"/>
  <c r="AV3" i="21"/>
  <c r="AM9" i="21"/>
  <c r="AW9" i="21"/>
  <c r="AS9" i="21"/>
  <c r="AW12" i="21"/>
  <c r="AM191" i="21"/>
  <c r="AP9" i="21"/>
  <c r="AV9" i="21"/>
  <c r="AQ9" i="21"/>
  <c r="AR9" i="21"/>
  <c r="AW11" i="21"/>
  <c r="AX9" i="21"/>
  <c r="AX13" i="21"/>
  <c r="AX10" i="21"/>
  <c r="AP239" i="21"/>
  <c r="AU239" i="21"/>
  <c r="AV239" i="21"/>
  <c r="AT239" i="21"/>
  <c r="AP5" i="21"/>
  <c r="AT5" i="21"/>
  <c r="AS5" i="21"/>
  <c r="AU5" i="21"/>
  <c r="AP8" i="21"/>
  <c r="AQ8" i="21"/>
  <c r="AV8" i="21"/>
  <c r="AW8" i="21"/>
  <c r="AU8" i="21"/>
  <c r="AT8" i="21"/>
  <c r="AS8" i="21"/>
  <c r="AP11" i="21"/>
  <c r="AU11" i="21"/>
  <c r="AT11" i="21"/>
  <c r="AQ11" i="21"/>
  <c r="AT13" i="21"/>
  <c r="AP13" i="21"/>
  <c r="AS13" i="21"/>
  <c r="AV13" i="21"/>
  <c r="AU13" i="21"/>
  <c r="AW13" i="21"/>
  <c r="AP175" i="21"/>
  <c r="AT175" i="21"/>
  <c r="AU175" i="21"/>
  <c r="AP6" i="21"/>
  <c r="AT6" i="21"/>
  <c r="AR6" i="21"/>
  <c r="AV6" i="21"/>
  <c r="AU6" i="21"/>
  <c r="AW6" i="21"/>
  <c r="AS6" i="21"/>
  <c r="AX3" i="21"/>
  <c r="AX11" i="21"/>
  <c r="AP14" i="21"/>
  <c r="AS14" i="21"/>
  <c r="AT14" i="21"/>
  <c r="AR14" i="21"/>
  <c r="AW14" i="21"/>
  <c r="AU14" i="21"/>
  <c r="AV14" i="21"/>
  <c r="AP7" i="21"/>
  <c r="AR7" i="21"/>
  <c r="AQ7" i="21"/>
  <c r="AU7" i="21"/>
  <c r="AS7" i="21"/>
  <c r="AT7" i="21"/>
  <c r="AP207" i="21"/>
  <c r="AU207" i="21"/>
  <c r="AT207" i="21"/>
  <c r="AP12" i="21"/>
  <c r="AT12" i="21"/>
  <c r="AU12" i="21"/>
  <c r="AV12" i="21"/>
  <c r="AR8" i="21"/>
  <c r="AM127" i="21"/>
  <c r="AX6" i="21"/>
  <c r="AQ13" i="21"/>
  <c r="AP127" i="21"/>
  <c r="AW127" i="21"/>
  <c r="AV127" i="21"/>
  <c r="AT127" i="21"/>
  <c r="AU127" i="21"/>
  <c r="AW239" i="21"/>
  <c r="AP143" i="21"/>
  <c r="AT143" i="21"/>
  <c r="AU143" i="21"/>
  <c r="AP159" i="21"/>
  <c r="AU159" i="21"/>
  <c r="AT159" i="21"/>
  <c r="AU95" i="21"/>
  <c r="AP95" i="21"/>
  <c r="AT95" i="21"/>
  <c r="AV95" i="21"/>
  <c r="AP111" i="21"/>
  <c r="AU111" i="21"/>
  <c r="AT111" i="21"/>
  <c r="AW111" i="21"/>
  <c r="AV111" i="21"/>
  <c r="AT79" i="21"/>
  <c r="AP79" i="21"/>
  <c r="AV79" i="21"/>
  <c r="AW79" i="21"/>
  <c r="AU79" i="21"/>
  <c r="AP10" i="21"/>
  <c r="AU10" i="21"/>
  <c r="AR10" i="21"/>
  <c r="AT10" i="21"/>
  <c r="AQ10" i="21"/>
  <c r="AM31" i="21"/>
  <c r="AV175" i="21"/>
  <c r="AS10" i="21"/>
  <c r="AP223" i="21"/>
  <c r="AU223" i="21"/>
  <c r="AT223" i="21"/>
  <c r="AV223" i="21"/>
  <c r="AJ15" i="21"/>
  <c r="AQ5" i="21"/>
  <c r="AW10" i="21"/>
  <c r="AP63" i="21"/>
  <c r="AT63" i="21"/>
  <c r="AV63" i="21"/>
  <c r="AU63" i="21"/>
  <c r="AW175" i="21"/>
  <c r="AV159" i="21"/>
  <c r="AM10" i="21"/>
  <c r="AM239" i="21"/>
  <c r="AD15" i="21"/>
  <c r="AY15" i="21" s="1"/>
  <c r="AY3" i="21"/>
  <c r="AP4" i="21"/>
  <c r="AT4" i="21"/>
  <c r="AU4" i="21"/>
  <c r="AQ12" i="21"/>
  <c r="AK15" i="21"/>
  <c r="AM15" i="21" s="1"/>
  <c r="AW7" i="21"/>
  <c r="AQ14" i="21"/>
  <c r="AW159" i="21"/>
  <c r="AB15" i="21"/>
  <c r="AW15" i="21" s="1"/>
  <c r="AP3" i="21"/>
  <c r="AU3" i="21"/>
  <c r="AQ3" i="21"/>
  <c r="AT3" i="21"/>
  <c r="AV11" i="21"/>
  <c r="AQ4" i="21"/>
  <c r="AV5" i="21"/>
  <c r="AS11" i="21"/>
  <c r="AW5" i="21"/>
  <c r="AS12" i="21"/>
  <c r="AP47" i="21"/>
  <c r="AU47" i="21"/>
  <c r="AT47" i="21"/>
  <c r="AI15" i="21"/>
  <c r="AX15" i="21" s="1"/>
  <c r="AT31" i="21"/>
  <c r="AP31" i="21"/>
  <c r="AU31" i="21"/>
  <c r="AV31" i="21"/>
  <c r="AP191" i="21"/>
  <c r="AT191" i="21"/>
  <c r="AU191" i="21"/>
  <c r="AS15" i="21" l="1"/>
  <c r="AV15" i="21"/>
  <c r="AR15" i="21"/>
  <c r="AP15" i="21"/>
  <c r="AU15" i="21"/>
  <c r="AT15" i="21"/>
  <c r="AQ15" i="21"/>
  <c r="AN6" i="18" l="1"/>
  <c r="D37" i="20" s="1"/>
  <c r="AN5" i="18"/>
  <c r="D27" i="20" s="1"/>
  <c r="AN4" i="18"/>
  <c r="D5" i="20" s="1"/>
  <c r="AN3" i="18"/>
  <c r="D6" i="20" s="1"/>
  <c r="AN62" i="18"/>
  <c r="D31" i="20" s="1"/>
  <c r="AM62" i="18"/>
  <c r="AN61" i="18"/>
  <c r="D36" i="20" s="1"/>
  <c r="AM61" i="18"/>
  <c r="AN60" i="18"/>
  <c r="D26" i="20" s="1"/>
  <c r="AM60" i="18"/>
  <c r="AN59" i="18"/>
  <c r="D18" i="20" s="1"/>
  <c r="AM59" i="18"/>
  <c r="AN58" i="18"/>
  <c r="D19" i="20" s="1"/>
  <c r="AM58" i="18"/>
  <c r="AN57" i="18"/>
  <c r="D8" i="20" s="1"/>
  <c r="AM57" i="18"/>
  <c r="AN54" i="18"/>
  <c r="D40" i="20" s="1"/>
  <c r="AM54" i="18"/>
  <c r="AN53" i="18"/>
  <c r="D23" i="20" s="1"/>
  <c r="AM53" i="18"/>
  <c r="AN52" i="18"/>
  <c r="D32" i="20" s="1"/>
  <c r="AM52" i="18"/>
  <c r="AN51" i="18"/>
  <c r="D16" i="20" s="1"/>
  <c r="AM51" i="18"/>
  <c r="AN50" i="18"/>
  <c r="D21" i="20" s="1"/>
  <c r="AM50" i="18"/>
  <c r="AN47" i="18"/>
  <c r="D39" i="20" s="1"/>
  <c r="AM47" i="18"/>
  <c r="C39" i="20" s="1"/>
  <c r="AN46" i="18"/>
  <c r="D33" i="20" s="1"/>
  <c r="AM46" i="18"/>
  <c r="C33" i="20" s="1"/>
  <c r="AN45" i="18"/>
  <c r="D35" i="20" s="1"/>
  <c r="AM45" i="18"/>
  <c r="C35" i="20" s="1"/>
  <c r="AN44" i="18"/>
  <c r="D4" i="20" s="1"/>
  <c r="AM44" i="18"/>
  <c r="C4" i="20" s="1"/>
  <c r="AN43" i="18"/>
  <c r="D9" i="20" s="1"/>
  <c r="AM43" i="18"/>
  <c r="C9" i="20" s="1"/>
  <c r="AN40" i="18"/>
  <c r="D44" i="20" s="1"/>
  <c r="AM40" i="18"/>
  <c r="AN39" i="18"/>
  <c r="D34" i="20" s="1"/>
  <c r="AM39" i="18"/>
  <c r="AN38" i="18"/>
  <c r="D3" i="20" s="1"/>
  <c r="AM38" i="18"/>
  <c r="AN37" i="18"/>
  <c r="D13" i="20" s="1"/>
  <c r="AM37" i="18"/>
  <c r="AN36" i="18"/>
  <c r="D20" i="20" s="1"/>
  <c r="AM36" i="18"/>
  <c r="AN33" i="18"/>
  <c r="D45" i="20" s="1"/>
  <c r="AM33" i="18"/>
  <c r="AN32" i="18"/>
  <c r="D38" i="20" s="1"/>
  <c r="AM32" i="18"/>
  <c r="AN31" i="18"/>
  <c r="D7" i="20" s="1"/>
  <c r="AM31" i="18"/>
  <c r="AN30" i="18"/>
  <c r="D17" i="20" s="1"/>
  <c r="AM30" i="18"/>
  <c r="AN27" i="18"/>
  <c r="D11" i="20" s="1"/>
  <c r="AM27" i="18"/>
  <c r="C11" i="20" s="1"/>
  <c r="AN26" i="18"/>
  <c r="D10" i="20" s="1"/>
  <c r="AM26" i="18"/>
  <c r="C10" i="20" s="1"/>
  <c r="AN25" i="18"/>
  <c r="D25" i="20" s="1"/>
  <c r="AM25" i="18"/>
  <c r="C25" i="20" s="1"/>
  <c r="AN24" i="18"/>
  <c r="D22" i="20" s="1"/>
  <c r="AM24" i="18"/>
  <c r="C22" i="20" s="1"/>
  <c r="AN21" i="18"/>
  <c r="D15" i="20" s="1"/>
  <c r="AM21" i="18"/>
  <c r="AN20" i="18"/>
  <c r="D29" i="20" s="1"/>
  <c r="AM20" i="18"/>
  <c r="AN19" i="18"/>
  <c r="D43" i="20" s="1"/>
  <c r="AM19" i="18"/>
  <c r="AN18" i="18"/>
  <c r="D30" i="20" s="1"/>
  <c r="AM18" i="18"/>
  <c r="AN17" i="18"/>
  <c r="D42" i="20" s="1"/>
  <c r="AM17" i="18"/>
  <c r="AN16" i="18"/>
  <c r="D2" i="20" s="1"/>
  <c r="AM16" i="18"/>
  <c r="AN13" i="18"/>
  <c r="D14" i="20" s="1"/>
  <c r="AM13" i="18"/>
  <c r="AN12" i="18"/>
  <c r="D12" i="20" s="1"/>
  <c r="AM12" i="18"/>
  <c r="AN11" i="18"/>
  <c r="D28" i="20" s="1"/>
  <c r="AM11" i="18"/>
  <c r="AN10" i="18"/>
  <c r="D41" i="20" s="1"/>
  <c r="AM10" i="18"/>
  <c r="AN9" i="18"/>
  <c r="D24" i="20" s="1"/>
  <c r="AM9" i="18"/>
  <c r="AM6" i="18"/>
  <c r="AM5" i="18"/>
  <c r="AM4" i="18"/>
  <c r="AM3" i="18"/>
  <c r="AB61" i="17"/>
  <c r="AB62" i="17"/>
  <c r="AB54" i="17"/>
  <c r="AB47" i="17"/>
  <c r="AB40" i="17"/>
  <c r="AB60" i="17"/>
  <c r="AB59" i="17"/>
  <c r="AB58" i="17"/>
  <c r="AB57" i="17"/>
  <c r="AB53" i="17"/>
  <c r="AB52" i="17"/>
  <c r="AB51" i="17"/>
  <c r="AB50" i="17"/>
  <c r="AB46" i="17"/>
  <c r="AB45" i="17"/>
  <c r="AB44" i="17"/>
  <c r="AB43" i="17"/>
  <c r="AB39" i="17"/>
  <c r="AB38" i="17"/>
  <c r="AB37" i="17"/>
  <c r="AB36" i="17"/>
  <c r="AB33" i="17"/>
  <c r="AB32" i="17"/>
  <c r="AB31" i="17"/>
  <c r="AB30" i="17"/>
  <c r="AB27" i="17"/>
  <c r="AB26" i="17"/>
  <c r="AB25" i="17"/>
  <c r="AB24" i="17"/>
  <c r="AC28" i="17"/>
  <c r="AB21" i="17"/>
  <c r="AB20" i="17"/>
  <c r="AB19" i="17"/>
  <c r="AB18" i="17"/>
  <c r="AB17" i="17"/>
  <c r="AB16" i="17"/>
  <c r="AB10" i="17"/>
  <c r="AB11" i="17"/>
  <c r="AB12" i="17"/>
  <c r="AB13" i="17"/>
  <c r="AB9" i="17"/>
  <c r="AC63" i="17"/>
  <c r="AC55" i="17"/>
  <c r="AC48" i="17"/>
  <c r="AC41" i="17"/>
  <c r="AC22" i="17"/>
  <c r="AC14" i="17"/>
  <c r="AC7" i="17"/>
  <c r="AA63" i="17"/>
  <c r="AA62" i="17"/>
  <c r="AA61" i="17"/>
  <c r="AA60" i="17"/>
  <c r="AA59" i="17"/>
  <c r="AA58" i="17"/>
  <c r="AA57" i="17"/>
  <c r="AA7" i="17"/>
  <c r="AA4" i="17"/>
  <c r="AA5" i="17"/>
  <c r="AA6" i="17"/>
  <c r="AA9" i="17"/>
  <c r="AA10" i="17"/>
  <c r="AA11" i="17"/>
  <c r="AA12" i="17"/>
  <c r="AA13" i="17"/>
  <c r="AA16" i="17"/>
  <c r="AA17" i="17"/>
  <c r="AA18" i="17"/>
  <c r="AA19" i="17"/>
  <c r="AA20" i="17"/>
  <c r="AA21" i="17"/>
  <c r="AA24" i="17"/>
  <c r="AA25" i="17"/>
  <c r="AA26" i="17"/>
  <c r="AA27" i="17"/>
  <c r="AA30" i="17"/>
  <c r="AA31" i="17"/>
  <c r="AA32" i="17"/>
  <c r="AA33" i="17"/>
  <c r="AA36" i="17"/>
  <c r="AA37" i="17"/>
  <c r="AA38" i="17"/>
  <c r="AA39" i="17"/>
  <c r="AA40" i="17"/>
  <c r="AA43" i="17"/>
  <c r="AA44" i="17"/>
  <c r="AA45" i="17"/>
  <c r="AA46" i="17"/>
  <c r="AA47" i="17"/>
  <c r="AA50" i="17"/>
  <c r="AA51" i="17"/>
  <c r="AA52" i="17"/>
  <c r="AA53" i="17"/>
  <c r="AA54" i="17"/>
  <c r="AA3" i="17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N160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N112" i="1"/>
  <c r="C14" i="20" l="1"/>
  <c r="C43" i="20"/>
  <c r="C13" i="20"/>
  <c r="C3" i="20"/>
  <c r="C26" i="20"/>
  <c r="C40" i="20"/>
  <c r="C6" i="20"/>
  <c r="C28" i="20"/>
  <c r="C42" i="20"/>
  <c r="C15" i="20"/>
  <c r="C45" i="20"/>
  <c r="C34" i="20"/>
  <c r="C16" i="20"/>
  <c r="C8" i="20"/>
  <c r="C36" i="20"/>
  <c r="C41" i="20"/>
  <c r="C29" i="20"/>
  <c r="C21" i="20"/>
  <c r="C24" i="20"/>
  <c r="C7" i="20"/>
  <c r="C18" i="20"/>
  <c r="C2" i="20"/>
  <c r="C38" i="20"/>
  <c r="C5" i="20"/>
  <c r="C27" i="20"/>
  <c r="C12" i="20"/>
  <c r="C30" i="20"/>
  <c r="C17" i="20"/>
  <c r="C20" i="20"/>
  <c r="C44" i="20"/>
  <c r="C32" i="20"/>
  <c r="C19" i="20"/>
  <c r="C31" i="20"/>
  <c r="C23" i="20"/>
  <c r="C37" i="20"/>
  <c r="AG63" i="18"/>
  <c r="AG7" i="18"/>
  <c r="AG28" i="18"/>
  <c r="AG34" i="18"/>
  <c r="AG41" i="18"/>
  <c r="AG48" i="18"/>
  <c r="AG14" i="18"/>
  <c r="AG22" i="18"/>
  <c r="AG55" i="18"/>
  <c r="AA55" i="17"/>
  <c r="AA48" i="17"/>
  <c r="AA41" i="17"/>
  <c r="AA34" i="17"/>
  <c r="AC34" i="17" s="1"/>
  <c r="AA28" i="17"/>
  <c r="AA22" i="17"/>
  <c r="AA14" i="17"/>
  <c r="V10" i="2"/>
  <c r="Q10" i="2"/>
  <c r="Q25" i="2"/>
  <c r="Q20" i="2"/>
  <c r="Q16" i="2"/>
  <c r="AH15" i="2"/>
  <c r="AI15" i="2"/>
  <c r="AJ15" i="2"/>
  <c r="AL15" i="2"/>
  <c r="AM15" i="2" s="1"/>
  <c r="V25" i="2"/>
  <c r="V20" i="2"/>
  <c r="V16" i="2"/>
  <c r="AQ24" i="2" l="1"/>
  <c r="AK24" i="2"/>
  <c r="AY24" i="2" s="1"/>
  <c r="AI22" i="18"/>
  <c r="AM22" i="18"/>
  <c r="AI55" i="18"/>
  <c r="AM55" i="18"/>
  <c r="AI14" i="18"/>
  <c r="AM14" i="18"/>
  <c r="AI7" i="18"/>
  <c r="AM7" i="18"/>
  <c r="AI63" i="18"/>
  <c r="AM63" i="18"/>
  <c r="AI41" i="18"/>
  <c r="AM41" i="18"/>
  <c r="AI34" i="18"/>
  <c r="AM34" i="18"/>
  <c r="AI48" i="18"/>
  <c r="AM48" i="18"/>
  <c r="AI28" i="18"/>
  <c r="AM28" i="18"/>
  <c r="AN24" i="2"/>
  <c r="AQ15" i="2"/>
  <c r="AN15" i="2"/>
  <c r="AK15" i="2"/>
  <c r="AY15" i="2" s="1"/>
  <c r="AZ24" i="2" l="1"/>
  <c r="AX24" i="2"/>
  <c r="AV24" i="2"/>
  <c r="AW24" i="2"/>
  <c r="AO5" i="18"/>
  <c r="AO4" i="18"/>
  <c r="AO3" i="18"/>
  <c r="AO6" i="18"/>
  <c r="AO36" i="18"/>
  <c r="AO38" i="18"/>
  <c r="AO40" i="18"/>
  <c r="AO39" i="18"/>
  <c r="AO37" i="18"/>
  <c r="AO51" i="18"/>
  <c r="AO54" i="18"/>
  <c r="AO50" i="18"/>
  <c r="AO53" i="18"/>
  <c r="AO52" i="18"/>
  <c r="AO11" i="18"/>
  <c r="AO13" i="18"/>
  <c r="AO12" i="18"/>
  <c r="AO10" i="18"/>
  <c r="AO9" i="18"/>
  <c r="AO31" i="18"/>
  <c r="AO30" i="18"/>
  <c r="AO33" i="18"/>
  <c r="AO32" i="18"/>
  <c r="AO17" i="18"/>
  <c r="AO20" i="18"/>
  <c r="AO19" i="18"/>
  <c r="AO21" i="18"/>
  <c r="AO16" i="18"/>
  <c r="AO18" i="18"/>
  <c r="AO58" i="18"/>
  <c r="AO60" i="18"/>
  <c r="AO59" i="18"/>
  <c r="AO62" i="18"/>
  <c r="AO57" i="18"/>
  <c r="AO61" i="18"/>
  <c r="AO44" i="18"/>
  <c r="AO45" i="18"/>
  <c r="AO47" i="18"/>
  <c r="AO43" i="18"/>
  <c r="AO46" i="18"/>
  <c r="AO26" i="18"/>
  <c r="AO27" i="18"/>
  <c r="AO25" i="18"/>
  <c r="AO24" i="18"/>
  <c r="AZ15" i="2"/>
  <c r="AU24" i="2"/>
  <c r="AS24" i="2"/>
  <c r="AP24" i="2"/>
  <c r="AR24" i="2" s="1"/>
  <c r="BA24" i="2"/>
  <c r="AT24" i="2"/>
  <c r="BA15" i="2"/>
  <c r="AS15" i="2"/>
  <c r="AT15" i="2"/>
  <c r="AP15" i="2"/>
  <c r="AR15" i="2" s="1"/>
  <c r="AU15" i="2"/>
  <c r="AW15" i="2"/>
  <c r="AV15" i="2"/>
  <c r="AX15" i="2"/>
  <c r="AO28" i="18" l="1"/>
  <c r="AO14" i="18"/>
  <c r="AO48" i="18"/>
  <c r="AO34" i="18"/>
  <c r="AO41" i="18"/>
  <c r="AO22" i="18"/>
  <c r="AP31" i="18"/>
  <c r="AP51" i="18"/>
  <c r="AO55" i="18"/>
  <c r="AP21" i="18"/>
  <c r="AO7" i="18"/>
  <c r="AP4" i="18"/>
  <c r="AP59" i="18"/>
  <c r="AP58" i="18"/>
  <c r="AO63" i="18"/>
  <c r="AP13" i="18"/>
  <c r="AP38" i="18"/>
  <c r="AP27" i="18"/>
  <c r="AP44" i="18"/>
  <c r="N64" i="1"/>
  <c r="N96" i="1"/>
  <c r="N80" i="1"/>
  <c r="N48" i="1"/>
  <c r="N32" i="1"/>
  <c r="N3" i="1"/>
  <c r="N4" i="1"/>
  <c r="N5" i="1"/>
  <c r="N6" i="1"/>
  <c r="N7" i="1"/>
  <c r="N8" i="1"/>
  <c r="N9" i="1"/>
  <c r="N10" i="1"/>
  <c r="N11" i="1"/>
  <c r="N12" i="1"/>
  <c r="N13" i="1"/>
  <c r="N14" i="1"/>
  <c r="AH9" i="2"/>
  <c r="AJ9" i="2"/>
  <c r="AB9" i="2"/>
  <c r="I160" i="1"/>
  <c r="J160" i="1"/>
  <c r="K160" i="1"/>
  <c r="L160" i="1"/>
  <c r="M160" i="1"/>
  <c r="O160" i="1"/>
  <c r="P160" i="1"/>
  <c r="Q160" i="1"/>
  <c r="R160" i="1"/>
  <c r="S160" i="1"/>
  <c r="T160" i="1"/>
  <c r="U160" i="1"/>
  <c r="V160" i="1"/>
  <c r="W160" i="1"/>
  <c r="X160" i="1"/>
  <c r="AG239" i="1"/>
  <c r="AF239" i="1"/>
  <c r="AE239" i="1"/>
  <c r="AC239" i="1"/>
  <c r="AA239" i="1"/>
  <c r="Z239" i="1"/>
  <c r="Y239" i="1"/>
  <c r="AB239" i="1" s="1"/>
  <c r="AG238" i="1"/>
  <c r="AF238" i="1"/>
  <c r="AE238" i="1"/>
  <c r="AC238" i="1"/>
  <c r="AA238" i="1"/>
  <c r="Z238" i="1"/>
  <c r="Y238" i="1"/>
  <c r="AB238" i="1" s="1"/>
  <c r="AG237" i="1"/>
  <c r="AF237" i="1"/>
  <c r="AE237" i="1"/>
  <c r="AC237" i="1"/>
  <c r="AA237" i="1"/>
  <c r="Z237" i="1"/>
  <c r="Y237" i="1"/>
  <c r="AD237" i="1" s="1"/>
  <c r="AG236" i="1"/>
  <c r="AF236" i="1"/>
  <c r="AE236" i="1"/>
  <c r="AC236" i="1"/>
  <c r="AA236" i="1"/>
  <c r="Z236" i="1"/>
  <c r="Y236" i="1"/>
  <c r="AB236" i="1" s="1"/>
  <c r="AG235" i="1"/>
  <c r="AF235" i="1"/>
  <c r="AE235" i="1"/>
  <c r="AC235" i="1"/>
  <c r="AA235" i="1"/>
  <c r="Z235" i="1"/>
  <c r="Y235" i="1"/>
  <c r="AB235" i="1" s="1"/>
  <c r="AG234" i="1"/>
  <c r="AF234" i="1"/>
  <c r="AE234" i="1"/>
  <c r="AC234" i="1"/>
  <c r="AA234" i="1"/>
  <c r="Z234" i="1"/>
  <c r="Y234" i="1"/>
  <c r="AD234" i="1" s="1"/>
  <c r="AG233" i="1"/>
  <c r="AF233" i="1"/>
  <c r="AE233" i="1"/>
  <c r="AC233" i="1"/>
  <c r="AA233" i="1"/>
  <c r="Z233" i="1"/>
  <c r="Y233" i="1"/>
  <c r="AD233" i="1" s="1"/>
  <c r="AG232" i="1"/>
  <c r="AF232" i="1"/>
  <c r="AE232" i="1"/>
  <c r="AC232" i="1"/>
  <c r="AA232" i="1"/>
  <c r="Z232" i="1"/>
  <c r="Y232" i="1"/>
  <c r="AD232" i="1" s="1"/>
  <c r="AG231" i="1"/>
  <c r="AF231" i="1"/>
  <c r="AE231" i="1"/>
  <c r="AC231" i="1"/>
  <c r="AA231" i="1"/>
  <c r="Z231" i="1"/>
  <c r="Y231" i="1"/>
  <c r="AD231" i="1" s="1"/>
  <c r="AG230" i="1"/>
  <c r="AF230" i="1"/>
  <c r="AE230" i="1"/>
  <c r="AC230" i="1"/>
  <c r="AA230" i="1"/>
  <c r="Z230" i="1"/>
  <c r="Y230" i="1"/>
  <c r="AB230" i="1" s="1"/>
  <c r="AG229" i="1"/>
  <c r="AF229" i="1"/>
  <c r="AE229" i="1"/>
  <c r="AC229" i="1"/>
  <c r="AA229" i="1"/>
  <c r="Z229" i="1"/>
  <c r="Y229" i="1"/>
  <c r="AD229" i="1" s="1"/>
  <c r="AG228" i="1"/>
  <c r="AF228" i="1"/>
  <c r="AE228" i="1"/>
  <c r="AC228" i="1"/>
  <c r="AA228" i="1"/>
  <c r="Z228" i="1"/>
  <c r="Y228" i="1"/>
  <c r="AB228" i="1" s="1"/>
  <c r="AG223" i="1"/>
  <c r="AF223" i="1"/>
  <c r="AE223" i="1"/>
  <c r="AC223" i="1"/>
  <c r="AA223" i="1"/>
  <c r="Z223" i="1"/>
  <c r="Y223" i="1"/>
  <c r="AB223" i="1" s="1"/>
  <c r="AG222" i="1"/>
  <c r="AF222" i="1"/>
  <c r="AE222" i="1"/>
  <c r="AC222" i="1"/>
  <c r="AA222" i="1"/>
  <c r="Z222" i="1"/>
  <c r="Y222" i="1"/>
  <c r="AB222" i="1" s="1"/>
  <c r="AG221" i="1"/>
  <c r="AF221" i="1"/>
  <c r="AE221" i="1"/>
  <c r="AC221" i="1"/>
  <c r="AA221" i="1"/>
  <c r="Z221" i="1"/>
  <c r="Y221" i="1"/>
  <c r="AD221" i="1" s="1"/>
  <c r="AG220" i="1"/>
  <c r="AF220" i="1"/>
  <c r="AE220" i="1"/>
  <c r="AC220" i="1"/>
  <c r="AA220" i="1"/>
  <c r="Z220" i="1"/>
  <c r="Y220" i="1"/>
  <c r="AB220" i="1" s="1"/>
  <c r="AG219" i="1"/>
  <c r="AF219" i="1"/>
  <c r="AE219" i="1"/>
  <c r="AC219" i="1"/>
  <c r="AA219" i="1"/>
  <c r="Z219" i="1"/>
  <c r="Y219" i="1"/>
  <c r="AB219" i="1" s="1"/>
  <c r="AG218" i="1"/>
  <c r="AF218" i="1"/>
  <c r="AE218" i="1"/>
  <c r="AC218" i="1"/>
  <c r="AA218" i="1"/>
  <c r="Z218" i="1"/>
  <c r="Y218" i="1"/>
  <c r="AD218" i="1" s="1"/>
  <c r="AG217" i="1"/>
  <c r="AF217" i="1"/>
  <c r="AE217" i="1"/>
  <c r="AC217" i="1"/>
  <c r="AA217" i="1"/>
  <c r="Z217" i="1"/>
  <c r="Y217" i="1"/>
  <c r="AB217" i="1" s="1"/>
  <c r="AG216" i="1"/>
  <c r="AF216" i="1"/>
  <c r="AE216" i="1"/>
  <c r="AC216" i="1"/>
  <c r="AA216" i="1"/>
  <c r="Z216" i="1"/>
  <c r="Y216" i="1"/>
  <c r="AD216" i="1" s="1"/>
  <c r="AG215" i="1"/>
  <c r="AF215" i="1"/>
  <c r="AE215" i="1"/>
  <c r="AC215" i="1"/>
  <c r="AA215" i="1"/>
  <c r="Z215" i="1"/>
  <c r="Y215" i="1"/>
  <c r="AB215" i="1" s="1"/>
  <c r="AG214" i="1"/>
  <c r="AF214" i="1"/>
  <c r="AE214" i="1"/>
  <c r="AC214" i="1"/>
  <c r="AA214" i="1"/>
  <c r="Z214" i="1"/>
  <c r="Y214" i="1"/>
  <c r="AB214" i="1" s="1"/>
  <c r="AG213" i="1"/>
  <c r="AF213" i="1"/>
  <c r="AE213" i="1"/>
  <c r="AC213" i="1"/>
  <c r="AA213" i="1"/>
  <c r="Z213" i="1"/>
  <c r="Y213" i="1"/>
  <c r="AD213" i="1" s="1"/>
  <c r="AG212" i="1"/>
  <c r="AF212" i="1"/>
  <c r="AE212" i="1"/>
  <c r="AC212" i="1"/>
  <c r="AA212" i="1"/>
  <c r="Z212" i="1"/>
  <c r="Y212" i="1"/>
  <c r="AB212" i="1" s="1"/>
  <c r="AG207" i="1"/>
  <c r="AF207" i="1"/>
  <c r="AE207" i="1"/>
  <c r="AC207" i="1"/>
  <c r="AA207" i="1"/>
  <c r="Z207" i="1"/>
  <c r="Y207" i="1"/>
  <c r="AD207" i="1" s="1"/>
  <c r="AG206" i="1"/>
  <c r="AF206" i="1"/>
  <c r="AE206" i="1"/>
  <c r="AC206" i="1"/>
  <c r="AA206" i="1"/>
  <c r="Z206" i="1"/>
  <c r="Y206" i="1"/>
  <c r="AB206" i="1" s="1"/>
  <c r="AG205" i="1"/>
  <c r="AF205" i="1"/>
  <c r="AE205" i="1"/>
  <c r="AC205" i="1"/>
  <c r="AA205" i="1"/>
  <c r="Z205" i="1"/>
  <c r="Y205" i="1"/>
  <c r="AB205" i="1" s="1"/>
  <c r="AG204" i="1"/>
  <c r="AF204" i="1"/>
  <c r="AE204" i="1"/>
  <c r="AC204" i="1"/>
  <c r="AA204" i="1"/>
  <c r="Z204" i="1"/>
  <c r="Y204" i="1"/>
  <c r="AB204" i="1" s="1"/>
  <c r="AG203" i="1"/>
  <c r="AF203" i="1"/>
  <c r="AE203" i="1"/>
  <c r="AC203" i="1"/>
  <c r="AA203" i="1"/>
  <c r="Z203" i="1"/>
  <c r="Y203" i="1"/>
  <c r="AB203" i="1" s="1"/>
  <c r="AG202" i="1"/>
  <c r="AF202" i="1"/>
  <c r="AE202" i="1"/>
  <c r="AC202" i="1"/>
  <c r="AA202" i="1"/>
  <c r="Z202" i="1"/>
  <c r="Y202" i="1"/>
  <c r="AD202" i="1" s="1"/>
  <c r="AG201" i="1"/>
  <c r="AF201" i="1"/>
  <c r="AE201" i="1"/>
  <c r="AC201" i="1"/>
  <c r="AA201" i="1"/>
  <c r="Z201" i="1"/>
  <c r="Y201" i="1"/>
  <c r="AD201" i="1" s="1"/>
  <c r="AG200" i="1"/>
  <c r="AF200" i="1"/>
  <c r="AE200" i="1"/>
  <c r="AC200" i="1"/>
  <c r="AA200" i="1"/>
  <c r="Z200" i="1"/>
  <c r="Y200" i="1"/>
  <c r="AD200" i="1" s="1"/>
  <c r="AG199" i="1"/>
  <c r="AF199" i="1"/>
  <c r="AE199" i="1"/>
  <c r="AC199" i="1"/>
  <c r="AA199" i="1"/>
  <c r="Z199" i="1"/>
  <c r="Y199" i="1"/>
  <c r="AD199" i="1" s="1"/>
  <c r="AG198" i="1"/>
  <c r="AF198" i="1"/>
  <c r="AE198" i="1"/>
  <c r="AC198" i="1"/>
  <c r="AA198" i="1"/>
  <c r="Z198" i="1"/>
  <c r="Y198" i="1"/>
  <c r="AD198" i="1" s="1"/>
  <c r="AG197" i="1"/>
  <c r="AF197" i="1"/>
  <c r="AE197" i="1"/>
  <c r="AC197" i="1"/>
  <c r="AA197" i="1"/>
  <c r="Z197" i="1"/>
  <c r="Y197" i="1"/>
  <c r="AD197" i="1" s="1"/>
  <c r="AG196" i="1"/>
  <c r="AF196" i="1"/>
  <c r="AE196" i="1"/>
  <c r="AC196" i="1"/>
  <c r="AA196" i="1"/>
  <c r="Z196" i="1"/>
  <c r="Y196" i="1"/>
  <c r="AB196" i="1" s="1"/>
  <c r="AG191" i="1"/>
  <c r="AF191" i="1"/>
  <c r="AE191" i="1"/>
  <c r="AC191" i="1"/>
  <c r="AA191" i="1"/>
  <c r="Z191" i="1"/>
  <c r="Y191" i="1"/>
  <c r="AD191" i="1" s="1"/>
  <c r="AY191" i="1" s="1"/>
  <c r="AG190" i="1"/>
  <c r="AF190" i="1"/>
  <c r="AE190" i="1"/>
  <c r="AC190" i="1"/>
  <c r="AA190" i="1"/>
  <c r="Z190" i="1"/>
  <c r="Y190" i="1"/>
  <c r="AD190" i="1" s="1"/>
  <c r="AG189" i="1"/>
  <c r="AF189" i="1"/>
  <c r="AE189" i="1"/>
  <c r="AC189" i="1"/>
  <c r="AA189" i="1"/>
  <c r="Z189" i="1"/>
  <c r="Y189" i="1"/>
  <c r="AD189" i="1" s="1"/>
  <c r="AG188" i="1"/>
  <c r="AF188" i="1"/>
  <c r="AE188" i="1"/>
  <c r="AC188" i="1"/>
  <c r="AA188" i="1"/>
  <c r="Z188" i="1"/>
  <c r="Y188" i="1"/>
  <c r="AD188" i="1" s="1"/>
  <c r="AY188" i="1" s="1"/>
  <c r="AG187" i="1"/>
  <c r="AF187" i="1"/>
  <c r="AE187" i="1"/>
  <c r="AC187" i="1"/>
  <c r="AA187" i="1"/>
  <c r="Z187" i="1"/>
  <c r="Y187" i="1"/>
  <c r="AB187" i="1" s="1"/>
  <c r="AG186" i="1"/>
  <c r="AF186" i="1"/>
  <c r="AE186" i="1"/>
  <c r="AC186" i="1"/>
  <c r="AA186" i="1"/>
  <c r="Z186" i="1"/>
  <c r="Y186" i="1"/>
  <c r="AD186" i="1" s="1"/>
  <c r="AG185" i="1"/>
  <c r="AF185" i="1"/>
  <c r="AE185" i="1"/>
  <c r="AC185" i="1"/>
  <c r="AA185" i="1"/>
  <c r="Z185" i="1"/>
  <c r="Y185" i="1"/>
  <c r="AD185" i="1" s="1"/>
  <c r="AG184" i="1"/>
  <c r="AF184" i="1"/>
  <c r="AE184" i="1"/>
  <c r="AC184" i="1"/>
  <c r="AA184" i="1"/>
  <c r="Z184" i="1"/>
  <c r="Y184" i="1"/>
  <c r="AD184" i="1" s="1"/>
  <c r="AG183" i="1"/>
  <c r="AF183" i="1"/>
  <c r="AE183" i="1"/>
  <c r="AC183" i="1"/>
  <c r="AA183" i="1"/>
  <c r="Z183" i="1"/>
  <c r="Y183" i="1"/>
  <c r="AD183" i="1" s="1"/>
  <c r="AG182" i="1"/>
  <c r="AF182" i="1"/>
  <c r="AE182" i="1"/>
  <c r="AC182" i="1"/>
  <c r="AA182" i="1"/>
  <c r="Z182" i="1"/>
  <c r="Y182" i="1"/>
  <c r="AD182" i="1" s="1"/>
  <c r="AG181" i="1"/>
  <c r="AF181" i="1"/>
  <c r="AE181" i="1"/>
  <c r="AC181" i="1"/>
  <c r="AA181" i="1"/>
  <c r="Z181" i="1"/>
  <c r="Y181" i="1"/>
  <c r="AD181" i="1" s="1"/>
  <c r="AG180" i="1"/>
  <c r="AF180" i="1"/>
  <c r="AE180" i="1"/>
  <c r="AC180" i="1"/>
  <c r="AA180" i="1"/>
  <c r="Z180" i="1"/>
  <c r="Y180" i="1"/>
  <c r="AD180" i="1" s="1"/>
  <c r="AY180" i="1" s="1"/>
  <c r="AG175" i="1"/>
  <c r="AF175" i="1"/>
  <c r="AE175" i="1"/>
  <c r="AC175" i="1"/>
  <c r="AA175" i="1"/>
  <c r="Z175" i="1"/>
  <c r="Y175" i="1"/>
  <c r="AB175" i="1" s="1"/>
  <c r="AG174" i="1"/>
  <c r="AF174" i="1"/>
  <c r="AE174" i="1"/>
  <c r="AC174" i="1"/>
  <c r="AA174" i="1"/>
  <c r="Z174" i="1"/>
  <c r="Y174" i="1"/>
  <c r="AB174" i="1" s="1"/>
  <c r="AG173" i="1"/>
  <c r="AF173" i="1"/>
  <c r="AE173" i="1"/>
  <c r="AC173" i="1"/>
  <c r="AA173" i="1"/>
  <c r="Z173" i="1"/>
  <c r="Y173" i="1"/>
  <c r="AD173" i="1" s="1"/>
  <c r="AG172" i="1"/>
  <c r="AF172" i="1"/>
  <c r="AE172" i="1"/>
  <c r="AC172" i="1"/>
  <c r="AA172" i="1"/>
  <c r="Z172" i="1"/>
  <c r="Y172" i="1"/>
  <c r="AB172" i="1" s="1"/>
  <c r="AG171" i="1"/>
  <c r="AF171" i="1"/>
  <c r="AE171" i="1"/>
  <c r="AC171" i="1"/>
  <c r="AA171" i="1"/>
  <c r="Z171" i="1"/>
  <c r="Y171" i="1"/>
  <c r="AB171" i="1" s="1"/>
  <c r="AG170" i="1"/>
  <c r="AF170" i="1"/>
  <c r="AE170" i="1"/>
  <c r="AC170" i="1"/>
  <c r="AA170" i="1"/>
  <c r="Z170" i="1"/>
  <c r="Y170" i="1"/>
  <c r="AD170" i="1" s="1"/>
  <c r="AG169" i="1"/>
  <c r="AF169" i="1"/>
  <c r="AE169" i="1"/>
  <c r="AC169" i="1"/>
  <c r="AA169" i="1"/>
  <c r="Z169" i="1"/>
  <c r="Y169" i="1"/>
  <c r="AD169" i="1" s="1"/>
  <c r="AG168" i="1"/>
  <c r="AF168" i="1"/>
  <c r="AE168" i="1"/>
  <c r="AC168" i="1"/>
  <c r="AA168" i="1"/>
  <c r="Z168" i="1"/>
  <c r="Y168" i="1"/>
  <c r="AD168" i="1" s="1"/>
  <c r="AG167" i="1"/>
  <c r="AF167" i="1"/>
  <c r="AE167" i="1"/>
  <c r="AC167" i="1"/>
  <c r="AA167" i="1"/>
  <c r="Z167" i="1"/>
  <c r="Y167" i="1"/>
  <c r="AB167" i="1" s="1"/>
  <c r="AG166" i="1"/>
  <c r="AF166" i="1"/>
  <c r="AE166" i="1"/>
  <c r="AC166" i="1"/>
  <c r="AA166" i="1"/>
  <c r="Z166" i="1"/>
  <c r="Y166" i="1"/>
  <c r="AB166" i="1" s="1"/>
  <c r="AG165" i="1"/>
  <c r="AF165" i="1"/>
  <c r="AE165" i="1"/>
  <c r="AC165" i="1"/>
  <c r="AA165" i="1"/>
  <c r="Z165" i="1"/>
  <c r="Y165" i="1"/>
  <c r="AD165" i="1" s="1"/>
  <c r="AG164" i="1"/>
  <c r="AF164" i="1"/>
  <c r="AE164" i="1"/>
  <c r="AC164" i="1"/>
  <c r="AA164" i="1"/>
  <c r="Z164" i="1"/>
  <c r="Y164" i="1"/>
  <c r="AB164" i="1" s="1"/>
  <c r="AG159" i="1"/>
  <c r="AF159" i="1"/>
  <c r="AE159" i="1"/>
  <c r="AC159" i="1"/>
  <c r="AA159" i="1"/>
  <c r="Z159" i="1"/>
  <c r="Y159" i="1"/>
  <c r="AD159" i="1" s="1"/>
  <c r="AG158" i="1"/>
  <c r="AF158" i="1"/>
  <c r="AE158" i="1"/>
  <c r="AC158" i="1"/>
  <c r="AA158" i="1"/>
  <c r="Z158" i="1"/>
  <c r="Y158" i="1"/>
  <c r="AD158" i="1" s="1"/>
  <c r="AG157" i="1"/>
  <c r="AF157" i="1"/>
  <c r="AE157" i="1"/>
  <c r="AC157" i="1"/>
  <c r="AA157" i="1"/>
  <c r="Z157" i="1"/>
  <c r="Y157" i="1"/>
  <c r="AB157" i="1" s="1"/>
  <c r="AG156" i="1"/>
  <c r="AF156" i="1"/>
  <c r="AE156" i="1"/>
  <c r="AC156" i="1"/>
  <c r="AA156" i="1"/>
  <c r="Z156" i="1"/>
  <c r="Y156" i="1"/>
  <c r="AB156" i="1" s="1"/>
  <c r="AG155" i="1"/>
  <c r="AF155" i="1"/>
  <c r="AE155" i="1"/>
  <c r="AC155" i="1"/>
  <c r="AA155" i="1"/>
  <c r="Z155" i="1"/>
  <c r="Y155" i="1"/>
  <c r="AB155" i="1" s="1"/>
  <c r="AG154" i="1"/>
  <c r="AF154" i="1"/>
  <c r="AE154" i="1"/>
  <c r="AC154" i="1"/>
  <c r="AA154" i="1"/>
  <c r="Z154" i="1"/>
  <c r="Y154" i="1"/>
  <c r="AD154" i="1" s="1"/>
  <c r="AG153" i="1"/>
  <c r="AF153" i="1"/>
  <c r="AE153" i="1"/>
  <c r="AC153" i="1"/>
  <c r="AA153" i="1"/>
  <c r="Z153" i="1"/>
  <c r="Y153" i="1"/>
  <c r="AD153" i="1" s="1"/>
  <c r="AG152" i="1"/>
  <c r="AF152" i="1"/>
  <c r="AE152" i="1"/>
  <c r="AC152" i="1"/>
  <c r="AA152" i="1"/>
  <c r="Z152" i="1"/>
  <c r="Y152" i="1"/>
  <c r="AD152" i="1" s="1"/>
  <c r="AG151" i="1"/>
  <c r="AF151" i="1"/>
  <c r="AE151" i="1"/>
  <c r="AC151" i="1"/>
  <c r="AA151" i="1"/>
  <c r="Z151" i="1"/>
  <c r="Y151" i="1"/>
  <c r="AB151" i="1" s="1"/>
  <c r="AG150" i="1"/>
  <c r="AF150" i="1"/>
  <c r="AE150" i="1"/>
  <c r="AC150" i="1"/>
  <c r="AA150" i="1"/>
  <c r="Z150" i="1"/>
  <c r="Y150" i="1"/>
  <c r="AB150" i="1" s="1"/>
  <c r="AG149" i="1"/>
  <c r="AF149" i="1"/>
  <c r="AE149" i="1"/>
  <c r="AC149" i="1"/>
  <c r="AA149" i="1"/>
  <c r="Z149" i="1"/>
  <c r="Y149" i="1"/>
  <c r="AD149" i="1" s="1"/>
  <c r="AG148" i="1"/>
  <c r="AF148" i="1"/>
  <c r="AE148" i="1"/>
  <c r="AC148" i="1"/>
  <c r="AA148" i="1"/>
  <c r="Z148" i="1"/>
  <c r="Y148" i="1"/>
  <c r="AB148" i="1" s="1"/>
  <c r="C3" i="13"/>
  <c r="D3" i="13"/>
  <c r="E3" i="13"/>
  <c r="F3" i="13"/>
  <c r="G3" i="13"/>
  <c r="H3" i="13"/>
  <c r="I3" i="13"/>
  <c r="J3" i="13"/>
  <c r="K3" i="13"/>
  <c r="L3" i="13"/>
  <c r="M3" i="13"/>
  <c r="N3" i="13"/>
  <c r="O3" i="13"/>
  <c r="P3" i="13"/>
  <c r="Q3" i="13"/>
  <c r="R3" i="13"/>
  <c r="R15" i="13" s="1"/>
  <c r="S3" i="13"/>
  <c r="T3" i="13"/>
  <c r="U3" i="13"/>
  <c r="V3" i="13"/>
  <c r="W3" i="13"/>
  <c r="X3" i="13"/>
  <c r="Y3" i="13"/>
  <c r="Z3" i="13"/>
  <c r="Z15" i="13" s="1"/>
  <c r="AA3" i="13"/>
  <c r="AB3" i="13"/>
  <c r="AC3" i="13"/>
  <c r="AD3" i="13"/>
  <c r="AE3" i="13"/>
  <c r="AF3" i="13"/>
  <c r="C4" i="13"/>
  <c r="D4" i="13"/>
  <c r="D15" i="13" s="1"/>
  <c r="E4" i="13"/>
  <c r="F4" i="13"/>
  <c r="G4" i="13"/>
  <c r="H4" i="13"/>
  <c r="I4" i="13"/>
  <c r="J4" i="13"/>
  <c r="K4" i="13"/>
  <c r="L4" i="13"/>
  <c r="M4" i="13"/>
  <c r="N4" i="13"/>
  <c r="N15" i="13" s="1"/>
  <c r="O4" i="13"/>
  <c r="P4" i="13"/>
  <c r="Q4" i="13"/>
  <c r="R4" i="13"/>
  <c r="S4" i="13"/>
  <c r="T4" i="13"/>
  <c r="T15" i="13" s="1"/>
  <c r="U4" i="13"/>
  <c r="V4" i="13"/>
  <c r="V15" i="13" s="1"/>
  <c r="W4" i="13"/>
  <c r="X4" i="13"/>
  <c r="Y4" i="13"/>
  <c r="Z4" i="13"/>
  <c r="AA4" i="13"/>
  <c r="AB4" i="13"/>
  <c r="AB15" i="13" s="1"/>
  <c r="AC4" i="13"/>
  <c r="AD4" i="13"/>
  <c r="AE4" i="13"/>
  <c r="AF4" i="13"/>
  <c r="C5" i="13"/>
  <c r="D5" i="13"/>
  <c r="E5" i="13"/>
  <c r="F5" i="13"/>
  <c r="F15" i="13" s="1"/>
  <c r="G5" i="13"/>
  <c r="H5" i="13"/>
  <c r="I5" i="13"/>
  <c r="J5" i="13"/>
  <c r="K5" i="13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X15" i="13" s="1"/>
  <c r="Y5" i="13"/>
  <c r="Z5" i="13"/>
  <c r="AA5" i="13"/>
  <c r="AB5" i="13"/>
  <c r="AC5" i="13"/>
  <c r="AD5" i="13"/>
  <c r="AD15" i="13" s="1"/>
  <c r="AE5" i="13"/>
  <c r="AF5" i="13"/>
  <c r="AF15" i="13" s="1"/>
  <c r="C6" i="13"/>
  <c r="D6" i="13"/>
  <c r="E6" i="13"/>
  <c r="F6" i="13"/>
  <c r="G6" i="13"/>
  <c r="H6" i="13"/>
  <c r="H15" i="13" s="1"/>
  <c r="I6" i="13"/>
  <c r="J6" i="13"/>
  <c r="K6" i="13"/>
  <c r="L6" i="13"/>
  <c r="M6" i="13"/>
  <c r="N6" i="13"/>
  <c r="O6" i="13"/>
  <c r="P6" i="13"/>
  <c r="P15" i="13" s="1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C7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C8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C9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C10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Y15" i="13" s="1"/>
  <c r="Z10" i="13"/>
  <c r="AA10" i="13"/>
  <c r="AA15" i="13" s="1"/>
  <c r="AB10" i="13"/>
  <c r="AC10" i="13"/>
  <c r="AD10" i="13"/>
  <c r="AE10" i="13"/>
  <c r="AF10" i="13"/>
  <c r="C11" i="13"/>
  <c r="D11" i="13"/>
  <c r="E11" i="13"/>
  <c r="E15" i="13" s="1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U15" i="13" s="1"/>
  <c r="V11" i="13"/>
  <c r="W11" i="13"/>
  <c r="X11" i="13"/>
  <c r="Y11" i="13"/>
  <c r="Z11" i="13"/>
  <c r="AA11" i="13"/>
  <c r="AB11" i="13"/>
  <c r="AC11" i="13"/>
  <c r="AD11" i="13"/>
  <c r="AE11" i="13"/>
  <c r="AF11" i="13"/>
  <c r="C12" i="13"/>
  <c r="D12" i="13"/>
  <c r="E12" i="13"/>
  <c r="F12" i="13"/>
  <c r="G12" i="13"/>
  <c r="G15" i="13" s="1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C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Q15" i="13" s="1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C14" i="13"/>
  <c r="C15" i="13" s="1"/>
  <c r="D14" i="13"/>
  <c r="E14" i="13"/>
  <c r="F14" i="13"/>
  <c r="G14" i="13"/>
  <c r="H14" i="13"/>
  <c r="I14" i="13"/>
  <c r="J14" i="13"/>
  <c r="K14" i="13"/>
  <c r="K15" i="13" s="1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L15" i="13"/>
  <c r="O15" i="13"/>
  <c r="W15" i="13"/>
  <c r="AE15" i="13"/>
  <c r="I15" i="13"/>
  <c r="J15" i="13"/>
  <c r="M15" i="13"/>
  <c r="S15" i="13"/>
  <c r="AC15" i="13"/>
  <c r="B4" i="13"/>
  <c r="B5" i="13"/>
  <c r="B6" i="13"/>
  <c r="B7" i="13"/>
  <c r="B8" i="13"/>
  <c r="B9" i="13"/>
  <c r="B10" i="13"/>
  <c r="B11" i="13"/>
  <c r="B12" i="13"/>
  <c r="B13" i="13"/>
  <c r="B14" i="13"/>
  <c r="B3" i="13"/>
  <c r="Y9" i="14"/>
  <c r="AD12" i="14"/>
  <c r="AD27" i="16"/>
  <c r="AC27" i="16"/>
  <c r="AB27" i="16"/>
  <c r="AA27" i="16"/>
  <c r="W27" i="16"/>
  <c r="V27" i="16"/>
  <c r="U27" i="16"/>
  <c r="T27" i="16"/>
  <c r="S27" i="16"/>
  <c r="R27" i="16"/>
  <c r="Q27" i="16"/>
  <c r="P27" i="16"/>
  <c r="O27" i="16"/>
  <c r="N27" i="16"/>
  <c r="M27" i="16"/>
  <c r="L27" i="16"/>
  <c r="K27" i="16"/>
  <c r="J27" i="16"/>
  <c r="I27" i="16"/>
  <c r="H27" i="16"/>
  <c r="G27" i="16"/>
  <c r="F27" i="16"/>
  <c r="E27" i="16"/>
  <c r="D27" i="16"/>
  <c r="C27" i="16"/>
  <c r="B27" i="16"/>
  <c r="AK26" i="16"/>
  <c r="AJ26" i="16"/>
  <c r="AH26" i="16"/>
  <c r="AF26" i="16"/>
  <c r="AF27" i="16" s="1"/>
  <c r="AE26" i="16"/>
  <c r="AE27" i="16" s="1"/>
  <c r="AD26" i="16"/>
  <c r="Z26" i="16"/>
  <c r="Y26" i="16"/>
  <c r="Y27" i="16" s="1"/>
  <c r="X26" i="16"/>
  <c r="AG26" i="16" s="1"/>
  <c r="AH23" i="16"/>
  <c r="AI23" i="16" s="1"/>
  <c r="AD23" i="16"/>
  <c r="AC23" i="16"/>
  <c r="AB23" i="16"/>
  <c r="AA23" i="16"/>
  <c r="W23" i="16"/>
  <c r="V23" i="16"/>
  <c r="U23" i="16"/>
  <c r="T23" i="16"/>
  <c r="S23" i="16"/>
  <c r="R23" i="16"/>
  <c r="Q23" i="16"/>
  <c r="P23" i="16"/>
  <c r="O23" i="16"/>
  <c r="N23" i="16"/>
  <c r="M23" i="16"/>
  <c r="L23" i="16"/>
  <c r="K23" i="16"/>
  <c r="J23" i="16"/>
  <c r="I23" i="16"/>
  <c r="H23" i="16"/>
  <c r="G23" i="16"/>
  <c r="F23" i="16"/>
  <c r="E23" i="16"/>
  <c r="D23" i="16"/>
  <c r="C23" i="16"/>
  <c r="B23" i="16"/>
  <c r="AP22" i="16"/>
  <c r="AH22" i="16"/>
  <c r="AG22" i="16"/>
  <c r="AS22" i="16" s="1"/>
  <c r="AF22" i="16"/>
  <c r="AE22" i="16"/>
  <c r="AD22" i="16"/>
  <c r="Z22" i="16"/>
  <c r="AK22" i="16" s="1"/>
  <c r="X22" i="16"/>
  <c r="AI21" i="16"/>
  <c r="AH21" i="16"/>
  <c r="AF21" i="16"/>
  <c r="AF23" i="16" s="1"/>
  <c r="AE21" i="16"/>
  <c r="AE23" i="16" s="1"/>
  <c r="AD21" i="16"/>
  <c r="X21" i="16"/>
  <c r="AC18" i="16"/>
  <c r="AB18" i="16"/>
  <c r="AA18" i="16"/>
  <c r="W18" i="16"/>
  <c r="V18" i="16"/>
  <c r="U18" i="16"/>
  <c r="T18" i="16"/>
  <c r="S18" i="16"/>
  <c r="R18" i="16"/>
  <c r="Q18" i="16"/>
  <c r="P18" i="16"/>
  <c r="O18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B18" i="16"/>
  <c r="AS17" i="16"/>
  <c r="AR17" i="16"/>
  <c r="AN17" i="16"/>
  <c r="AK17" i="16"/>
  <c r="AH17" i="16"/>
  <c r="AF17" i="16"/>
  <c r="AE17" i="16"/>
  <c r="AD17" i="16"/>
  <c r="Z17" i="16"/>
  <c r="AO17" i="16" s="1"/>
  <c r="Y17" i="16"/>
  <c r="AJ17" i="16" s="1"/>
  <c r="X17" i="16"/>
  <c r="AG17" i="16" s="1"/>
  <c r="AQ17" i="16" s="1"/>
  <c r="AH16" i="16"/>
  <c r="AG16" i="16"/>
  <c r="AF16" i="16"/>
  <c r="AF18" i="16" s="1"/>
  <c r="AE16" i="16"/>
  <c r="AE18" i="16" s="1"/>
  <c r="AD16" i="16"/>
  <c r="AD18" i="16" s="1"/>
  <c r="X16" i="16"/>
  <c r="AF13" i="16"/>
  <c r="AE13" i="16"/>
  <c r="AC13" i="16"/>
  <c r="AB13" i="16"/>
  <c r="AA13" i="16"/>
  <c r="X13" i="16"/>
  <c r="W13" i="16"/>
  <c r="V13" i="16"/>
  <c r="U13" i="16"/>
  <c r="T13" i="16"/>
  <c r="S13" i="16"/>
  <c r="R13" i="16"/>
  <c r="Q13" i="16"/>
  <c r="P13" i="16"/>
  <c r="O13" i="16"/>
  <c r="N13" i="16"/>
  <c r="M13" i="16"/>
  <c r="L13" i="16"/>
  <c r="K13" i="16"/>
  <c r="J13" i="16"/>
  <c r="I13" i="16"/>
  <c r="H13" i="16"/>
  <c r="G13" i="16"/>
  <c r="F13" i="16"/>
  <c r="E13" i="16"/>
  <c r="D13" i="16"/>
  <c r="C13" i="16"/>
  <c r="B13" i="16"/>
  <c r="AH13" i="16" s="1"/>
  <c r="AR12" i="16"/>
  <c r="AI12" i="16"/>
  <c r="AH12" i="16"/>
  <c r="AF12" i="16"/>
  <c r="AE12" i="16"/>
  <c r="AD12" i="16"/>
  <c r="Y12" i="16"/>
  <c r="AL12" i="16" s="1"/>
  <c r="X12" i="16"/>
  <c r="AG12" i="16" s="1"/>
  <c r="AS11" i="16"/>
  <c r="AR11" i="16"/>
  <c r="AP11" i="16"/>
  <c r="AJ11" i="16"/>
  <c r="AH11" i="16"/>
  <c r="AG11" i="16"/>
  <c r="AF11" i="16"/>
  <c r="AE11" i="16"/>
  <c r="AD11" i="16"/>
  <c r="AD13" i="16" s="1"/>
  <c r="Z11" i="16"/>
  <c r="AO11" i="16" s="1"/>
  <c r="Y11" i="16"/>
  <c r="Y13" i="16" s="1"/>
  <c r="X11" i="16"/>
  <c r="AT11" i="16" s="1"/>
  <c r="AC7" i="16"/>
  <c r="AB7" i="16"/>
  <c r="AW7" i="16" s="1"/>
  <c r="AA7" i="16"/>
  <c r="W7" i="16"/>
  <c r="V7" i="16"/>
  <c r="U7" i="16"/>
  <c r="T7" i="16"/>
  <c r="S7" i="16"/>
  <c r="R7" i="16"/>
  <c r="Q7" i="16"/>
  <c r="AF7" i="16" s="1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AC6" i="16"/>
  <c r="AW6" i="16" s="1"/>
  <c r="AB6" i="16"/>
  <c r="AA6" i="16"/>
  <c r="W6" i="16"/>
  <c r="V6" i="16"/>
  <c r="U6" i="16"/>
  <c r="T6" i="16"/>
  <c r="S6" i="16"/>
  <c r="R6" i="16"/>
  <c r="Q6" i="16"/>
  <c r="P6" i="16"/>
  <c r="O6" i="16"/>
  <c r="N6" i="16"/>
  <c r="M6" i="16"/>
  <c r="L6" i="16"/>
  <c r="K6" i="16"/>
  <c r="J6" i="16"/>
  <c r="I6" i="16"/>
  <c r="H6" i="16"/>
  <c r="G6" i="16"/>
  <c r="F6" i="16"/>
  <c r="E6" i="16"/>
  <c r="D6" i="16"/>
  <c r="C6" i="16"/>
  <c r="B6" i="16"/>
  <c r="AW5" i="16"/>
  <c r="AC5" i="16"/>
  <c r="AB5" i="16"/>
  <c r="AA5" i="16"/>
  <c r="W5" i="16"/>
  <c r="V5" i="16"/>
  <c r="U5" i="16"/>
  <c r="T5" i="16"/>
  <c r="S5" i="16"/>
  <c r="R5" i="16"/>
  <c r="Q5" i="16"/>
  <c r="AF5" i="16" s="1"/>
  <c r="P5" i="16"/>
  <c r="O5" i="16"/>
  <c r="N5" i="16"/>
  <c r="M5" i="16"/>
  <c r="L5" i="16"/>
  <c r="AD5" i="16" s="1"/>
  <c r="K5" i="16"/>
  <c r="J5" i="16"/>
  <c r="I5" i="16"/>
  <c r="H5" i="16"/>
  <c r="G5" i="16"/>
  <c r="F5" i="16"/>
  <c r="E5" i="16"/>
  <c r="D5" i="16"/>
  <c r="C5" i="16"/>
  <c r="X5" i="16" s="1"/>
  <c r="AG5" i="16" s="1"/>
  <c r="B5" i="16"/>
  <c r="AH5" i="16" s="1"/>
  <c r="AI5" i="16" s="1"/>
  <c r="AC4" i="16"/>
  <c r="AB4" i="16"/>
  <c r="AA4" i="16"/>
  <c r="W4" i="16"/>
  <c r="V4" i="16"/>
  <c r="U4" i="16"/>
  <c r="T4" i="16"/>
  <c r="S4" i="16"/>
  <c r="R4" i="16"/>
  <c r="Q4" i="16"/>
  <c r="P4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AB3" i="16"/>
  <c r="AA3" i="16"/>
  <c r="W3" i="16"/>
  <c r="V3" i="16"/>
  <c r="U3" i="16"/>
  <c r="T3" i="16"/>
  <c r="S3" i="16"/>
  <c r="R3" i="16"/>
  <c r="Q3" i="16"/>
  <c r="P3" i="16"/>
  <c r="O3" i="16"/>
  <c r="N3" i="16"/>
  <c r="M3" i="16"/>
  <c r="L3" i="16"/>
  <c r="K3" i="16"/>
  <c r="J3" i="16"/>
  <c r="I3" i="16"/>
  <c r="H3" i="16"/>
  <c r="G3" i="16"/>
  <c r="F3" i="16"/>
  <c r="E3" i="16"/>
  <c r="D3" i="16"/>
  <c r="C3" i="16"/>
  <c r="B3" i="16"/>
  <c r="AW2" i="16"/>
  <c r="AC2" i="16"/>
  <c r="AB2" i="16"/>
  <c r="AA2" i="16"/>
  <c r="W2" i="16"/>
  <c r="V2" i="16"/>
  <c r="U2" i="16"/>
  <c r="T2" i="16"/>
  <c r="S2" i="16"/>
  <c r="R2" i="16"/>
  <c r="Q2" i="16"/>
  <c r="P2" i="16"/>
  <c r="O2" i="16"/>
  <c r="N2" i="16"/>
  <c r="M2" i="16"/>
  <c r="L2" i="16"/>
  <c r="K2" i="16"/>
  <c r="J2" i="16"/>
  <c r="I2" i="16"/>
  <c r="H2" i="16"/>
  <c r="G2" i="16"/>
  <c r="F2" i="16"/>
  <c r="E2" i="16"/>
  <c r="D2" i="16"/>
  <c r="C2" i="16"/>
  <c r="B2" i="16"/>
  <c r="AH47" i="15"/>
  <c r="AC47" i="15"/>
  <c r="AB47" i="15"/>
  <c r="AA47" i="15"/>
  <c r="W47" i="15"/>
  <c r="V47" i="15"/>
  <c r="U47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B47" i="15"/>
  <c r="AH46" i="15"/>
  <c r="AG46" i="15"/>
  <c r="AR46" i="15" s="1"/>
  <c r="AF46" i="15"/>
  <c r="AE46" i="15"/>
  <c r="AD46" i="15"/>
  <c r="AC46" i="15"/>
  <c r="Z46" i="15"/>
  <c r="AV46" i="15" s="1"/>
  <c r="X46" i="15"/>
  <c r="AI45" i="15"/>
  <c r="AH45" i="15"/>
  <c r="AF45" i="15"/>
  <c r="AF47" i="15" s="1"/>
  <c r="AE45" i="15"/>
  <c r="AE47" i="15" s="1"/>
  <c r="AD45" i="15"/>
  <c r="AD47" i="15" s="1"/>
  <c r="X45" i="15"/>
  <c r="AC42" i="15"/>
  <c r="AB42" i="15"/>
  <c r="AA42" i="15"/>
  <c r="W42" i="15"/>
  <c r="V42" i="15"/>
  <c r="U42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B42" i="15"/>
  <c r="AV41" i="15"/>
  <c r="AI41" i="15"/>
  <c r="AH41" i="15"/>
  <c r="AF41" i="15"/>
  <c r="AE41" i="15"/>
  <c r="AD41" i="15"/>
  <c r="X41" i="15"/>
  <c r="Z41" i="15" s="1"/>
  <c r="AQ40" i="15"/>
  <c r="AI40" i="15"/>
  <c r="AI42" i="15" s="1"/>
  <c r="AH40" i="15"/>
  <c r="AH42" i="15" s="1"/>
  <c r="AG40" i="15"/>
  <c r="AR40" i="15" s="1"/>
  <c r="AF40" i="15"/>
  <c r="AE40" i="15"/>
  <c r="AE42" i="15" s="1"/>
  <c r="AD40" i="15"/>
  <c r="AD42" i="15" s="1"/>
  <c r="X40" i="15"/>
  <c r="AT40" i="15" s="1"/>
  <c r="AE37" i="15"/>
  <c r="AC37" i="15"/>
  <c r="AB37" i="15"/>
  <c r="AA37" i="15"/>
  <c r="W37" i="15"/>
  <c r="V37" i="15"/>
  <c r="U37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B37" i="15"/>
  <c r="AH37" i="15" s="1"/>
  <c r="AI36" i="15"/>
  <c r="AH36" i="15"/>
  <c r="AF36" i="15"/>
  <c r="AF37" i="15" s="1"/>
  <c r="AE36" i="15"/>
  <c r="AD36" i="15"/>
  <c r="X36" i="15"/>
  <c r="AS35" i="15"/>
  <c r="AR35" i="15"/>
  <c r="AO35" i="15"/>
  <c r="AL35" i="15"/>
  <c r="AH35" i="15"/>
  <c r="AI35" i="15" s="1"/>
  <c r="AG35" i="15"/>
  <c r="AF35" i="15"/>
  <c r="AE35" i="15"/>
  <c r="AD35" i="15"/>
  <c r="AD37" i="15" s="1"/>
  <c r="Z35" i="15"/>
  <c r="AK35" i="15" s="1"/>
  <c r="AM35" i="15" s="1"/>
  <c r="Y35" i="15"/>
  <c r="AJ35" i="15" s="1"/>
  <c r="X35" i="15"/>
  <c r="AE32" i="15"/>
  <c r="AC32" i="15"/>
  <c r="AB32" i="15"/>
  <c r="AA32" i="15"/>
  <c r="W32" i="15"/>
  <c r="V32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B32" i="15"/>
  <c r="AI31" i="15"/>
  <c r="AH31" i="15"/>
  <c r="AH32" i="15" s="1"/>
  <c r="AG31" i="15"/>
  <c r="AF31" i="15"/>
  <c r="AE31" i="15"/>
  <c r="AD31" i="15"/>
  <c r="X31" i="15"/>
  <c r="AV30" i="15"/>
  <c r="AR30" i="15"/>
  <c r="AO30" i="15"/>
  <c r="AN30" i="15"/>
  <c r="AH30" i="15"/>
  <c r="AI30" i="15" s="1"/>
  <c r="AI32" i="15" s="1"/>
  <c r="AG30" i="15"/>
  <c r="AF30" i="15"/>
  <c r="AF32" i="15" s="1"/>
  <c r="AE30" i="15"/>
  <c r="AD30" i="15"/>
  <c r="AD32" i="15" s="1"/>
  <c r="Z30" i="15"/>
  <c r="AK30" i="15" s="1"/>
  <c r="Y30" i="15"/>
  <c r="X30" i="15"/>
  <c r="AT30" i="15" s="1"/>
  <c r="AW7" i="15"/>
  <c r="AE7" i="15"/>
  <c r="AC7" i="15"/>
  <c r="AB7" i="15"/>
  <c r="AA7" i="15"/>
  <c r="W7" i="15"/>
  <c r="V7" i="15"/>
  <c r="U7" i="15"/>
  <c r="T7" i="15"/>
  <c r="S7" i="15"/>
  <c r="R7" i="15"/>
  <c r="Q7" i="15"/>
  <c r="P7" i="15"/>
  <c r="O7" i="15"/>
  <c r="AD7" i="15" s="1"/>
  <c r="N7" i="15"/>
  <c r="AF7" i="15" s="1"/>
  <c r="M7" i="15"/>
  <c r="L7" i="15"/>
  <c r="K7" i="15"/>
  <c r="J7" i="15"/>
  <c r="I7" i="15"/>
  <c r="H7" i="15"/>
  <c r="G7" i="15"/>
  <c r="F7" i="15"/>
  <c r="E7" i="15"/>
  <c r="D7" i="15"/>
  <c r="C7" i="15"/>
  <c r="X7" i="15" s="1"/>
  <c r="Y7" i="15" s="1"/>
  <c r="B7" i="15"/>
  <c r="AH7" i="15" s="1"/>
  <c r="AC6" i="15"/>
  <c r="AB6" i="15"/>
  <c r="AW6" i="15" s="1"/>
  <c r="AA6" i="15"/>
  <c r="W6" i="15"/>
  <c r="V6" i="15"/>
  <c r="U6" i="15"/>
  <c r="T6" i="15"/>
  <c r="S6" i="15"/>
  <c r="R6" i="15"/>
  <c r="Q6" i="15"/>
  <c r="P6" i="15"/>
  <c r="O6" i="15"/>
  <c r="N6" i="15"/>
  <c r="AF6" i="15" s="1"/>
  <c r="M6" i="15"/>
  <c r="AE6" i="15" s="1"/>
  <c r="L6" i="15"/>
  <c r="K6" i="15"/>
  <c r="J6" i="15"/>
  <c r="I6" i="15"/>
  <c r="H6" i="15"/>
  <c r="G6" i="15"/>
  <c r="F6" i="15"/>
  <c r="E6" i="15"/>
  <c r="D6" i="15"/>
  <c r="C6" i="15"/>
  <c r="B6" i="15"/>
  <c r="AC5" i="15"/>
  <c r="AB5" i="15"/>
  <c r="AW5" i="15" s="1"/>
  <c r="AA5" i="15"/>
  <c r="W5" i="15"/>
  <c r="W8" i="15" s="1"/>
  <c r="V5" i="15"/>
  <c r="U5" i="15"/>
  <c r="T5" i="15"/>
  <c r="S5" i="15"/>
  <c r="R5" i="15"/>
  <c r="Q5" i="15"/>
  <c r="P5" i="15"/>
  <c r="O5" i="15"/>
  <c r="AD5" i="15" s="1"/>
  <c r="N5" i="15"/>
  <c r="M5" i="15"/>
  <c r="L5" i="15"/>
  <c r="K5" i="15"/>
  <c r="J5" i="15"/>
  <c r="I5" i="15"/>
  <c r="H5" i="15"/>
  <c r="G5" i="15"/>
  <c r="F5" i="15"/>
  <c r="E5" i="15"/>
  <c r="D5" i="15"/>
  <c r="C5" i="15"/>
  <c r="B5" i="15"/>
  <c r="AC4" i="15"/>
  <c r="AB4" i="15"/>
  <c r="AW4" i="15" s="1"/>
  <c r="AA4" i="15"/>
  <c r="W4" i="15"/>
  <c r="V4" i="15"/>
  <c r="U4" i="15"/>
  <c r="T4" i="15"/>
  <c r="S4" i="15"/>
  <c r="R4" i="15"/>
  <c r="Q4" i="15"/>
  <c r="P4" i="15"/>
  <c r="O4" i="15"/>
  <c r="N4" i="15"/>
  <c r="M4" i="15"/>
  <c r="L4" i="15"/>
  <c r="K4" i="15"/>
  <c r="J4" i="15"/>
  <c r="I4" i="15"/>
  <c r="H4" i="15"/>
  <c r="G4" i="15"/>
  <c r="F4" i="15"/>
  <c r="E4" i="15"/>
  <c r="D4" i="15"/>
  <c r="C4" i="15"/>
  <c r="B4" i="15"/>
  <c r="AC3" i="15"/>
  <c r="AB3" i="15"/>
  <c r="AW3" i="15" s="1"/>
  <c r="AA3" i="15"/>
  <c r="W3" i="15"/>
  <c r="V3" i="15"/>
  <c r="U3" i="15"/>
  <c r="T3" i="15"/>
  <c r="S3" i="15"/>
  <c r="R3" i="15"/>
  <c r="Q3" i="15"/>
  <c r="P3" i="15"/>
  <c r="O3" i="15"/>
  <c r="N3" i="15"/>
  <c r="M3" i="15"/>
  <c r="L3" i="15"/>
  <c r="K3" i="15"/>
  <c r="J3" i="15"/>
  <c r="I3" i="15"/>
  <c r="H3" i="15"/>
  <c r="G3" i="15"/>
  <c r="F3" i="15"/>
  <c r="E3" i="15"/>
  <c r="D3" i="15"/>
  <c r="C3" i="15"/>
  <c r="B3" i="15"/>
  <c r="AH3" i="15" s="1"/>
  <c r="AW2" i="15"/>
  <c r="AC2" i="15"/>
  <c r="AB2" i="15"/>
  <c r="AA2" i="15"/>
  <c r="W2" i="15"/>
  <c r="V2" i="15"/>
  <c r="U2" i="15"/>
  <c r="T2" i="15"/>
  <c r="T8" i="15" s="1"/>
  <c r="S2" i="15"/>
  <c r="R2" i="15"/>
  <c r="Q2" i="15"/>
  <c r="P2" i="15"/>
  <c r="O2" i="15"/>
  <c r="N2" i="15"/>
  <c r="M2" i="15"/>
  <c r="L2" i="15"/>
  <c r="L8" i="15" s="1"/>
  <c r="K2" i="15"/>
  <c r="J2" i="15"/>
  <c r="I2" i="15"/>
  <c r="H2" i="15"/>
  <c r="G2" i="15"/>
  <c r="F2" i="15"/>
  <c r="E2" i="15"/>
  <c r="D2" i="15"/>
  <c r="D8" i="15" s="1"/>
  <c r="C2" i="15"/>
  <c r="B2" i="15"/>
  <c r="AE3" i="14"/>
  <c r="AB12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AF78" i="14"/>
  <c r="AE78" i="14"/>
  <c r="AD78" i="14"/>
  <c r="AB78" i="14"/>
  <c r="Z78" i="14"/>
  <c r="AM78" i="14" s="1"/>
  <c r="Y78" i="14"/>
  <c r="X78" i="14"/>
  <c r="AC78" i="14" s="1"/>
  <c r="AW78" i="14" s="1"/>
  <c r="AF77" i="14"/>
  <c r="AE77" i="14"/>
  <c r="AD77" i="14"/>
  <c r="AB77" i="14"/>
  <c r="Z77" i="14"/>
  <c r="AM77" i="14" s="1"/>
  <c r="Y77" i="14"/>
  <c r="AH77" i="14" s="1"/>
  <c r="X77" i="14"/>
  <c r="AA77" i="14" s="1"/>
  <c r="AS77" i="14" s="1"/>
  <c r="AF76" i="14"/>
  <c r="AE76" i="14"/>
  <c r="AD76" i="14"/>
  <c r="AB76" i="14"/>
  <c r="Z76" i="14"/>
  <c r="AI76" i="14" s="1"/>
  <c r="Y76" i="14"/>
  <c r="AH76" i="14" s="1"/>
  <c r="X76" i="14"/>
  <c r="AC76" i="14" s="1"/>
  <c r="AW76" i="14" s="1"/>
  <c r="AF75" i="14"/>
  <c r="AE75" i="14"/>
  <c r="AD75" i="14"/>
  <c r="AB75" i="14"/>
  <c r="Z75" i="14"/>
  <c r="AI75" i="14" s="1"/>
  <c r="Y75" i="14"/>
  <c r="AH75" i="14" s="1"/>
  <c r="X75" i="14"/>
  <c r="AC75" i="14" s="1"/>
  <c r="AF74" i="14"/>
  <c r="AE74" i="14"/>
  <c r="AD74" i="14"/>
  <c r="AC74" i="14"/>
  <c r="AB74" i="14"/>
  <c r="AB10" i="14" s="1"/>
  <c r="AA74" i="14"/>
  <c r="AS74" i="14" s="1"/>
  <c r="Z74" i="14"/>
  <c r="Y74" i="14"/>
  <c r="X74" i="14"/>
  <c r="AF73" i="14"/>
  <c r="AE73" i="14"/>
  <c r="AD73" i="14"/>
  <c r="AB73" i="14"/>
  <c r="AB9" i="14" s="1"/>
  <c r="Z73" i="14"/>
  <c r="AM73" i="14" s="1"/>
  <c r="Y73" i="14"/>
  <c r="X73" i="14"/>
  <c r="AF72" i="14"/>
  <c r="AE72" i="14"/>
  <c r="AD72" i="14"/>
  <c r="AB72" i="14"/>
  <c r="Z72" i="14"/>
  <c r="AM72" i="14" s="1"/>
  <c r="Y72" i="14"/>
  <c r="X72" i="14"/>
  <c r="AF71" i="14"/>
  <c r="AE71" i="14"/>
  <c r="AD71" i="14"/>
  <c r="AC71" i="14"/>
  <c r="AB71" i="14"/>
  <c r="AA71" i="14"/>
  <c r="AT71" i="14" s="1"/>
  <c r="Z71" i="14"/>
  <c r="Y71" i="14"/>
  <c r="AH71" i="14" s="1"/>
  <c r="X71" i="14"/>
  <c r="AF70" i="14"/>
  <c r="AE70" i="14"/>
  <c r="AD70" i="14"/>
  <c r="AB70" i="14"/>
  <c r="Z70" i="14"/>
  <c r="AM70" i="14" s="1"/>
  <c r="Y70" i="14"/>
  <c r="X70" i="14"/>
  <c r="AF69" i="14"/>
  <c r="AE69" i="14"/>
  <c r="AD69" i="14"/>
  <c r="AB69" i="14"/>
  <c r="Z69" i="14"/>
  <c r="AM69" i="14" s="1"/>
  <c r="Y69" i="14"/>
  <c r="X69" i="14"/>
  <c r="AF68" i="14"/>
  <c r="AE68" i="14"/>
  <c r="AD68" i="14"/>
  <c r="AB68" i="14"/>
  <c r="AA68" i="14"/>
  <c r="AU68" i="14" s="1"/>
  <c r="Z68" i="14"/>
  <c r="AI68" i="14" s="1"/>
  <c r="Y68" i="14"/>
  <c r="AH68" i="14" s="1"/>
  <c r="X68" i="14"/>
  <c r="AC68" i="14" s="1"/>
  <c r="AW68" i="14" s="1"/>
  <c r="AF67" i="14"/>
  <c r="AE67" i="14"/>
  <c r="AD67" i="14"/>
  <c r="AB67" i="14"/>
  <c r="AJ67" i="14" s="1"/>
  <c r="Z67" i="14"/>
  <c r="Y67" i="14"/>
  <c r="X67" i="14"/>
  <c r="AA67" i="14" s="1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AF62" i="14"/>
  <c r="AE62" i="14"/>
  <c r="AD62" i="14"/>
  <c r="AB62" i="14"/>
  <c r="AJ62" i="14" s="1"/>
  <c r="Z62" i="14"/>
  <c r="AL62" i="14" s="1"/>
  <c r="Y62" i="14"/>
  <c r="X62" i="14"/>
  <c r="AC62" i="14" s="1"/>
  <c r="AW62" i="14" s="1"/>
  <c r="AF61" i="14"/>
  <c r="AE61" i="14"/>
  <c r="AD61" i="14"/>
  <c r="AB61" i="14"/>
  <c r="Z61" i="14"/>
  <c r="Y61" i="14"/>
  <c r="AH61" i="14" s="1"/>
  <c r="X61" i="14"/>
  <c r="AC61" i="14" s="1"/>
  <c r="AF60" i="14"/>
  <c r="AE60" i="14"/>
  <c r="AD60" i="14"/>
  <c r="AB60" i="14"/>
  <c r="Z60" i="14"/>
  <c r="AM60" i="14" s="1"/>
  <c r="Y60" i="14"/>
  <c r="X60" i="14"/>
  <c r="AF59" i="14"/>
  <c r="AE59" i="14"/>
  <c r="AD59" i="14"/>
  <c r="AB59" i="14"/>
  <c r="AJ59" i="14" s="1"/>
  <c r="Z59" i="14"/>
  <c r="AM59" i="14" s="1"/>
  <c r="Y59" i="14"/>
  <c r="X59" i="14"/>
  <c r="AF58" i="14"/>
  <c r="AE58" i="14"/>
  <c r="AD58" i="14"/>
  <c r="AB58" i="14"/>
  <c r="Z58" i="14"/>
  <c r="AL58" i="14" s="1"/>
  <c r="Y58" i="14"/>
  <c r="X58" i="14"/>
  <c r="AC58" i="14" s="1"/>
  <c r="AF57" i="14"/>
  <c r="AE57" i="14"/>
  <c r="AD57" i="14"/>
  <c r="AC57" i="14"/>
  <c r="AW57" i="14" s="1"/>
  <c r="AB57" i="14"/>
  <c r="AJ57" i="14" s="1"/>
  <c r="AV57" i="14" s="1"/>
  <c r="AA57" i="14"/>
  <c r="AT57" i="14" s="1"/>
  <c r="Z57" i="14"/>
  <c r="AI57" i="14" s="1"/>
  <c r="Y57" i="14"/>
  <c r="AH57" i="14" s="1"/>
  <c r="X57" i="14"/>
  <c r="AF56" i="14"/>
  <c r="AF8" i="14" s="1"/>
  <c r="AE56" i="14"/>
  <c r="AD56" i="14"/>
  <c r="AB56" i="14"/>
  <c r="Z56" i="14"/>
  <c r="AM56" i="14" s="1"/>
  <c r="Y56" i="14"/>
  <c r="X56" i="14"/>
  <c r="AF55" i="14"/>
  <c r="AE55" i="14"/>
  <c r="AE7" i="14" s="1"/>
  <c r="AD55" i="14"/>
  <c r="AB55" i="14"/>
  <c r="AJ55" i="14" s="1"/>
  <c r="Z55" i="14"/>
  <c r="AI55" i="14" s="1"/>
  <c r="Y55" i="14"/>
  <c r="AH55" i="14" s="1"/>
  <c r="X55" i="14"/>
  <c r="AA55" i="14" s="1"/>
  <c r="AF54" i="14"/>
  <c r="AE54" i="14"/>
  <c r="AD54" i="14"/>
  <c r="AC54" i="14"/>
  <c r="AW54" i="14" s="1"/>
  <c r="AB54" i="14"/>
  <c r="AJ54" i="14" s="1"/>
  <c r="Z54" i="14"/>
  <c r="AL54" i="14" s="1"/>
  <c r="Y54" i="14"/>
  <c r="X54" i="14"/>
  <c r="AF53" i="14"/>
  <c r="AE53" i="14"/>
  <c r="AD53" i="14"/>
  <c r="AB53" i="14"/>
  <c r="Z53" i="14"/>
  <c r="Y53" i="14"/>
  <c r="AH53" i="14" s="1"/>
  <c r="X53" i="14"/>
  <c r="AC53" i="14" s="1"/>
  <c r="AF52" i="14"/>
  <c r="AE52" i="14"/>
  <c r="AD52" i="14"/>
  <c r="AB52" i="14"/>
  <c r="Z52" i="14"/>
  <c r="AM52" i="14" s="1"/>
  <c r="Y52" i="14"/>
  <c r="X52" i="14"/>
  <c r="AC52" i="14" s="1"/>
  <c r="AF51" i="14"/>
  <c r="AE51" i="14"/>
  <c r="AD51" i="14"/>
  <c r="AB51" i="14"/>
  <c r="AJ51" i="14" s="1"/>
  <c r="AA51" i="14"/>
  <c r="Z51" i="14"/>
  <c r="AM51" i="14" s="1"/>
  <c r="Y51" i="14"/>
  <c r="AH51" i="14" s="1"/>
  <c r="X51" i="14"/>
  <c r="W47" i="14"/>
  <c r="V47" i="14"/>
  <c r="U47" i="14"/>
  <c r="T47" i="14"/>
  <c r="S47" i="14"/>
  <c r="R47" i="14"/>
  <c r="Q47" i="14"/>
  <c r="P47" i="14"/>
  <c r="O47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B47" i="14"/>
  <c r="AF46" i="14"/>
  <c r="AE46" i="14"/>
  <c r="AD46" i="14"/>
  <c r="AB46" i="14"/>
  <c r="Z46" i="14"/>
  <c r="AM46" i="14" s="1"/>
  <c r="Y46" i="14"/>
  <c r="X46" i="14"/>
  <c r="AM45" i="14"/>
  <c r="AF45" i="14"/>
  <c r="AE45" i="14"/>
  <c r="AD45" i="14"/>
  <c r="AB45" i="14"/>
  <c r="Z45" i="14"/>
  <c r="AL45" i="14" s="1"/>
  <c r="Y45" i="14"/>
  <c r="AH45" i="14" s="1"/>
  <c r="X45" i="14"/>
  <c r="AF44" i="14"/>
  <c r="AE44" i="14"/>
  <c r="AD44" i="14"/>
  <c r="AB44" i="14"/>
  <c r="Z44" i="14"/>
  <c r="Y44" i="14"/>
  <c r="X44" i="14"/>
  <c r="AC44" i="14" s="1"/>
  <c r="AW44" i="14" s="1"/>
  <c r="AJ43" i="14"/>
  <c r="AF43" i="14"/>
  <c r="AE43" i="14"/>
  <c r="AD43" i="14"/>
  <c r="AB43" i="14"/>
  <c r="Z43" i="14"/>
  <c r="Y43" i="14"/>
  <c r="X43" i="14"/>
  <c r="AC43" i="14" s="1"/>
  <c r="AW43" i="14" s="1"/>
  <c r="AF42" i="14"/>
  <c r="AF10" i="14" s="1"/>
  <c r="AE42" i="14"/>
  <c r="AD42" i="14"/>
  <c r="AB42" i="14"/>
  <c r="Z42" i="14"/>
  <c r="AM42" i="14" s="1"/>
  <c r="Y42" i="14"/>
  <c r="AJ42" i="14" s="1"/>
  <c r="X42" i="14"/>
  <c r="AC42" i="14" s="1"/>
  <c r="AF41" i="14"/>
  <c r="AE41" i="14"/>
  <c r="AD41" i="14"/>
  <c r="AB41" i="14"/>
  <c r="AJ41" i="14" s="1"/>
  <c r="Z41" i="14"/>
  <c r="AI41" i="14" s="1"/>
  <c r="Y41" i="14"/>
  <c r="X41" i="14"/>
  <c r="AA41" i="14" s="1"/>
  <c r="AS41" i="14" s="1"/>
  <c r="AL40" i="14"/>
  <c r="AF40" i="14"/>
  <c r="AE40" i="14"/>
  <c r="AE8" i="14" s="1"/>
  <c r="AD40" i="14"/>
  <c r="AB40" i="14"/>
  <c r="Z40" i="14"/>
  <c r="Y40" i="14"/>
  <c r="X40" i="14"/>
  <c r="AC40" i="14" s="1"/>
  <c r="AW40" i="14" s="1"/>
  <c r="AF39" i="14"/>
  <c r="AE39" i="14"/>
  <c r="AD39" i="14"/>
  <c r="AB39" i="14"/>
  <c r="Z39" i="14"/>
  <c r="AI39" i="14" s="1"/>
  <c r="Y39" i="14"/>
  <c r="X39" i="14"/>
  <c r="AC39" i="14" s="1"/>
  <c r="AF38" i="14"/>
  <c r="AE38" i="14"/>
  <c r="AD38" i="14"/>
  <c r="AB38" i="14"/>
  <c r="Z38" i="14"/>
  <c r="AM38" i="14" s="1"/>
  <c r="Y38" i="14"/>
  <c r="X38" i="14"/>
  <c r="AC38" i="14" s="1"/>
  <c r="AW38" i="14" s="1"/>
  <c r="AJ37" i="14"/>
  <c r="AF37" i="14"/>
  <c r="AE37" i="14"/>
  <c r="AD37" i="14"/>
  <c r="AB37" i="14"/>
  <c r="Z37" i="14"/>
  <c r="AM37" i="14" s="1"/>
  <c r="Y37" i="14"/>
  <c r="X37" i="14"/>
  <c r="AL36" i="14"/>
  <c r="AF36" i="14"/>
  <c r="AE36" i="14"/>
  <c r="AD36" i="14"/>
  <c r="AD4" i="14" s="1"/>
  <c r="AB36" i="14"/>
  <c r="Z36" i="14"/>
  <c r="AM36" i="14" s="1"/>
  <c r="Y36" i="14"/>
  <c r="AH36" i="14" s="1"/>
  <c r="X36" i="14"/>
  <c r="AC36" i="14" s="1"/>
  <c r="AF35" i="14"/>
  <c r="AE35" i="14"/>
  <c r="AD35" i="14"/>
  <c r="AB35" i="14"/>
  <c r="Z35" i="14"/>
  <c r="Y35" i="14"/>
  <c r="X35" i="14"/>
  <c r="AC35" i="14" s="1"/>
  <c r="W31" i="14"/>
  <c r="V31" i="14"/>
  <c r="U31" i="14"/>
  <c r="T31" i="14"/>
  <c r="S31" i="14"/>
  <c r="R31" i="14"/>
  <c r="Q31" i="14"/>
  <c r="P31" i="14"/>
  <c r="O31" i="14"/>
  <c r="N31" i="14"/>
  <c r="M31" i="14"/>
  <c r="L31" i="14"/>
  <c r="K31" i="14"/>
  <c r="J31" i="14"/>
  <c r="I31" i="14"/>
  <c r="H31" i="14"/>
  <c r="G31" i="14"/>
  <c r="F31" i="14"/>
  <c r="E31" i="14"/>
  <c r="D31" i="14"/>
  <c r="C31" i="14"/>
  <c r="B31" i="14"/>
  <c r="AF30" i="14"/>
  <c r="AE30" i="14"/>
  <c r="AE14" i="14" s="1"/>
  <c r="AD30" i="14"/>
  <c r="AC30" i="14"/>
  <c r="AB30" i="14"/>
  <c r="AJ30" i="14" s="1"/>
  <c r="Z30" i="14"/>
  <c r="AI30" i="14" s="1"/>
  <c r="Y30" i="14"/>
  <c r="AH30" i="14" s="1"/>
  <c r="X30" i="14"/>
  <c r="AA30" i="14" s="1"/>
  <c r="AQ30" i="14" s="1"/>
  <c r="AF29" i="14"/>
  <c r="AE29" i="14"/>
  <c r="AD29" i="14"/>
  <c r="AB29" i="14"/>
  <c r="Z29" i="14"/>
  <c r="Y29" i="14"/>
  <c r="AH29" i="14" s="1"/>
  <c r="X29" i="14"/>
  <c r="AC29" i="14" s="1"/>
  <c r="AW29" i="14" s="1"/>
  <c r="AF28" i="14"/>
  <c r="AE28" i="14"/>
  <c r="AD28" i="14"/>
  <c r="AB28" i="14"/>
  <c r="AJ28" i="14" s="1"/>
  <c r="Z28" i="14"/>
  <c r="Z12" i="14" s="1"/>
  <c r="Y28" i="14"/>
  <c r="X28" i="14"/>
  <c r="AM27" i="14"/>
  <c r="AL27" i="14"/>
  <c r="AF27" i="14"/>
  <c r="AE27" i="14"/>
  <c r="AD27" i="14"/>
  <c r="AB27" i="14"/>
  <c r="Z27" i="14"/>
  <c r="Y27" i="14"/>
  <c r="AH27" i="14" s="1"/>
  <c r="X27" i="14"/>
  <c r="AF26" i="14"/>
  <c r="AE26" i="14"/>
  <c r="AD26" i="14"/>
  <c r="AB26" i="14"/>
  <c r="AJ26" i="14" s="1"/>
  <c r="Z26" i="14"/>
  <c r="AI26" i="14" s="1"/>
  <c r="Y26" i="14"/>
  <c r="X26" i="14"/>
  <c r="AA26" i="14" s="1"/>
  <c r="AF25" i="14"/>
  <c r="AE25" i="14"/>
  <c r="AD25" i="14"/>
  <c r="AB25" i="14"/>
  <c r="Z25" i="14"/>
  <c r="AI25" i="14" s="1"/>
  <c r="Y25" i="14"/>
  <c r="X25" i="14"/>
  <c r="AF24" i="14"/>
  <c r="AE24" i="14"/>
  <c r="AD24" i="14"/>
  <c r="AB24" i="14"/>
  <c r="AA24" i="14"/>
  <c r="AO24" i="14" s="1"/>
  <c r="Z24" i="14"/>
  <c r="AM24" i="14" s="1"/>
  <c r="Y24" i="14"/>
  <c r="X24" i="14"/>
  <c r="AF23" i="14"/>
  <c r="AE23" i="14"/>
  <c r="AD23" i="14"/>
  <c r="AB23" i="14"/>
  <c r="Z23" i="14"/>
  <c r="AM23" i="14" s="1"/>
  <c r="Y23" i="14"/>
  <c r="AH23" i="14" s="1"/>
  <c r="X23" i="14"/>
  <c r="AF22" i="14"/>
  <c r="AE22" i="14"/>
  <c r="AD22" i="14"/>
  <c r="AB22" i="14"/>
  <c r="AJ22" i="14" s="1"/>
  <c r="Z22" i="14"/>
  <c r="Y22" i="14"/>
  <c r="X22" i="14"/>
  <c r="AC22" i="14" s="1"/>
  <c r="AF21" i="14"/>
  <c r="AE21" i="14"/>
  <c r="AD21" i="14"/>
  <c r="AB21" i="14"/>
  <c r="AA21" i="14"/>
  <c r="AR21" i="14" s="1"/>
  <c r="Z21" i="14"/>
  <c r="AM21" i="14" s="1"/>
  <c r="Y21" i="14"/>
  <c r="AH21" i="14" s="1"/>
  <c r="X21" i="14"/>
  <c r="AC21" i="14" s="1"/>
  <c r="AF20" i="14"/>
  <c r="AF4" i="14" s="1"/>
  <c r="AE20" i="14"/>
  <c r="AD20" i="14"/>
  <c r="AB20" i="14"/>
  <c r="AJ20" i="14" s="1"/>
  <c r="Z20" i="14"/>
  <c r="Y20" i="14"/>
  <c r="X20" i="14"/>
  <c r="X4" i="14" s="1"/>
  <c r="AF19" i="14"/>
  <c r="AE19" i="14"/>
  <c r="AD19" i="14"/>
  <c r="AB19" i="14"/>
  <c r="Z19" i="14"/>
  <c r="AM19" i="14" s="1"/>
  <c r="Y19" i="14"/>
  <c r="Y31" i="14" s="1"/>
  <c r="X19" i="14"/>
  <c r="AD14" i="14"/>
  <c r="W14" i="14"/>
  <c r="V14" i="14"/>
  <c r="U14" i="14"/>
  <c r="T14" i="14"/>
  <c r="S14" i="14"/>
  <c r="R14" i="14"/>
  <c r="Q14" i="14"/>
  <c r="P14" i="14"/>
  <c r="O14" i="14"/>
  <c r="N14" i="14"/>
  <c r="M14" i="14"/>
  <c r="L14" i="14"/>
  <c r="K14" i="14"/>
  <c r="J14" i="14"/>
  <c r="I14" i="14"/>
  <c r="H14" i="14"/>
  <c r="G14" i="14"/>
  <c r="F14" i="14"/>
  <c r="E14" i="14"/>
  <c r="D14" i="14"/>
  <c r="C14" i="14"/>
  <c r="B14" i="14"/>
  <c r="W13" i="14"/>
  <c r="V13" i="14"/>
  <c r="U13" i="14"/>
  <c r="T13" i="14"/>
  <c r="S13" i="14"/>
  <c r="R13" i="14"/>
  <c r="Q13" i="14"/>
  <c r="P13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C13" i="14"/>
  <c r="B13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W11" i="14"/>
  <c r="V11" i="14"/>
  <c r="U11" i="14"/>
  <c r="T11" i="14"/>
  <c r="S11" i="14"/>
  <c r="R11" i="14"/>
  <c r="Q11" i="14"/>
  <c r="P11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W10" i="14"/>
  <c r="V10" i="14"/>
  <c r="U10" i="14"/>
  <c r="T10" i="14"/>
  <c r="S10" i="14"/>
  <c r="R10" i="14"/>
  <c r="Q10" i="14"/>
  <c r="P10" i="14"/>
  <c r="O10" i="14"/>
  <c r="N10" i="14"/>
  <c r="M10" i="14"/>
  <c r="L10" i="14"/>
  <c r="K10" i="14"/>
  <c r="J10" i="14"/>
  <c r="I10" i="14"/>
  <c r="H10" i="14"/>
  <c r="G10" i="14"/>
  <c r="F10" i="14"/>
  <c r="E10" i="14"/>
  <c r="D10" i="14"/>
  <c r="C10" i="14"/>
  <c r="B10" i="14"/>
  <c r="W9" i="14"/>
  <c r="V9" i="14"/>
  <c r="U9" i="14"/>
  <c r="T9" i="14"/>
  <c r="S9" i="14"/>
  <c r="R9" i="14"/>
  <c r="Q9" i="14"/>
  <c r="P9" i="14"/>
  <c r="O9" i="14"/>
  <c r="N9" i="14"/>
  <c r="M9" i="14"/>
  <c r="L9" i="14"/>
  <c r="K9" i="14"/>
  <c r="J9" i="14"/>
  <c r="I9" i="14"/>
  <c r="H9" i="14"/>
  <c r="G9" i="14"/>
  <c r="F9" i="14"/>
  <c r="E9" i="14"/>
  <c r="D9" i="14"/>
  <c r="C9" i="14"/>
  <c r="B9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AD7" i="14"/>
  <c r="W7" i="14"/>
  <c r="V7" i="14"/>
  <c r="U7" i="14"/>
  <c r="T7" i="14"/>
  <c r="S7" i="14"/>
  <c r="R7" i="14"/>
  <c r="Q7" i="14"/>
  <c r="P7" i="14"/>
  <c r="O7" i="14"/>
  <c r="N7" i="14"/>
  <c r="M7" i="14"/>
  <c r="L7" i="14"/>
  <c r="K7" i="14"/>
  <c r="J7" i="14"/>
  <c r="I7" i="14"/>
  <c r="H7" i="14"/>
  <c r="G7" i="14"/>
  <c r="F7" i="14"/>
  <c r="E7" i="14"/>
  <c r="D7" i="14"/>
  <c r="C7" i="14"/>
  <c r="B7" i="14"/>
  <c r="AE6" i="14"/>
  <c r="W6" i="14"/>
  <c r="V6" i="14"/>
  <c r="U6" i="14"/>
  <c r="T6" i="14"/>
  <c r="S6" i="14"/>
  <c r="R6" i="14"/>
  <c r="Q6" i="14"/>
  <c r="P6" i="14"/>
  <c r="O6" i="14"/>
  <c r="N6" i="14"/>
  <c r="M6" i="14"/>
  <c r="L6" i="14"/>
  <c r="K6" i="14"/>
  <c r="J6" i="14"/>
  <c r="I6" i="14"/>
  <c r="H6" i="14"/>
  <c r="G6" i="14"/>
  <c r="F6" i="14"/>
  <c r="E6" i="14"/>
  <c r="D6" i="14"/>
  <c r="C6" i="14"/>
  <c r="B6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B5" i="14"/>
  <c r="W4" i="14"/>
  <c r="V4" i="14"/>
  <c r="U4" i="14"/>
  <c r="T4" i="14"/>
  <c r="S4" i="14"/>
  <c r="R4" i="14"/>
  <c r="Q4" i="14"/>
  <c r="P4" i="14"/>
  <c r="O4" i="14"/>
  <c r="N4" i="14"/>
  <c r="M4" i="14"/>
  <c r="L4" i="14"/>
  <c r="K4" i="14"/>
  <c r="J4" i="14"/>
  <c r="I4" i="14"/>
  <c r="H4" i="14"/>
  <c r="G4" i="14"/>
  <c r="F4" i="14"/>
  <c r="E4" i="14"/>
  <c r="D4" i="14"/>
  <c r="C4" i="14"/>
  <c r="B4" i="14"/>
  <c r="W3" i="14"/>
  <c r="V3" i="14"/>
  <c r="U3" i="14"/>
  <c r="T3" i="14"/>
  <c r="S3" i="14"/>
  <c r="R3" i="14"/>
  <c r="Q3" i="14"/>
  <c r="P3" i="14"/>
  <c r="O3" i="14"/>
  <c r="N3" i="14"/>
  <c r="M3" i="14"/>
  <c r="L3" i="14"/>
  <c r="K3" i="14"/>
  <c r="J3" i="14"/>
  <c r="I3" i="14"/>
  <c r="H3" i="14"/>
  <c r="G3" i="14"/>
  <c r="F3" i="14"/>
  <c r="E3" i="14"/>
  <c r="D3" i="14"/>
  <c r="C3" i="14"/>
  <c r="B3" i="14"/>
  <c r="V176" i="13"/>
  <c r="T176" i="13"/>
  <c r="S176" i="13"/>
  <c r="Q176" i="13"/>
  <c r="P176" i="13"/>
  <c r="O176" i="13"/>
  <c r="N176" i="13"/>
  <c r="M176" i="13"/>
  <c r="L176" i="13"/>
  <c r="K176" i="13"/>
  <c r="J176" i="13"/>
  <c r="H176" i="13"/>
  <c r="G176" i="13"/>
  <c r="F176" i="13"/>
  <c r="E176" i="13"/>
  <c r="D176" i="13"/>
  <c r="C176" i="13"/>
  <c r="B176" i="13"/>
  <c r="AL175" i="13"/>
  <c r="AF175" i="13"/>
  <c r="AE175" i="13"/>
  <c r="AD175" i="13"/>
  <c r="AB175" i="13"/>
  <c r="AJ175" i="13" s="1"/>
  <c r="AV175" i="13" s="1"/>
  <c r="Z175" i="13"/>
  <c r="AI175" i="13" s="1"/>
  <c r="Y175" i="13"/>
  <c r="AH175" i="13" s="1"/>
  <c r="X175" i="13"/>
  <c r="AL173" i="13"/>
  <c r="AF173" i="13"/>
  <c r="AE173" i="13"/>
  <c r="AD173" i="13"/>
  <c r="AC173" i="13"/>
  <c r="AW173" i="13" s="1"/>
  <c r="AB173" i="13"/>
  <c r="Z173" i="13"/>
  <c r="AI173" i="13" s="1"/>
  <c r="Y173" i="13"/>
  <c r="AH173" i="13" s="1"/>
  <c r="X173" i="13"/>
  <c r="AA173" i="13" s="1"/>
  <c r="AI172" i="13"/>
  <c r="AF172" i="13"/>
  <c r="AE172" i="13"/>
  <c r="AD172" i="13"/>
  <c r="AB172" i="13"/>
  <c r="AJ172" i="13" s="1"/>
  <c r="AV172" i="13" s="1"/>
  <c r="Z172" i="13"/>
  <c r="Y172" i="13"/>
  <c r="AH172" i="13" s="1"/>
  <c r="X172" i="13"/>
  <c r="AC172" i="13" s="1"/>
  <c r="AW172" i="13" s="1"/>
  <c r="AF171" i="13"/>
  <c r="AE171" i="13"/>
  <c r="AD171" i="13"/>
  <c r="AB171" i="13"/>
  <c r="Z171" i="13"/>
  <c r="AM171" i="13" s="1"/>
  <c r="Y171" i="13"/>
  <c r="AH171" i="13" s="1"/>
  <c r="X171" i="13"/>
  <c r="AC171" i="13" s="1"/>
  <c r="AW171" i="13" s="1"/>
  <c r="AL170" i="13"/>
  <c r="AJ170" i="13"/>
  <c r="AF170" i="13"/>
  <c r="AE170" i="13"/>
  <c r="AD170" i="13"/>
  <c r="AB170" i="13"/>
  <c r="Z170" i="13"/>
  <c r="AI170" i="13" s="1"/>
  <c r="Y170" i="13"/>
  <c r="AH170" i="13" s="1"/>
  <c r="X170" i="13"/>
  <c r="AA170" i="13" s="1"/>
  <c r="AL169" i="13"/>
  <c r="AF169" i="13"/>
  <c r="AE169" i="13"/>
  <c r="AD169" i="13"/>
  <c r="AB169" i="13"/>
  <c r="Z169" i="13"/>
  <c r="AI169" i="13" s="1"/>
  <c r="Y169" i="13"/>
  <c r="AH169" i="13" s="1"/>
  <c r="X169" i="13"/>
  <c r="AC169" i="13" s="1"/>
  <c r="AW169" i="13" s="1"/>
  <c r="AF168" i="13"/>
  <c r="AE168" i="13"/>
  <c r="AD168" i="13"/>
  <c r="AB168" i="13"/>
  <c r="AJ168" i="13" s="1"/>
  <c r="AA168" i="13"/>
  <c r="AU168" i="13" s="1"/>
  <c r="Z168" i="13"/>
  <c r="AI168" i="13" s="1"/>
  <c r="Y168" i="13"/>
  <c r="AH168" i="13" s="1"/>
  <c r="X168" i="13"/>
  <c r="AC168" i="13" s="1"/>
  <c r="AI167" i="13"/>
  <c r="AF167" i="13"/>
  <c r="AE167" i="13"/>
  <c r="AD167" i="13"/>
  <c r="AB167" i="13"/>
  <c r="Z167" i="13"/>
  <c r="AM167" i="13" s="1"/>
  <c r="Y167" i="13"/>
  <c r="AH167" i="13" s="1"/>
  <c r="X167" i="13"/>
  <c r="AJ166" i="13"/>
  <c r="AF166" i="13"/>
  <c r="AE166" i="13"/>
  <c r="AD166" i="13"/>
  <c r="AB166" i="13"/>
  <c r="Z166" i="13"/>
  <c r="AI166" i="13" s="1"/>
  <c r="AK166" i="13" s="1"/>
  <c r="Y166" i="13"/>
  <c r="AH166" i="13" s="1"/>
  <c r="X166" i="13"/>
  <c r="AF165" i="13"/>
  <c r="AE165" i="13"/>
  <c r="AD165" i="13"/>
  <c r="AB165" i="13"/>
  <c r="AA165" i="13"/>
  <c r="AU165" i="13" s="1"/>
  <c r="Z165" i="13"/>
  <c r="AI165" i="13" s="1"/>
  <c r="Y165" i="13"/>
  <c r="AH165" i="13" s="1"/>
  <c r="X165" i="13"/>
  <c r="AU164" i="13"/>
  <c r="AT164" i="13"/>
  <c r="AF164" i="13"/>
  <c r="AE164" i="13"/>
  <c r="AD164" i="13"/>
  <c r="AB164" i="13"/>
  <c r="AA164" i="13"/>
  <c r="Z164" i="13"/>
  <c r="AI164" i="13" s="1"/>
  <c r="Y164" i="13"/>
  <c r="AH164" i="13" s="1"/>
  <c r="X164" i="13"/>
  <c r="AC164" i="13" s="1"/>
  <c r="V160" i="13"/>
  <c r="T160" i="13"/>
  <c r="S160" i="13"/>
  <c r="Q160" i="13"/>
  <c r="P160" i="13"/>
  <c r="O160" i="13"/>
  <c r="N160" i="13"/>
  <c r="M160" i="13"/>
  <c r="L160" i="13"/>
  <c r="K160" i="13"/>
  <c r="J160" i="13"/>
  <c r="H160" i="13"/>
  <c r="G160" i="13"/>
  <c r="F160" i="13"/>
  <c r="E160" i="13"/>
  <c r="D160" i="13"/>
  <c r="C160" i="13"/>
  <c r="B160" i="13"/>
  <c r="AF159" i="13"/>
  <c r="AE159" i="13"/>
  <c r="AD159" i="13"/>
  <c r="AB159" i="13"/>
  <c r="AJ159" i="13" s="1"/>
  <c r="AV159" i="13" s="1"/>
  <c r="Z159" i="13"/>
  <c r="AL159" i="13" s="1"/>
  <c r="Y159" i="13"/>
  <c r="AH159" i="13" s="1"/>
  <c r="X159" i="13"/>
  <c r="AC159" i="13" s="1"/>
  <c r="AL157" i="13"/>
  <c r="AF157" i="13"/>
  <c r="AE157" i="13"/>
  <c r="AD157" i="13"/>
  <c r="AB157" i="13"/>
  <c r="AJ157" i="13" s="1"/>
  <c r="AV157" i="13" s="1"/>
  <c r="Z157" i="13"/>
  <c r="AI157" i="13" s="1"/>
  <c r="Y157" i="13"/>
  <c r="AH157" i="13" s="1"/>
  <c r="X157" i="13"/>
  <c r="AF156" i="13"/>
  <c r="AE156" i="13"/>
  <c r="AD156" i="13"/>
  <c r="AC156" i="13"/>
  <c r="AW156" i="13" s="1"/>
  <c r="AB156" i="13"/>
  <c r="Z156" i="13"/>
  <c r="AI156" i="13" s="1"/>
  <c r="Y156" i="13"/>
  <c r="AH156" i="13" s="1"/>
  <c r="X156" i="13"/>
  <c r="AI155" i="13"/>
  <c r="AF155" i="13"/>
  <c r="AE155" i="13"/>
  <c r="AD155" i="13"/>
  <c r="AB155" i="13"/>
  <c r="AJ155" i="13" s="1"/>
  <c r="AV155" i="13" s="1"/>
  <c r="Z155" i="13"/>
  <c r="Y155" i="13"/>
  <c r="AH155" i="13" s="1"/>
  <c r="X155" i="13"/>
  <c r="AC155" i="13" s="1"/>
  <c r="AW155" i="13" s="1"/>
  <c r="AF154" i="13"/>
  <c r="AE154" i="13"/>
  <c r="AD154" i="13"/>
  <c r="AB154" i="13"/>
  <c r="Z154" i="13"/>
  <c r="AM154" i="13" s="1"/>
  <c r="Y154" i="13"/>
  <c r="AH154" i="13" s="1"/>
  <c r="X154" i="13"/>
  <c r="AJ153" i="13"/>
  <c r="AV153" i="13" s="1"/>
  <c r="AF153" i="13"/>
  <c r="AE153" i="13"/>
  <c r="AD153" i="13"/>
  <c r="AB153" i="13"/>
  <c r="AA153" i="13"/>
  <c r="AS153" i="13" s="1"/>
  <c r="Z153" i="13"/>
  <c r="AI153" i="13" s="1"/>
  <c r="Y153" i="13"/>
  <c r="AH153" i="13" s="1"/>
  <c r="X153" i="13"/>
  <c r="AF152" i="13"/>
  <c r="AE152" i="13"/>
  <c r="AD152" i="13"/>
  <c r="AB152" i="13"/>
  <c r="AJ152" i="13" s="1"/>
  <c r="AV152" i="13" s="1"/>
  <c r="Z152" i="13"/>
  <c r="AI152" i="13" s="1"/>
  <c r="Y152" i="13"/>
  <c r="AH152" i="13" s="1"/>
  <c r="X152" i="13"/>
  <c r="AF151" i="13"/>
  <c r="AE151" i="13"/>
  <c r="AD151" i="13"/>
  <c r="AB151" i="13"/>
  <c r="Z151" i="13"/>
  <c r="Y151" i="13"/>
  <c r="AH151" i="13" s="1"/>
  <c r="X151" i="13"/>
  <c r="AC151" i="13" s="1"/>
  <c r="AF150" i="13"/>
  <c r="AE150" i="13"/>
  <c r="AD150" i="13"/>
  <c r="AB150" i="13"/>
  <c r="Z150" i="13"/>
  <c r="AL150" i="13" s="1"/>
  <c r="Y150" i="13"/>
  <c r="AH150" i="13" s="1"/>
  <c r="X150" i="13"/>
  <c r="AC150" i="13" s="1"/>
  <c r="AJ149" i="13"/>
  <c r="AV149" i="13" s="1"/>
  <c r="AF149" i="13"/>
  <c r="AE149" i="13"/>
  <c r="AD149" i="13"/>
  <c r="AB149" i="13"/>
  <c r="Z149" i="13"/>
  <c r="AI149" i="13" s="1"/>
  <c r="Y149" i="13"/>
  <c r="AH149" i="13" s="1"/>
  <c r="X149" i="13"/>
  <c r="AL148" i="13"/>
  <c r="AF148" i="13"/>
  <c r="AE148" i="13"/>
  <c r="AD148" i="13"/>
  <c r="AB148" i="13"/>
  <c r="Z148" i="13"/>
  <c r="AI148" i="13" s="1"/>
  <c r="Y148" i="13"/>
  <c r="Y160" i="13" s="1"/>
  <c r="AH160" i="13" s="1"/>
  <c r="X148" i="13"/>
  <c r="AC148" i="13" s="1"/>
  <c r="AW148" i="13" s="1"/>
  <c r="V144" i="13"/>
  <c r="T144" i="13"/>
  <c r="S144" i="13"/>
  <c r="Q144" i="13"/>
  <c r="P144" i="13"/>
  <c r="O144" i="13"/>
  <c r="N144" i="13"/>
  <c r="M144" i="13"/>
  <c r="L144" i="13"/>
  <c r="K144" i="13"/>
  <c r="J144" i="13"/>
  <c r="H144" i="13"/>
  <c r="G144" i="13"/>
  <c r="F144" i="13"/>
  <c r="E144" i="13"/>
  <c r="D144" i="13"/>
  <c r="C144" i="13"/>
  <c r="B144" i="13"/>
  <c r="AF143" i="13"/>
  <c r="AE143" i="13"/>
  <c r="AD143" i="13"/>
  <c r="AB143" i="13"/>
  <c r="AJ143" i="13" s="1"/>
  <c r="AV143" i="13" s="1"/>
  <c r="AA143" i="13"/>
  <c r="AU143" i="13" s="1"/>
  <c r="Z143" i="13"/>
  <c r="AI143" i="13" s="1"/>
  <c r="Y143" i="13"/>
  <c r="AH143" i="13" s="1"/>
  <c r="X143" i="13"/>
  <c r="AC143" i="13" s="1"/>
  <c r="AL141" i="13"/>
  <c r="AF141" i="13"/>
  <c r="AE141" i="13"/>
  <c r="AD141" i="13"/>
  <c r="AB141" i="13"/>
  <c r="AJ141" i="13" s="1"/>
  <c r="Z141" i="13"/>
  <c r="Y141" i="13"/>
  <c r="AH141" i="13" s="1"/>
  <c r="X141" i="13"/>
  <c r="AC141" i="13" s="1"/>
  <c r="AJ140" i="13"/>
  <c r="AF140" i="13"/>
  <c r="AE140" i="13"/>
  <c r="AD140" i="13"/>
  <c r="AB140" i="13"/>
  <c r="Z140" i="13"/>
  <c r="AI140" i="13" s="1"/>
  <c r="AK140" i="13" s="1"/>
  <c r="Y140" i="13"/>
  <c r="AH140" i="13" s="1"/>
  <c r="X140" i="13"/>
  <c r="AL139" i="13"/>
  <c r="AF139" i="13"/>
  <c r="AE139" i="13"/>
  <c r="AD139" i="13"/>
  <c r="AB139" i="13"/>
  <c r="AA139" i="13"/>
  <c r="AU139" i="13" s="1"/>
  <c r="Z139" i="13"/>
  <c r="AI139" i="13" s="1"/>
  <c r="Y139" i="13"/>
  <c r="AH139" i="13" s="1"/>
  <c r="X139" i="13"/>
  <c r="AC139" i="13" s="1"/>
  <c r="AW139" i="13" s="1"/>
  <c r="AF138" i="13"/>
  <c r="AE138" i="13"/>
  <c r="AD138" i="13"/>
  <c r="AB138" i="13"/>
  <c r="AA138" i="13"/>
  <c r="Z138" i="13"/>
  <c r="Y138" i="13"/>
  <c r="X138" i="13"/>
  <c r="AC138" i="13" s="1"/>
  <c r="AF137" i="13"/>
  <c r="AE137" i="13"/>
  <c r="AD137" i="13"/>
  <c r="AC137" i="13"/>
  <c r="AB137" i="13"/>
  <c r="AJ137" i="13" s="1"/>
  <c r="AV137" i="13" s="1"/>
  <c r="Z137" i="13"/>
  <c r="AM137" i="13" s="1"/>
  <c r="Y137" i="13"/>
  <c r="AH137" i="13" s="1"/>
  <c r="X137" i="13"/>
  <c r="AM136" i="13"/>
  <c r="AF136" i="13"/>
  <c r="AE136" i="13"/>
  <c r="AD136" i="13"/>
  <c r="AB136" i="13"/>
  <c r="AJ136" i="13" s="1"/>
  <c r="AA136" i="13"/>
  <c r="Z136" i="13"/>
  <c r="AI136" i="13" s="1"/>
  <c r="Y136" i="13"/>
  <c r="AH136" i="13" s="1"/>
  <c r="X136" i="13"/>
  <c r="AC136" i="13" s="1"/>
  <c r="AW136" i="13" s="1"/>
  <c r="AL135" i="13"/>
  <c r="AF135" i="13"/>
  <c r="AE135" i="13"/>
  <c r="AD135" i="13"/>
  <c r="AC135" i="13"/>
  <c r="AB135" i="13"/>
  <c r="AA135" i="13"/>
  <c r="Z135" i="13"/>
  <c r="AI135" i="13" s="1"/>
  <c r="Y135" i="13"/>
  <c r="AH135" i="13" s="1"/>
  <c r="X135" i="13"/>
  <c r="AF134" i="13"/>
  <c r="AE134" i="13"/>
  <c r="AD134" i="13"/>
  <c r="AB134" i="13"/>
  <c r="Z134" i="13"/>
  <c r="AI134" i="13" s="1"/>
  <c r="Y134" i="13"/>
  <c r="AH134" i="13" s="1"/>
  <c r="X134" i="13"/>
  <c r="AC134" i="13" s="1"/>
  <c r="AF133" i="13"/>
  <c r="AE133" i="13"/>
  <c r="AD133" i="13"/>
  <c r="AB133" i="13"/>
  <c r="Z133" i="13"/>
  <c r="Y133" i="13"/>
  <c r="AH133" i="13" s="1"/>
  <c r="X133" i="13"/>
  <c r="AJ132" i="13"/>
  <c r="AF132" i="13"/>
  <c r="AE132" i="13"/>
  <c r="AD132" i="13"/>
  <c r="AB132" i="13"/>
  <c r="Z132" i="13"/>
  <c r="AI132" i="13" s="1"/>
  <c r="Y132" i="13"/>
  <c r="X132" i="13"/>
  <c r="V128" i="13"/>
  <c r="T128" i="13"/>
  <c r="S128" i="13"/>
  <c r="Q128" i="13"/>
  <c r="P128" i="13"/>
  <c r="O128" i="13"/>
  <c r="N128" i="13"/>
  <c r="M128" i="13"/>
  <c r="L128" i="13"/>
  <c r="K128" i="13"/>
  <c r="J128" i="13"/>
  <c r="H128" i="13"/>
  <c r="G128" i="13"/>
  <c r="F128" i="13"/>
  <c r="E128" i="13"/>
  <c r="D128" i="13"/>
  <c r="C128" i="13"/>
  <c r="B128" i="13"/>
  <c r="AF127" i="13"/>
  <c r="AE127" i="13"/>
  <c r="AD127" i="13"/>
  <c r="AB127" i="13"/>
  <c r="Z127" i="13"/>
  <c r="AI127" i="13" s="1"/>
  <c r="Y127" i="13"/>
  <c r="AH127" i="13" s="1"/>
  <c r="X127" i="13"/>
  <c r="AJ125" i="13"/>
  <c r="AV125" i="13" s="1"/>
  <c r="AF125" i="13"/>
  <c r="AE125" i="13"/>
  <c r="AD125" i="13"/>
  <c r="AB125" i="13"/>
  <c r="Z125" i="13"/>
  <c r="AL125" i="13" s="1"/>
  <c r="Y125" i="13"/>
  <c r="AH125" i="13" s="1"/>
  <c r="X125" i="13"/>
  <c r="AL124" i="13"/>
  <c r="AF124" i="13"/>
  <c r="AE124" i="13"/>
  <c r="AD124" i="13"/>
  <c r="AB124" i="13"/>
  <c r="Z124" i="13"/>
  <c r="AI124" i="13" s="1"/>
  <c r="Y124" i="13"/>
  <c r="AH124" i="13" s="1"/>
  <c r="X124" i="13"/>
  <c r="AC124" i="13" s="1"/>
  <c r="AW124" i="13" s="1"/>
  <c r="AF123" i="13"/>
  <c r="AE123" i="13"/>
  <c r="AD123" i="13"/>
  <c r="AB123" i="13"/>
  <c r="AJ123" i="13" s="1"/>
  <c r="AV123" i="13" s="1"/>
  <c r="AA123" i="13"/>
  <c r="AT123" i="13" s="1"/>
  <c r="Z123" i="13"/>
  <c r="Y123" i="13"/>
  <c r="AH123" i="13" s="1"/>
  <c r="X123" i="13"/>
  <c r="AC123" i="13" s="1"/>
  <c r="AL122" i="13"/>
  <c r="AF122" i="13"/>
  <c r="AE122" i="13"/>
  <c r="AD122" i="13"/>
  <c r="AB122" i="13"/>
  <c r="AJ122" i="13" s="1"/>
  <c r="AV122" i="13" s="1"/>
  <c r="Z122" i="13"/>
  <c r="AM122" i="13" s="1"/>
  <c r="Y122" i="13"/>
  <c r="AH122" i="13" s="1"/>
  <c r="X122" i="13"/>
  <c r="AC122" i="13" s="1"/>
  <c r="AW122" i="13" s="1"/>
  <c r="AF121" i="13"/>
  <c r="AE121" i="13"/>
  <c r="AD121" i="13"/>
  <c r="AB121" i="13"/>
  <c r="AJ121" i="13" s="1"/>
  <c r="AA121" i="13"/>
  <c r="AN121" i="13" s="1"/>
  <c r="Z121" i="13"/>
  <c r="Y121" i="13"/>
  <c r="AH121" i="13" s="1"/>
  <c r="X121" i="13"/>
  <c r="AC121" i="13" s="1"/>
  <c r="AM120" i="13"/>
  <c r="AL120" i="13"/>
  <c r="AF120" i="13"/>
  <c r="AE120" i="13"/>
  <c r="AD120" i="13"/>
  <c r="AC120" i="13"/>
  <c r="AW120" i="13" s="1"/>
  <c r="AB120" i="13"/>
  <c r="Z120" i="13"/>
  <c r="AI120" i="13" s="1"/>
  <c r="Y120" i="13"/>
  <c r="AH120" i="13" s="1"/>
  <c r="X120" i="13"/>
  <c r="AF119" i="13"/>
  <c r="AE119" i="13"/>
  <c r="AD119" i="13"/>
  <c r="AB119" i="13"/>
  <c r="AJ119" i="13" s="1"/>
  <c r="AV119" i="13" s="1"/>
  <c r="Z119" i="13"/>
  <c r="AM119" i="13" s="1"/>
  <c r="Y119" i="13"/>
  <c r="AH119" i="13" s="1"/>
  <c r="X119" i="13"/>
  <c r="AC119" i="13" s="1"/>
  <c r="AL118" i="13"/>
  <c r="AF118" i="13"/>
  <c r="AE118" i="13"/>
  <c r="AD118" i="13"/>
  <c r="AB118" i="13"/>
  <c r="Z118" i="13"/>
  <c r="AM118" i="13" s="1"/>
  <c r="Y118" i="13"/>
  <c r="AH118" i="13" s="1"/>
  <c r="X118" i="13"/>
  <c r="AC118" i="13" s="1"/>
  <c r="AW118" i="13" s="1"/>
  <c r="AJ117" i="13"/>
  <c r="AF117" i="13"/>
  <c r="AE117" i="13"/>
  <c r="AD117" i="13"/>
  <c r="AB117" i="13"/>
  <c r="AA117" i="13"/>
  <c r="AR117" i="13" s="1"/>
  <c r="Z117" i="13"/>
  <c r="AM117" i="13" s="1"/>
  <c r="Y117" i="13"/>
  <c r="AH117" i="13" s="1"/>
  <c r="X117" i="13"/>
  <c r="AC117" i="13" s="1"/>
  <c r="AF116" i="13"/>
  <c r="AE116" i="13"/>
  <c r="AD116" i="13"/>
  <c r="AB116" i="13"/>
  <c r="Z116" i="13"/>
  <c r="AI116" i="13" s="1"/>
  <c r="Y116" i="13"/>
  <c r="AH116" i="13" s="1"/>
  <c r="X116" i="13"/>
  <c r="AC116" i="13" s="1"/>
  <c r="V112" i="13"/>
  <c r="T112" i="13"/>
  <c r="S112" i="13"/>
  <c r="Q112" i="13"/>
  <c r="P112" i="13"/>
  <c r="O112" i="13"/>
  <c r="N112" i="13"/>
  <c r="M112" i="13"/>
  <c r="L112" i="13"/>
  <c r="K112" i="13"/>
  <c r="J112" i="13"/>
  <c r="H112" i="13"/>
  <c r="G112" i="13"/>
  <c r="F112" i="13"/>
  <c r="E112" i="13"/>
  <c r="D112" i="13"/>
  <c r="C112" i="13"/>
  <c r="B112" i="13"/>
  <c r="AJ111" i="13"/>
  <c r="AF111" i="13"/>
  <c r="AE111" i="13"/>
  <c r="AD111" i="13"/>
  <c r="AB111" i="13"/>
  <c r="Z111" i="13"/>
  <c r="Y111" i="13"/>
  <c r="AH111" i="13" s="1"/>
  <c r="X111" i="13"/>
  <c r="AC111" i="13" s="1"/>
  <c r="AF109" i="13"/>
  <c r="AE109" i="13"/>
  <c r="AD109" i="13"/>
  <c r="AB109" i="13"/>
  <c r="Z109" i="13"/>
  <c r="AL109" i="13" s="1"/>
  <c r="Y109" i="13"/>
  <c r="AH109" i="13" s="1"/>
  <c r="X109" i="13"/>
  <c r="AC109" i="13" s="1"/>
  <c r="AW109" i="13" s="1"/>
  <c r="AJ108" i="13"/>
  <c r="AV108" i="13" s="1"/>
  <c r="AF108" i="13"/>
  <c r="AE108" i="13"/>
  <c r="AD108" i="13"/>
  <c r="AB108" i="13"/>
  <c r="AA108" i="13"/>
  <c r="AN108" i="13" s="1"/>
  <c r="Z108" i="13"/>
  <c r="Y108" i="13"/>
  <c r="AH108" i="13" s="1"/>
  <c r="X108" i="13"/>
  <c r="AC108" i="13" s="1"/>
  <c r="AF107" i="13"/>
  <c r="AE107" i="13"/>
  <c r="AD107" i="13"/>
  <c r="AB107" i="13"/>
  <c r="Z107" i="13"/>
  <c r="AI107" i="13" s="1"/>
  <c r="Y107" i="13"/>
  <c r="AH107" i="13" s="1"/>
  <c r="X107" i="13"/>
  <c r="AC107" i="13" s="1"/>
  <c r="AF106" i="13"/>
  <c r="AE106" i="13"/>
  <c r="AD106" i="13"/>
  <c r="AB106" i="13"/>
  <c r="AJ106" i="13" s="1"/>
  <c r="AA106" i="13"/>
  <c r="Z106" i="13"/>
  <c r="Y106" i="13"/>
  <c r="AH106" i="13" s="1"/>
  <c r="X106" i="13"/>
  <c r="AC106" i="13" s="1"/>
  <c r="AL105" i="13"/>
  <c r="AF105" i="13"/>
  <c r="AE105" i="13"/>
  <c r="AD105" i="13"/>
  <c r="AB105" i="13"/>
  <c r="AJ105" i="13" s="1"/>
  <c r="AV105" i="13" s="1"/>
  <c r="Z105" i="13"/>
  <c r="Y105" i="13"/>
  <c r="AH105" i="13" s="1"/>
  <c r="X105" i="13"/>
  <c r="AC105" i="13" s="1"/>
  <c r="AF104" i="13"/>
  <c r="AE104" i="13"/>
  <c r="AD104" i="13"/>
  <c r="AB104" i="13"/>
  <c r="AJ104" i="13" s="1"/>
  <c r="AV104" i="13" s="1"/>
  <c r="AA104" i="13"/>
  <c r="AU104" i="13" s="1"/>
  <c r="Z104" i="13"/>
  <c r="AL104" i="13" s="1"/>
  <c r="Y104" i="13"/>
  <c r="AH104" i="13" s="1"/>
  <c r="X104" i="13"/>
  <c r="AC104" i="13" s="1"/>
  <c r="AF103" i="13"/>
  <c r="AE103" i="13"/>
  <c r="AD103" i="13"/>
  <c r="AB103" i="13"/>
  <c r="Z103" i="13"/>
  <c r="Y103" i="13"/>
  <c r="AH103" i="13" s="1"/>
  <c r="X103" i="13"/>
  <c r="AI102" i="13"/>
  <c r="AF102" i="13"/>
  <c r="AE102" i="13"/>
  <c r="AD102" i="13"/>
  <c r="AB102" i="13"/>
  <c r="Z102" i="13"/>
  <c r="AL102" i="13" s="1"/>
  <c r="Y102" i="13"/>
  <c r="AH102" i="13" s="1"/>
  <c r="X102" i="13"/>
  <c r="AM101" i="13"/>
  <c r="AF101" i="13"/>
  <c r="AE101" i="13"/>
  <c r="AD101" i="13"/>
  <c r="AC101" i="13"/>
  <c r="AW101" i="13" s="1"/>
  <c r="AB101" i="13"/>
  <c r="Z101" i="13"/>
  <c r="AI101" i="13" s="1"/>
  <c r="Y101" i="13"/>
  <c r="AH101" i="13" s="1"/>
  <c r="X101" i="13"/>
  <c r="AF100" i="13"/>
  <c r="AE100" i="13"/>
  <c r="AD100" i="13"/>
  <c r="AB100" i="13"/>
  <c r="AA100" i="13"/>
  <c r="Z100" i="13"/>
  <c r="AM100" i="13" s="1"/>
  <c r="Y100" i="13"/>
  <c r="X100" i="13"/>
  <c r="AC100" i="13" s="1"/>
  <c r="V96" i="13"/>
  <c r="T96" i="13"/>
  <c r="S96" i="13"/>
  <c r="Q96" i="13"/>
  <c r="P96" i="13"/>
  <c r="O96" i="13"/>
  <c r="N96" i="13"/>
  <c r="M96" i="13"/>
  <c r="L96" i="13"/>
  <c r="K96" i="13"/>
  <c r="J96" i="13"/>
  <c r="H96" i="13"/>
  <c r="G96" i="13"/>
  <c r="F96" i="13"/>
  <c r="E96" i="13"/>
  <c r="D96" i="13"/>
  <c r="C96" i="13"/>
  <c r="B96" i="13"/>
  <c r="AI95" i="13"/>
  <c r="AF95" i="13"/>
  <c r="AE95" i="13"/>
  <c r="AD95" i="13"/>
  <c r="AB95" i="13"/>
  <c r="Z95" i="13"/>
  <c r="Y95" i="13"/>
  <c r="AH95" i="13" s="1"/>
  <c r="X95" i="13"/>
  <c r="AF93" i="13"/>
  <c r="AE93" i="13"/>
  <c r="AD93" i="13"/>
  <c r="AB93" i="13"/>
  <c r="AJ93" i="13" s="1"/>
  <c r="AV93" i="13" s="1"/>
  <c r="Z93" i="13"/>
  <c r="Y93" i="13"/>
  <c r="AH93" i="13" s="1"/>
  <c r="X93" i="13"/>
  <c r="AL92" i="13"/>
  <c r="AF92" i="13"/>
  <c r="AE92" i="13"/>
  <c r="AD92" i="13"/>
  <c r="AB92" i="13"/>
  <c r="AJ92" i="13" s="1"/>
  <c r="AV92" i="13" s="1"/>
  <c r="Z92" i="13"/>
  <c r="AI92" i="13" s="1"/>
  <c r="Y92" i="13"/>
  <c r="AH92" i="13" s="1"/>
  <c r="X92" i="13"/>
  <c r="AC92" i="13" s="1"/>
  <c r="AW92" i="13" s="1"/>
  <c r="AF91" i="13"/>
  <c r="AE91" i="13"/>
  <c r="AD91" i="13"/>
  <c r="AB91" i="13"/>
  <c r="AA91" i="13"/>
  <c r="Z91" i="13"/>
  <c r="AL91" i="13" s="1"/>
  <c r="Y91" i="13"/>
  <c r="AH91" i="13" s="1"/>
  <c r="X91" i="13"/>
  <c r="AC91" i="13" s="1"/>
  <c r="AW91" i="13" s="1"/>
  <c r="AH90" i="13"/>
  <c r="AF90" i="13"/>
  <c r="AE90" i="13"/>
  <c r="AD90" i="13"/>
  <c r="AB90" i="13"/>
  <c r="Z90" i="13"/>
  <c r="AI90" i="13" s="1"/>
  <c r="Y90" i="13"/>
  <c r="X90" i="13"/>
  <c r="AF89" i="13"/>
  <c r="AE89" i="13"/>
  <c r="AD89" i="13"/>
  <c r="AB89" i="13"/>
  <c r="Z89" i="13"/>
  <c r="AM89" i="13" s="1"/>
  <c r="Y89" i="13"/>
  <c r="AH89" i="13" s="1"/>
  <c r="X89" i="13"/>
  <c r="AC89" i="13" s="1"/>
  <c r="AW89" i="13" s="1"/>
  <c r="AL88" i="13"/>
  <c r="AF88" i="13"/>
  <c r="AE88" i="13"/>
  <c r="AD88" i="13"/>
  <c r="AB88" i="13"/>
  <c r="AJ88" i="13" s="1"/>
  <c r="AV88" i="13" s="1"/>
  <c r="Z88" i="13"/>
  <c r="AI88" i="13" s="1"/>
  <c r="Y88" i="13"/>
  <c r="AH88" i="13" s="1"/>
  <c r="X88" i="13"/>
  <c r="AF87" i="13"/>
  <c r="AE87" i="13"/>
  <c r="AD87" i="13"/>
  <c r="AB87" i="13"/>
  <c r="AA87" i="13"/>
  <c r="Z87" i="13"/>
  <c r="AL87" i="13" s="1"/>
  <c r="Y87" i="13"/>
  <c r="X87" i="13"/>
  <c r="AC87" i="13" s="1"/>
  <c r="AF86" i="13"/>
  <c r="AE86" i="13"/>
  <c r="AD86" i="13"/>
  <c r="AB86" i="13"/>
  <c r="Z86" i="13"/>
  <c r="Y86" i="13"/>
  <c r="AH86" i="13" s="1"/>
  <c r="X86" i="13"/>
  <c r="AL85" i="13"/>
  <c r="AF85" i="13"/>
  <c r="AE85" i="13"/>
  <c r="AD85" i="13"/>
  <c r="AC85" i="13"/>
  <c r="AW85" i="13" s="1"/>
  <c r="AB85" i="13"/>
  <c r="Z85" i="13"/>
  <c r="AM85" i="13" s="1"/>
  <c r="Y85" i="13"/>
  <c r="AH85" i="13" s="1"/>
  <c r="X85" i="13"/>
  <c r="AM84" i="13"/>
  <c r="AL84" i="13"/>
  <c r="AJ84" i="13"/>
  <c r="AV84" i="13" s="1"/>
  <c r="AF84" i="13"/>
  <c r="AE84" i="13"/>
  <c r="AD84" i="13"/>
  <c r="AB84" i="13"/>
  <c r="Z84" i="13"/>
  <c r="AI84" i="13" s="1"/>
  <c r="Y84" i="13"/>
  <c r="AH84" i="13" s="1"/>
  <c r="X84" i="13"/>
  <c r="V80" i="13"/>
  <c r="T80" i="13"/>
  <c r="S80" i="13"/>
  <c r="Q80" i="13"/>
  <c r="P80" i="13"/>
  <c r="O80" i="13"/>
  <c r="N80" i="13"/>
  <c r="M80" i="13"/>
  <c r="L80" i="13"/>
  <c r="K80" i="13"/>
  <c r="J80" i="13"/>
  <c r="H80" i="13"/>
  <c r="G80" i="13"/>
  <c r="F80" i="13"/>
  <c r="E80" i="13"/>
  <c r="D80" i="13"/>
  <c r="C80" i="13"/>
  <c r="B80" i="13"/>
  <c r="AF79" i="13"/>
  <c r="AE79" i="13"/>
  <c r="AD79" i="13"/>
  <c r="AB79" i="13"/>
  <c r="Z79" i="13"/>
  <c r="Y79" i="13"/>
  <c r="X79" i="13"/>
  <c r="AF78" i="13"/>
  <c r="AE78" i="13"/>
  <c r="AD78" i="13"/>
  <c r="AB78" i="13"/>
  <c r="Z78" i="13"/>
  <c r="AL78" i="13" s="1"/>
  <c r="Y78" i="13"/>
  <c r="AH78" i="13" s="1"/>
  <c r="X78" i="13"/>
  <c r="AF77" i="13"/>
  <c r="AE77" i="13"/>
  <c r="AD77" i="13"/>
  <c r="AB77" i="13"/>
  <c r="AJ77" i="13" s="1"/>
  <c r="AA77" i="13"/>
  <c r="Z77" i="13"/>
  <c r="AL77" i="13" s="1"/>
  <c r="Y77" i="13"/>
  <c r="X77" i="13"/>
  <c r="AC77" i="13" s="1"/>
  <c r="AW77" i="13" s="1"/>
  <c r="AF76" i="13"/>
  <c r="AE76" i="13"/>
  <c r="AD76" i="13"/>
  <c r="AB76" i="13"/>
  <c r="AJ76" i="13" s="1"/>
  <c r="AA76" i="13"/>
  <c r="Z76" i="13"/>
  <c r="AM76" i="13" s="1"/>
  <c r="Y76" i="13"/>
  <c r="X76" i="13"/>
  <c r="AC76" i="13" s="1"/>
  <c r="AW76" i="13" s="1"/>
  <c r="AM75" i="13"/>
  <c r="AF75" i="13"/>
  <c r="AE75" i="13"/>
  <c r="AD75" i="13"/>
  <c r="AB75" i="13"/>
  <c r="Z75" i="13"/>
  <c r="AL75" i="13" s="1"/>
  <c r="Y75" i="13"/>
  <c r="X75" i="13"/>
  <c r="AA75" i="13" s="1"/>
  <c r="AF74" i="13"/>
  <c r="AE74" i="13"/>
  <c r="AD74" i="13"/>
  <c r="AB74" i="13"/>
  <c r="Z74" i="13"/>
  <c r="AL74" i="13" s="1"/>
  <c r="Y74" i="13"/>
  <c r="X74" i="13"/>
  <c r="AH74" i="13" s="1"/>
  <c r="AF73" i="13"/>
  <c r="AE73" i="13"/>
  <c r="AD73" i="13"/>
  <c r="AB73" i="13"/>
  <c r="AJ73" i="13" s="1"/>
  <c r="Z73" i="13"/>
  <c r="Y73" i="13"/>
  <c r="X73" i="13"/>
  <c r="AC73" i="13" s="1"/>
  <c r="AW73" i="13" s="1"/>
  <c r="AF72" i="13"/>
  <c r="AE72" i="13"/>
  <c r="AD72" i="13"/>
  <c r="AB72" i="13"/>
  <c r="Z72" i="13"/>
  <c r="Y72" i="13"/>
  <c r="AJ72" i="13" s="1"/>
  <c r="X72" i="13"/>
  <c r="AC72" i="13" s="1"/>
  <c r="AF71" i="13"/>
  <c r="AE71" i="13"/>
  <c r="AD71" i="13"/>
  <c r="AB71" i="13"/>
  <c r="Z71" i="13"/>
  <c r="AL71" i="13" s="1"/>
  <c r="Y71" i="13"/>
  <c r="AJ71" i="13" s="1"/>
  <c r="X71" i="13"/>
  <c r="AF70" i="13"/>
  <c r="AE70" i="13"/>
  <c r="AD70" i="13"/>
  <c r="AD80" i="13" s="1"/>
  <c r="AB70" i="13"/>
  <c r="Z70" i="13"/>
  <c r="AI70" i="13" s="1"/>
  <c r="Y70" i="13"/>
  <c r="X70" i="13"/>
  <c r="AC70" i="13" s="1"/>
  <c r="AW70" i="13" s="1"/>
  <c r="AF69" i="13"/>
  <c r="AE69" i="13"/>
  <c r="AD69" i="13"/>
  <c r="AC69" i="13"/>
  <c r="AW69" i="13" s="1"/>
  <c r="AB69" i="13"/>
  <c r="AJ69" i="13" s="1"/>
  <c r="AV69" i="13" s="1"/>
  <c r="Z69" i="13"/>
  <c r="Y69" i="13"/>
  <c r="AH69" i="13" s="1"/>
  <c r="X69" i="13"/>
  <c r="AA69" i="13" s="1"/>
  <c r="AF68" i="13"/>
  <c r="AE68" i="13"/>
  <c r="AD68" i="13"/>
  <c r="AB68" i="13"/>
  <c r="Z68" i="13"/>
  <c r="Y68" i="13"/>
  <c r="X68" i="13"/>
  <c r="AC68" i="13" s="1"/>
  <c r="AW68" i="13" s="1"/>
  <c r="V64" i="13"/>
  <c r="T64" i="13"/>
  <c r="S64" i="13"/>
  <c r="Q64" i="13"/>
  <c r="P64" i="13"/>
  <c r="O64" i="13"/>
  <c r="N64" i="13"/>
  <c r="M64" i="13"/>
  <c r="L64" i="13"/>
  <c r="K64" i="13"/>
  <c r="J64" i="13"/>
  <c r="H64" i="13"/>
  <c r="G64" i="13"/>
  <c r="F64" i="13"/>
  <c r="E64" i="13"/>
  <c r="D64" i="13"/>
  <c r="C64" i="13"/>
  <c r="B64" i="13"/>
  <c r="AF63" i="13"/>
  <c r="AE63" i="13"/>
  <c r="AD63" i="13"/>
  <c r="AB63" i="13"/>
  <c r="Z63" i="13"/>
  <c r="AL63" i="13" s="1"/>
  <c r="Y63" i="13"/>
  <c r="X63" i="13"/>
  <c r="AA63" i="13" s="1"/>
  <c r="AM62" i="13"/>
  <c r="AF62" i="13"/>
  <c r="AE62" i="13"/>
  <c r="AD62" i="13"/>
  <c r="AC62" i="13"/>
  <c r="AW62" i="13" s="1"/>
  <c r="AB62" i="13"/>
  <c r="Z62" i="13"/>
  <c r="AI62" i="13" s="1"/>
  <c r="Y62" i="13"/>
  <c r="AH62" i="13" s="1"/>
  <c r="X62" i="13"/>
  <c r="AF61" i="13"/>
  <c r="AE61" i="13"/>
  <c r="AD61" i="13"/>
  <c r="AC61" i="13"/>
  <c r="AW61" i="13" s="1"/>
  <c r="AB61" i="13"/>
  <c r="AJ61" i="13" s="1"/>
  <c r="Z61" i="13"/>
  <c r="AI61" i="13" s="1"/>
  <c r="Y61" i="13"/>
  <c r="AH61" i="13" s="1"/>
  <c r="X61" i="13"/>
  <c r="AA61" i="13" s="1"/>
  <c r="AI60" i="13"/>
  <c r="AF60" i="13"/>
  <c r="AE60" i="13"/>
  <c r="AD60" i="13"/>
  <c r="AB60" i="13"/>
  <c r="AJ60" i="13" s="1"/>
  <c r="Z60" i="13"/>
  <c r="AM60" i="13" s="1"/>
  <c r="Y60" i="13"/>
  <c r="AH60" i="13" s="1"/>
  <c r="X60" i="13"/>
  <c r="AC60" i="13" s="1"/>
  <c r="AF59" i="13"/>
  <c r="AE59" i="13"/>
  <c r="AD59" i="13"/>
  <c r="AB59" i="13"/>
  <c r="AA59" i="13"/>
  <c r="AN59" i="13" s="1"/>
  <c r="Z59" i="13"/>
  <c r="AL59" i="13" s="1"/>
  <c r="Y59" i="13"/>
  <c r="AH59" i="13" s="1"/>
  <c r="X59" i="13"/>
  <c r="AL58" i="13"/>
  <c r="AF58" i="13"/>
  <c r="AE58" i="13"/>
  <c r="AD58" i="13"/>
  <c r="AB58" i="13"/>
  <c r="Z58" i="13"/>
  <c r="AI58" i="13" s="1"/>
  <c r="Y58" i="13"/>
  <c r="AH58" i="13" s="1"/>
  <c r="X58" i="13"/>
  <c r="AC58" i="13" s="1"/>
  <c r="AW58" i="13" s="1"/>
  <c r="AF57" i="13"/>
  <c r="AE57" i="13"/>
  <c r="AD57" i="13"/>
  <c r="AC57" i="13"/>
  <c r="AW57" i="13" s="1"/>
  <c r="AB57" i="13"/>
  <c r="AJ57" i="13" s="1"/>
  <c r="Z57" i="13"/>
  <c r="Y57" i="13"/>
  <c r="AH57" i="13" s="1"/>
  <c r="X57" i="13"/>
  <c r="AA57" i="13" s="1"/>
  <c r="AI56" i="13"/>
  <c r="AF56" i="13"/>
  <c r="AE56" i="13"/>
  <c r="AD56" i="13"/>
  <c r="AB56" i="13"/>
  <c r="AA56" i="13"/>
  <c r="Z56" i="13"/>
  <c r="Y56" i="13"/>
  <c r="AJ56" i="13" s="1"/>
  <c r="X56" i="13"/>
  <c r="AC56" i="13" s="1"/>
  <c r="AH55" i="13"/>
  <c r="AF55" i="13"/>
  <c r="AE55" i="13"/>
  <c r="AD55" i="13"/>
  <c r="AB55" i="13"/>
  <c r="Z55" i="13"/>
  <c r="AL55" i="13" s="1"/>
  <c r="Y55" i="13"/>
  <c r="X55" i="13"/>
  <c r="AF54" i="13"/>
  <c r="AE54" i="13"/>
  <c r="AD54" i="13"/>
  <c r="AB54" i="13"/>
  <c r="AJ54" i="13" s="1"/>
  <c r="Z54" i="13"/>
  <c r="AL54" i="13" s="1"/>
  <c r="Y54" i="13"/>
  <c r="X54" i="13"/>
  <c r="AH54" i="13" s="1"/>
  <c r="AF53" i="13"/>
  <c r="AE53" i="13"/>
  <c r="AD53" i="13"/>
  <c r="AB53" i="13"/>
  <c r="AJ53" i="13" s="1"/>
  <c r="Z53" i="13"/>
  <c r="AI53" i="13" s="1"/>
  <c r="Y53" i="13"/>
  <c r="X53" i="13"/>
  <c r="AC53" i="13" s="1"/>
  <c r="AW53" i="13" s="1"/>
  <c r="AF52" i="13"/>
  <c r="AE52" i="13"/>
  <c r="AE64" i="13" s="1"/>
  <c r="AD52" i="13"/>
  <c r="AC52" i="13"/>
  <c r="AW52" i="13" s="1"/>
  <c r="AB52" i="13"/>
  <c r="Z52" i="13"/>
  <c r="AL52" i="13" s="1"/>
  <c r="Y52" i="13"/>
  <c r="X52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AL47" i="13"/>
  <c r="AF47" i="13"/>
  <c r="AE47" i="13"/>
  <c r="AD47" i="13"/>
  <c r="AB47" i="13"/>
  <c r="AA47" i="13"/>
  <c r="AN47" i="13" s="1"/>
  <c r="Z47" i="13"/>
  <c r="Y47" i="13"/>
  <c r="AH47" i="13" s="1"/>
  <c r="X47" i="13"/>
  <c r="AC47" i="13" s="1"/>
  <c r="AW47" i="13" s="1"/>
  <c r="AF46" i="13"/>
  <c r="AE46" i="13"/>
  <c r="AD46" i="13"/>
  <c r="AB46" i="13"/>
  <c r="AJ46" i="13" s="1"/>
  <c r="AA46" i="13"/>
  <c r="Z46" i="13"/>
  <c r="AI46" i="13" s="1"/>
  <c r="Y46" i="13"/>
  <c r="X46" i="13"/>
  <c r="AC46" i="13" s="1"/>
  <c r="AM45" i="13"/>
  <c r="AF45" i="13"/>
  <c r="AE45" i="13"/>
  <c r="AD45" i="13"/>
  <c r="AC45" i="13"/>
  <c r="AW45" i="13" s="1"/>
  <c r="AB45" i="13"/>
  <c r="Z45" i="13"/>
  <c r="AI45" i="13" s="1"/>
  <c r="Y45" i="13"/>
  <c r="AH45" i="13" s="1"/>
  <c r="X45" i="13"/>
  <c r="AL44" i="13"/>
  <c r="AF44" i="13"/>
  <c r="AE44" i="13"/>
  <c r="AD44" i="13"/>
  <c r="AC44" i="13"/>
  <c r="AW44" i="13" s="1"/>
  <c r="AB44" i="13"/>
  <c r="AJ44" i="13" s="1"/>
  <c r="AV44" i="13" s="1"/>
  <c r="Z44" i="13"/>
  <c r="AI44" i="13" s="1"/>
  <c r="Y44" i="13"/>
  <c r="AH44" i="13" s="1"/>
  <c r="X44" i="13"/>
  <c r="AA44" i="13" s="1"/>
  <c r="AL43" i="13"/>
  <c r="AF43" i="13"/>
  <c r="AE43" i="13"/>
  <c r="AD43" i="13"/>
  <c r="AB43" i="13"/>
  <c r="Z43" i="13"/>
  <c r="AM43" i="13" s="1"/>
  <c r="Y43" i="13"/>
  <c r="AJ43" i="13" s="1"/>
  <c r="X43" i="13"/>
  <c r="AC43" i="13" s="1"/>
  <c r="AW43" i="13" s="1"/>
  <c r="AF42" i="13"/>
  <c r="AE42" i="13"/>
  <c r="AD42" i="13"/>
  <c r="AB42" i="13"/>
  <c r="Z42" i="13"/>
  <c r="Y42" i="13"/>
  <c r="AJ42" i="13" s="1"/>
  <c r="X42" i="13"/>
  <c r="AF41" i="13"/>
  <c r="AE41" i="13"/>
  <c r="AD41" i="13"/>
  <c r="AB41" i="13"/>
  <c r="Z41" i="13"/>
  <c r="AM41" i="13" s="1"/>
  <c r="Y41" i="13"/>
  <c r="X41" i="13"/>
  <c r="AW40" i="13"/>
  <c r="AF40" i="13"/>
  <c r="AE40" i="13"/>
  <c r="AD40" i="13"/>
  <c r="AC40" i="13"/>
  <c r="AB40" i="13"/>
  <c r="Z40" i="13"/>
  <c r="AI40" i="13" s="1"/>
  <c r="Y40" i="13"/>
  <c r="AH40" i="13" s="1"/>
  <c r="X40" i="13"/>
  <c r="AA40" i="13" s="1"/>
  <c r="AU40" i="13" s="1"/>
  <c r="AI39" i="13"/>
  <c r="AF39" i="13"/>
  <c r="AE39" i="13"/>
  <c r="AD39" i="13"/>
  <c r="AC39" i="13"/>
  <c r="AB39" i="13"/>
  <c r="AJ39" i="13" s="1"/>
  <c r="Z39" i="13"/>
  <c r="Y39" i="13"/>
  <c r="AH39" i="13" s="1"/>
  <c r="X39" i="13"/>
  <c r="AA39" i="13" s="1"/>
  <c r="AF38" i="13"/>
  <c r="AE38" i="13"/>
  <c r="AD38" i="13"/>
  <c r="AB38" i="13"/>
  <c r="Z38" i="13"/>
  <c r="AI38" i="13" s="1"/>
  <c r="Y38" i="13"/>
  <c r="AH38" i="13" s="1"/>
  <c r="X38" i="13"/>
  <c r="AC38" i="13" s="1"/>
  <c r="AM37" i="13"/>
  <c r="AF37" i="13"/>
  <c r="AE37" i="13"/>
  <c r="AD37" i="13"/>
  <c r="AB37" i="13"/>
  <c r="Z37" i="13"/>
  <c r="AL37" i="13" s="1"/>
  <c r="Y37" i="13"/>
  <c r="AH37" i="13" s="1"/>
  <c r="X37" i="13"/>
  <c r="AM36" i="13"/>
  <c r="AF36" i="13"/>
  <c r="AE36" i="13"/>
  <c r="AD36" i="13"/>
  <c r="AB36" i="13"/>
  <c r="AJ36" i="13" s="1"/>
  <c r="AA36" i="13"/>
  <c r="Z36" i="13"/>
  <c r="AL36" i="13" s="1"/>
  <c r="Y36" i="13"/>
  <c r="X36" i="13"/>
  <c r="AC36" i="13" s="1"/>
  <c r="AW36" i="13" s="1"/>
  <c r="W32" i="13"/>
  <c r="V32" i="13"/>
  <c r="U32" i="13"/>
  <c r="T32" i="13"/>
  <c r="S32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B32" i="13"/>
  <c r="AF31" i="13"/>
  <c r="AE31" i="13"/>
  <c r="AD31" i="13"/>
  <c r="AB31" i="13"/>
  <c r="Z31" i="13"/>
  <c r="AM31" i="13" s="1"/>
  <c r="Y31" i="13"/>
  <c r="X31" i="13"/>
  <c r="AF30" i="13"/>
  <c r="AE30" i="13"/>
  <c r="AD30" i="13"/>
  <c r="AB30" i="13"/>
  <c r="Z30" i="13"/>
  <c r="AI30" i="13" s="1"/>
  <c r="Y30" i="13"/>
  <c r="AH30" i="13" s="1"/>
  <c r="X30" i="13"/>
  <c r="AC30" i="13" s="1"/>
  <c r="AW30" i="13" s="1"/>
  <c r="AF29" i="13"/>
  <c r="AE29" i="13"/>
  <c r="AD29" i="13"/>
  <c r="AB29" i="13"/>
  <c r="AA29" i="13"/>
  <c r="Z29" i="13"/>
  <c r="Y29" i="13"/>
  <c r="X29" i="13"/>
  <c r="AC29" i="13" s="1"/>
  <c r="AW29" i="13" s="1"/>
  <c r="AF28" i="13"/>
  <c r="AE28" i="13"/>
  <c r="AD28" i="13"/>
  <c r="AB28" i="13"/>
  <c r="AA28" i="13"/>
  <c r="Z28" i="13"/>
  <c r="AI28" i="13" s="1"/>
  <c r="Y28" i="13"/>
  <c r="AH28" i="13" s="1"/>
  <c r="X28" i="13"/>
  <c r="AC28" i="13" s="1"/>
  <c r="AM27" i="13"/>
  <c r="AF27" i="13"/>
  <c r="AE27" i="13"/>
  <c r="AD27" i="13"/>
  <c r="AB27" i="13"/>
  <c r="Z27" i="13"/>
  <c r="AI27" i="13" s="1"/>
  <c r="Y27" i="13"/>
  <c r="AH27" i="13" s="1"/>
  <c r="X27" i="13"/>
  <c r="AM26" i="13"/>
  <c r="AF26" i="13"/>
  <c r="AE26" i="13"/>
  <c r="AD26" i="13"/>
  <c r="AB26" i="13"/>
  <c r="AJ26" i="13" s="1"/>
  <c r="AA26" i="13"/>
  <c r="Z26" i="13"/>
  <c r="Y26" i="13"/>
  <c r="X26" i="13"/>
  <c r="AC26" i="13" s="1"/>
  <c r="AW26" i="13" s="1"/>
  <c r="AF25" i="13"/>
  <c r="AE25" i="13"/>
  <c r="AD25" i="13"/>
  <c r="AB25" i="13"/>
  <c r="AJ25" i="13" s="1"/>
  <c r="Z25" i="13"/>
  <c r="AM25" i="13" s="1"/>
  <c r="Y25" i="13"/>
  <c r="X25" i="13"/>
  <c r="AC25" i="13" s="1"/>
  <c r="AW25" i="13" s="1"/>
  <c r="AU24" i="13"/>
  <c r="AR24" i="13"/>
  <c r="AF24" i="13"/>
  <c r="AE24" i="13"/>
  <c r="AD24" i="13"/>
  <c r="AB24" i="13"/>
  <c r="AA24" i="13"/>
  <c r="AS24" i="13" s="1"/>
  <c r="Z24" i="13"/>
  <c r="AI24" i="13" s="1"/>
  <c r="Y24" i="13"/>
  <c r="X24" i="13"/>
  <c r="AC24" i="13" s="1"/>
  <c r="AF23" i="13"/>
  <c r="AE23" i="13"/>
  <c r="AD23" i="13"/>
  <c r="AB23" i="13"/>
  <c r="Z23" i="13"/>
  <c r="AI23" i="13" s="1"/>
  <c r="Y23" i="13"/>
  <c r="X23" i="13"/>
  <c r="AI22" i="13"/>
  <c r="AF22" i="13"/>
  <c r="AE22" i="13"/>
  <c r="AD22" i="13"/>
  <c r="AB22" i="13"/>
  <c r="AJ22" i="13" s="1"/>
  <c r="Z22" i="13"/>
  <c r="Y22" i="13"/>
  <c r="AH22" i="13" s="1"/>
  <c r="X22" i="13"/>
  <c r="AC22" i="13" s="1"/>
  <c r="AF21" i="13"/>
  <c r="AE21" i="13"/>
  <c r="AD21" i="13"/>
  <c r="AB21" i="13"/>
  <c r="Z21" i="13"/>
  <c r="AM21" i="13" s="1"/>
  <c r="Y21" i="13"/>
  <c r="AH21" i="13" s="1"/>
  <c r="X21" i="13"/>
  <c r="AA21" i="13" s="1"/>
  <c r="AJ20" i="13"/>
  <c r="AF20" i="13"/>
  <c r="AE20" i="13"/>
  <c r="AD20" i="13"/>
  <c r="AB20" i="13"/>
  <c r="Z20" i="13"/>
  <c r="AL20" i="13" s="1"/>
  <c r="Y20" i="13"/>
  <c r="X20" i="13"/>
  <c r="AH10" i="13"/>
  <c r="AJ7" i="13"/>
  <c r="AM6" i="13"/>
  <c r="Q13" i="4"/>
  <c r="I112" i="1"/>
  <c r="J112" i="1"/>
  <c r="K112" i="1"/>
  <c r="L112" i="1"/>
  <c r="M112" i="1"/>
  <c r="O112" i="1"/>
  <c r="P112" i="1"/>
  <c r="Q112" i="1"/>
  <c r="R112" i="1"/>
  <c r="S112" i="1"/>
  <c r="T112" i="1"/>
  <c r="U112" i="1"/>
  <c r="V112" i="1"/>
  <c r="W112" i="1"/>
  <c r="X112" i="1"/>
  <c r="I96" i="1"/>
  <c r="J96" i="1"/>
  <c r="K96" i="1"/>
  <c r="L96" i="1"/>
  <c r="M96" i="1"/>
  <c r="O96" i="1"/>
  <c r="P96" i="1"/>
  <c r="Q96" i="1"/>
  <c r="R96" i="1"/>
  <c r="S96" i="1"/>
  <c r="T96" i="1"/>
  <c r="U96" i="1"/>
  <c r="V96" i="1"/>
  <c r="W96" i="1"/>
  <c r="X96" i="1"/>
  <c r="AG143" i="1"/>
  <c r="AF143" i="1"/>
  <c r="AE143" i="1"/>
  <c r="AC143" i="1"/>
  <c r="AA143" i="1"/>
  <c r="Z143" i="1"/>
  <c r="Y143" i="1"/>
  <c r="AD143" i="1" s="1"/>
  <c r="AY143" i="1" s="1"/>
  <c r="AG142" i="1"/>
  <c r="AF142" i="1"/>
  <c r="AE142" i="1"/>
  <c r="AC142" i="1"/>
  <c r="AA142" i="1"/>
  <c r="Z142" i="1"/>
  <c r="Y142" i="1"/>
  <c r="AD142" i="1" s="1"/>
  <c r="AY142" i="1" s="1"/>
  <c r="AG141" i="1"/>
  <c r="AF141" i="1"/>
  <c r="AE141" i="1"/>
  <c r="AC141" i="1"/>
  <c r="AA141" i="1"/>
  <c r="Z141" i="1"/>
  <c r="Y141" i="1"/>
  <c r="AD141" i="1" s="1"/>
  <c r="AG140" i="1"/>
  <c r="AF140" i="1"/>
  <c r="AE140" i="1"/>
  <c r="AC140" i="1"/>
  <c r="AA140" i="1"/>
  <c r="Z140" i="1"/>
  <c r="Y140" i="1"/>
  <c r="AB140" i="1" s="1"/>
  <c r="AG139" i="1"/>
  <c r="AF139" i="1"/>
  <c r="AE139" i="1"/>
  <c r="AC139" i="1"/>
  <c r="AA139" i="1"/>
  <c r="Z139" i="1"/>
  <c r="Y139" i="1"/>
  <c r="AD139" i="1" s="1"/>
  <c r="AG138" i="1"/>
  <c r="AF138" i="1"/>
  <c r="AE138" i="1"/>
  <c r="AC138" i="1"/>
  <c r="AA138" i="1"/>
  <c r="Z138" i="1"/>
  <c r="Y138" i="1"/>
  <c r="AD138" i="1" s="1"/>
  <c r="AG137" i="1"/>
  <c r="AF137" i="1"/>
  <c r="AE137" i="1"/>
  <c r="AC137" i="1"/>
  <c r="AA137" i="1"/>
  <c r="Z137" i="1"/>
  <c r="Y137" i="1"/>
  <c r="AD137" i="1" s="1"/>
  <c r="AG136" i="1"/>
  <c r="AF136" i="1"/>
  <c r="AE136" i="1"/>
  <c r="AC136" i="1"/>
  <c r="AA136" i="1"/>
  <c r="Z136" i="1"/>
  <c r="Y136" i="1"/>
  <c r="AD136" i="1" s="1"/>
  <c r="AG135" i="1"/>
  <c r="AF135" i="1"/>
  <c r="AE135" i="1"/>
  <c r="AC135" i="1"/>
  <c r="AA135" i="1"/>
  <c r="Z135" i="1"/>
  <c r="Y135" i="1"/>
  <c r="AD135" i="1" s="1"/>
  <c r="AG134" i="1"/>
  <c r="AF134" i="1"/>
  <c r="AE134" i="1"/>
  <c r="AC134" i="1"/>
  <c r="AA134" i="1"/>
  <c r="Z134" i="1"/>
  <c r="Y134" i="1"/>
  <c r="AD134" i="1" s="1"/>
  <c r="AG133" i="1"/>
  <c r="AF133" i="1"/>
  <c r="AE133" i="1"/>
  <c r="AC133" i="1"/>
  <c r="AA133" i="1"/>
  <c r="Z133" i="1"/>
  <c r="Y133" i="1"/>
  <c r="AD133" i="1" s="1"/>
  <c r="AY133" i="1" s="1"/>
  <c r="AG132" i="1"/>
  <c r="AF132" i="1"/>
  <c r="AE132" i="1"/>
  <c r="AC132" i="1"/>
  <c r="AA132" i="1"/>
  <c r="Z132" i="1"/>
  <c r="Y132" i="1"/>
  <c r="AB132" i="1" s="1"/>
  <c r="AG127" i="1"/>
  <c r="AF127" i="1"/>
  <c r="AE127" i="1"/>
  <c r="AC127" i="1"/>
  <c r="AA127" i="1"/>
  <c r="Z127" i="1"/>
  <c r="Y127" i="1"/>
  <c r="AD127" i="1" s="1"/>
  <c r="AG126" i="1"/>
  <c r="AF126" i="1"/>
  <c r="AE126" i="1"/>
  <c r="AC126" i="1"/>
  <c r="AA126" i="1"/>
  <c r="Z126" i="1"/>
  <c r="Y126" i="1"/>
  <c r="AD126" i="1" s="1"/>
  <c r="AG125" i="1"/>
  <c r="AF125" i="1"/>
  <c r="AE125" i="1"/>
  <c r="AC125" i="1"/>
  <c r="AA125" i="1"/>
  <c r="Z125" i="1"/>
  <c r="Y125" i="1"/>
  <c r="AD125" i="1" s="1"/>
  <c r="AG124" i="1"/>
  <c r="AF124" i="1"/>
  <c r="AE124" i="1"/>
  <c r="AC124" i="1"/>
  <c r="AA124" i="1"/>
  <c r="Z124" i="1"/>
  <c r="Y124" i="1"/>
  <c r="AD124" i="1" s="1"/>
  <c r="AG123" i="1"/>
  <c r="AF123" i="1"/>
  <c r="AE123" i="1"/>
  <c r="AC123" i="1"/>
  <c r="AA123" i="1"/>
  <c r="Z123" i="1"/>
  <c r="Y123" i="1"/>
  <c r="AD123" i="1" s="1"/>
  <c r="AG122" i="1"/>
  <c r="AF122" i="1"/>
  <c r="AE122" i="1"/>
  <c r="AC122" i="1"/>
  <c r="AA122" i="1"/>
  <c r="Z122" i="1"/>
  <c r="Y122" i="1"/>
  <c r="AD122" i="1" s="1"/>
  <c r="AG121" i="1"/>
  <c r="AF121" i="1"/>
  <c r="AE121" i="1"/>
  <c r="AC121" i="1"/>
  <c r="AA121" i="1"/>
  <c r="Z121" i="1"/>
  <c r="Y121" i="1"/>
  <c r="AB121" i="1" s="1"/>
  <c r="AG120" i="1"/>
  <c r="AF120" i="1"/>
  <c r="AE120" i="1"/>
  <c r="AC120" i="1"/>
  <c r="AA120" i="1"/>
  <c r="Z120" i="1"/>
  <c r="Y120" i="1"/>
  <c r="AD120" i="1" s="1"/>
  <c r="AG119" i="1"/>
  <c r="AF119" i="1"/>
  <c r="AE119" i="1"/>
  <c r="AC119" i="1"/>
  <c r="AA119" i="1"/>
  <c r="Z119" i="1"/>
  <c r="Y119" i="1"/>
  <c r="AD119" i="1" s="1"/>
  <c r="AG118" i="1"/>
  <c r="AF118" i="1"/>
  <c r="AE118" i="1"/>
  <c r="AC118" i="1"/>
  <c r="AA118" i="1"/>
  <c r="Z118" i="1"/>
  <c r="Y118" i="1"/>
  <c r="AD118" i="1" s="1"/>
  <c r="AG117" i="1"/>
  <c r="AF117" i="1"/>
  <c r="AE117" i="1"/>
  <c r="AC117" i="1"/>
  <c r="AA117" i="1"/>
  <c r="Z117" i="1"/>
  <c r="Y117" i="1"/>
  <c r="AD117" i="1" s="1"/>
  <c r="AG116" i="1"/>
  <c r="AF116" i="1"/>
  <c r="AE116" i="1"/>
  <c r="AC116" i="1"/>
  <c r="AA116" i="1"/>
  <c r="Z116" i="1"/>
  <c r="Y116" i="1"/>
  <c r="AG111" i="1"/>
  <c r="AF111" i="1"/>
  <c r="AE111" i="1"/>
  <c r="AC111" i="1"/>
  <c r="AA111" i="1"/>
  <c r="Z111" i="1"/>
  <c r="Y111" i="1"/>
  <c r="AD111" i="1" s="1"/>
  <c r="AG110" i="1"/>
  <c r="AF110" i="1"/>
  <c r="AE110" i="1"/>
  <c r="AC110" i="1"/>
  <c r="AA110" i="1"/>
  <c r="Z110" i="1"/>
  <c r="Y110" i="1"/>
  <c r="AD110" i="1" s="1"/>
  <c r="AG109" i="1"/>
  <c r="AF109" i="1"/>
  <c r="AE109" i="1"/>
  <c r="AC109" i="1"/>
  <c r="AA109" i="1"/>
  <c r="Z109" i="1"/>
  <c r="Y109" i="1"/>
  <c r="AD109" i="1" s="1"/>
  <c r="AY109" i="1" s="1"/>
  <c r="AG108" i="1"/>
  <c r="AF108" i="1"/>
  <c r="AE108" i="1"/>
  <c r="AC108" i="1"/>
  <c r="AA108" i="1"/>
  <c r="Z108" i="1"/>
  <c r="Y108" i="1"/>
  <c r="AD108" i="1" s="1"/>
  <c r="AY108" i="1" s="1"/>
  <c r="AG107" i="1"/>
  <c r="AF107" i="1"/>
  <c r="AE107" i="1"/>
  <c r="AC107" i="1"/>
  <c r="AA107" i="1"/>
  <c r="Z107" i="1"/>
  <c r="Y107" i="1"/>
  <c r="AD107" i="1" s="1"/>
  <c r="AG106" i="1"/>
  <c r="AF106" i="1"/>
  <c r="AE106" i="1"/>
  <c r="AC106" i="1"/>
  <c r="AA106" i="1"/>
  <c r="Z106" i="1"/>
  <c r="Y106" i="1"/>
  <c r="AD106" i="1" s="1"/>
  <c r="AG105" i="1"/>
  <c r="AF105" i="1"/>
  <c r="AE105" i="1"/>
  <c r="AC105" i="1"/>
  <c r="AA105" i="1"/>
  <c r="Z105" i="1"/>
  <c r="Y105" i="1"/>
  <c r="AD105" i="1" s="1"/>
  <c r="AG104" i="1"/>
  <c r="AF104" i="1"/>
  <c r="AE104" i="1"/>
  <c r="AC104" i="1"/>
  <c r="AA104" i="1"/>
  <c r="Z104" i="1"/>
  <c r="Y104" i="1"/>
  <c r="AD104" i="1" s="1"/>
  <c r="AG103" i="1"/>
  <c r="AF103" i="1"/>
  <c r="AE103" i="1"/>
  <c r="AC103" i="1"/>
  <c r="AA103" i="1"/>
  <c r="Z103" i="1"/>
  <c r="Y103" i="1"/>
  <c r="AD103" i="1" s="1"/>
  <c r="AG102" i="1"/>
  <c r="AF102" i="1"/>
  <c r="AE102" i="1"/>
  <c r="AC102" i="1"/>
  <c r="AA102" i="1"/>
  <c r="Z102" i="1"/>
  <c r="Y102" i="1"/>
  <c r="AB102" i="1" s="1"/>
  <c r="AG101" i="1"/>
  <c r="AF101" i="1"/>
  <c r="AE101" i="1"/>
  <c r="AC101" i="1"/>
  <c r="AA101" i="1"/>
  <c r="Z101" i="1"/>
  <c r="Y101" i="1"/>
  <c r="AD101" i="1" s="1"/>
  <c r="AG100" i="1"/>
  <c r="AF100" i="1"/>
  <c r="AE100" i="1"/>
  <c r="AC100" i="1"/>
  <c r="AA100" i="1"/>
  <c r="Z100" i="1"/>
  <c r="Y100" i="1"/>
  <c r="AG95" i="1"/>
  <c r="AF95" i="1"/>
  <c r="AE95" i="1"/>
  <c r="AC95" i="1"/>
  <c r="AA95" i="1"/>
  <c r="Z95" i="1"/>
  <c r="Y95" i="1"/>
  <c r="AD95" i="1" s="1"/>
  <c r="AG94" i="1"/>
  <c r="AF94" i="1"/>
  <c r="AE94" i="1"/>
  <c r="AC94" i="1"/>
  <c r="AA94" i="1"/>
  <c r="Z94" i="1"/>
  <c r="Y94" i="1"/>
  <c r="AB94" i="1" s="1"/>
  <c r="AG93" i="1"/>
  <c r="AF93" i="1"/>
  <c r="AE93" i="1"/>
  <c r="AC93" i="1"/>
  <c r="AA93" i="1"/>
  <c r="Z93" i="1"/>
  <c r="Y93" i="1"/>
  <c r="AB93" i="1" s="1"/>
  <c r="AG92" i="1"/>
  <c r="AF92" i="1"/>
  <c r="AE92" i="1"/>
  <c r="AC92" i="1"/>
  <c r="AA92" i="1"/>
  <c r="Z92" i="1"/>
  <c r="Y92" i="1"/>
  <c r="AB92" i="1" s="1"/>
  <c r="AG91" i="1"/>
  <c r="AF91" i="1"/>
  <c r="AE91" i="1"/>
  <c r="AC91" i="1"/>
  <c r="AA91" i="1"/>
  <c r="Z91" i="1"/>
  <c r="Y91" i="1"/>
  <c r="AD91" i="1" s="1"/>
  <c r="AG90" i="1"/>
  <c r="AF90" i="1"/>
  <c r="AE90" i="1"/>
  <c r="AC90" i="1"/>
  <c r="AA90" i="1"/>
  <c r="Z90" i="1"/>
  <c r="Y90" i="1"/>
  <c r="AB90" i="1" s="1"/>
  <c r="AG89" i="1"/>
  <c r="AF89" i="1"/>
  <c r="AE89" i="1"/>
  <c r="AC89" i="1"/>
  <c r="AA89" i="1"/>
  <c r="Z89" i="1"/>
  <c r="Y89" i="1"/>
  <c r="AD89" i="1" s="1"/>
  <c r="AG88" i="1"/>
  <c r="AF88" i="1"/>
  <c r="AE88" i="1"/>
  <c r="AC88" i="1"/>
  <c r="AA88" i="1"/>
  <c r="Z88" i="1"/>
  <c r="Y88" i="1"/>
  <c r="AB88" i="1" s="1"/>
  <c r="AG87" i="1"/>
  <c r="AF87" i="1"/>
  <c r="AE87" i="1"/>
  <c r="AC87" i="1"/>
  <c r="AA87" i="1"/>
  <c r="Z87" i="1"/>
  <c r="Y87" i="1"/>
  <c r="AD87" i="1" s="1"/>
  <c r="AG86" i="1"/>
  <c r="AF86" i="1"/>
  <c r="AE86" i="1"/>
  <c r="AC86" i="1"/>
  <c r="AA86" i="1"/>
  <c r="Z86" i="1"/>
  <c r="Y86" i="1"/>
  <c r="AB86" i="1" s="1"/>
  <c r="AG85" i="1"/>
  <c r="AF85" i="1"/>
  <c r="AE85" i="1"/>
  <c r="AC85" i="1"/>
  <c r="AA85" i="1"/>
  <c r="Z85" i="1"/>
  <c r="Y85" i="1"/>
  <c r="AB85" i="1" s="1"/>
  <c r="AG84" i="1"/>
  <c r="AF84" i="1"/>
  <c r="AE84" i="1"/>
  <c r="AC84" i="1"/>
  <c r="AA84" i="1"/>
  <c r="Z84" i="1"/>
  <c r="Y84" i="1"/>
  <c r="AD84" i="1" s="1"/>
  <c r="AG25" i="2"/>
  <c r="AF25" i="2"/>
  <c r="AE25" i="2"/>
  <c r="AA25" i="2"/>
  <c r="Z25" i="2"/>
  <c r="Y25" i="2"/>
  <c r="X25" i="2"/>
  <c r="W25" i="2"/>
  <c r="T25" i="2"/>
  <c r="S25" i="2"/>
  <c r="R25" i="2"/>
  <c r="P25" i="2"/>
  <c r="O25" i="2"/>
  <c r="M25" i="2"/>
  <c r="L25" i="2"/>
  <c r="K25" i="2"/>
  <c r="J25" i="2"/>
  <c r="I25" i="2"/>
  <c r="H25" i="2"/>
  <c r="G25" i="2"/>
  <c r="F25" i="2"/>
  <c r="E25" i="2"/>
  <c r="D25" i="2"/>
  <c r="C25" i="2"/>
  <c r="B25" i="2"/>
  <c r="AL23" i="2"/>
  <c r="AM23" i="2" s="1"/>
  <c r="AJ23" i="2"/>
  <c r="AI23" i="2"/>
  <c r="AH23" i="2"/>
  <c r="AY158" i="1" l="1"/>
  <c r="AY190" i="1"/>
  <c r="AY87" i="1"/>
  <c r="AY111" i="1"/>
  <c r="AY135" i="1"/>
  <c r="AY95" i="1"/>
  <c r="AY123" i="1"/>
  <c r="AY103" i="1"/>
  <c r="AY91" i="1"/>
  <c r="AY89" i="1"/>
  <c r="AY84" i="1"/>
  <c r="AC9" i="2"/>
  <c r="AD9" i="2"/>
  <c r="AY149" i="1"/>
  <c r="AY104" i="1"/>
  <c r="AK212" i="1"/>
  <c r="AO212" i="1"/>
  <c r="AY105" i="1"/>
  <c r="AY136" i="1"/>
  <c r="AY189" i="1"/>
  <c r="AY186" i="1"/>
  <c r="AY183" i="1"/>
  <c r="AY182" i="1"/>
  <c r="AY181" i="1"/>
  <c r="AY168" i="1"/>
  <c r="AY170" i="1"/>
  <c r="AY169" i="1"/>
  <c r="AY152" i="1"/>
  <c r="AY141" i="1"/>
  <c r="AY137" i="1"/>
  <c r="AY122" i="1"/>
  <c r="AY120" i="1"/>
  <c r="AY125" i="1"/>
  <c r="AY124" i="1"/>
  <c r="AY117" i="1"/>
  <c r="AY110" i="1"/>
  <c r="AY134" i="1"/>
  <c r="AB231" i="1"/>
  <c r="AY101" i="1"/>
  <c r="AD203" i="1"/>
  <c r="AD204" i="1"/>
  <c r="AD205" i="1"/>
  <c r="N15" i="1"/>
  <c r="AY107" i="1"/>
  <c r="AY119" i="1"/>
  <c r="AY127" i="1"/>
  <c r="AY139" i="1"/>
  <c r="AY154" i="1"/>
  <c r="AY106" i="1"/>
  <c r="AY118" i="1"/>
  <c r="AY126" i="1"/>
  <c r="AY138" i="1"/>
  <c r="AY153" i="1"/>
  <c r="AY165" i="1"/>
  <c r="AY173" i="1"/>
  <c r="AY185" i="1"/>
  <c r="AY184" i="1"/>
  <c r="AY159" i="1"/>
  <c r="AK9" i="2"/>
  <c r="AL9" i="2"/>
  <c r="BC10" i="2"/>
  <c r="AD230" i="1"/>
  <c r="AD238" i="1"/>
  <c r="AD239" i="1"/>
  <c r="AB229" i="1"/>
  <c r="AB237" i="1"/>
  <c r="AD228" i="1"/>
  <c r="AD235" i="1"/>
  <c r="AD236" i="1"/>
  <c r="AD222" i="1"/>
  <c r="AD223" i="1"/>
  <c r="AD166" i="1"/>
  <c r="AY166" i="1" s="1"/>
  <c r="AD167" i="1"/>
  <c r="AY167" i="1" s="1"/>
  <c r="AB188" i="1"/>
  <c r="AA96" i="1"/>
  <c r="AB105" i="1"/>
  <c r="AB139" i="1"/>
  <c r="AB180" i="1"/>
  <c r="AD187" i="1"/>
  <c r="AY187" i="1" s="1"/>
  <c r="AB189" i="1"/>
  <c r="AD174" i="1"/>
  <c r="AY174" i="1" s="1"/>
  <c r="AD175" i="1"/>
  <c r="AY175" i="1" s="1"/>
  <c r="AB181" i="1"/>
  <c r="AB190" i="1"/>
  <c r="AB191" i="1"/>
  <c r="AB197" i="1"/>
  <c r="AB124" i="1"/>
  <c r="AB182" i="1"/>
  <c r="AB183" i="1"/>
  <c r="AD196" i="1"/>
  <c r="AD157" i="1"/>
  <c r="AY157" i="1" s="1"/>
  <c r="AD214" i="1"/>
  <c r="AD215" i="1"/>
  <c r="AE96" i="1"/>
  <c r="AB198" i="1"/>
  <c r="AB199" i="1"/>
  <c r="AB207" i="1"/>
  <c r="AB165" i="1"/>
  <c r="AD206" i="1"/>
  <c r="AB213" i="1"/>
  <c r="AB221" i="1"/>
  <c r="AD164" i="1"/>
  <c r="AY164" i="1" s="1"/>
  <c r="AD171" i="1"/>
  <c r="AY171" i="1" s="1"/>
  <c r="AD172" i="1"/>
  <c r="AY172" i="1" s="1"/>
  <c r="AD212" i="1"/>
  <c r="AD219" i="1"/>
  <c r="AD220" i="1"/>
  <c r="AG96" i="1"/>
  <c r="AB135" i="1"/>
  <c r="AD150" i="1"/>
  <c r="AY150" i="1" s="1"/>
  <c r="AD151" i="1"/>
  <c r="AY151" i="1" s="1"/>
  <c r="AD148" i="1"/>
  <c r="AY148" i="1" s="1"/>
  <c r="AB173" i="1"/>
  <c r="AB158" i="1"/>
  <c r="AD156" i="1"/>
  <c r="AY156" i="1" s="1"/>
  <c r="AB149" i="1"/>
  <c r="AB232" i="1"/>
  <c r="AB233" i="1"/>
  <c r="AB234" i="1"/>
  <c r="AB216" i="1"/>
  <c r="AB218" i="1"/>
  <c r="AD217" i="1"/>
  <c r="AB200" i="1"/>
  <c r="AB201" i="1"/>
  <c r="AB202" i="1"/>
  <c r="AB184" i="1"/>
  <c r="AB185" i="1"/>
  <c r="AB186" i="1"/>
  <c r="AB168" i="1"/>
  <c r="AB169" i="1"/>
  <c r="AB170" i="1"/>
  <c r="AD155" i="1"/>
  <c r="AY155" i="1" s="1"/>
  <c r="AB159" i="1"/>
  <c r="AB152" i="1"/>
  <c r="AB154" i="1"/>
  <c r="AB153" i="1"/>
  <c r="AD6" i="16"/>
  <c r="AF3" i="16"/>
  <c r="AF4" i="16"/>
  <c r="AW4" i="16"/>
  <c r="AD7" i="16"/>
  <c r="AD2" i="16"/>
  <c r="AH4" i="16"/>
  <c r="AI4" i="16" s="1"/>
  <c r="E8" i="16"/>
  <c r="U8" i="16"/>
  <c r="X3" i="16"/>
  <c r="Y3" i="16" s="1"/>
  <c r="X6" i="16"/>
  <c r="F8" i="16"/>
  <c r="N8" i="16"/>
  <c r="V8" i="16"/>
  <c r="AE4" i="15"/>
  <c r="AE3" i="15"/>
  <c r="X5" i="15"/>
  <c r="Y5" i="15" s="1"/>
  <c r="AE5" i="15"/>
  <c r="AD3" i="15"/>
  <c r="AF4" i="15"/>
  <c r="B8" i="15"/>
  <c r="J8" i="15"/>
  <c r="R8" i="15"/>
  <c r="AC8" i="15"/>
  <c r="E8" i="15"/>
  <c r="M8" i="15"/>
  <c r="U8" i="15"/>
  <c r="AD4" i="15"/>
  <c r="F8" i="15"/>
  <c r="N8" i="15"/>
  <c r="V8" i="15"/>
  <c r="X3" i="15"/>
  <c r="Y3" i="15" s="1"/>
  <c r="AL3" i="15" s="1"/>
  <c r="AH6" i="15"/>
  <c r="G8" i="15"/>
  <c r="AD2" i="15"/>
  <c r="AF5" i="15"/>
  <c r="X6" i="15"/>
  <c r="Y6" i="15" s="1"/>
  <c r="AL6" i="15" s="1"/>
  <c r="H8" i="15"/>
  <c r="P8" i="15"/>
  <c r="AA8" i="15"/>
  <c r="AH4" i="15"/>
  <c r="I8" i="15"/>
  <c r="Q8" i="15"/>
  <c r="AB8" i="15"/>
  <c r="AW8" i="15" s="1"/>
  <c r="AF3" i="15"/>
  <c r="C8" i="15"/>
  <c r="S8" i="15"/>
  <c r="AE2" i="15"/>
  <c r="AH5" i="15"/>
  <c r="AD6" i="15"/>
  <c r="G8" i="16"/>
  <c r="O8" i="16"/>
  <c r="W8" i="16"/>
  <c r="AD3" i="16"/>
  <c r="X4" i="16"/>
  <c r="AJ4" i="16" s="1"/>
  <c r="AE7" i="16"/>
  <c r="H8" i="16"/>
  <c r="P8" i="16"/>
  <c r="AE3" i="16"/>
  <c r="AD4" i="16"/>
  <c r="I8" i="16"/>
  <c r="AF2" i="16"/>
  <c r="AF6" i="16"/>
  <c r="B8" i="16"/>
  <c r="J8" i="16"/>
  <c r="R8" i="16"/>
  <c r="AB8" i="16"/>
  <c r="X2" i="16"/>
  <c r="Y2" i="16" s="1"/>
  <c r="S8" i="16"/>
  <c r="D8" i="16"/>
  <c r="T8" i="16"/>
  <c r="AH7" i="16"/>
  <c r="AH3" i="16"/>
  <c r="X7" i="16"/>
  <c r="AU63" i="13"/>
  <c r="AR63" i="13"/>
  <c r="AN63" i="13"/>
  <c r="AN69" i="13"/>
  <c r="AU69" i="13"/>
  <c r="AU173" i="13"/>
  <c r="AS173" i="13"/>
  <c r="AN57" i="13"/>
  <c r="AU57" i="13"/>
  <c r="AJ91" i="13"/>
  <c r="AL10" i="13"/>
  <c r="AL30" i="13"/>
  <c r="AL40" i="13"/>
  <c r="AW46" i="13"/>
  <c r="AD64" i="13"/>
  <c r="AC54" i="13"/>
  <c r="AW54" i="13" s="1"/>
  <c r="AM55" i="13"/>
  <c r="AK60" i="13"/>
  <c r="AM63" i="13"/>
  <c r="AC74" i="13"/>
  <c r="AW74" i="13" s="1"/>
  <c r="AH79" i="13"/>
  <c r="AM88" i="13"/>
  <c r="AM91" i="13"/>
  <c r="AK101" i="13"/>
  <c r="AM102" i="13"/>
  <c r="AM104" i="13"/>
  <c r="AM124" i="13"/>
  <c r="AM135" i="13"/>
  <c r="AM139" i="13"/>
  <c r="AM157" i="13"/>
  <c r="AT165" i="13"/>
  <c r="AM173" i="13"/>
  <c r="AC21" i="13"/>
  <c r="AW21" i="13" s="1"/>
  <c r="AA22" i="13"/>
  <c r="AU22" i="13"/>
  <c r="AL23" i="13"/>
  <c r="AH25" i="13"/>
  <c r="AL25" i="13"/>
  <c r="AL27" i="13"/>
  <c r="AA30" i="13"/>
  <c r="AU30" i="13" s="1"/>
  <c r="AM30" i="13"/>
  <c r="AM40" i="13"/>
  <c r="AA43" i="13"/>
  <c r="AT43" i="13" s="1"/>
  <c r="AJ45" i="13"/>
  <c r="AV45" i="13" s="1"/>
  <c r="AH53" i="13"/>
  <c r="AV53" i="13" s="1"/>
  <c r="AL53" i="13"/>
  <c r="AJ55" i="13"/>
  <c r="AV55" i="13" s="1"/>
  <c r="AJ63" i="13"/>
  <c r="AA68" i="13"/>
  <c r="AU68" i="13"/>
  <c r="AH73" i="13"/>
  <c r="AJ75" i="13"/>
  <c r="AE96" i="13"/>
  <c r="AK88" i="13"/>
  <c r="AJ101" i="13"/>
  <c r="AV101" i="13" s="1"/>
  <c r="AJ109" i="13"/>
  <c r="AV109" i="13" s="1"/>
  <c r="Z144" i="13"/>
  <c r="AI144" i="13" s="1"/>
  <c r="AJ134" i="13"/>
  <c r="AK134" i="13" s="1"/>
  <c r="AW137" i="13"/>
  <c r="AS139" i="13"/>
  <c r="AN151" i="13"/>
  <c r="AL152" i="13"/>
  <c r="AI159" i="13"/>
  <c r="AK159" i="13" s="1"/>
  <c r="AL165" i="13"/>
  <c r="AT168" i="13"/>
  <c r="AK170" i="13"/>
  <c r="AM170" i="13"/>
  <c r="AH5" i="13"/>
  <c r="AM23" i="13"/>
  <c r="AK46" i="13"/>
  <c r="AK53" i="13"/>
  <c r="AK56" i="13"/>
  <c r="AA60" i="13"/>
  <c r="AH70" i="13"/>
  <c r="AA72" i="13"/>
  <c r="AT72" i="13" s="1"/>
  <c r="AI73" i="13"/>
  <c r="AK73" i="13" s="1"/>
  <c r="AL73" i="13"/>
  <c r="AH76" i="13"/>
  <c r="AJ79" i="13"/>
  <c r="AK84" i="13"/>
  <c r="AI89" i="13"/>
  <c r="AK89" i="13" s="1"/>
  <c r="AM92" i="13"/>
  <c r="AL107" i="13"/>
  <c r="AA111" i="13"/>
  <c r="AL116" i="13"/>
  <c r="AJ118" i="13"/>
  <c r="AJ124" i="13"/>
  <c r="AV124" i="13" s="1"/>
  <c r="AM125" i="13"/>
  <c r="AJ135" i="13"/>
  <c r="AV135" i="13" s="1"/>
  <c r="AL140" i="13"/>
  <c r="AM148" i="13"/>
  <c r="AA151" i="13"/>
  <c r="AT151" i="13" s="1"/>
  <c r="AM152" i="13"/>
  <c r="AA155" i="13"/>
  <c r="AM165" i="13"/>
  <c r="AK168" i="13"/>
  <c r="AV22" i="13"/>
  <c r="AJ30" i="13"/>
  <c r="AV30" i="13" s="1"/>
  <c r="AJ40" i="13"/>
  <c r="AV40" i="13" s="1"/>
  <c r="AW24" i="13"/>
  <c r="AA25" i="13"/>
  <c r="AT25" i="13" s="1"/>
  <c r="AA53" i="13"/>
  <c r="AN53" i="13" s="1"/>
  <c r="AM58" i="13"/>
  <c r="AL70" i="13"/>
  <c r="AA73" i="13"/>
  <c r="AL76" i="13"/>
  <c r="AB96" i="13"/>
  <c r="AI85" i="13"/>
  <c r="AK85" i="13" s="1"/>
  <c r="AL89" i="13"/>
  <c r="AK92" i="13"/>
  <c r="AJ102" i="13"/>
  <c r="AK102" i="13" s="1"/>
  <c r="AW107" i="13"/>
  <c r="AM107" i="13"/>
  <c r="AM116" i="13"/>
  <c r="AA119" i="13"/>
  <c r="AJ120" i="13"/>
  <c r="AV120" i="13" s="1"/>
  <c r="AF144" i="13"/>
  <c r="AW135" i="13"/>
  <c r="AK136" i="13"/>
  <c r="AL136" i="13"/>
  <c r="AM140" i="13"/>
  <c r="AA148" i="13"/>
  <c r="AJ151" i="13"/>
  <c r="AV151" i="13" s="1"/>
  <c r="AA152" i="13"/>
  <c r="AL156" i="13"/>
  <c r="AE176" i="13"/>
  <c r="AS165" i="13"/>
  <c r="AK172" i="13"/>
  <c r="AM175" i="13"/>
  <c r="AH9" i="13"/>
  <c r="AJ24" i="13"/>
  <c r="AL31" i="13"/>
  <c r="AK39" i="13"/>
  <c r="AD48" i="13"/>
  <c r="AL41" i="13"/>
  <c r="AK61" i="13"/>
  <c r="AL61" i="13"/>
  <c r="AM70" i="13"/>
  <c r="AE112" i="13"/>
  <c r="AE144" i="13"/>
  <c r="AM156" i="13"/>
  <c r="AK175" i="13"/>
  <c r="AK155" i="13"/>
  <c r="AI9" i="13"/>
  <c r="AL21" i="13"/>
  <c r="AH26" i="13"/>
  <c r="AJ29" i="13"/>
  <c r="AH36" i="13"/>
  <c r="AH42" i="13"/>
  <c r="AM44" i="13"/>
  <c r="AJ47" i="13"/>
  <c r="AV47" i="13" s="1"/>
  <c r="AA52" i="13"/>
  <c r="AS52" i="13" s="1"/>
  <c r="AI57" i="13"/>
  <c r="AL57" i="13"/>
  <c r="AU59" i="13"/>
  <c r="AM59" i="13"/>
  <c r="AI69" i="13"/>
  <c r="AK69" i="13" s="1"/>
  <c r="AL69" i="13"/>
  <c r="AH71" i="13"/>
  <c r="AV71" i="13" s="1"/>
  <c r="AH77" i="13"/>
  <c r="AV77" i="13" s="1"/>
  <c r="AJ89" i="13"/>
  <c r="AL132" i="13"/>
  <c r="AI137" i="13"/>
  <c r="AK137" i="13" s="1"/>
  <c r="AW143" i="13"/>
  <c r="AL149" i="13"/>
  <c r="AC152" i="13"/>
  <c r="AW152" i="13" s="1"/>
  <c r="AL153" i="13"/>
  <c r="AA156" i="13"/>
  <c r="AT156" i="13" s="1"/>
  <c r="AC165" i="13"/>
  <c r="AW165" i="13" s="1"/>
  <c r="AL166" i="13"/>
  <c r="AM169" i="13"/>
  <c r="AJ171" i="13"/>
  <c r="AV171" i="13" s="1"/>
  <c r="AK22" i="13"/>
  <c r="AH6" i="13"/>
  <c r="AN24" i="13"/>
  <c r="AT24" i="13"/>
  <c r="AI26" i="13"/>
  <c r="AK26" i="13" s="1"/>
  <c r="AL26" i="13"/>
  <c r="AA38" i="13"/>
  <c r="AS38" i="13" s="1"/>
  <c r="AL45" i="13"/>
  <c r="AI54" i="13"/>
  <c r="AM54" i="13"/>
  <c r="AF64" i="13"/>
  <c r="AL62" i="13"/>
  <c r="AM71" i="13"/>
  <c r="AI74" i="13"/>
  <c r="AM74" i="13"/>
  <c r="AI77" i="13"/>
  <c r="AK77" i="13" s="1"/>
  <c r="AM77" i="13"/>
  <c r="AI78" i="13"/>
  <c r="AJ85" i="13"/>
  <c r="AW87" i="13"/>
  <c r="AI87" i="13"/>
  <c r="AI91" i="13"/>
  <c r="AK91" i="13" s="1"/>
  <c r="AL101" i="13"/>
  <c r="AJ127" i="13"/>
  <c r="AV127" i="13" s="1"/>
  <c r="AM132" i="13"/>
  <c r="AW134" i="13"/>
  <c r="AM149" i="13"/>
  <c r="AM153" i="13"/>
  <c r="AI154" i="13"/>
  <c r="AM166" i="13"/>
  <c r="AA169" i="13"/>
  <c r="AT169" i="13" s="1"/>
  <c r="AA172" i="13"/>
  <c r="AU172" i="13" s="1"/>
  <c r="AT173" i="13"/>
  <c r="AL6" i="13"/>
  <c r="B15" i="13"/>
  <c r="AM11" i="13"/>
  <c r="AI6" i="13"/>
  <c r="AI10" i="13"/>
  <c r="AL11" i="13"/>
  <c r="AM13" i="13"/>
  <c r="AJ9" i="14"/>
  <c r="AB4" i="14"/>
  <c r="AH35" i="14"/>
  <c r="AW36" i="14"/>
  <c r="AL37" i="14"/>
  <c r="AH40" i="14"/>
  <c r="AW42" i="14"/>
  <c r="Y12" i="14"/>
  <c r="AJ12" i="14" s="1"/>
  <c r="AU57" i="14"/>
  <c r="AC67" i="14"/>
  <c r="AJ69" i="14"/>
  <c r="AW74" i="14"/>
  <c r="AA75" i="14"/>
  <c r="AN75" i="14" s="1"/>
  <c r="H15" i="14"/>
  <c r="P15" i="14"/>
  <c r="AF3" i="14"/>
  <c r="AD6" i="14"/>
  <c r="AH39" i="14"/>
  <c r="AI40" i="14"/>
  <c r="AH41" i="14"/>
  <c r="AI43" i="14"/>
  <c r="AK43" i="14" s="1"/>
  <c r="AI44" i="14"/>
  <c r="AJ45" i="14"/>
  <c r="AD79" i="14"/>
  <c r="AJ75" i="14"/>
  <c r="AV75" i="14" s="1"/>
  <c r="AJ78" i="14"/>
  <c r="AL19" i="14"/>
  <c r="AF7" i="14"/>
  <c r="AA35" i="14"/>
  <c r="AJ56" i="14"/>
  <c r="AW58" i="14"/>
  <c r="AJ60" i="14"/>
  <c r="AJ77" i="14"/>
  <c r="AV77" i="14" s="1"/>
  <c r="AF6" i="14"/>
  <c r="B15" i="14"/>
  <c r="J15" i="14"/>
  <c r="R15" i="14"/>
  <c r="AU21" i="14"/>
  <c r="X9" i="14"/>
  <c r="AI29" i="14"/>
  <c r="AB47" i="14"/>
  <c r="AE13" i="14"/>
  <c r="AL51" i="14"/>
  <c r="AH58" i="14"/>
  <c r="AL72" i="14"/>
  <c r="C15" i="14"/>
  <c r="K15" i="14"/>
  <c r="S15" i="14"/>
  <c r="Z10" i="14"/>
  <c r="Z11" i="14"/>
  <c r="AL11" i="14" s="1"/>
  <c r="AJ24" i="14"/>
  <c r="AJ25" i="14"/>
  <c r="AE11" i="14"/>
  <c r="AW52" i="14"/>
  <c r="X8" i="14"/>
  <c r="AJ74" i="14"/>
  <c r="D15" i="14"/>
  <c r="L15" i="14"/>
  <c r="T15" i="14"/>
  <c r="AM12" i="14"/>
  <c r="AE5" i="14"/>
  <c r="AJ52" i="14"/>
  <c r="AF14" i="14"/>
  <c r="AW75" i="14"/>
  <c r="AL76" i="14"/>
  <c r="E15" i="14"/>
  <c r="M15" i="14"/>
  <c r="U15" i="14"/>
  <c r="AD10" i="14"/>
  <c r="AM4" i="14"/>
  <c r="AS55" i="14"/>
  <c r="AR55" i="14"/>
  <c r="AM10" i="14"/>
  <c r="AI19" i="14"/>
  <c r="AH20" i="14"/>
  <c r="AV20" i="14" s="1"/>
  <c r="AJ21" i="14"/>
  <c r="AV21" i="14" s="1"/>
  <c r="AB7" i="14"/>
  <c r="AC26" i="14"/>
  <c r="AI27" i="14"/>
  <c r="AH28" i="14"/>
  <c r="AV28" i="14" s="1"/>
  <c r="AA29" i="14"/>
  <c r="AO30" i="14"/>
  <c r="AW35" i="14"/>
  <c r="AF5" i="14"/>
  <c r="AA39" i="14"/>
  <c r="AH43" i="14"/>
  <c r="AV43" i="14" s="1"/>
  <c r="AA44" i="14"/>
  <c r="AF13" i="14"/>
  <c r="AI53" i="14"/>
  <c r="AI58" i="14"/>
  <c r="AM58" i="14"/>
  <c r="AA61" i="14"/>
  <c r="AH62" i="14"/>
  <c r="AS68" i="14"/>
  <c r="AH72" i="14"/>
  <c r="AA78" i="14"/>
  <c r="AR78" i="14" s="1"/>
  <c r="AS21" i="14"/>
  <c r="Y5" i="14"/>
  <c r="X6" i="14"/>
  <c r="AM11" i="14"/>
  <c r="X13" i="14"/>
  <c r="AJ19" i="14"/>
  <c r="AI20" i="14"/>
  <c r="AK20" i="14" s="1"/>
  <c r="AL20" i="14"/>
  <c r="AW21" i="14"/>
  <c r="AD9" i="14"/>
  <c r="AJ27" i="14"/>
  <c r="AV27" i="14" s="1"/>
  <c r="AI28" i="14"/>
  <c r="AK28" i="14" s="1"/>
  <c r="AL28" i="14"/>
  <c r="AJ29" i="14"/>
  <c r="AA36" i="14"/>
  <c r="AJ39" i="14"/>
  <c r="AV39" i="14" s="1"/>
  <c r="AA53" i="14"/>
  <c r="AK57" i="14"/>
  <c r="AA58" i="14"/>
  <c r="AF63" i="14"/>
  <c r="AI62" i="14"/>
  <c r="AK62" i="14" s="1"/>
  <c r="AM62" i="14"/>
  <c r="O15" i="14"/>
  <c r="W15" i="14"/>
  <c r="AL10" i="14"/>
  <c r="Y13" i="14"/>
  <c r="X14" i="14"/>
  <c r="AD31" i="14"/>
  <c r="AA20" i="14"/>
  <c r="AT20" i="14" s="1"/>
  <c r="AO21" i="14"/>
  <c r="AH22" i="14"/>
  <c r="AV22" i="14" s="1"/>
  <c r="AE10" i="14"/>
  <c r="AA28" i="14"/>
  <c r="AQ28" i="14" s="1"/>
  <c r="AM28" i="14"/>
  <c r="AJ36" i="14"/>
  <c r="AV36" i="14" s="1"/>
  <c r="AM40" i="14"/>
  <c r="AE9" i="14"/>
  <c r="AA43" i="14"/>
  <c r="AT43" i="14" s="1"/>
  <c r="X63" i="14"/>
  <c r="AJ53" i="14"/>
  <c r="AV53" i="14" s="1"/>
  <c r="AH54" i="14"/>
  <c r="AA62" i="14"/>
  <c r="AH67" i="14"/>
  <c r="AV67" i="14" s="1"/>
  <c r="AL69" i="14"/>
  <c r="AJ73" i="14"/>
  <c r="AM76" i="14"/>
  <c r="F15" i="14"/>
  <c r="N15" i="14"/>
  <c r="V15" i="14"/>
  <c r="Y7" i="14"/>
  <c r="AL12" i="14"/>
  <c r="AE31" i="14"/>
  <c r="AP21" i="14"/>
  <c r="AI22" i="14"/>
  <c r="AK22" i="14" s="1"/>
  <c r="AL22" i="14"/>
  <c r="AQ24" i="14"/>
  <c r="AF9" i="14"/>
  <c r="AO29" i="14"/>
  <c r="AA40" i="14"/>
  <c r="AI46" i="14"/>
  <c r="AI54" i="14"/>
  <c r="AK54" i="14" s="1"/>
  <c r="AM54" i="14"/>
  <c r="AL59" i="14"/>
  <c r="AF12" i="14"/>
  <c r="AI67" i="14"/>
  <c r="AK67" i="14" s="1"/>
  <c r="AU67" i="14"/>
  <c r="AH69" i="14"/>
  <c r="AI70" i="14"/>
  <c r="AC72" i="14"/>
  <c r="AW72" i="14" s="1"/>
  <c r="AT75" i="14"/>
  <c r="AU77" i="14"/>
  <c r="AK55" i="14"/>
  <c r="AN68" i="14"/>
  <c r="AL78" i="14"/>
  <c r="I15" i="14"/>
  <c r="Q15" i="14"/>
  <c r="AC20" i="14"/>
  <c r="AW20" i="14" s="1"/>
  <c r="AA22" i="14"/>
  <c r="AO22" i="14" s="1"/>
  <c r="AU24" i="14"/>
  <c r="AP24" i="14"/>
  <c r="AL26" i="14"/>
  <c r="AF11" i="14"/>
  <c r="AC28" i="14"/>
  <c r="AW28" i="14" s="1"/>
  <c r="AP29" i="14"/>
  <c r="AK30" i="14"/>
  <c r="AL30" i="14"/>
  <c r="AJ35" i="14"/>
  <c r="AI37" i="14"/>
  <c r="AK37" i="14" s="1"/>
  <c r="AI38" i="14"/>
  <c r="AK38" i="14" s="1"/>
  <c r="AJ40" i="14"/>
  <c r="AV40" i="14" s="1"/>
  <c r="AA54" i="14"/>
  <c r="AT54" i="14" s="1"/>
  <c r="AH59" i="14"/>
  <c r="AV59" i="14" s="1"/>
  <c r="AI60" i="14"/>
  <c r="AT68" i="14"/>
  <c r="AN77" i="14"/>
  <c r="AR41" i="14"/>
  <c r="Y3" i="14"/>
  <c r="Z8" i="14"/>
  <c r="AI8" i="14" s="1"/>
  <c r="Y10" i="14"/>
  <c r="AJ10" i="14" s="1"/>
  <c r="AM26" i="14"/>
  <c r="AO28" i="14"/>
  <c r="Z47" i="14"/>
  <c r="AM47" i="14" s="1"/>
  <c r="AL35" i="14"/>
  <c r="AJ38" i="14"/>
  <c r="AL41" i="14"/>
  <c r="AJ46" i="14"/>
  <c r="AI52" i="14"/>
  <c r="AL68" i="14"/>
  <c r="AJ70" i="14"/>
  <c r="AJ71" i="14"/>
  <c r="AV71" i="14" s="1"/>
  <c r="AL75" i="14"/>
  <c r="AM44" i="14"/>
  <c r="AM55" i="14"/>
  <c r="AT62" i="14"/>
  <c r="Z4" i="14"/>
  <c r="AI4" i="14" s="1"/>
  <c r="AP20" i="14"/>
  <c r="Z31" i="14"/>
  <c r="AQ21" i="14"/>
  <c r="AK26" i="14"/>
  <c r="AP28" i="14"/>
  <c r="AM29" i="14"/>
  <c r="AD47" i="14"/>
  <c r="AK41" i="14"/>
  <c r="AM41" i="14"/>
  <c r="AL44" i="14"/>
  <c r="AL55" i="14"/>
  <c r="AT58" i="14"/>
  <c r="AJ61" i="14"/>
  <c r="AV61" i="14" s="1"/>
  <c r="AM68" i="14"/>
  <c r="AH78" i="14"/>
  <c r="AE6" i="16"/>
  <c r="AR13" i="16"/>
  <c r="AL3" i="16"/>
  <c r="AG4" i="16"/>
  <c r="AR4" i="16" s="1"/>
  <c r="AE5" i="16"/>
  <c r="AA8" i="16"/>
  <c r="AL5" i="16"/>
  <c r="Q8" i="16"/>
  <c r="AI13" i="16"/>
  <c r="AL13" i="16"/>
  <c r="AU13" i="16" s="1"/>
  <c r="AT5" i="16"/>
  <c r="AS5" i="16"/>
  <c r="AK5" i="16"/>
  <c r="AM5" i="16" s="1"/>
  <c r="AJ5" i="16"/>
  <c r="Z5" i="16"/>
  <c r="AO5" i="16" s="1"/>
  <c r="AQ27" i="16"/>
  <c r="AJ3" i="16"/>
  <c r="Z3" i="16"/>
  <c r="AO3" i="16" s="1"/>
  <c r="AG3" i="16"/>
  <c r="AQ3" i="16" s="1"/>
  <c r="AE4" i="16"/>
  <c r="AJ12" i="16"/>
  <c r="AU12" i="16" s="1"/>
  <c r="AR16" i="16"/>
  <c r="AQ16" i="16"/>
  <c r="AP16" i="16"/>
  <c r="AG18" i="16"/>
  <c r="AQ26" i="16"/>
  <c r="AS26" i="16"/>
  <c r="AR26" i="16"/>
  <c r="AG27" i="16"/>
  <c r="AM26" i="16"/>
  <c r="AK6" i="16"/>
  <c r="Z6" i="16"/>
  <c r="AO6" i="16" s="1"/>
  <c r="AR5" i="16"/>
  <c r="AJ2" i="16"/>
  <c r="Z2" i="16"/>
  <c r="AN2" i="16" s="1"/>
  <c r="AI3" i="16"/>
  <c r="AQ5" i="16"/>
  <c r="Y6" i="16"/>
  <c r="AJ6" i="16" s="1"/>
  <c r="C8" i="16"/>
  <c r="AQ12" i="16"/>
  <c r="AP12" i="16"/>
  <c r="AP26" i="16"/>
  <c r="AC3" i="16"/>
  <c r="AW3" i="16" s="1"/>
  <c r="AL11" i="16"/>
  <c r="AU11" i="16" s="1"/>
  <c r="AI11" i="16"/>
  <c r="AR27" i="16"/>
  <c r="AG6" i="16"/>
  <c r="AP6" i="16" s="1"/>
  <c r="AD8" i="16"/>
  <c r="AG2" i="16"/>
  <c r="AR2" i="16" s="1"/>
  <c r="AN5" i="16"/>
  <c r="Y5" i="16"/>
  <c r="AV6" i="16"/>
  <c r="AJ13" i="16"/>
  <c r="AQ18" i="16"/>
  <c r="AJ21" i="16"/>
  <c r="Y21" i="16"/>
  <c r="AG21" i="16"/>
  <c r="X23" i="16"/>
  <c r="Z21" i="16"/>
  <c r="Z27" i="16"/>
  <c r="AO27" i="16" s="1"/>
  <c r="AO26" i="16"/>
  <c r="AV26" i="16"/>
  <c r="AN26" i="16"/>
  <c r="AE2" i="16"/>
  <c r="Y4" i="16"/>
  <c r="AV5" i="16"/>
  <c r="AH6" i="16"/>
  <c r="K8" i="16"/>
  <c r="AG13" i="16"/>
  <c r="AT12" i="16"/>
  <c r="AM22" i="16"/>
  <c r="AH2" i="16"/>
  <c r="AQ11" i="16"/>
  <c r="Z12" i="16"/>
  <c r="AK12" i="16" s="1"/>
  <c r="AM12" i="16" s="1"/>
  <c r="AS12" i="16"/>
  <c r="AT13" i="16"/>
  <c r="AP17" i="16"/>
  <c r="L8" i="16"/>
  <c r="AK11" i="16"/>
  <c r="AM11" i="16" s="1"/>
  <c r="AR22" i="16"/>
  <c r="AQ22" i="16"/>
  <c r="M8" i="16"/>
  <c r="X18" i="16"/>
  <c r="AS16" i="16"/>
  <c r="AI16" i="16"/>
  <c r="AV17" i="16"/>
  <c r="AL22" i="16"/>
  <c r="AI22" i="16"/>
  <c r="AN27" i="16"/>
  <c r="Z13" i="16"/>
  <c r="Y16" i="16"/>
  <c r="Y18" i="16" s="1"/>
  <c r="AT16" i="16"/>
  <c r="AI17" i="16"/>
  <c r="AL17" i="16"/>
  <c r="AU17" i="16" s="1"/>
  <c r="AH18" i="16"/>
  <c r="AL21" i="16"/>
  <c r="AN11" i="16"/>
  <c r="AV11" i="16"/>
  <c r="AQ13" i="16"/>
  <c r="Z16" i="16"/>
  <c r="AK16" i="16"/>
  <c r="AT22" i="16"/>
  <c r="AI26" i="16"/>
  <c r="AL26" i="16"/>
  <c r="AU26" i="16" s="1"/>
  <c r="AH27" i="16"/>
  <c r="AR18" i="16"/>
  <c r="AV22" i="16"/>
  <c r="AN22" i="16"/>
  <c r="AO22" i="16"/>
  <c r="AT17" i="16"/>
  <c r="AT26" i="16"/>
  <c r="Y22" i="16"/>
  <c r="AJ22" i="16"/>
  <c r="X27" i="16"/>
  <c r="AO7" i="15"/>
  <c r="AL30" i="15"/>
  <c r="AJ30" i="15"/>
  <c r="AR31" i="15"/>
  <c r="AP31" i="15"/>
  <c r="AO41" i="15"/>
  <c r="AN41" i="15"/>
  <c r="AV7" i="15"/>
  <c r="AI3" i="15"/>
  <c r="AI4" i="15"/>
  <c r="AL5" i="15"/>
  <c r="AU5" i="15" s="1"/>
  <c r="AI5" i="15"/>
  <c r="AI6" i="15"/>
  <c r="AL7" i="15"/>
  <c r="AU7" i="15" s="1"/>
  <c r="AI7" i="15"/>
  <c r="AR42" i="15"/>
  <c r="AJ5" i="15"/>
  <c r="Z5" i="15"/>
  <c r="AO5" i="15" s="1"/>
  <c r="AK7" i="15"/>
  <c r="AM7" i="15" s="1"/>
  <c r="AJ7" i="15"/>
  <c r="Z7" i="15"/>
  <c r="AN7" i="15" s="1"/>
  <c r="AQ31" i="15"/>
  <c r="O8" i="15"/>
  <c r="AT31" i="15"/>
  <c r="AG5" i="15"/>
  <c r="AQ5" i="15" s="1"/>
  <c r="AG7" i="15"/>
  <c r="AP7" i="15" s="1"/>
  <c r="X2" i="15"/>
  <c r="AF2" i="15"/>
  <c r="AF8" i="15" s="1"/>
  <c r="X4" i="15"/>
  <c r="AI37" i="15"/>
  <c r="AF42" i="15"/>
  <c r="AT46" i="15"/>
  <c r="AH2" i="15"/>
  <c r="AQ35" i="15"/>
  <c r="AP35" i="15"/>
  <c r="AT35" i="15"/>
  <c r="Y41" i="15"/>
  <c r="AJ41" i="15" s="1"/>
  <c r="AK41" i="15"/>
  <c r="AN46" i="15"/>
  <c r="K8" i="15"/>
  <c r="AS36" i="15"/>
  <c r="Z36" i="15"/>
  <c r="AK36" i="15" s="1"/>
  <c r="Y36" i="15"/>
  <c r="AG36" i="15"/>
  <c r="AG42" i="15"/>
  <c r="AK45" i="15"/>
  <c r="Z45" i="15"/>
  <c r="Y45" i="15"/>
  <c r="AG45" i="15"/>
  <c r="AS45" i="15" s="1"/>
  <c r="AO46" i="15"/>
  <c r="AG41" i="15"/>
  <c r="AT41" i="15"/>
  <c r="AG32" i="15"/>
  <c r="AS30" i="15"/>
  <c r="AQ30" i="15"/>
  <c r="AP30" i="15"/>
  <c r="AS31" i="15"/>
  <c r="Z31" i="15"/>
  <c r="Y31" i="15"/>
  <c r="AL31" i="15" s="1"/>
  <c r="AT36" i="15"/>
  <c r="X42" i="15"/>
  <c r="AS40" i="15"/>
  <c r="Z40" i="15"/>
  <c r="Y40" i="15"/>
  <c r="X47" i="15"/>
  <c r="AV35" i="15"/>
  <c r="AN35" i="15"/>
  <c r="AU35" i="15"/>
  <c r="X37" i="15"/>
  <c r="AP40" i="15"/>
  <c r="AS41" i="15"/>
  <c r="AQ46" i="15"/>
  <c r="AP46" i="15"/>
  <c r="Y46" i="15"/>
  <c r="AJ46" i="15" s="1"/>
  <c r="AI46" i="15"/>
  <c r="AI47" i="15" s="1"/>
  <c r="X32" i="15"/>
  <c r="AK46" i="15"/>
  <c r="AS46" i="15"/>
  <c r="AV35" i="14"/>
  <c r="AV54" i="14"/>
  <c r="AM31" i="14"/>
  <c r="AK25" i="14"/>
  <c r="AK29" i="14"/>
  <c r="AL31" i="14"/>
  <c r="AK39" i="14"/>
  <c r="AC10" i="14"/>
  <c r="AW10" i="14" s="1"/>
  <c r="AU26" i="14"/>
  <c r="AT26" i="14"/>
  <c r="AS26" i="14"/>
  <c r="AR26" i="14"/>
  <c r="AN26" i="14"/>
  <c r="AV29" i="14"/>
  <c r="AQ26" i="14"/>
  <c r="AV30" i="14"/>
  <c r="AV62" i="14"/>
  <c r="G15" i="14"/>
  <c r="AI23" i="14"/>
  <c r="AR30" i="14"/>
  <c r="AB31" i="14"/>
  <c r="AJ31" i="14" s="1"/>
  <c r="AU35" i="14"/>
  <c r="AK60" i="14"/>
  <c r="AM61" i="14"/>
  <c r="AL61" i="14"/>
  <c r="AM71" i="14"/>
  <c r="AL71" i="14"/>
  <c r="AS78" i="14"/>
  <c r="AB3" i="14"/>
  <c r="AD5" i="14"/>
  <c r="X7" i="14"/>
  <c r="Y8" i="14"/>
  <c r="Z9" i="14"/>
  <c r="AI9" i="14" s="1"/>
  <c r="AK9" i="14" s="1"/>
  <c r="AB11" i="14"/>
  <c r="AD13" i="14"/>
  <c r="AM20" i="14"/>
  <c r="AL21" i="14"/>
  <c r="AT21" i="14"/>
  <c r="AS22" i="14"/>
  <c r="AA23" i="14"/>
  <c r="AT23" i="14" s="1"/>
  <c r="AJ23" i="14"/>
  <c r="AV23" i="14" s="1"/>
  <c r="AI24" i="14"/>
  <c r="AK24" i="14" s="1"/>
  <c r="AH25" i="14"/>
  <c r="AV25" i="14" s="1"/>
  <c r="AO26" i="14"/>
  <c r="AW26" i="14"/>
  <c r="AU28" i="14"/>
  <c r="AL29" i="14"/>
  <c r="AT29" i="14"/>
  <c r="AS30" i="14"/>
  <c r="AN36" i="14"/>
  <c r="AA37" i="14"/>
  <c r="AW39" i="14"/>
  <c r="AU41" i="14"/>
  <c r="AC45" i="14"/>
  <c r="AV45" i="14"/>
  <c r="AL46" i="14"/>
  <c r="AI51" i="14"/>
  <c r="AK51" i="14" s="1"/>
  <c r="AW53" i="14"/>
  <c r="AU55" i="14"/>
  <c r="AC59" i="14"/>
  <c r="AW59" i="14" s="1"/>
  <c r="AL60" i="14"/>
  <c r="AS61" i="14"/>
  <c r="AR61" i="14"/>
  <c r="AC69" i="14"/>
  <c r="AV69" i="14"/>
  <c r="AL70" i="14"/>
  <c r="AS71" i="14"/>
  <c r="AR71" i="14"/>
  <c r="AH9" i="14"/>
  <c r="AV9" i="14" s="1"/>
  <c r="AT30" i="14"/>
  <c r="AS51" i="14"/>
  <c r="AU56" i="14"/>
  <c r="AA56" i="14"/>
  <c r="AD3" i="14"/>
  <c r="AE4" i="14"/>
  <c r="X5" i="14"/>
  <c r="Y6" i="14"/>
  <c r="Z7" i="14"/>
  <c r="AL7" i="14" s="1"/>
  <c r="AD11" i="14"/>
  <c r="AE12" i="14"/>
  <c r="Y14" i="14"/>
  <c r="AH19" i="14"/>
  <c r="AN21" i="14"/>
  <c r="AM22" i="14"/>
  <c r="AC23" i="14"/>
  <c r="AL23" i="14"/>
  <c r="AS24" i="14"/>
  <c r="AA25" i="14"/>
  <c r="AU25" i="14" s="1"/>
  <c r="AN29" i="14"/>
  <c r="AM30" i="14"/>
  <c r="AU30" i="14"/>
  <c r="AM35" i="14"/>
  <c r="AT36" i="14"/>
  <c r="AU36" i="14"/>
  <c r="AC37" i="14"/>
  <c r="AI42" i="14"/>
  <c r="AK42" i="14" s="1"/>
  <c r="AM43" i="14"/>
  <c r="AL43" i="14"/>
  <c r="AI45" i="14"/>
  <c r="AK45" i="14" s="1"/>
  <c r="AC46" i="14"/>
  <c r="AW46" i="14" s="1"/>
  <c r="AB63" i="14"/>
  <c r="AR51" i="14"/>
  <c r="AI56" i="14"/>
  <c r="AK56" i="14" s="1"/>
  <c r="AM57" i="14"/>
  <c r="AL57" i="14"/>
  <c r="AI59" i="14"/>
  <c r="AK59" i="14" s="1"/>
  <c r="AC60" i="14"/>
  <c r="AW60" i="14" s="1"/>
  <c r="AW61" i="14"/>
  <c r="AT61" i="14"/>
  <c r="AS67" i="14"/>
  <c r="AR67" i="14"/>
  <c r="AI69" i="14"/>
  <c r="AK69" i="14" s="1"/>
  <c r="AC70" i="14"/>
  <c r="AW70" i="14" s="1"/>
  <c r="AW71" i="14"/>
  <c r="AK75" i="14"/>
  <c r="AH24" i="14"/>
  <c r="AV24" i="14" s="1"/>
  <c r="AN61" i="14"/>
  <c r="Z6" i="14"/>
  <c r="AJ7" i="14"/>
  <c r="AB8" i="14"/>
  <c r="X12" i="14"/>
  <c r="Z14" i="14"/>
  <c r="AL14" i="14" s="1"/>
  <c r="AN22" i="14"/>
  <c r="AC24" i="14"/>
  <c r="AL24" i="14"/>
  <c r="AT24" i="14"/>
  <c r="AN30" i="14"/>
  <c r="X31" i="14"/>
  <c r="AH31" i="14" s="1"/>
  <c r="AF31" i="14"/>
  <c r="AE47" i="14"/>
  <c r="AN35" i="14"/>
  <c r="AC41" i="14"/>
  <c r="AW41" i="14" s="1"/>
  <c r="AT41" i="14"/>
  <c r="AV41" i="14"/>
  <c r="AL42" i="14"/>
  <c r="AR43" i="14"/>
  <c r="AA45" i="14"/>
  <c r="Y47" i="14"/>
  <c r="AD63" i="14"/>
  <c r="AU51" i="14"/>
  <c r="AC55" i="14"/>
  <c r="AW55" i="14" s="1"/>
  <c r="AT55" i="14"/>
  <c r="AV55" i="14"/>
  <c r="AL56" i="14"/>
  <c r="AS57" i="14"/>
  <c r="AR57" i="14"/>
  <c r="AA59" i="14"/>
  <c r="AT59" i="14" s="1"/>
  <c r="AU61" i="14"/>
  <c r="AB79" i="14"/>
  <c r="AN67" i="14"/>
  <c r="AJ68" i="14"/>
  <c r="AV68" i="14" s="1"/>
  <c r="AA69" i="14"/>
  <c r="AT69" i="14" s="1"/>
  <c r="AU71" i="14"/>
  <c r="AR77" i="14"/>
  <c r="AT22" i="14"/>
  <c r="AP26" i="14"/>
  <c r="AH42" i="14"/>
  <c r="AV42" i="14" s="1"/>
  <c r="AH44" i="14"/>
  <c r="AH56" i="14"/>
  <c r="AV56" i="14" s="1"/>
  <c r="AC73" i="14"/>
  <c r="AW73" i="14" s="1"/>
  <c r="X3" i="14"/>
  <c r="Y4" i="14"/>
  <c r="Z5" i="14"/>
  <c r="AM5" i="14" s="1"/>
  <c r="X11" i="14"/>
  <c r="AI11" i="14" s="1"/>
  <c r="Z13" i="14"/>
  <c r="AA19" i="14"/>
  <c r="AQ19" i="14" s="1"/>
  <c r="AQ20" i="14"/>
  <c r="AW22" i="14"/>
  <c r="AC25" i="14"/>
  <c r="AL25" i="14"/>
  <c r="AA27" i="14"/>
  <c r="AT27" i="14" s="1"/>
  <c r="AW30" i="14"/>
  <c r="X47" i="14"/>
  <c r="AF47" i="14"/>
  <c r="AR35" i="14"/>
  <c r="AI36" i="14"/>
  <c r="AK36" i="14" s="1"/>
  <c r="AA38" i="14"/>
  <c r="AH38" i="14"/>
  <c r="AJ44" i="14"/>
  <c r="AV44" i="14" s="1"/>
  <c r="AE63" i="14"/>
  <c r="AA52" i="14"/>
  <c r="AU52" i="14" s="1"/>
  <c r="AH52" i="14"/>
  <c r="AV52" i="14" s="1"/>
  <c r="AN57" i="14"/>
  <c r="AJ58" i="14"/>
  <c r="AV58" i="14" s="1"/>
  <c r="Y63" i="14"/>
  <c r="AH63" i="14" s="1"/>
  <c r="AW67" i="14"/>
  <c r="AT67" i="14"/>
  <c r="AA73" i="14"/>
  <c r="AT73" i="14" s="1"/>
  <c r="AH74" i="14"/>
  <c r="AV74" i="14" s="1"/>
  <c r="AR24" i="14"/>
  <c r="AH26" i="14"/>
  <c r="AV26" i="14" s="1"/>
  <c r="AN51" i="14"/>
  <c r="Z79" i="14"/>
  <c r="AM67" i="14"/>
  <c r="AL67" i="14"/>
  <c r="AN71" i="14"/>
  <c r="AH73" i="14"/>
  <c r="AB6" i="14"/>
  <c r="AD8" i="14"/>
  <c r="X10" i="14"/>
  <c r="AI10" i="14" s="1"/>
  <c r="AK10" i="14" s="1"/>
  <c r="Y11" i="14"/>
  <c r="AB14" i="14"/>
  <c r="AR20" i="14"/>
  <c r="AI21" i="14"/>
  <c r="AK21" i="14" s="1"/>
  <c r="AP22" i="14"/>
  <c r="AN24" i="14"/>
  <c r="AM25" i="14"/>
  <c r="AR28" i="14"/>
  <c r="AP30" i="14"/>
  <c r="AS35" i="14"/>
  <c r="AT37" i="14"/>
  <c r="AM39" i="14"/>
  <c r="AL39" i="14"/>
  <c r="AK52" i="14"/>
  <c r="AM53" i="14"/>
  <c r="AL53" i="14"/>
  <c r="AC56" i="14"/>
  <c r="AW56" i="14" s="1"/>
  <c r="Z63" i="14"/>
  <c r="AM74" i="14"/>
  <c r="AL74" i="14"/>
  <c r="AI74" i="14"/>
  <c r="AK74" i="14" s="1"/>
  <c r="AV78" i="14"/>
  <c r="AA42" i="14"/>
  <c r="Z3" i="14"/>
  <c r="AM3" i="14" s="1"/>
  <c r="AB5" i="14"/>
  <c r="AB13" i="14"/>
  <c r="AC19" i="14"/>
  <c r="AC27" i="14"/>
  <c r="AI47" i="14"/>
  <c r="AI35" i="14"/>
  <c r="AT35" i="14"/>
  <c r="AH37" i="14"/>
  <c r="AV37" i="14" s="1"/>
  <c r="AL38" i="14"/>
  <c r="AS39" i="14"/>
  <c r="AR39" i="14"/>
  <c r="AN41" i="14"/>
  <c r="AT42" i="14"/>
  <c r="AA46" i="14"/>
  <c r="AH46" i="14"/>
  <c r="AC51" i="14"/>
  <c r="AT51" i="14"/>
  <c r="AV51" i="14"/>
  <c r="AL52" i="14"/>
  <c r="AS53" i="14"/>
  <c r="AR53" i="14"/>
  <c r="AN55" i="14"/>
  <c r="AT56" i="14"/>
  <c r="AA60" i="14"/>
  <c r="AH60" i="14"/>
  <c r="AV60" i="14" s="1"/>
  <c r="AI61" i="14"/>
  <c r="AE79" i="14"/>
  <c r="AA70" i="14"/>
  <c r="AT70" i="14" s="1"/>
  <c r="AH70" i="14"/>
  <c r="AV70" i="14" s="1"/>
  <c r="AI71" i="14"/>
  <c r="AK71" i="14" s="1"/>
  <c r="AN40" i="14"/>
  <c r="AN54" i="14"/>
  <c r="AN58" i="14"/>
  <c r="AN62" i="14"/>
  <c r="AR74" i="14"/>
  <c r="AN74" i="14"/>
  <c r="AR54" i="14"/>
  <c r="AR58" i="14"/>
  <c r="AR62" i="14"/>
  <c r="AR68" i="14"/>
  <c r="AA72" i="14"/>
  <c r="AT72" i="14" s="1"/>
  <c r="AS75" i="14"/>
  <c r="AR75" i="14"/>
  <c r="AJ76" i="14"/>
  <c r="AV76" i="14" s="1"/>
  <c r="Y79" i="14"/>
  <c r="X79" i="14"/>
  <c r="AF79" i="14"/>
  <c r="AI72" i="14"/>
  <c r="AT74" i="14"/>
  <c r="AU75" i="14"/>
  <c r="AJ72" i="14"/>
  <c r="AV72" i="14" s="1"/>
  <c r="AU74" i="14"/>
  <c r="AC77" i="14"/>
  <c r="AW77" i="14" s="1"/>
  <c r="AT77" i="14"/>
  <c r="AI78" i="14"/>
  <c r="AK78" i="14" s="1"/>
  <c r="AI73" i="14"/>
  <c r="AM75" i="14"/>
  <c r="AI77" i="14"/>
  <c r="AK77" i="14" s="1"/>
  <c r="AL73" i="14"/>
  <c r="AA76" i="14"/>
  <c r="AU76" i="14" s="1"/>
  <c r="AL77" i="14"/>
  <c r="AN46" i="13"/>
  <c r="AU46" i="13"/>
  <c r="AS46" i="13"/>
  <c r="AR46" i="13"/>
  <c r="AM72" i="13"/>
  <c r="AW72" i="13"/>
  <c r="AL72" i="13"/>
  <c r="X48" i="13"/>
  <c r="AA37" i="13"/>
  <c r="AC37" i="13"/>
  <c r="AW37" i="13" s="1"/>
  <c r="AJ5" i="13"/>
  <c r="AV5" i="13" s="1"/>
  <c r="AI3" i="13"/>
  <c r="AF32" i="13"/>
  <c r="AM29" i="13"/>
  <c r="AL29" i="13"/>
  <c r="AI29" i="13"/>
  <c r="AK29" i="13" s="1"/>
  <c r="AS75" i="13"/>
  <c r="AR75" i="13"/>
  <c r="AN75" i="13"/>
  <c r="AT44" i="13"/>
  <c r="AS44" i="13"/>
  <c r="AR44" i="13"/>
  <c r="AU44" i="13"/>
  <c r="AH29" i="13"/>
  <c r="AV29" i="13" s="1"/>
  <c r="AM5" i="13"/>
  <c r="AJ10" i="13"/>
  <c r="AV10" i="13" s="1"/>
  <c r="AJ38" i="13"/>
  <c r="AV38" i="13" s="1"/>
  <c r="AC125" i="13"/>
  <c r="AW125" i="13" s="1"/>
  <c r="AA125" i="13"/>
  <c r="AT125" i="13" s="1"/>
  <c r="AL7" i="13"/>
  <c r="AH7" i="13"/>
  <c r="AV7" i="13" s="1"/>
  <c r="AI5" i="13"/>
  <c r="AI12" i="13"/>
  <c r="AI8" i="13"/>
  <c r="AN44" i="13"/>
  <c r="AL3" i="13"/>
  <c r="AL5" i="13"/>
  <c r="AM7" i="13"/>
  <c r="AV36" i="13"/>
  <c r="AT46" i="13"/>
  <c r="AC90" i="13"/>
  <c r="AW90" i="13" s="1"/>
  <c r="AU90" i="13"/>
  <c r="AA90" i="13"/>
  <c r="AT90" i="13" s="1"/>
  <c r="X96" i="13"/>
  <c r="AR39" i="13"/>
  <c r="AN39" i="13"/>
  <c r="AU39" i="13"/>
  <c r="AT39" i="13"/>
  <c r="AS39" i="13"/>
  <c r="AI4" i="13"/>
  <c r="AJ6" i="13"/>
  <c r="AJ21" i="13"/>
  <c r="AV21" i="13" s="1"/>
  <c r="AB32" i="13"/>
  <c r="AJ4" i="13"/>
  <c r="AM86" i="13"/>
  <c r="AL86" i="13"/>
  <c r="AI86" i="13"/>
  <c r="Z96" i="13"/>
  <c r="AI96" i="13" s="1"/>
  <c r="AC157" i="13"/>
  <c r="AW157" i="13" s="1"/>
  <c r="AA157" i="13"/>
  <c r="X160" i="13"/>
  <c r="AM3" i="13"/>
  <c r="AM39" i="13"/>
  <c r="AL39" i="13"/>
  <c r="AW39" i="13"/>
  <c r="AV39" i="13"/>
  <c r="AE48" i="13"/>
  <c r="AI72" i="13"/>
  <c r="AK72" i="13" s="1"/>
  <c r="AH4" i="13"/>
  <c r="AM22" i="13"/>
  <c r="AL22" i="13"/>
  <c r="AA27" i="13"/>
  <c r="AT27" i="13" s="1"/>
  <c r="AC27" i="13"/>
  <c r="AW27" i="13" s="1"/>
  <c r="AR29" i="13"/>
  <c r="AN29" i="13"/>
  <c r="AU29" i="13"/>
  <c r="AT29" i="13"/>
  <c r="AS29" i="13"/>
  <c r="Y48" i="13"/>
  <c r="AL79" i="13"/>
  <c r="AI79" i="13"/>
  <c r="AK79" i="13" s="1"/>
  <c r="AM79" i="13"/>
  <c r="AM14" i="13"/>
  <c r="AV25" i="13"/>
  <c r="AI37" i="13"/>
  <c r="AK45" i="13"/>
  <c r="AV76" i="13"/>
  <c r="AJ87" i="13"/>
  <c r="AV87" i="13" s="1"/>
  <c r="AH87" i="13"/>
  <c r="AM90" i="13"/>
  <c r="AL90" i="13"/>
  <c r="AJ11" i="13"/>
  <c r="AL14" i="13"/>
  <c r="AN21" i="13"/>
  <c r="AU21" i="13"/>
  <c r="AS21" i="13"/>
  <c r="AW22" i="13"/>
  <c r="AV26" i="13"/>
  <c r="AJ28" i="13"/>
  <c r="AV28" i="13" s="1"/>
  <c r="Y32" i="13"/>
  <c r="AM38" i="13"/>
  <c r="AL38" i="13"/>
  <c r="AV60" i="13"/>
  <c r="AD32" i="13"/>
  <c r="AM28" i="13"/>
  <c r="AL28" i="13"/>
  <c r="AN28" i="13"/>
  <c r="Z32" i="13"/>
  <c r="AT36" i="13"/>
  <c r="AS36" i="13"/>
  <c r="AR36" i="13"/>
  <c r="AU36" i="13"/>
  <c r="AN36" i="13"/>
  <c r="AT38" i="13"/>
  <c r="AC42" i="13"/>
  <c r="AW42" i="13" s="1"/>
  <c r="AA42" i="13"/>
  <c r="AT42" i="13" s="1"/>
  <c r="AI42" i="13"/>
  <c r="AK42" i="13" s="1"/>
  <c r="AM56" i="13"/>
  <c r="AL56" i="13"/>
  <c r="AW56" i="13"/>
  <c r="AR60" i="13"/>
  <c r="AN60" i="13"/>
  <c r="AU60" i="13"/>
  <c r="AT60" i="13"/>
  <c r="AS60" i="13"/>
  <c r="AL60" i="13"/>
  <c r="AL13" i="13"/>
  <c r="AE32" i="13"/>
  <c r="AR21" i="13"/>
  <c r="AT26" i="13"/>
  <c r="AS26" i="13"/>
  <c r="AR26" i="13"/>
  <c r="AU26" i="13"/>
  <c r="AN26" i="13"/>
  <c r="AT28" i="13"/>
  <c r="AS28" i="13"/>
  <c r="AR28" i="13"/>
  <c r="AM32" i="13"/>
  <c r="AV42" i="13"/>
  <c r="AK44" i="13"/>
  <c r="AH72" i="13"/>
  <c r="AV72" i="13" s="1"/>
  <c r="X32" i="13"/>
  <c r="AC20" i="13"/>
  <c r="AH20" i="13"/>
  <c r="AV20" i="13" s="1"/>
  <c r="AS22" i="13"/>
  <c r="AR22" i="13"/>
  <c r="AA23" i="13"/>
  <c r="AU23" i="13" s="1"/>
  <c r="AH23" i="13"/>
  <c r="AJ27" i="13"/>
  <c r="AV27" i="13" s="1"/>
  <c r="AA31" i="13"/>
  <c r="AT31" i="13" s="1"/>
  <c r="AH31" i="13"/>
  <c r="AB48" i="13"/>
  <c r="AJ37" i="13"/>
  <c r="AV37" i="13" s="1"/>
  <c r="AA41" i="13"/>
  <c r="AT41" i="13" s="1"/>
  <c r="AH41" i="13"/>
  <c r="AH43" i="13"/>
  <c r="AV43" i="13" s="1"/>
  <c r="AL48" i="13"/>
  <c r="AV57" i="13"/>
  <c r="AJ62" i="13"/>
  <c r="AV62" i="13" s="1"/>
  <c r="AN72" i="13"/>
  <c r="AU72" i="13"/>
  <c r="AS72" i="13"/>
  <c r="AK74" i="13"/>
  <c r="AR76" i="13"/>
  <c r="AN76" i="13"/>
  <c r="AU76" i="13"/>
  <c r="AT76" i="13"/>
  <c r="AS76" i="13"/>
  <c r="AD96" i="13"/>
  <c r="AS100" i="13"/>
  <c r="AR100" i="13"/>
  <c r="AN100" i="13"/>
  <c r="AU100" i="13"/>
  <c r="AT100" i="13"/>
  <c r="AL121" i="13"/>
  <c r="AI121" i="13"/>
  <c r="AK121" i="13" s="1"/>
  <c r="AM121" i="13"/>
  <c r="AI20" i="13"/>
  <c r="AK20" i="13" s="1"/>
  <c r="AT21" i="13"/>
  <c r="AH24" i="13"/>
  <c r="AV24" i="13" s="1"/>
  <c r="AM42" i="13"/>
  <c r="AL42" i="13"/>
  <c r="AI43" i="13"/>
  <c r="AK43" i="13" s="1"/>
  <c r="AC55" i="13"/>
  <c r="AW55" i="13" s="1"/>
  <c r="X64" i="13"/>
  <c r="AA55" i="13"/>
  <c r="AU55" i="13" s="1"/>
  <c r="AK57" i="13"/>
  <c r="AJ59" i="13"/>
  <c r="AV59" i="13" s="1"/>
  <c r="AW60" i="13"/>
  <c r="AV61" i="13"/>
  <c r="AB112" i="13"/>
  <c r="AJ100" i="13"/>
  <c r="AV100" i="13" s="1"/>
  <c r="AK24" i="13"/>
  <c r="AT30" i="13"/>
  <c r="AS30" i="13"/>
  <c r="AR30" i="13"/>
  <c r="AI31" i="13"/>
  <c r="AT40" i="13"/>
  <c r="AS40" i="13"/>
  <c r="AR40" i="13"/>
  <c r="AI41" i="13"/>
  <c r="AR43" i="13"/>
  <c r="AN43" i="13"/>
  <c r="AH46" i="13"/>
  <c r="AV46" i="13" s="1"/>
  <c r="Y64" i="13"/>
  <c r="AV73" i="13"/>
  <c r="AU75" i="13"/>
  <c r="AF96" i="13"/>
  <c r="AA20" i="13"/>
  <c r="AU20" i="13" s="1"/>
  <c r="AM20" i="13"/>
  <c r="AI21" i="13"/>
  <c r="AN22" i="13"/>
  <c r="AJ23" i="13"/>
  <c r="AV23" i="13" s="1"/>
  <c r="AM24" i="13"/>
  <c r="AL24" i="13"/>
  <c r="AI25" i="13"/>
  <c r="AK25" i="13" s="1"/>
  <c r="AU28" i="13"/>
  <c r="AJ31" i="13"/>
  <c r="AU38" i="13"/>
  <c r="AJ41" i="13"/>
  <c r="AV41" i="13" s="1"/>
  <c r="AA45" i="13"/>
  <c r="AT45" i="13"/>
  <c r="AM47" i="13"/>
  <c r="AI47" i="13"/>
  <c r="AT61" i="13"/>
  <c r="AS61" i="13"/>
  <c r="AR61" i="13"/>
  <c r="AU61" i="13"/>
  <c r="AN61" i="13"/>
  <c r="AS63" i="13"/>
  <c r="Y80" i="13"/>
  <c r="AH80" i="13" s="1"/>
  <c r="AJ68" i="13"/>
  <c r="AH68" i="13"/>
  <c r="AC71" i="13"/>
  <c r="AW71" i="13" s="1"/>
  <c r="AT71" i="13"/>
  <c r="AA71" i="13"/>
  <c r="AM103" i="13"/>
  <c r="AL103" i="13"/>
  <c r="AI103" i="13"/>
  <c r="AS117" i="13"/>
  <c r="AU117" i="13"/>
  <c r="AN117" i="13"/>
  <c r="AT22" i="13"/>
  <c r="AC23" i="13"/>
  <c r="AW23" i="13" s="1"/>
  <c r="AR25" i="13"/>
  <c r="AN25" i="13"/>
  <c r="AW28" i="13"/>
  <c r="AN30" i="13"/>
  <c r="AC31" i="13"/>
  <c r="AW31" i="13" s="1"/>
  <c r="AF48" i="13"/>
  <c r="AW38" i="13"/>
  <c r="AN40" i="13"/>
  <c r="AC41" i="13"/>
  <c r="AW41" i="13" s="1"/>
  <c r="AM46" i="13"/>
  <c r="AL46" i="13"/>
  <c r="AS47" i="13"/>
  <c r="AR47" i="13"/>
  <c r="AU47" i="13"/>
  <c r="AT47" i="13"/>
  <c r="AH56" i="13"/>
  <c r="AV56" i="13" s="1"/>
  <c r="AS59" i="13"/>
  <c r="AR59" i="13"/>
  <c r="AS77" i="13"/>
  <c r="AN77" i="13"/>
  <c r="AR77" i="13"/>
  <c r="AH52" i="13"/>
  <c r="AR56" i="13"/>
  <c r="AN56" i="13"/>
  <c r="Z80" i="13"/>
  <c r="AI80" i="13" s="1"/>
  <c r="AM68" i="13"/>
  <c r="AI68" i="13"/>
  <c r="AK68" i="13" s="1"/>
  <c r="AT73" i="13"/>
  <c r="AS73" i="13"/>
  <c r="AR73" i="13"/>
  <c r="AJ74" i="13"/>
  <c r="AV74" i="13" s="1"/>
  <c r="AC78" i="13"/>
  <c r="AW78" i="13" s="1"/>
  <c r="AA78" i="13"/>
  <c r="AT78" i="13" s="1"/>
  <c r="AC95" i="13"/>
  <c r="AW95" i="13" s="1"/>
  <c r="AU95" i="13"/>
  <c r="AA95" i="13"/>
  <c r="AT95" i="13" s="1"/>
  <c r="AJ103" i="13"/>
  <c r="AV103" i="13" s="1"/>
  <c r="AS106" i="13"/>
  <c r="AR106" i="13"/>
  <c r="AU106" i="13"/>
  <c r="AT106" i="13"/>
  <c r="AN106" i="13"/>
  <c r="AH138" i="13"/>
  <c r="AJ138" i="13"/>
  <c r="AM52" i="13"/>
  <c r="Z64" i="13"/>
  <c r="AL64" i="13" s="1"/>
  <c r="AI52" i="13"/>
  <c r="AT57" i="13"/>
  <c r="AS57" i="13"/>
  <c r="AR57" i="13"/>
  <c r="AJ58" i="13"/>
  <c r="AV58" i="13" s="1"/>
  <c r="AR68" i="13"/>
  <c r="AN68" i="13"/>
  <c r="AN73" i="13"/>
  <c r="AM78" i="13"/>
  <c r="AT84" i="13"/>
  <c r="AC84" i="13"/>
  <c r="AA84" i="13"/>
  <c r="AR87" i="13"/>
  <c r="AN87" i="13"/>
  <c r="AT87" i="13"/>
  <c r="AS87" i="13"/>
  <c r="AU87" i="13"/>
  <c r="AV91" i="13"/>
  <c r="AL93" i="13"/>
  <c r="AM93" i="13"/>
  <c r="AI93" i="13"/>
  <c r="AK93" i="13" s="1"/>
  <c r="AL108" i="13"/>
  <c r="AI108" i="13"/>
  <c r="AK108" i="13" s="1"/>
  <c r="AM108" i="13"/>
  <c r="AN52" i="13"/>
  <c r="AJ52" i="13"/>
  <c r="AV52" i="13" s="1"/>
  <c r="AK54" i="13"/>
  <c r="AS56" i="13"/>
  <c r="AC63" i="13"/>
  <c r="AW63" i="13" s="1"/>
  <c r="AT63" i="13"/>
  <c r="AH63" i="13"/>
  <c r="AV63" i="13" s="1"/>
  <c r="AB80" i="13"/>
  <c r="AL68" i="13"/>
  <c r="AT69" i="13"/>
  <c r="AS69" i="13"/>
  <c r="AR69" i="13"/>
  <c r="AJ70" i="13"/>
  <c r="AV70" i="13" s="1"/>
  <c r="AU73" i="13"/>
  <c r="AM95" i="13"/>
  <c r="AL95" i="13"/>
  <c r="AV111" i="13"/>
  <c r="AV118" i="13"/>
  <c r="Z48" i="13"/>
  <c r="AM48" i="13" s="1"/>
  <c r="AI36" i="13"/>
  <c r="AK36" i="13" s="1"/>
  <c r="AB64" i="13"/>
  <c r="AT53" i="13"/>
  <c r="AV54" i="13"/>
  <c r="AT56" i="13"/>
  <c r="AC75" i="13"/>
  <c r="AW75" i="13" s="1"/>
  <c r="AT75" i="13"/>
  <c r="AH75" i="13"/>
  <c r="AV75" i="13" s="1"/>
  <c r="AC79" i="13"/>
  <c r="AW79" i="13" s="1"/>
  <c r="AA79" i="13"/>
  <c r="AT79" i="13" s="1"/>
  <c r="AC86" i="13"/>
  <c r="AW86" i="13" s="1"/>
  <c r="AA86" i="13"/>
  <c r="AT86" i="13" s="1"/>
  <c r="AC88" i="13"/>
  <c r="AW88" i="13" s="1"/>
  <c r="AA88" i="13"/>
  <c r="AT88" i="13" s="1"/>
  <c r="AS91" i="13"/>
  <c r="AR91" i="13"/>
  <c r="AN91" i="13"/>
  <c r="AU91" i="13"/>
  <c r="AT91" i="13"/>
  <c r="AA92" i="13"/>
  <c r="AU92" i="13" s="1"/>
  <c r="AS104" i="13"/>
  <c r="AT104" i="13"/>
  <c r="AR104" i="13"/>
  <c r="AN104" i="13"/>
  <c r="AK116" i="13"/>
  <c r="AH148" i="13"/>
  <c r="AU56" i="13"/>
  <c r="AC59" i="13"/>
  <c r="AW59" i="13" s="1"/>
  <c r="AT59" i="13"/>
  <c r="AI76" i="13"/>
  <c r="AK76" i="13" s="1"/>
  <c r="Y96" i="13"/>
  <c r="AH96" i="13" s="1"/>
  <c r="AL100" i="13"/>
  <c r="AI100" i="13"/>
  <c r="Z112" i="13"/>
  <c r="AL112" i="13" s="1"/>
  <c r="AL111" i="13"/>
  <c r="AI111" i="13"/>
  <c r="AK111" i="13" s="1"/>
  <c r="AM111" i="13"/>
  <c r="AK120" i="13"/>
  <c r="AS123" i="13"/>
  <c r="AR123" i="13"/>
  <c r="AN123" i="13"/>
  <c r="AU123" i="13"/>
  <c r="AC140" i="13"/>
  <c r="AW140" i="13" s="1"/>
  <c r="AA140" i="13"/>
  <c r="AT140" i="13" s="1"/>
  <c r="AM150" i="13"/>
  <c r="AW150" i="13"/>
  <c r="AI150" i="13"/>
  <c r="Z160" i="13"/>
  <c r="AM53" i="13"/>
  <c r="AI55" i="13"/>
  <c r="AK55" i="13" s="1"/>
  <c r="AM57" i="13"/>
  <c r="AI59" i="13"/>
  <c r="AK59" i="13" s="1"/>
  <c r="AM61" i="13"/>
  <c r="AI63" i="13"/>
  <c r="AK63" i="13" s="1"/>
  <c r="AM69" i="13"/>
  <c r="AI71" i="13"/>
  <c r="AK71" i="13" s="1"/>
  <c r="AM73" i="13"/>
  <c r="AI75" i="13"/>
  <c r="AK75" i="13" s="1"/>
  <c r="AJ78" i="13"/>
  <c r="AV78" i="13" s="1"/>
  <c r="AU85" i="13"/>
  <c r="AA85" i="13"/>
  <c r="AA89" i="13"/>
  <c r="AU89" i="13" s="1"/>
  <c r="AD112" i="13"/>
  <c r="AC102" i="13"/>
  <c r="AW102" i="13" s="1"/>
  <c r="AA102" i="13"/>
  <c r="AM105" i="13"/>
  <c r="AI105" i="13"/>
  <c r="AK105" i="13" s="1"/>
  <c r="AJ107" i="13"/>
  <c r="AV107" i="13" s="1"/>
  <c r="AS111" i="13"/>
  <c r="AR111" i="13"/>
  <c r="AU111" i="13"/>
  <c r="AT111" i="13"/>
  <c r="AN111" i="13"/>
  <c r="AM123" i="13"/>
  <c r="AL123" i="13"/>
  <c r="AI123" i="13"/>
  <c r="AK123" i="13" s="1"/>
  <c r="AJ150" i="13"/>
  <c r="AV150" i="13" s="1"/>
  <c r="AT54" i="13"/>
  <c r="AT58" i="13"/>
  <c r="AT62" i="13"/>
  <c r="AU77" i="13"/>
  <c r="AT77" i="13"/>
  <c r="AJ86" i="13"/>
  <c r="AV86" i="13" s="1"/>
  <c r="AM87" i="13"/>
  <c r="AJ90" i="13"/>
  <c r="AV90" i="13" s="1"/>
  <c r="AJ95" i="13"/>
  <c r="AV95" i="13" s="1"/>
  <c r="AU101" i="13"/>
  <c r="AA101" i="13"/>
  <c r="AT101" i="13" s="1"/>
  <c r="AW105" i="13"/>
  <c r="AV106" i="13"/>
  <c r="AS108" i="13"/>
  <c r="AT108" i="13"/>
  <c r="AR108" i="13"/>
  <c r="AJ116" i="13"/>
  <c r="AV116" i="13" s="1"/>
  <c r="AB128" i="13"/>
  <c r="AS121" i="13"/>
  <c r="AU121" i="13"/>
  <c r="AR121" i="13"/>
  <c r="AM138" i="13"/>
  <c r="AL138" i="13"/>
  <c r="AI138" i="13"/>
  <c r="AK138" i="13" s="1"/>
  <c r="AA54" i="13"/>
  <c r="AA58" i="13"/>
  <c r="AU58" i="13" s="1"/>
  <c r="AA62" i="13"/>
  <c r="AU62" i="13" s="1"/>
  <c r="AE80" i="13"/>
  <c r="AA70" i="13"/>
  <c r="AA74" i="13"/>
  <c r="AV85" i="13"/>
  <c r="AV89" i="13"/>
  <c r="AC93" i="13"/>
  <c r="AW93" i="13" s="1"/>
  <c r="AU93" i="13"/>
  <c r="AA93" i="13"/>
  <c r="AW100" i="13"/>
  <c r="AV102" i="13"/>
  <c r="AT102" i="13"/>
  <c r="AW116" i="13"/>
  <c r="AL119" i="13"/>
  <c r="AI119" i="13"/>
  <c r="AK119" i="13" s="1"/>
  <c r="AN119" i="13"/>
  <c r="AR138" i="13"/>
  <c r="AU138" i="13"/>
  <c r="AT138" i="13"/>
  <c r="AS138" i="13"/>
  <c r="AN138" i="13"/>
  <c r="AD176" i="13"/>
  <c r="X80" i="13"/>
  <c r="AF80" i="13"/>
  <c r="AC103" i="13"/>
  <c r="AW103" i="13" s="1"/>
  <c r="AA103" i="13"/>
  <c r="AL106" i="13"/>
  <c r="AI106" i="13"/>
  <c r="AK106" i="13" s="1"/>
  <c r="AM106" i="13"/>
  <c r="AM109" i="13"/>
  <c r="AI109" i="13"/>
  <c r="AK109" i="13" s="1"/>
  <c r="AL117" i="13"/>
  <c r="AI117" i="13"/>
  <c r="AK117" i="13" s="1"/>
  <c r="Z128" i="13"/>
  <c r="AM128" i="13" s="1"/>
  <c r="AS119" i="13"/>
  <c r="AR119" i="13"/>
  <c r="AU119" i="13"/>
  <c r="AT119" i="13"/>
  <c r="AK124" i="13"/>
  <c r="X144" i="13"/>
  <c r="AC132" i="13"/>
  <c r="AA132" i="13"/>
  <c r="AU132" i="13" s="1"/>
  <c r="AK135" i="13"/>
  <c r="AV136" i="13"/>
  <c r="AS143" i="13"/>
  <c r="AR143" i="13"/>
  <c r="AT143" i="13"/>
  <c r="AN143" i="13"/>
  <c r="AD128" i="13"/>
  <c r="AT117" i="13"/>
  <c r="AT121" i="13"/>
  <c r="AW123" i="13"/>
  <c r="Y128" i="13"/>
  <c r="AH128" i="13" s="1"/>
  <c r="Y144" i="13"/>
  <c r="AH144" i="13" s="1"/>
  <c r="AS136" i="13"/>
  <c r="AU136" i="13"/>
  <c r="AR136" i="13"/>
  <c r="AN136" i="13"/>
  <c r="AB144" i="13"/>
  <c r="AJ144" i="13" s="1"/>
  <c r="AV144" i="13" s="1"/>
  <c r="AF160" i="13"/>
  <c r="AB176" i="13"/>
  <c r="AJ164" i="13"/>
  <c r="AV164" i="13" s="1"/>
  <c r="AS170" i="13"/>
  <c r="AU170" i="13"/>
  <c r="AR170" i="13"/>
  <c r="AN170" i="13"/>
  <c r="AK132" i="13"/>
  <c r="AV134" i="13"/>
  <c r="AM141" i="13"/>
  <c r="AI141" i="13"/>
  <c r="AK141" i="13" s="1"/>
  <c r="AM151" i="13"/>
  <c r="AL151" i="13"/>
  <c r="AI151" i="13"/>
  <c r="AK151" i="13" s="1"/>
  <c r="AN153" i="13"/>
  <c r="AA167" i="13"/>
  <c r="AC167" i="13"/>
  <c r="AW167" i="13" s="1"/>
  <c r="AW104" i="13"/>
  <c r="AI104" i="13"/>
  <c r="AK104" i="13" s="1"/>
  <c r="AU108" i="13"/>
  <c r="AF128" i="13"/>
  <c r="AA118" i="13"/>
  <c r="AU118" i="13" s="1"/>
  <c r="AA122" i="13"/>
  <c r="AU122" i="13" s="1"/>
  <c r="AC127" i="13"/>
  <c r="AW127" i="13" s="1"/>
  <c r="AA127" i="13"/>
  <c r="AU127" i="13" s="1"/>
  <c r="AL137" i="13"/>
  <c r="AV141" i="13"/>
  <c r="AK143" i="13"/>
  <c r="AC149" i="13"/>
  <c r="AW149" i="13" s="1"/>
  <c r="AA149" i="13"/>
  <c r="AS151" i="13"/>
  <c r="AR151" i="13"/>
  <c r="AU151" i="13"/>
  <c r="AR153" i="13"/>
  <c r="AW168" i="13"/>
  <c r="X112" i="13"/>
  <c r="AF112" i="13"/>
  <c r="AA105" i="13"/>
  <c r="AU105" i="13" s="1"/>
  <c r="AA109" i="13"/>
  <c r="AU109" i="13" s="1"/>
  <c r="X128" i="13"/>
  <c r="AA116" i="13"/>
  <c r="AU116" i="13" s="1"/>
  <c r="AW117" i="13"/>
  <c r="AI118" i="13"/>
  <c r="AK118" i="13" s="1"/>
  <c r="AW119" i="13"/>
  <c r="AU120" i="13"/>
  <c r="AA120" i="13"/>
  <c r="AT120" i="13" s="1"/>
  <c r="AW121" i="13"/>
  <c r="AI122" i="13"/>
  <c r="AK122" i="13" s="1"/>
  <c r="AW141" i="13"/>
  <c r="AE160" i="13"/>
  <c r="AU153" i="13"/>
  <c r="AK156" i="13"/>
  <c r="AM159" i="13"/>
  <c r="AW159" i="13"/>
  <c r="AV168" i="13"/>
  <c r="X176" i="13"/>
  <c r="Y112" i="13"/>
  <c r="AH112" i="13" s="1"/>
  <c r="AH100" i="13"/>
  <c r="AW106" i="13"/>
  <c r="AU107" i="13"/>
  <c r="AA107" i="13"/>
  <c r="AT107" i="13" s="1"/>
  <c r="AW108" i="13"/>
  <c r="AW111" i="13"/>
  <c r="AV117" i="13"/>
  <c r="AV121" i="13"/>
  <c r="AM127" i="13"/>
  <c r="AL127" i="13"/>
  <c r="AT135" i="13"/>
  <c r="AR135" i="13"/>
  <c r="AN135" i="13"/>
  <c r="AU135" i="13"/>
  <c r="AS135" i="13"/>
  <c r="AV140" i="13"/>
  <c r="AK152" i="13"/>
  <c r="AK164" i="13"/>
  <c r="AF176" i="13"/>
  <c r="AM168" i="13"/>
  <c r="AL168" i="13"/>
  <c r="AE128" i="13"/>
  <c r="AU133" i="13"/>
  <c r="AA133" i="13"/>
  <c r="AM144" i="13"/>
  <c r="AK149" i="13"/>
  <c r="AA154" i="13"/>
  <c r="AU154" i="13" s="1"/>
  <c r="AK157" i="13"/>
  <c r="AC166" i="13"/>
  <c r="AW166" i="13" s="1"/>
  <c r="AV166" i="13"/>
  <c r="AL167" i="13"/>
  <c r="AS168" i="13"/>
  <c r="AR168" i="13"/>
  <c r="AN168" i="13"/>
  <c r="AJ169" i="13"/>
  <c r="AV169" i="13" s="1"/>
  <c r="AC175" i="13"/>
  <c r="AW175" i="13" s="1"/>
  <c r="AA175" i="13"/>
  <c r="AU175" i="13" s="1"/>
  <c r="AT175" i="13"/>
  <c r="AI125" i="13"/>
  <c r="AK125" i="13" s="1"/>
  <c r="AI133" i="13"/>
  <c r="AJ139" i="13"/>
  <c r="AV139" i="13" s="1"/>
  <c r="AM155" i="13"/>
  <c r="AL155" i="13"/>
  <c r="AW164" i="13"/>
  <c r="AJ167" i="13"/>
  <c r="AV167" i="13" s="1"/>
  <c r="AL133" i="13"/>
  <c r="AL144" i="13"/>
  <c r="AJ148" i="13"/>
  <c r="AK148" i="13" s="1"/>
  <c r="AB160" i="13"/>
  <c r="AJ160" i="13" s="1"/>
  <c r="AV160" i="13" s="1"/>
  <c r="AC153" i="13"/>
  <c r="AW153" i="13" s="1"/>
  <c r="AT153" i="13"/>
  <c r="AL154" i="13"/>
  <c r="AS155" i="13"/>
  <c r="AR155" i="13"/>
  <c r="AN155" i="13"/>
  <c r="AJ156" i="13"/>
  <c r="AV156" i="13" s="1"/>
  <c r="AM160" i="13"/>
  <c r="AA171" i="13"/>
  <c r="AJ133" i="13"/>
  <c r="AV133" i="13" s="1"/>
  <c r="AM133" i="13"/>
  <c r="AM134" i="13"/>
  <c r="AL134" i="13"/>
  <c r="AA141" i="13"/>
  <c r="AW151" i="13"/>
  <c r="AJ154" i="13"/>
  <c r="AV154" i="13" s="1"/>
  <c r="AT155" i="13"/>
  <c r="Z176" i="13"/>
  <c r="AI176" i="13" s="1"/>
  <c r="AM164" i="13"/>
  <c r="AL164" i="13"/>
  <c r="AA166" i="13"/>
  <c r="AI171" i="13"/>
  <c r="AK171" i="13" s="1"/>
  <c r="AM172" i="13"/>
  <c r="AL172" i="13"/>
  <c r="AA124" i="13"/>
  <c r="AD144" i="13"/>
  <c r="AC133" i="13"/>
  <c r="AW133" i="13" s="1"/>
  <c r="AA134" i="13"/>
  <c r="AT136" i="13"/>
  <c r="AA137" i="13"/>
  <c r="AU137" i="13" s="1"/>
  <c r="AW138" i="13"/>
  <c r="AM143" i="13"/>
  <c r="AL143" i="13"/>
  <c r="AD160" i="13"/>
  <c r="AA150" i="13"/>
  <c r="AU150" i="13" s="1"/>
  <c r="AK153" i="13"/>
  <c r="AC154" i="13"/>
  <c r="AW154" i="13" s="1"/>
  <c r="AU155" i="13"/>
  <c r="AU159" i="13"/>
  <c r="AA159" i="13"/>
  <c r="AS164" i="13"/>
  <c r="AR164" i="13"/>
  <c r="AN164" i="13"/>
  <c r="AJ165" i="13"/>
  <c r="AV165" i="13" s="1"/>
  <c r="AC170" i="13"/>
  <c r="AW170" i="13" s="1"/>
  <c r="AT170" i="13"/>
  <c r="AV170" i="13"/>
  <c r="AL171" i="13"/>
  <c r="AS172" i="13"/>
  <c r="AR172" i="13"/>
  <c r="AN172" i="13"/>
  <c r="AJ173" i="13"/>
  <c r="AV173" i="13" s="1"/>
  <c r="AH132" i="13"/>
  <c r="AV132" i="13" s="1"/>
  <c r="AN139" i="13"/>
  <c r="AN148" i="13"/>
  <c r="AN152" i="13"/>
  <c r="AN156" i="13"/>
  <c r="AN165" i="13"/>
  <c r="AN169" i="13"/>
  <c r="AN173" i="13"/>
  <c r="Y176" i="13"/>
  <c r="AH176" i="13" s="1"/>
  <c r="AR139" i="13"/>
  <c r="AR148" i="13"/>
  <c r="AR152" i="13"/>
  <c r="AR156" i="13"/>
  <c r="AR165" i="13"/>
  <c r="AR169" i="13"/>
  <c r="AR173" i="13"/>
  <c r="AT139" i="13"/>
  <c r="AT148" i="13"/>
  <c r="AG144" i="1"/>
  <c r="AB134" i="1"/>
  <c r="AE144" i="1"/>
  <c r="AB123" i="1"/>
  <c r="AC128" i="1"/>
  <c r="AB104" i="1"/>
  <c r="AE112" i="1"/>
  <c r="AD86" i="1"/>
  <c r="AY86" i="1" s="1"/>
  <c r="AD88" i="1"/>
  <c r="AY88" i="1" s="1"/>
  <c r="AD90" i="1"/>
  <c r="AY90" i="1" s="1"/>
  <c r="AD92" i="1"/>
  <c r="AY92" i="1" s="1"/>
  <c r="AD94" i="1"/>
  <c r="AY94" i="1" s="1"/>
  <c r="Y128" i="1"/>
  <c r="AG128" i="1"/>
  <c r="Z144" i="1"/>
  <c r="AF96" i="1"/>
  <c r="AA128" i="1"/>
  <c r="Z128" i="1"/>
  <c r="AB120" i="1"/>
  <c r="AB122" i="1"/>
  <c r="AC144" i="1"/>
  <c r="AB133" i="1"/>
  <c r="AA144" i="1"/>
  <c r="AB141" i="1"/>
  <c r="Y96" i="1"/>
  <c r="AB116" i="1"/>
  <c r="AD121" i="1"/>
  <c r="AY121" i="1" s="1"/>
  <c r="AD132" i="1"/>
  <c r="AY132" i="1" s="1"/>
  <c r="AD140" i="1"/>
  <c r="AY140" i="1" s="1"/>
  <c r="AB142" i="1"/>
  <c r="AB143" i="1"/>
  <c r="AC96" i="1"/>
  <c r="Z96" i="1"/>
  <c r="AB106" i="1"/>
  <c r="AB117" i="1"/>
  <c r="AE128" i="1"/>
  <c r="AB125" i="1"/>
  <c r="AD102" i="1"/>
  <c r="AY102" i="1" s="1"/>
  <c r="AB107" i="1"/>
  <c r="AB108" i="1"/>
  <c r="AB109" i="1"/>
  <c r="AD116" i="1"/>
  <c r="AY116" i="1" s="1"/>
  <c r="AF128" i="1"/>
  <c r="AF144" i="1"/>
  <c r="AB84" i="1"/>
  <c r="AF112" i="1"/>
  <c r="Z112" i="1"/>
  <c r="AC112" i="1"/>
  <c r="AG112" i="1"/>
  <c r="AA112" i="1"/>
  <c r="Y112" i="1"/>
  <c r="AB101" i="1"/>
  <c r="AB100" i="1"/>
  <c r="Y144" i="1"/>
  <c r="AB136" i="1"/>
  <c r="AB138" i="1"/>
  <c r="AB137" i="1"/>
  <c r="AB126" i="1"/>
  <c r="AB119" i="1"/>
  <c r="AB127" i="1"/>
  <c r="AB118" i="1"/>
  <c r="AD100" i="1"/>
  <c r="AY100" i="1" s="1"/>
  <c r="AB110" i="1"/>
  <c r="AB103" i="1"/>
  <c r="AB111" i="1"/>
  <c r="AD85" i="1"/>
  <c r="AY85" i="1" s="1"/>
  <c r="AB87" i="1"/>
  <c r="AD93" i="1"/>
  <c r="AY93" i="1" s="1"/>
  <c r="AB95" i="1"/>
  <c r="AB89" i="1"/>
  <c r="AB91" i="1"/>
  <c r="AB25" i="2"/>
  <c r="AH25" i="2"/>
  <c r="AI25" i="2"/>
  <c r="AJ25" i="2"/>
  <c r="AK23" i="2"/>
  <c r="AX23" i="2" s="1"/>
  <c r="AL25" i="2"/>
  <c r="AM25" i="2" s="1"/>
  <c r="AP23" i="2"/>
  <c r="AD144" i="1" l="1"/>
  <c r="AM9" i="2"/>
  <c r="AB96" i="1"/>
  <c r="AD128" i="1"/>
  <c r="AE8" i="16"/>
  <c r="X8" i="16"/>
  <c r="AF8" i="16"/>
  <c r="AL4" i="16"/>
  <c r="Z4" i="16"/>
  <c r="AV3" i="16"/>
  <c r="Z6" i="15"/>
  <c r="AK6" i="15" s="1"/>
  <c r="AM6" i="15" s="1"/>
  <c r="AD8" i="15"/>
  <c r="AR5" i="15"/>
  <c r="AG6" i="15"/>
  <c r="AP6" i="15" s="1"/>
  <c r="AJ6" i="15"/>
  <c r="AU6" i="15" s="1"/>
  <c r="AE8" i="15"/>
  <c r="AU3" i="15"/>
  <c r="Z3" i="15"/>
  <c r="AN3" i="15" s="1"/>
  <c r="AJ3" i="15"/>
  <c r="AV6" i="15"/>
  <c r="AO6" i="15"/>
  <c r="AG3" i="15"/>
  <c r="AT3" i="15" s="1"/>
  <c r="AT6" i="15"/>
  <c r="AR3" i="16"/>
  <c r="AN3" i="16"/>
  <c r="Y7" i="16"/>
  <c r="AJ7" i="16" s="1"/>
  <c r="AG7" i="16"/>
  <c r="AP7" i="16" s="1"/>
  <c r="AI7" i="16"/>
  <c r="Z7" i="16"/>
  <c r="AQ4" i="16"/>
  <c r="AC8" i="16"/>
  <c r="AW8" i="16" s="1"/>
  <c r="AL80" i="13"/>
  <c r="AJ112" i="13"/>
  <c r="AV112" i="13" s="1"/>
  <c r="AK86" i="13"/>
  <c r="AJ9" i="13"/>
  <c r="AU152" i="13"/>
  <c r="AS152" i="13"/>
  <c r="AM10" i="13"/>
  <c r="AT132" i="13"/>
  <c r="AV138" i="13"/>
  <c r="AH64" i="13"/>
  <c r="AK31" i="13"/>
  <c r="AR72" i="13"/>
  <c r="AJ48" i="13"/>
  <c r="AK127" i="13"/>
  <c r="AT152" i="13"/>
  <c r="AK139" i="13"/>
  <c r="AR38" i="13"/>
  <c r="AN38" i="13"/>
  <c r="AU156" i="13"/>
  <c r="AS156" i="13"/>
  <c r="AT172" i="13"/>
  <c r="AU148" i="13"/>
  <c r="AS148" i="13"/>
  <c r="AU25" i="13"/>
  <c r="AS25" i="13"/>
  <c r="AU43" i="13"/>
  <c r="AS43" i="13"/>
  <c r="AV79" i="13"/>
  <c r="AA160" i="13"/>
  <c r="AK21" i="13"/>
  <c r="AL9" i="13"/>
  <c r="AT52" i="13"/>
  <c r="AS68" i="13"/>
  <c r="AT68" i="13"/>
  <c r="AK27" i="13"/>
  <c r="AK40" i="13"/>
  <c r="AK150" i="13"/>
  <c r="AR53" i="13"/>
  <c r="AU169" i="13"/>
  <c r="AS169" i="13"/>
  <c r="AM9" i="13"/>
  <c r="AJ80" i="13"/>
  <c r="AV80" i="13" s="1"/>
  <c r="AK165" i="13"/>
  <c r="AS53" i="13"/>
  <c r="AR52" i="13"/>
  <c r="AV68" i="13"/>
  <c r="AK47" i="13"/>
  <c r="AU53" i="13"/>
  <c r="AK30" i="13"/>
  <c r="AU52" i="13"/>
  <c r="AV9" i="13"/>
  <c r="AK4" i="13"/>
  <c r="AK5" i="13"/>
  <c r="AK9" i="13"/>
  <c r="AM12" i="13"/>
  <c r="AK10" i="13"/>
  <c r="AF15" i="14"/>
  <c r="AH13" i="14"/>
  <c r="AH12" i="14"/>
  <c r="AV12" i="14" s="1"/>
  <c r="AL4" i="14"/>
  <c r="AJ5" i="14"/>
  <c r="AH5" i="14"/>
  <c r="AI12" i="14"/>
  <c r="AK12" i="14" s="1"/>
  <c r="AK53" i="14"/>
  <c r="AL8" i="14"/>
  <c r="AH3" i="14"/>
  <c r="AK70" i="14"/>
  <c r="AK46" i="14"/>
  <c r="AA10" i="14"/>
  <c r="AR10" i="14" s="1"/>
  <c r="AV38" i="14"/>
  <c r="AU42" i="14"/>
  <c r="AL47" i="14"/>
  <c r="AM8" i="14"/>
  <c r="AL9" i="14"/>
  <c r="AU23" i="14"/>
  <c r="AK19" i="14"/>
  <c r="AU72" i="14"/>
  <c r="AN43" i="14"/>
  <c r="AS43" i="14"/>
  <c r="AA63" i="14"/>
  <c r="AN63" i="14" s="1"/>
  <c r="AK23" i="14"/>
  <c r="AM9" i="14"/>
  <c r="AK68" i="14"/>
  <c r="AU43" i="14"/>
  <c r="AU58" i="14"/>
  <c r="AS58" i="14"/>
  <c r="AR29" i="14"/>
  <c r="AQ29" i="14"/>
  <c r="AU29" i="14"/>
  <c r="AS29" i="14"/>
  <c r="AU40" i="14"/>
  <c r="AS40" i="14"/>
  <c r="AU44" i="14"/>
  <c r="AS44" i="14"/>
  <c r="AA14" i="14"/>
  <c r="AQ14" i="14" s="1"/>
  <c r="AK61" i="14"/>
  <c r="AJ13" i="14"/>
  <c r="AV13" i="14" s="1"/>
  <c r="AV73" i="14"/>
  <c r="AT78" i="14"/>
  <c r="AQ22" i="14"/>
  <c r="AR22" i="14"/>
  <c r="AU62" i="14"/>
  <c r="AS62" i="14"/>
  <c r="AK40" i="14"/>
  <c r="AK27" i="14"/>
  <c r="AS20" i="14"/>
  <c r="AN20" i="14"/>
  <c r="AV19" i="14"/>
  <c r="AU20" i="14"/>
  <c r="AU78" i="14"/>
  <c r="AI31" i="14"/>
  <c r="AK31" i="14" s="1"/>
  <c r="AT53" i="14"/>
  <c r="AN53" i="14"/>
  <c r="AU22" i="14"/>
  <c r="AT40" i="14"/>
  <c r="AA47" i="14"/>
  <c r="AN47" i="14" s="1"/>
  <c r="AT39" i="14"/>
  <c r="AN39" i="14"/>
  <c r="AU39" i="14"/>
  <c r="AN78" i="14"/>
  <c r="AR44" i="14"/>
  <c r="AV46" i="14"/>
  <c r="AH47" i="14"/>
  <c r="AA79" i="14"/>
  <c r="AN79" i="14" s="1"/>
  <c r="AT44" i="14"/>
  <c r="AO20" i="14"/>
  <c r="AU54" i="14"/>
  <c r="AS54" i="14"/>
  <c r="AS28" i="14"/>
  <c r="AN28" i="14"/>
  <c r="AR36" i="14"/>
  <c r="AS36" i="14"/>
  <c r="AK73" i="14"/>
  <c r="AR40" i="14"/>
  <c r="AN44" i="14"/>
  <c r="AK35" i="14"/>
  <c r="AU53" i="14"/>
  <c r="AT28" i="14"/>
  <c r="AL2" i="16"/>
  <c r="AU2" i="16" s="1"/>
  <c r="AH8" i="16"/>
  <c r="AI2" i="16"/>
  <c r="AG23" i="16"/>
  <c r="AR21" i="16"/>
  <c r="AP21" i="16"/>
  <c r="AQ21" i="16"/>
  <c r="AM17" i="16"/>
  <c r="AJ18" i="16"/>
  <c r="AT18" i="16"/>
  <c r="AS18" i="16"/>
  <c r="AK18" i="16"/>
  <c r="Y23" i="16"/>
  <c r="AL23" i="16" s="1"/>
  <c r="AU4" i="16"/>
  <c r="AR6" i="16"/>
  <c r="AP3" i="16"/>
  <c r="Z18" i="16"/>
  <c r="AP18" i="16" s="1"/>
  <c r="AV16" i="16"/>
  <c r="AN16" i="16"/>
  <c r="AO16" i="16"/>
  <c r="AJ16" i="16"/>
  <c r="AT21" i="16"/>
  <c r="AV7" i="16"/>
  <c r="AU5" i="16"/>
  <c r="AQ6" i="16"/>
  <c r="AU22" i="16"/>
  <c r="AO2" i="16"/>
  <c r="AV27" i="16"/>
  <c r="AO21" i="16"/>
  <c r="AV21" i="16"/>
  <c r="AN21" i="16"/>
  <c r="Z23" i="16"/>
  <c r="AK23" i="16" s="1"/>
  <c r="AM23" i="16" s="1"/>
  <c r="AP2" i="16"/>
  <c r="AQ2" i="16"/>
  <c r="AK2" i="16"/>
  <c r="AS6" i="16"/>
  <c r="AV13" i="16"/>
  <c r="AK13" i="16"/>
  <c r="AM13" i="16" s="1"/>
  <c r="AP13" i="16"/>
  <c r="AS13" i="16"/>
  <c r="AL6" i="16"/>
  <c r="AU6" i="16" s="1"/>
  <c r="AI6" i="16"/>
  <c r="AS23" i="16"/>
  <c r="AJ23" i="16"/>
  <c r="AT23" i="16"/>
  <c r="AN6" i="16"/>
  <c r="AS2" i="16"/>
  <c r="AT6" i="16"/>
  <c r="AP27" i="16"/>
  <c r="AO13" i="16"/>
  <c r="AK3" i="16"/>
  <c r="AM3" i="16" s="1"/>
  <c r="AP4" i="16"/>
  <c r="AK4" i="16"/>
  <c r="AM4" i="16" s="1"/>
  <c r="AP5" i="16"/>
  <c r="AL27" i="16"/>
  <c r="AI27" i="16"/>
  <c r="AU21" i="16"/>
  <c r="AO12" i="16"/>
  <c r="AV12" i="16"/>
  <c r="AN12" i="16"/>
  <c r="AS21" i="16"/>
  <c r="AN13" i="16"/>
  <c r="AT2" i="16"/>
  <c r="AS3" i="16"/>
  <c r="AU3" i="16"/>
  <c r="AS4" i="16"/>
  <c r="AJ27" i="16"/>
  <c r="AS27" i="16"/>
  <c r="AK27" i="16"/>
  <c r="AM27" i="16" s="1"/>
  <c r="AT27" i="16"/>
  <c r="AL18" i="16"/>
  <c r="AU18" i="16" s="1"/>
  <c r="AI18" i="16"/>
  <c r="AK21" i="16"/>
  <c r="AM21" i="16" s="1"/>
  <c r="AL16" i="16"/>
  <c r="AU16" i="16" s="1"/>
  <c r="AN7" i="16"/>
  <c r="AT3" i="16"/>
  <c r="AV2" i="16"/>
  <c r="AT4" i="16"/>
  <c r="AL36" i="15"/>
  <c r="Y37" i="15"/>
  <c r="AL37" i="15" s="1"/>
  <c r="AK37" i="15"/>
  <c r="AS42" i="15"/>
  <c r="AT42" i="15"/>
  <c r="Y47" i="15"/>
  <c r="AL47" i="15" s="1"/>
  <c r="AL45" i="15"/>
  <c r="AM45" i="15" s="1"/>
  <c r="AS7" i="15"/>
  <c r="Z37" i="15"/>
  <c r="AT45" i="15"/>
  <c r="AO45" i="15"/>
  <c r="AN45" i="15"/>
  <c r="Z47" i="15"/>
  <c r="AV45" i="15"/>
  <c r="AP5" i="15"/>
  <c r="AL41" i="15"/>
  <c r="AU41" i="15" s="1"/>
  <c r="AV5" i="15"/>
  <c r="AL46" i="15"/>
  <c r="AU46" i="15" s="1"/>
  <c r="Y42" i="15"/>
  <c r="AL42" i="15" s="1"/>
  <c r="AQ7" i="15"/>
  <c r="AK5" i="15"/>
  <c r="AM5" i="15" s="1"/>
  <c r="AU30" i="15"/>
  <c r="AM30" i="15"/>
  <c r="AN6" i="15"/>
  <c r="AO3" i="15"/>
  <c r="AJ45" i="15"/>
  <c r="AT32" i="15"/>
  <c r="AS32" i="15"/>
  <c r="AK32" i="15"/>
  <c r="AM32" i="15" s="1"/>
  <c r="AJ32" i="15"/>
  <c r="AJ40" i="15"/>
  <c r="AJ31" i="15"/>
  <c r="AU31" i="15" s="1"/>
  <c r="AL40" i="15"/>
  <c r="AU40" i="15" s="1"/>
  <c r="AI2" i="15"/>
  <c r="AI8" i="15" s="1"/>
  <c r="AH8" i="15"/>
  <c r="AR7" i="15"/>
  <c r="AS5" i="15"/>
  <c r="Y32" i="15"/>
  <c r="AL32" i="15" s="1"/>
  <c r="AN5" i="15"/>
  <c r="AR45" i="15"/>
  <c r="AP45" i="15"/>
  <c r="AG47" i="15"/>
  <c r="AQ45" i="15"/>
  <c r="AJ36" i="15"/>
  <c r="AT47" i="15"/>
  <c r="AJ47" i="15"/>
  <c r="AK47" i="15"/>
  <c r="AM47" i="15" s="1"/>
  <c r="AS47" i="15"/>
  <c r="AP32" i="15"/>
  <c r="AQ32" i="15"/>
  <c r="AO36" i="15"/>
  <c r="AN36" i="15"/>
  <c r="AV36" i="15"/>
  <c r="Z4" i="15"/>
  <c r="AK4" i="15" s="1"/>
  <c r="AG4" i="15"/>
  <c r="Y4" i="15"/>
  <c r="AL4" i="15" s="1"/>
  <c r="AT7" i="15"/>
  <c r="AV40" i="15"/>
  <c r="AN40" i="15"/>
  <c r="Z42" i="15"/>
  <c r="AK42" i="15" s="1"/>
  <c r="AM42" i="15" s="1"/>
  <c r="AO40" i="15"/>
  <c r="AV31" i="15"/>
  <c r="AN31" i="15"/>
  <c r="AO31" i="15"/>
  <c r="Z32" i="15"/>
  <c r="AP42" i="15"/>
  <c r="AK2" i="15"/>
  <c r="Z2" i="15"/>
  <c r="X8" i="15"/>
  <c r="AG2" i="15"/>
  <c r="Y2" i="15"/>
  <c r="AR32" i="15"/>
  <c r="AT5" i="15"/>
  <c r="AK40" i="15"/>
  <c r="AM40" i="15" s="1"/>
  <c r="AK31" i="15"/>
  <c r="AM31" i="15" s="1"/>
  <c r="AP41" i="15"/>
  <c r="AR41" i="15"/>
  <c r="AQ41" i="15"/>
  <c r="AR36" i="15"/>
  <c r="AP36" i="15"/>
  <c r="AG37" i="15"/>
  <c r="AT37" i="15" s="1"/>
  <c r="AQ36" i="15"/>
  <c r="AQ42" i="15"/>
  <c r="AS6" i="15"/>
  <c r="AR76" i="14"/>
  <c r="AN76" i="14"/>
  <c r="AS76" i="14"/>
  <c r="AN60" i="14"/>
  <c r="AA12" i="14"/>
  <c r="AU12" i="14" s="1"/>
  <c r="AR60" i="14"/>
  <c r="AS60" i="14"/>
  <c r="AW19" i="14"/>
  <c r="AC3" i="14"/>
  <c r="AC31" i="14"/>
  <c r="AW31" i="14" s="1"/>
  <c r="AN38" i="14"/>
  <c r="AT38" i="14"/>
  <c r="AS38" i="14"/>
  <c r="AR38" i="14"/>
  <c r="AT25" i="14"/>
  <c r="AI13" i="14"/>
  <c r="AK13" i="14" s="1"/>
  <c r="AL13" i="14"/>
  <c r="AS69" i="14"/>
  <c r="AU69" i="14"/>
  <c r="AR69" i="14"/>
  <c r="AN69" i="14"/>
  <c r="AS45" i="14"/>
  <c r="AU45" i="14"/>
  <c r="AA13" i="14"/>
  <c r="AO13" i="14" s="1"/>
  <c r="AR45" i="14"/>
  <c r="AN45" i="14"/>
  <c r="AJ63" i="14"/>
  <c r="AV63" i="14" s="1"/>
  <c r="AE15" i="14"/>
  <c r="AC4" i="14"/>
  <c r="AW4" i="14" s="1"/>
  <c r="AO27" i="14"/>
  <c r="AR63" i="14"/>
  <c r="AT19" i="14"/>
  <c r="AJ4" i="14"/>
  <c r="AK4" i="14" s="1"/>
  <c r="AH4" i="14"/>
  <c r="Y15" i="14"/>
  <c r="AW37" i="14"/>
  <c r="AC5" i="14"/>
  <c r="AW5" i="14" s="1"/>
  <c r="AU60" i="14"/>
  <c r="AW51" i="14"/>
  <c r="AC63" i="14"/>
  <c r="AW63" i="14" s="1"/>
  <c r="AU38" i="14"/>
  <c r="AU73" i="14"/>
  <c r="AO19" i="14"/>
  <c r="AC12" i="14"/>
  <c r="AW12" i="14" s="1"/>
  <c r="AP10" i="14"/>
  <c r="AT60" i="14"/>
  <c r="AW27" i="14"/>
  <c r="AC11" i="14"/>
  <c r="AW11" i="14" s="1"/>
  <c r="X15" i="14"/>
  <c r="AI6" i="14"/>
  <c r="AM6" i="14"/>
  <c r="AU37" i="14"/>
  <c r="AJ47" i="14"/>
  <c r="AT76" i="14"/>
  <c r="AK72" i="14"/>
  <c r="AR72" i="14"/>
  <c r="AN72" i="14"/>
  <c r="AS72" i="14"/>
  <c r="AK76" i="14"/>
  <c r="AC47" i="14"/>
  <c r="AW47" i="14" s="1"/>
  <c r="AH11" i="14"/>
  <c r="AJ11" i="14"/>
  <c r="AN52" i="14"/>
  <c r="AA4" i="14"/>
  <c r="AP4" i="14" s="1"/>
  <c r="AT52" i="14"/>
  <c r="AS52" i="14"/>
  <c r="AR52" i="14"/>
  <c r="AC9" i="14"/>
  <c r="AW9" i="14" s="1"/>
  <c r="AW25" i="14"/>
  <c r="AI14" i="14"/>
  <c r="AM14" i="14"/>
  <c r="AW23" i="14"/>
  <c r="AC7" i="14"/>
  <c r="AW7" i="14" s="1"/>
  <c r="AD15" i="14"/>
  <c r="AP23" i="14"/>
  <c r="AO23" i="14"/>
  <c r="AN23" i="14"/>
  <c r="AA7" i="14"/>
  <c r="AS23" i="14"/>
  <c r="AQ23" i="14"/>
  <c r="AR23" i="14"/>
  <c r="AP25" i="14"/>
  <c r="AT10" i="14"/>
  <c r="AC14" i="14"/>
  <c r="AW14" i="14" s="1"/>
  <c r="AW24" i="14"/>
  <c r="AC8" i="14"/>
  <c r="AW8" i="14" s="1"/>
  <c r="AN70" i="14"/>
  <c r="AR70" i="14"/>
  <c r="AS70" i="14"/>
  <c r="AN46" i="14"/>
  <c r="AS46" i="14"/>
  <c r="AR46" i="14"/>
  <c r="AI3" i="14"/>
  <c r="Z15" i="14"/>
  <c r="AL15" i="14" s="1"/>
  <c r="AL3" i="14"/>
  <c r="AI63" i="14"/>
  <c r="AL63" i="14"/>
  <c r="AU10" i="14"/>
  <c r="AI79" i="14"/>
  <c r="AM79" i="14"/>
  <c r="AL79" i="14"/>
  <c r="AS73" i="14"/>
  <c r="AN73" i="14"/>
  <c r="AR73" i="14"/>
  <c r="AJ79" i="14"/>
  <c r="AT45" i="14"/>
  <c r="AJ3" i="14"/>
  <c r="AV3" i="14" s="1"/>
  <c r="AB15" i="14"/>
  <c r="AM13" i="14"/>
  <c r="AS63" i="14"/>
  <c r="AK58" i="14"/>
  <c r="AT46" i="14"/>
  <c r="AN25" i="14"/>
  <c r="AA9" i="14"/>
  <c r="AS25" i="14"/>
  <c r="AR25" i="14"/>
  <c r="AO25" i="14"/>
  <c r="AJ14" i="14"/>
  <c r="AH14" i="14"/>
  <c r="AW69" i="14"/>
  <c r="AC79" i="14"/>
  <c r="AW79" i="14" s="1"/>
  <c r="AS37" i="14"/>
  <c r="AA5" i="14"/>
  <c r="AO5" i="14" s="1"/>
  <c r="AR37" i="14"/>
  <c r="AN37" i="14"/>
  <c r="AH79" i="14"/>
  <c r="AU70" i="14"/>
  <c r="AU46" i="14"/>
  <c r="AN42" i="14"/>
  <c r="AS42" i="14"/>
  <c r="AR42" i="14"/>
  <c r="AM63" i="14"/>
  <c r="AA6" i="14"/>
  <c r="AQ27" i="14"/>
  <c r="AA8" i="14"/>
  <c r="AO8" i="14" s="1"/>
  <c r="AN56" i="14"/>
  <c r="AS56" i="14"/>
  <c r="AR56" i="14"/>
  <c r="AW45" i="14"/>
  <c r="AC13" i="14"/>
  <c r="AW13" i="14" s="1"/>
  <c r="AJ8" i="14"/>
  <c r="AK8" i="14" s="1"/>
  <c r="AH8" i="14"/>
  <c r="AV31" i="14"/>
  <c r="AP27" i="14"/>
  <c r="AT63" i="14"/>
  <c r="AJ6" i="14"/>
  <c r="AH6" i="14"/>
  <c r="AS27" i="14"/>
  <c r="AR27" i="14"/>
  <c r="AN27" i="14"/>
  <c r="AU27" i="14"/>
  <c r="AA11" i="14"/>
  <c r="AO11" i="14" s="1"/>
  <c r="AT79" i="14"/>
  <c r="AA31" i="14"/>
  <c r="AS19" i="14"/>
  <c r="AR19" i="14"/>
  <c r="AN19" i="14"/>
  <c r="AU19" i="14"/>
  <c r="AA3" i="14"/>
  <c r="AU3" i="14" s="1"/>
  <c r="AI5" i="14"/>
  <c r="AL5" i="14"/>
  <c r="AS59" i="14"/>
  <c r="AU59" i="14"/>
  <c r="AR59" i="14"/>
  <c r="AN59" i="14"/>
  <c r="AQ25" i="14"/>
  <c r="AP19" i="14"/>
  <c r="AM7" i="14"/>
  <c r="AI7" i="14"/>
  <c r="AK7" i="14" s="1"/>
  <c r="AH7" i="14"/>
  <c r="AV7" i="14" s="1"/>
  <c r="AU63" i="14"/>
  <c r="AK44" i="14"/>
  <c r="AC6" i="14"/>
  <c r="AW6" i="14" s="1"/>
  <c r="AH10" i="14"/>
  <c r="AV10" i="14" s="1"/>
  <c r="AL6" i="14"/>
  <c r="AV6" i="13"/>
  <c r="AK6" i="13"/>
  <c r="AN160" i="13"/>
  <c r="AS160" i="13"/>
  <c r="AR160" i="13"/>
  <c r="AN141" i="13"/>
  <c r="AT141" i="13"/>
  <c r="AS141" i="13"/>
  <c r="AR141" i="13"/>
  <c r="AN171" i="13"/>
  <c r="AT171" i="13"/>
  <c r="AS171" i="13"/>
  <c r="AR171" i="13"/>
  <c r="AC176" i="13"/>
  <c r="AW176" i="13" s="1"/>
  <c r="AC112" i="13"/>
  <c r="AW112" i="13" s="1"/>
  <c r="AS86" i="13"/>
  <c r="AR86" i="13"/>
  <c r="AN86" i="13"/>
  <c r="AK70" i="13"/>
  <c r="AK107" i="13"/>
  <c r="AK58" i="13"/>
  <c r="AS71" i="13"/>
  <c r="AR71" i="13"/>
  <c r="AN71" i="13"/>
  <c r="AS45" i="13"/>
  <c r="AN45" i="13"/>
  <c r="AR45" i="13"/>
  <c r="AR31" i="13"/>
  <c r="AN31" i="13"/>
  <c r="AS31" i="13"/>
  <c r="AS42" i="13"/>
  <c r="AR42" i="13"/>
  <c r="AN42" i="13"/>
  <c r="AK37" i="13"/>
  <c r="AH48" i="13"/>
  <c r="AS27" i="13"/>
  <c r="AR27" i="13"/>
  <c r="AN27" i="13"/>
  <c r="AJ12" i="13"/>
  <c r="AK12" i="13" s="1"/>
  <c r="AH12" i="13"/>
  <c r="AU160" i="13"/>
  <c r="AK38" i="13"/>
  <c r="AM8" i="13"/>
  <c r="AL8" i="13"/>
  <c r="AN167" i="13"/>
  <c r="AS167" i="13"/>
  <c r="AR167" i="13"/>
  <c r="AN103" i="13"/>
  <c r="AR103" i="13"/>
  <c r="AU103" i="13"/>
  <c r="AT103" i="13"/>
  <c r="AS103" i="13"/>
  <c r="AQ13" i="13"/>
  <c r="AU167" i="13"/>
  <c r="AS55" i="13"/>
  <c r="AR55" i="13"/>
  <c r="AN55" i="13"/>
  <c r="AN105" i="13"/>
  <c r="AS105" i="13"/>
  <c r="AR105" i="13"/>
  <c r="AT105" i="13"/>
  <c r="AN122" i="13"/>
  <c r="AT122" i="13"/>
  <c r="AR122" i="13"/>
  <c r="AS122" i="13"/>
  <c r="AJ64" i="13"/>
  <c r="AK95" i="13"/>
  <c r="AK78" i="13"/>
  <c r="AI11" i="13"/>
  <c r="AK11" i="13" s="1"/>
  <c r="AL4" i="13"/>
  <c r="AI13" i="13"/>
  <c r="AA176" i="13"/>
  <c r="AU176" i="13" s="1"/>
  <c r="AN150" i="13"/>
  <c r="AT150" i="13"/>
  <c r="AS150" i="13"/>
  <c r="AR150" i="13"/>
  <c r="AS166" i="13"/>
  <c r="AR166" i="13"/>
  <c r="AN166" i="13"/>
  <c r="AU166" i="13"/>
  <c r="AU141" i="13"/>
  <c r="AU171" i="13"/>
  <c r="AK173" i="13"/>
  <c r="AT116" i="13"/>
  <c r="AN118" i="13"/>
  <c r="AT118" i="13"/>
  <c r="AS118" i="13"/>
  <c r="AR118" i="13"/>
  <c r="AM176" i="13"/>
  <c r="AS93" i="13"/>
  <c r="AN93" i="13"/>
  <c r="AT93" i="13"/>
  <c r="AR93" i="13"/>
  <c r="AR62" i="13"/>
  <c r="AS62" i="13"/>
  <c r="AN62" i="13"/>
  <c r="AK144" i="13"/>
  <c r="AS89" i="13"/>
  <c r="AR89" i="13"/>
  <c r="AN89" i="13"/>
  <c r="AT89" i="13"/>
  <c r="AL160" i="13"/>
  <c r="AI160" i="13"/>
  <c r="AK160" i="13" s="1"/>
  <c r="AU86" i="13"/>
  <c r="AC80" i="13"/>
  <c r="AW80" i="13" s="1"/>
  <c r="AI48" i="13"/>
  <c r="AK48" i="13" s="1"/>
  <c r="AK52" i="13"/>
  <c r="AN95" i="13"/>
  <c r="AS95" i="13"/>
  <c r="AR95" i="13"/>
  <c r="AU71" i="13"/>
  <c r="AU45" i="13"/>
  <c r="AK41" i="13"/>
  <c r="AT55" i="13"/>
  <c r="AU31" i="13"/>
  <c r="AU42" i="13"/>
  <c r="AH11" i="13"/>
  <c r="AV11" i="13" s="1"/>
  <c r="AU27" i="13"/>
  <c r="AS157" i="13"/>
  <c r="AR157" i="13"/>
  <c r="AN157" i="13"/>
  <c r="AV4" i="13"/>
  <c r="AK28" i="13"/>
  <c r="AK90" i="13"/>
  <c r="AT11" i="13"/>
  <c r="AM4" i="13"/>
  <c r="AS124" i="13"/>
  <c r="AR124" i="13"/>
  <c r="AN124" i="13"/>
  <c r="AJ176" i="13"/>
  <c r="AV176" i="13" s="1"/>
  <c r="AV48" i="13"/>
  <c r="AH14" i="13"/>
  <c r="AJ14" i="13"/>
  <c r="AS37" i="13"/>
  <c r="AR37" i="13"/>
  <c r="AN37" i="13"/>
  <c r="AU124" i="13"/>
  <c r="AS140" i="13"/>
  <c r="AR140" i="13"/>
  <c r="AN140" i="13"/>
  <c r="AJ96" i="13"/>
  <c r="AV96" i="13" s="1"/>
  <c r="AS78" i="13"/>
  <c r="AN78" i="13"/>
  <c r="AR78" i="13"/>
  <c r="AW5" i="13"/>
  <c r="AJ3" i="13"/>
  <c r="AK3" i="13" s="1"/>
  <c r="AH3" i="13"/>
  <c r="AN154" i="13"/>
  <c r="AS154" i="13"/>
  <c r="AR154" i="13"/>
  <c r="AT154" i="13"/>
  <c r="AR70" i="13"/>
  <c r="AS70" i="13"/>
  <c r="AN70" i="13"/>
  <c r="AU140" i="13"/>
  <c r="AU78" i="13"/>
  <c r="AR134" i="13"/>
  <c r="AT134" i="13"/>
  <c r="AS134" i="13"/>
  <c r="AN134" i="13"/>
  <c r="AS149" i="13"/>
  <c r="AR149" i="13"/>
  <c r="AN149" i="13"/>
  <c r="AR58" i="13"/>
  <c r="AS58" i="13"/>
  <c r="AN58" i="13"/>
  <c r="AI112" i="13"/>
  <c r="AM112" i="13"/>
  <c r="AA80" i="13"/>
  <c r="AI64" i="13"/>
  <c r="AK64" i="13" s="1"/>
  <c r="AR41" i="13"/>
  <c r="AN41" i="13"/>
  <c r="AS41" i="13"/>
  <c r="AW7" i="13"/>
  <c r="AU14" i="13"/>
  <c r="AU7" i="13"/>
  <c r="AU157" i="13"/>
  <c r="AJ32" i="13"/>
  <c r="AK23" i="13"/>
  <c r="AS125" i="13"/>
  <c r="AR125" i="13"/>
  <c r="AN125" i="13"/>
  <c r="AW8" i="13"/>
  <c r="AQ6" i="13"/>
  <c r="AU70" i="13"/>
  <c r="AI15" i="13"/>
  <c r="AI14" i="13"/>
  <c r="AT160" i="13"/>
  <c r="AL12" i="13"/>
  <c r="AN109" i="13"/>
  <c r="AT109" i="13"/>
  <c r="AS109" i="13"/>
  <c r="AR109" i="13"/>
  <c r="AS102" i="13"/>
  <c r="AR102" i="13"/>
  <c r="AN102" i="13"/>
  <c r="AW4" i="13"/>
  <c r="AT124" i="13"/>
  <c r="AR74" i="13"/>
  <c r="AS74" i="13"/>
  <c r="AN74" i="13"/>
  <c r="AU102" i="13"/>
  <c r="AC48" i="13"/>
  <c r="AW48" i="13" s="1"/>
  <c r="AW13" i="13"/>
  <c r="AH8" i="13"/>
  <c r="AJ8" i="13"/>
  <c r="AK8" i="13" s="1"/>
  <c r="AK80" i="13"/>
  <c r="AK167" i="13"/>
  <c r="AV148" i="13"/>
  <c r="AK154" i="13"/>
  <c r="AS175" i="13"/>
  <c r="AR175" i="13"/>
  <c r="AN175" i="13"/>
  <c r="AU134" i="13"/>
  <c r="AN107" i="13"/>
  <c r="AS107" i="13"/>
  <c r="AR107" i="13"/>
  <c r="AL176" i="13"/>
  <c r="AU149" i="13"/>
  <c r="AN127" i="13"/>
  <c r="AS127" i="13"/>
  <c r="AR127" i="13"/>
  <c r="AT127" i="13"/>
  <c r="AC160" i="13"/>
  <c r="AW160" i="13" s="1"/>
  <c r="AS132" i="13"/>
  <c r="AA144" i="13"/>
  <c r="AR132" i="13"/>
  <c r="AN132" i="13"/>
  <c r="AR54" i="13"/>
  <c r="AS54" i="13"/>
  <c r="AN54" i="13"/>
  <c r="AA64" i="13"/>
  <c r="AT64" i="13" s="1"/>
  <c r="AJ128" i="13"/>
  <c r="AV128" i="13" s="1"/>
  <c r="AS101" i="13"/>
  <c r="AN101" i="13"/>
  <c r="AR101" i="13"/>
  <c r="AT74" i="13"/>
  <c r="AS85" i="13"/>
  <c r="AR85" i="13"/>
  <c r="AN85" i="13"/>
  <c r="AT85" i="13"/>
  <c r="AK100" i="13"/>
  <c r="AL96" i="13"/>
  <c r="AN79" i="13"/>
  <c r="AS79" i="13"/>
  <c r="AR79" i="13"/>
  <c r="AU79" i="13"/>
  <c r="AS84" i="13"/>
  <c r="AA96" i="13"/>
  <c r="AU96" i="13" s="1"/>
  <c r="AN84" i="13"/>
  <c r="AR84" i="13"/>
  <c r="AU84" i="13"/>
  <c r="AU54" i="13"/>
  <c r="AK103" i="13"/>
  <c r="AA112" i="13"/>
  <c r="AU41" i="13"/>
  <c r="AW20" i="13"/>
  <c r="AC32" i="13"/>
  <c r="AW32" i="13" s="1"/>
  <c r="AI32" i="13"/>
  <c r="AL32" i="13"/>
  <c r="AW6" i="13"/>
  <c r="AU74" i="13"/>
  <c r="AH32" i="13"/>
  <c r="AT157" i="13"/>
  <c r="AI7" i="13"/>
  <c r="AK7" i="13" s="1"/>
  <c r="AW11" i="13"/>
  <c r="AJ13" i="13"/>
  <c r="AH13" i="13"/>
  <c r="AU125" i="13"/>
  <c r="AQ3" i="13"/>
  <c r="AW10" i="13"/>
  <c r="AK133" i="13"/>
  <c r="AS92" i="13"/>
  <c r="AN92" i="13"/>
  <c r="AR92" i="13"/>
  <c r="AN20" i="13"/>
  <c r="AA32" i="13"/>
  <c r="AS20" i="13"/>
  <c r="AR20" i="13"/>
  <c r="AT20" i="13"/>
  <c r="AN23" i="13"/>
  <c r="AR23" i="13"/>
  <c r="AS23" i="13"/>
  <c r="AJ15" i="13"/>
  <c r="AU37" i="13"/>
  <c r="AT137" i="13"/>
  <c r="AS137" i="13"/>
  <c r="AR137" i="13"/>
  <c r="AN137" i="13"/>
  <c r="AU64" i="13"/>
  <c r="AA48" i="13"/>
  <c r="AN116" i="13"/>
  <c r="AA128" i="13"/>
  <c r="AU128" i="13" s="1"/>
  <c r="AS116" i="13"/>
  <c r="AR116" i="13"/>
  <c r="AN159" i="13"/>
  <c r="AT159" i="13"/>
  <c r="AS159" i="13"/>
  <c r="AR159" i="13"/>
  <c r="AT166" i="13"/>
  <c r="AN133" i="13"/>
  <c r="AS133" i="13"/>
  <c r="AR133" i="13"/>
  <c r="AT133" i="13"/>
  <c r="AN120" i="13"/>
  <c r="AS120" i="13"/>
  <c r="AR120" i="13"/>
  <c r="AT149" i="13"/>
  <c r="AT167" i="13"/>
  <c r="AC144" i="13"/>
  <c r="AW144" i="13" s="1"/>
  <c r="AW132" i="13"/>
  <c r="AI128" i="13"/>
  <c r="AL128" i="13"/>
  <c r="AC128" i="13"/>
  <c r="AW128" i="13" s="1"/>
  <c r="AK169" i="13"/>
  <c r="AT70" i="13"/>
  <c r="AC64" i="13"/>
  <c r="AW64" i="13" s="1"/>
  <c r="AT92" i="13"/>
  <c r="AS88" i="13"/>
  <c r="AN88" i="13"/>
  <c r="AR88" i="13"/>
  <c r="AU88" i="13"/>
  <c r="AM96" i="13"/>
  <c r="AC96" i="13"/>
  <c r="AW96" i="13" s="1"/>
  <c r="AW84" i="13"/>
  <c r="AM64" i="13"/>
  <c r="AM80" i="13"/>
  <c r="AV31" i="13"/>
  <c r="AW12" i="13"/>
  <c r="AT23" i="13"/>
  <c r="AU32" i="13"/>
  <c r="AT32" i="13"/>
  <c r="AW9" i="13"/>
  <c r="AK62" i="13"/>
  <c r="AK87" i="13"/>
  <c r="AW14" i="13"/>
  <c r="AS90" i="13"/>
  <c r="AR90" i="13"/>
  <c r="AN90" i="13"/>
  <c r="AQ14" i="13"/>
  <c r="AT37" i="13"/>
  <c r="AB144" i="1"/>
  <c r="AD96" i="1"/>
  <c r="AD112" i="1"/>
  <c r="AB128" i="1"/>
  <c r="AB112" i="1"/>
  <c r="AY23" i="2"/>
  <c r="AV23" i="2"/>
  <c r="AK25" i="2"/>
  <c r="AY25" i="2" s="1"/>
  <c r="AW23" i="2"/>
  <c r="AT23" i="2"/>
  <c r="AD25" i="2"/>
  <c r="BA23" i="2"/>
  <c r="AS23" i="2"/>
  <c r="AQ23" i="2"/>
  <c r="AC25" i="2"/>
  <c r="AO25" i="2" s="1"/>
  <c r="AU23" i="2"/>
  <c r="AN23" i="2"/>
  <c r="AS7" i="16" l="1"/>
  <c r="AG8" i="16"/>
  <c r="AO4" i="16"/>
  <c r="AV4" i="16"/>
  <c r="Z8" i="16"/>
  <c r="AV8" i="16" s="1"/>
  <c r="AN4" i="16"/>
  <c r="AQ6" i="15"/>
  <c r="AR6" i="15"/>
  <c r="AV3" i="15"/>
  <c r="AP3" i="15"/>
  <c r="AS3" i="15"/>
  <c r="AK3" i="15"/>
  <c r="AM3" i="15" s="1"/>
  <c r="AQ3" i="15"/>
  <c r="AR3" i="15"/>
  <c r="AJ4" i="15"/>
  <c r="AU4" i="15" s="1"/>
  <c r="Y8" i="15"/>
  <c r="AK8" i="16"/>
  <c r="AO7" i="16"/>
  <c r="AK7" i="16"/>
  <c r="AT8" i="16"/>
  <c r="AL7" i="16"/>
  <c r="AU7" i="16" s="1"/>
  <c r="Y8" i="16"/>
  <c r="AJ8" i="16" s="1"/>
  <c r="AP8" i="16"/>
  <c r="AQ7" i="16"/>
  <c r="AT7" i="16"/>
  <c r="AR7" i="16"/>
  <c r="AV14" i="13"/>
  <c r="AV64" i="13"/>
  <c r="AK112" i="13"/>
  <c r="AK32" i="13"/>
  <c r="AK14" i="13"/>
  <c r="AO14" i="13"/>
  <c r="AK15" i="13"/>
  <c r="AK13" i="13"/>
  <c r="AL15" i="13"/>
  <c r="AK5" i="14"/>
  <c r="AV5" i="14"/>
  <c r="AN10" i="14"/>
  <c r="AO10" i="14"/>
  <c r="AT14" i="14"/>
  <c r="AU5" i="14"/>
  <c r="AS10" i="14"/>
  <c r="AQ10" i="14"/>
  <c r="AU79" i="14"/>
  <c r="AK63" i="14"/>
  <c r="AT47" i="14"/>
  <c r="AT3" i="14"/>
  <c r="AU47" i="14"/>
  <c r="AS79" i="14"/>
  <c r="AR79" i="14"/>
  <c r="AV4" i="14"/>
  <c r="AS14" i="14"/>
  <c r="AU11" i="14"/>
  <c r="AV6" i="14"/>
  <c r="AP12" i="14"/>
  <c r="AR14" i="14"/>
  <c r="AJ15" i="14"/>
  <c r="AR47" i="14"/>
  <c r="AP14" i="14"/>
  <c r="AV47" i="14"/>
  <c r="AS47" i="14"/>
  <c r="AU14" i="14"/>
  <c r="AT12" i="14"/>
  <c r="AN14" i="14"/>
  <c r="AO14" i="14"/>
  <c r="AV14" i="14"/>
  <c r="AV79" i="14"/>
  <c r="AU23" i="16"/>
  <c r="AO8" i="16"/>
  <c r="AN8" i="16"/>
  <c r="AM6" i="16"/>
  <c r="AQ23" i="16"/>
  <c r="AP23" i="16"/>
  <c r="AR23" i="16"/>
  <c r="AM18" i="16"/>
  <c r="AN23" i="16"/>
  <c r="AO23" i="16"/>
  <c r="AV23" i="16"/>
  <c r="AM16" i="16"/>
  <c r="AV18" i="16"/>
  <c r="AO18" i="16"/>
  <c r="AN18" i="16"/>
  <c r="AI8" i="16"/>
  <c r="AU27" i="16"/>
  <c r="AM2" i="16"/>
  <c r="AP2" i="15"/>
  <c r="AG8" i="15"/>
  <c r="AR2" i="15"/>
  <c r="AQ2" i="15"/>
  <c r="AL2" i="15"/>
  <c r="AJ8" i="15"/>
  <c r="AN32" i="15"/>
  <c r="AO32" i="15"/>
  <c r="AV32" i="15"/>
  <c r="AP4" i="15"/>
  <c r="AR4" i="15"/>
  <c r="AQ4" i="15"/>
  <c r="AU32" i="15"/>
  <c r="AJ42" i="15"/>
  <c r="AU42" i="15" s="1"/>
  <c r="AU36" i="15"/>
  <c r="Z8" i="15"/>
  <c r="AO2" i="15"/>
  <c r="AN2" i="15"/>
  <c r="AV2" i="15"/>
  <c r="AO4" i="15"/>
  <c r="AN4" i="15"/>
  <c r="AV4" i="15"/>
  <c r="AJ37" i="15"/>
  <c r="AM37" i="15"/>
  <c r="AM4" i="15"/>
  <c r="AU47" i="15"/>
  <c r="AS37" i="15"/>
  <c r="AM36" i="15"/>
  <c r="AU45" i="15"/>
  <c r="AS2" i="15"/>
  <c r="AS4" i="15"/>
  <c r="AP47" i="15"/>
  <c r="AQ47" i="15"/>
  <c r="AR47" i="15"/>
  <c r="AM46" i="15"/>
  <c r="AM41" i="15"/>
  <c r="AP37" i="15"/>
  <c r="AQ37" i="15"/>
  <c r="AR37" i="15"/>
  <c r="AJ2" i="15"/>
  <c r="AT2" i="15"/>
  <c r="AO42" i="15"/>
  <c r="AN42" i="15"/>
  <c r="AV42" i="15"/>
  <c r="AT4" i="15"/>
  <c r="AL8" i="15"/>
  <c r="AU8" i="15" s="1"/>
  <c r="AV47" i="15"/>
  <c r="AO47" i="15"/>
  <c r="AN47" i="15"/>
  <c r="AO37" i="15"/>
  <c r="AV37" i="15"/>
  <c r="AN37" i="15"/>
  <c r="AU37" i="15"/>
  <c r="AN7" i="14"/>
  <c r="AR7" i="14"/>
  <c r="AP7" i="14"/>
  <c r="AO7" i="14"/>
  <c r="AQ7" i="14"/>
  <c r="AS7" i="14"/>
  <c r="AT7" i="14"/>
  <c r="AU7" i="14"/>
  <c r="AR31" i="14"/>
  <c r="AN31" i="14"/>
  <c r="AO31" i="14"/>
  <c r="AS31" i="14"/>
  <c r="AP31" i="14"/>
  <c r="AK14" i="14"/>
  <c r="AR5" i="14"/>
  <c r="AN5" i="14"/>
  <c r="AQ5" i="14"/>
  <c r="AS5" i="14"/>
  <c r="AP5" i="14"/>
  <c r="AT5" i="14"/>
  <c r="AT11" i="14"/>
  <c r="AP3" i="14"/>
  <c r="AA15" i="14"/>
  <c r="AP15" i="14" s="1"/>
  <c r="AN3" i="14"/>
  <c r="AR3" i="14"/>
  <c r="AS3" i="14"/>
  <c r="AQ3" i="14"/>
  <c r="AN9" i="14"/>
  <c r="AS9" i="14"/>
  <c r="AO9" i="14"/>
  <c r="AQ9" i="14"/>
  <c r="AR9" i="14"/>
  <c r="AU9" i="14"/>
  <c r="AT9" i="14"/>
  <c r="AP9" i="14"/>
  <c r="AO3" i="14"/>
  <c r="AV11" i="14"/>
  <c r="AH15" i="14"/>
  <c r="AT31" i="14"/>
  <c r="AK6" i="14"/>
  <c r="AR4" i="14"/>
  <c r="AQ4" i="14"/>
  <c r="AN4" i="14"/>
  <c r="AU4" i="14"/>
  <c r="AS4" i="14"/>
  <c r="AT4" i="14"/>
  <c r="AO4" i="14"/>
  <c r="AR12" i="14"/>
  <c r="AN12" i="14"/>
  <c r="AS12" i="14"/>
  <c r="AO12" i="14"/>
  <c r="AQ12" i="14"/>
  <c r="AI15" i="14"/>
  <c r="AM15" i="14"/>
  <c r="AK11" i="14"/>
  <c r="AN8" i="14"/>
  <c r="AS8" i="14"/>
  <c r="AQ8" i="14"/>
  <c r="AU8" i="14"/>
  <c r="AR8" i="14"/>
  <c r="AP8" i="14"/>
  <c r="AT8" i="14"/>
  <c r="AV8" i="14"/>
  <c r="AU6" i="14"/>
  <c r="AN6" i="14"/>
  <c r="AT6" i="14"/>
  <c r="AQ6" i="14"/>
  <c r="AR6" i="14"/>
  <c r="AO6" i="14"/>
  <c r="AP6" i="14"/>
  <c r="AS6" i="14"/>
  <c r="AU31" i="14"/>
  <c r="AN11" i="14"/>
  <c r="AR11" i="14"/>
  <c r="AQ11" i="14"/>
  <c r="AP11" i="14"/>
  <c r="AS11" i="14"/>
  <c r="AK47" i="14"/>
  <c r="AK3" i="14"/>
  <c r="AQ31" i="14"/>
  <c r="AK79" i="14"/>
  <c r="AR13" i="14"/>
  <c r="AN13" i="14"/>
  <c r="AT13" i="14"/>
  <c r="AQ13" i="14"/>
  <c r="AU13" i="14"/>
  <c r="AS13" i="14"/>
  <c r="AP13" i="14"/>
  <c r="AC15" i="14"/>
  <c r="AW15" i="14" s="1"/>
  <c r="AW3" i="14"/>
  <c r="AN48" i="13"/>
  <c r="AS48" i="13"/>
  <c r="AR48" i="13"/>
  <c r="AN13" i="13"/>
  <c r="AS13" i="13"/>
  <c r="AR13" i="13"/>
  <c r="AP13" i="13"/>
  <c r="AO13" i="13"/>
  <c r="AN128" i="13"/>
  <c r="AR128" i="13"/>
  <c r="AT128" i="13"/>
  <c r="AS128" i="13"/>
  <c r="AV8" i="13"/>
  <c r="AU13" i="13"/>
  <c r="AW15" i="13"/>
  <c r="AW3" i="13"/>
  <c r="AV3" i="13"/>
  <c r="AK176" i="13"/>
  <c r="AN144" i="13"/>
  <c r="AR144" i="13"/>
  <c r="AT144" i="13"/>
  <c r="AS144" i="13"/>
  <c r="AH15" i="13"/>
  <c r="AV15" i="13" s="1"/>
  <c r="AN4" i="13"/>
  <c r="AO4" i="13"/>
  <c r="AS4" i="13"/>
  <c r="AQ4" i="13"/>
  <c r="AT4" i="13"/>
  <c r="AR4" i="13"/>
  <c r="AP4" i="13"/>
  <c r="AU4" i="13"/>
  <c r="AP9" i="13"/>
  <c r="AN9" i="13"/>
  <c r="AS9" i="13"/>
  <c r="AT9" i="13"/>
  <c r="AR9" i="13"/>
  <c r="AU9" i="13"/>
  <c r="AQ9" i="13"/>
  <c r="AN10" i="13"/>
  <c r="AU10" i="13"/>
  <c r="AP10" i="13"/>
  <c r="AQ10" i="13"/>
  <c r="AR10" i="13"/>
  <c r="AT10" i="13"/>
  <c r="AO10" i="13"/>
  <c r="AS10" i="13"/>
  <c r="AV32" i="13"/>
  <c r="AU144" i="13"/>
  <c r="AN12" i="13"/>
  <c r="AR12" i="13"/>
  <c r="AO12" i="13"/>
  <c r="AP12" i="13"/>
  <c r="AT12" i="13"/>
  <c r="AQ12" i="13"/>
  <c r="AS12" i="13"/>
  <c r="AU12" i="13"/>
  <c r="AN80" i="13"/>
  <c r="AS80" i="13"/>
  <c r="AR80" i="13"/>
  <c r="AN5" i="13"/>
  <c r="AO5" i="13"/>
  <c r="AP5" i="13"/>
  <c r="AS5" i="13"/>
  <c r="AT5" i="13"/>
  <c r="AQ5" i="13"/>
  <c r="AU5" i="13"/>
  <c r="AR5" i="13"/>
  <c r="AK128" i="13"/>
  <c r="AN32" i="13"/>
  <c r="AS32" i="13"/>
  <c r="AR32" i="13"/>
  <c r="AN6" i="13"/>
  <c r="AU6" i="13"/>
  <c r="AT6" i="13"/>
  <c r="AP6" i="13"/>
  <c r="AO6" i="13"/>
  <c r="AR6" i="13"/>
  <c r="AS6" i="13"/>
  <c r="AO9" i="13"/>
  <c r="AU80" i="13"/>
  <c r="AR176" i="13"/>
  <c r="AN176" i="13"/>
  <c r="AS176" i="13"/>
  <c r="AT176" i="13"/>
  <c r="AU48" i="13"/>
  <c r="AT8" i="13"/>
  <c r="AR8" i="13"/>
  <c r="AN8" i="13"/>
  <c r="AO8" i="13"/>
  <c r="AQ8" i="13"/>
  <c r="AU8" i="13"/>
  <c r="AP8" i="13"/>
  <c r="AS8" i="13"/>
  <c r="AR14" i="13"/>
  <c r="AN14" i="13"/>
  <c r="AP14" i="13"/>
  <c r="AS14" i="13"/>
  <c r="AV12" i="13"/>
  <c r="AT13" i="13"/>
  <c r="AN112" i="13"/>
  <c r="AR112" i="13"/>
  <c r="AS112" i="13"/>
  <c r="AT112" i="13"/>
  <c r="AN96" i="13"/>
  <c r="AS96" i="13"/>
  <c r="AR96" i="13"/>
  <c r="AT96" i="13"/>
  <c r="AN3" i="13"/>
  <c r="AS3" i="13"/>
  <c r="AR3" i="13"/>
  <c r="AT3" i="13"/>
  <c r="AO3" i="13"/>
  <c r="AN64" i="13"/>
  <c r="AR64" i="13"/>
  <c r="AS64" i="13"/>
  <c r="AT48" i="13"/>
  <c r="AU3" i="13"/>
  <c r="AV13" i="13"/>
  <c r="AT14" i="13"/>
  <c r="AU112" i="13"/>
  <c r="AN7" i="13"/>
  <c r="AR7" i="13"/>
  <c r="AP7" i="13"/>
  <c r="AO7" i="13"/>
  <c r="AS7" i="13"/>
  <c r="AT7" i="13"/>
  <c r="AP3" i="13"/>
  <c r="AQ11" i="13"/>
  <c r="AN11" i="13"/>
  <c r="AP11" i="13"/>
  <c r="AO11" i="13"/>
  <c r="AS11" i="13"/>
  <c r="AR11" i="13"/>
  <c r="AU11" i="13"/>
  <c r="AK96" i="13"/>
  <c r="AQ7" i="13"/>
  <c r="AT80" i="13"/>
  <c r="AM15" i="13"/>
  <c r="AZ23" i="2"/>
  <c r="AV25" i="2"/>
  <c r="AW25" i="2"/>
  <c r="AX25" i="2"/>
  <c r="AN25" i="2"/>
  <c r="AQ25" i="2"/>
  <c r="AR23" i="2"/>
  <c r="AT25" i="2"/>
  <c r="AP25" i="2"/>
  <c r="AS25" i="2"/>
  <c r="AU25" i="2"/>
  <c r="BA25" i="2"/>
  <c r="AR8" i="16" l="1"/>
  <c r="AS8" i="16"/>
  <c r="AQ8" i="16"/>
  <c r="AU2" i="15"/>
  <c r="AL8" i="16"/>
  <c r="AU8" i="16" s="1"/>
  <c r="AM7" i="16"/>
  <c r="AV15" i="14"/>
  <c r="AK15" i="14"/>
  <c r="AT15" i="14"/>
  <c r="AU15" i="14"/>
  <c r="AO15" i="14"/>
  <c r="AN8" i="15"/>
  <c r="AO8" i="15"/>
  <c r="AV8" i="15"/>
  <c r="AP8" i="15"/>
  <c r="AQ8" i="15"/>
  <c r="AR8" i="15"/>
  <c r="AS8" i="15"/>
  <c r="AT8" i="15"/>
  <c r="AM2" i="15"/>
  <c r="AK8" i="15"/>
  <c r="AM8" i="15" s="1"/>
  <c r="AN15" i="14"/>
  <c r="AS15" i="14"/>
  <c r="AR15" i="14"/>
  <c r="AQ15" i="14"/>
  <c r="AN15" i="13"/>
  <c r="AR15" i="13"/>
  <c r="AS15" i="13"/>
  <c r="AT15" i="13"/>
  <c r="AO15" i="13"/>
  <c r="AU15" i="13"/>
  <c r="AP15" i="13"/>
  <c r="AQ15" i="13"/>
  <c r="AZ25" i="2"/>
  <c r="AR25" i="2"/>
  <c r="AM8" i="16" l="1"/>
  <c r="AJ19" i="2"/>
  <c r="AJ14" i="2"/>
  <c r="AJ5" i="2"/>
  <c r="AJ6" i="2"/>
  <c r="AJ7" i="2"/>
  <c r="AG20" i="2"/>
  <c r="AF20" i="2"/>
  <c r="AE20" i="2"/>
  <c r="AA20" i="2"/>
  <c r="Z20" i="2"/>
  <c r="Y20" i="2"/>
  <c r="X20" i="2"/>
  <c r="W20" i="2"/>
  <c r="T20" i="2"/>
  <c r="S20" i="2"/>
  <c r="R20" i="2"/>
  <c r="P20" i="2"/>
  <c r="O20" i="2"/>
  <c r="M20" i="2"/>
  <c r="L20" i="2"/>
  <c r="K20" i="2"/>
  <c r="J20" i="2"/>
  <c r="I20" i="2"/>
  <c r="H20" i="2"/>
  <c r="G20" i="2"/>
  <c r="F20" i="2"/>
  <c r="E20" i="2"/>
  <c r="D20" i="2"/>
  <c r="C20" i="2"/>
  <c r="B20" i="2"/>
  <c r="AL19" i="2"/>
  <c r="AM19" i="2" s="1"/>
  <c r="AI19" i="2"/>
  <c r="AH19" i="2"/>
  <c r="AK19" i="2"/>
  <c r="I64" i="1"/>
  <c r="J64" i="1"/>
  <c r="K64" i="1"/>
  <c r="L64" i="1"/>
  <c r="M64" i="1"/>
  <c r="O64" i="1"/>
  <c r="P64" i="1"/>
  <c r="Q64" i="1"/>
  <c r="R64" i="1"/>
  <c r="S64" i="1"/>
  <c r="T64" i="1"/>
  <c r="U64" i="1"/>
  <c r="V64" i="1"/>
  <c r="W64" i="1"/>
  <c r="X64" i="1"/>
  <c r="I80" i="1"/>
  <c r="J80" i="1"/>
  <c r="K80" i="1"/>
  <c r="L80" i="1"/>
  <c r="M80" i="1"/>
  <c r="O80" i="1"/>
  <c r="P80" i="1"/>
  <c r="Q80" i="1"/>
  <c r="R80" i="1"/>
  <c r="S80" i="1"/>
  <c r="T80" i="1"/>
  <c r="U80" i="1"/>
  <c r="V80" i="1"/>
  <c r="W80" i="1"/>
  <c r="X80" i="1"/>
  <c r="AG79" i="1"/>
  <c r="AF79" i="1"/>
  <c r="AE79" i="1"/>
  <c r="AC79" i="1"/>
  <c r="AA79" i="1"/>
  <c r="Z79" i="1"/>
  <c r="Y79" i="1"/>
  <c r="AD79" i="1" s="1"/>
  <c r="AG78" i="1"/>
  <c r="AF78" i="1"/>
  <c r="AE78" i="1"/>
  <c r="AC78" i="1"/>
  <c r="AA78" i="1"/>
  <c r="Z78" i="1"/>
  <c r="Y78" i="1"/>
  <c r="AD78" i="1" s="1"/>
  <c r="AG77" i="1"/>
  <c r="AF77" i="1"/>
  <c r="AE77" i="1"/>
  <c r="AC77" i="1"/>
  <c r="AA77" i="1"/>
  <c r="Z77" i="1"/>
  <c r="Y77" i="1"/>
  <c r="AD77" i="1" s="1"/>
  <c r="AG76" i="1"/>
  <c r="AF76" i="1"/>
  <c r="AE76" i="1"/>
  <c r="AC76" i="1"/>
  <c r="AA76" i="1"/>
  <c r="Z76" i="1"/>
  <c r="Y76" i="1"/>
  <c r="AD76" i="1" s="1"/>
  <c r="AG75" i="1"/>
  <c r="AF75" i="1"/>
  <c r="AE75" i="1"/>
  <c r="AC75" i="1"/>
  <c r="AA75" i="1"/>
  <c r="Z75" i="1"/>
  <c r="Y75" i="1"/>
  <c r="AB75" i="1" s="1"/>
  <c r="AG74" i="1"/>
  <c r="AF74" i="1"/>
  <c r="AE74" i="1"/>
  <c r="AC74" i="1"/>
  <c r="AA74" i="1"/>
  <c r="Z74" i="1"/>
  <c r="Y74" i="1"/>
  <c r="AD74" i="1" s="1"/>
  <c r="AG73" i="1"/>
  <c r="AF73" i="1"/>
  <c r="AE73" i="1"/>
  <c r="AC73" i="1"/>
  <c r="AA73" i="1"/>
  <c r="Z73" i="1"/>
  <c r="Y73" i="1"/>
  <c r="AD73" i="1" s="1"/>
  <c r="AG72" i="1"/>
  <c r="AF72" i="1"/>
  <c r="AE72" i="1"/>
  <c r="AC72" i="1"/>
  <c r="AA72" i="1"/>
  <c r="Z72" i="1"/>
  <c r="Y72" i="1"/>
  <c r="AB72" i="1" s="1"/>
  <c r="AG71" i="1"/>
  <c r="AF71" i="1"/>
  <c r="AE71" i="1"/>
  <c r="AC71" i="1"/>
  <c r="AA71" i="1"/>
  <c r="Z71" i="1"/>
  <c r="Y71" i="1"/>
  <c r="AD71" i="1" s="1"/>
  <c r="AG70" i="1"/>
  <c r="AF70" i="1"/>
  <c r="AE70" i="1"/>
  <c r="AC70" i="1"/>
  <c r="AA70" i="1"/>
  <c r="Z70" i="1"/>
  <c r="Y70" i="1"/>
  <c r="AD70" i="1" s="1"/>
  <c r="AG69" i="1"/>
  <c r="AF69" i="1"/>
  <c r="AE69" i="1"/>
  <c r="AC69" i="1"/>
  <c r="AA69" i="1"/>
  <c r="Z69" i="1"/>
  <c r="Y69" i="1"/>
  <c r="AD69" i="1" s="1"/>
  <c r="AG68" i="1"/>
  <c r="AF68" i="1"/>
  <c r="AE68" i="1"/>
  <c r="AC68" i="1"/>
  <c r="AA68" i="1"/>
  <c r="Z68" i="1"/>
  <c r="Y68" i="1"/>
  <c r="AD68" i="1" s="1"/>
  <c r="AG63" i="1"/>
  <c r="AF63" i="1"/>
  <c r="AE63" i="1"/>
  <c r="AC63" i="1"/>
  <c r="AA63" i="1"/>
  <c r="Z63" i="1"/>
  <c r="Y63" i="1"/>
  <c r="AD63" i="1" s="1"/>
  <c r="AG62" i="1"/>
  <c r="AF62" i="1"/>
  <c r="AE62" i="1"/>
  <c r="AC62" i="1"/>
  <c r="AA62" i="1"/>
  <c r="Z62" i="1"/>
  <c r="Y62" i="1"/>
  <c r="AD62" i="1" s="1"/>
  <c r="AY62" i="1" s="1"/>
  <c r="AG61" i="1"/>
  <c r="AF61" i="1"/>
  <c r="AE61" i="1"/>
  <c r="AC61" i="1"/>
  <c r="AA61" i="1"/>
  <c r="Z61" i="1"/>
  <c r="Y61" i="1"/>
  <c r="AD61" i="1" s="1"/>
  <c r="AG60" i="1"/>
  <c r="AF60" i="1"/>
  <c r="AE60" i="1"/>
  <c r="AC60" i="1"/>
  <c r="AA60" i="1"/>
  <c r="Z60" i="1"/>
  <c r="Y60" i="1"/>
  <c r="AD60" i="1" s="1"/>
  <c r="AG59" i="1"/>
  <c r="AF59" i="1"/>
  <c r="AE59" i="1"/>
  <c r="AC59" i="1"/>
  <c r="AA59" i="1"/>
  <c r="Z59" i="1"/>
  <c r="Y59" i="1"/>
  <c r="AB59" i="1" s="1"/>
  <c r="AG58" i="1"/>
  <c r="AF58" i="1"/>
  <c r="AE58" i="1"/>
  <c r="AC58" i="1"/>
  <c r="AA58" i="1"/>
  <c r="Z58" i="1"/>
  <c r="Y58" i="1"/>
  <c r="AB58" i="1" s="1"/>
  <c r="AG57" i="1"/>
  <c r="AF57" i="1"/>
  <c r="AE57" i="1"/>
  <c r="AC57" i="1"/>
  <c r="AA57" i="1"/>
  <c r="Z57" i="1"/>
  <c r="Y57" i="1"/>
  <c r="AB57" i="1" s="1"/>
  <c r="AG56" i="1"/>
  <c r="AF56" i="1"/>
  <c r="AE56" i="1"/>
  <c r="AC56" i="1"/>
  <c r="AA56" i="1"/>
  <c r="Z56" i="1"/>
  <c r="Y56" i="1"/>
  <c r="AB56" i="1" s="1"/>
  <c r="AG55" i="1"/>
  <c r="AF55" i="1"/>
  <c r="AE55" i="1"/>
  <c r="AC55" i="1"/>
  <c r="AA55" i="1"/>
  <c r="Z55" i="1"/>
  <c r="Y55" i="1"/>
  <c r="AD55" i="1" s="1"/>
  <c r="AG54" i="1"/>
  <c r="AF54" i="1"/>
  <c r="AE54" i="1"/>
  <c r="AC54" i="1"/>
  <c r="AA54" i="1"/>
  <c r="Z54" i="1"/>
  <c r="Y54" i="1"/>
  <c r="AD54" i="1" s="1"/>
  <c r="AG53" i="1"/>
  <c r="AF53" i="1"/>
  <c r="AE53" i="1"/>
  <c r="AC53" i="1"/>
  <c r="AA53" i="1"/>
  <c r="Z53" i="1"/>
  <c r="Y53" i="1"/>
  <c r="AD53" i="1" s="1"/>
  <c r="AG52" i="1"/>
  <c r="AF52" i="1"/>
  <c r="AE52" i="1"/>
  <c r="AC52" i="1"/>
  <c r="AA52" i="1"/>
  <c r="Z52" i="1"/>
  <c r="Y52" i="1"/>
  <c r="AD52" i="1" s="1"/>
  <c r="AG47" i="1"/>
  <c r="AF47" i="1"/>
  <c r="AE47" i="1"/>
  <c r="AC47" i="1"/>
  <c r="AA47" i="1"/>
  <c r="Z47" i="1"/>
  <c r="Y47" i="1"/>
  <c r="AD47" i="1" s="1"/>
  <c r="AG46" i="1"/>
  <c r="AF46" i="1"/>
  <c r="AE46" i="1"/>
  <c r="AC46" i="1"/>
  <c r="AA46" i="1"/>
  <c r="Z46" i="1"/>
  <c r="Y46" i="1"/>
  <c r="AD46" i="1" s="1"/>
  <c r="AG45" i="1"/>
  <c r="AF45" i="1"/>
  <c r="AE45" i="1"/>
  <c r="AC45" i="1"/>
  <c r="AA45" i="1"/>
  <c r="Z45" i="1"/>
  <c r="Y45" i="1"/>
  <c r="AD45" i="1" s="1"/>
  <c r="AY45" i="1" s="1"/>
  <c r="AG44" i="1"/>
  <c r="AF44" i="1"/>
  <c r="AE44" i="1"/>
  <c r="AC44" i="1"/>
  <c r="AA44" i="1"/>
  <c r="Z44" i="1"/>
  <c r="Y44" i="1"/>
  <c r="AD44" i="1" s="1"/>
  <c r="AG43" i="1"/>
  <c r="AF43" i="1"/>
  <c r="AR43" i="1" s="1"/>
  <c r="AE43" i="1"/>
  <c r="AC43" i="1"/>
  <c r="AA43" i="1"/>
  <c r="Z43" i="1"/>
  <c r="Y43" i="1"/>
  <c r="AB43" i="1" s="1"/>
  <c r="AG42" i="1"/>
  <c r="AF42" i="1"/>
  <c r="AE42" i="1"/>
  <c r="AC42" i="1"/>
  <c r="AA42" i="1"/>
  <c r="Z42" i="1"/>
  <c r="Y42" i="1"/>
  <c r="AD42" i="1" s="1"/>
  <c r="AY42" i="1" s="1"/>
  <c r="AG41" i="1"/>
  <c r="AF41" i="1"/>
  <c r="AE41" i="1"/>
  <c r="AC41" i="1"/>
  <c r="AA41" i="1"/>
  <c r="Z41" i="1"/>
  <c r="Y41" i="1"/>
  <c r="AD41" i="1" s="1"/>
  <c r="AG40" i="1"/>
  <c r="AF40" i="1"/>
  <c r="AE40" i="1"/>
  <c r="AC40" i="1"/>
  <c r="AA40" i="1"/>
  <c r="Z40" i="1"/>
  <c r="Y40" i="1"/>
  <c r="AD40" i="1" s="1"/>
  <c r="AG39" i="1"/>
  <c r="AF39" i="1"/>
  <c r="AE39" i="1"/>
  <c r="AC39" i="1"/>
  <c r="AA39" i="1"/>
  <c r="Z39" i="1"/>
  <c r="Y39" i="1"/>
  <c r="AD39" i="1" s="1"/>
  <c r="AG38" i="1"/>
  <c r="AF38" i="1"/>
  <c r="AE38" i="1"/>
  <c r="AC38" i="1"/>
  <c r="AA38" i="1"/>
  <c r="Z38" i="1"/>
  <c r="Y38" i="1"/>
  <c r="AD38" i="1" s="1"/>
  <c r="AY38" i="1" s="1"/>
  <c r="AG37" i="1"/>
  <c r="AF37" i="1"/>
  <c r="AE37" i="1"/>
  <c r="AC37" i="1"/>
  <c r="AA37" i="1"/>
  <c r="Z37" i="1"/>
  <c r="Y37" i="1"/>
  <c r="AD37" i="1" s="1"/>
  <c r="AY37" i="1" s="1"/>
  <c r="AG36" i="1"/>
  <c r="AF36" i="1"/>
  <c r="AE36" i="1"/>
  <c r="AC36" i="1"/>
  <c r="AA36" i="1"/>
  <c r="Z36" i="1"/>
  <c r="Y36" i="1"/>
  <c r="AD36" i="1" s="1"/>
  <c r="I48" i="1"/>
  <c r="J48" i="1"/>
  <c r="K48" i="1"/>
  <c r="L48" i="1"/>
  <c r="M48" i="1"/>
  <c r="O48" i="1"/>
  <c r="P48" i="1"/>
  <c r="Q48" i="1"/>
  <c r="R48" i="1"/>
  <c r="S48" i="1"/>
  <c r="T48" i="1"/>
  <c r="U48" i="1"/>
  <c r="V48" i="1"/>
  <c r="W48" i="1"/>
  <c r="X48" i="1"/>
  <c r="Z16" i="2"/>
  <c r="AA16" i="2"/>
  <c r="AF16" i="2"/>
  <c r="AE16" i="2"/>
  <c r="Q4" i="4" s="1"/>
  <c r="Y16" i="2"/>
  <c r="X16" i="2"/>
  <c r="W16" i="2"/>
  <c r="T16" i="2"/>
  <c r="S16" i="2"/>
  <c r="R16" i="2"/>
  <c r="P16" i="2"/>
  <c r="O16" i="2"/>
  <c r="M16" i="2"/>
  <c r="L16" i="2"/>
  <c r="K16" i="2"/>
  <c r="J16" i="2"/>
  <c r="I16" i="2"/>
  <c r="H16" i="2"/>
  <c r="G16" i="2"/>
  <c r="F16" i="2"/>
  <c r="E16" i="2"/>
  <c r="D16" i="2"/>
  <c r="C16" i="2"/>
  <c r="B16" i="2"/>
  <c r="AL14" i="2"/>
  <c r="AM14" i="2" s="1"/>
  <c r="AI14" i="2"/>
  <c r="AH14" i="2"/>
  <c r="AG16" i="2"/>
  <c r="AK14" i="2"/>
  <c r="AY39" i="1" l="1"/>
  <c r="AQ43" i="1"/>
  <c r="AY47" i="1"/>
  <c r="AY61" i="1"/>
  <c r="AS43" i="1"/>
  <c r="AY44" i="1"/>
  <c r="AY68" i="1"/>
  <c r="AY55" i="1"/>
  <c r="AY63" i="1"/>
  <c r="AQ41" i="1"/>
  <c r="AY36" i="1"/>
  <c r="AS68" i="1"/>
  <c r="AQ59" i="1"/>
  <c r="AQ38" i="1"/>
  <c r="AY41" i="1"/>
  <c r="AY40" i="1"/>
  <c r="AY52" i="1"/>
  <c r="AY46" i="1"/>
  <c r="AY78" i="1"/>
  <c r="AY79" i="1"/>
  <c r="AY77" i="1"/>
  <c r="AY76" i="1"/>
  <c r="AS75" i="1"/>
  <c r="AR75" i="1"/>
  <c r="AQ75" i="1"/>
  <c r="AY74" i="1"/>
  <c r="AY73" i="1"/>
  <c r="AQ72" i="1"/>
  <c r="AS72" i="1"/>
  <c r="AR72" i="1"/>
  <c r="AY71" i="1"/>
  <c r="AY70" i="1"/>
  <c r="AY69" i="1"/>
  <c r="AY60" i="1"/>
  <c r="AR59" i="1"/>
  <c r="AS59" i="1"/>
  <c r="AS58" i="1"/>
  <c r="AR58" i="1"/>
  <c r="AQ58" i="1"/>
  <c r="AS57" i="1"/>
  <c r="AR57" i="1"/>
  <c r="AQ57" i="1"/>
  <c r="AS56" i="1"/>
  <c r="AR56" i="1"/>
  <c r="AQ56" i="1"/>
  <c r="AY54" i="1"/>
  <c r="AY53" i="1"/>
  <c r="AB45" i="1"/>
  <c r="AQ45" i="1" s="1"/>
  <c r="AB44" i="1"/>
  <c r="AR44" i="1" s="1"/>
  <c r="AD57" i="1"/>
  <c r="AY57" i="1" s="1"/>
  <c r="AJ20" i="2"/>
  <c r="AI16" i="2"/>
  <c r="AJ16" i="2"/>
  <c r="AJ4" i="2"/>
  <c r="AD43" i="1"/>
  <c r="AY43" i="1" s="1"/>
  <c r="AD58" i="1"/>
  <c r="AY58" i="1" s="1"/>
  <c r="AB46" i="1"/>
  <c r="AQ46" i="1" s="1"/>
  <c r="AB37" i="1"/>
  <c r="AS37" i="1" s="1"/>
  <c r="AB74" i="1"/>
  <c r="AB76" i="1"/>
  <c r="AD56" i="1"/>
  <c r="AY56" i="1" s="1"/>
  <c r="AD75" i="1"/>
  <c r="AY75" i="1" s="1"/>
  <c r="AI20" i="2"/>
  <c r="AJ2" i="2"/>
  <c r="AJ3" i="2"/>
  <c r="AB73" i="1"/>
  <c r="AD72" i="1"/>
  <c r="AY72" i="1" s="1"/>
  <c r="AB68" i="1"/>
  <c r="AQ68" i="1" s="1"/>
  <c r="AB60" i="1"/>
  <c r="AD59" i="1"/>
  <c r="AY59" i="1" s="1"/>
  <c r="AB52" i="1"/>
  <c r="AQ52" i="1" s="1"/>
  <c r="Z10" i="2"/>
  <c r="AA10" i="2"/>
  <c r="AL20" i="2"/>
  <c r="AM20" i="2" s="1"/>
  <c r="AH20" i="2"/>
  <c r="AW19" i="2"/>
  <c r="AV19" i="2"/>
  <c r="AP19" i="2"/>
  <c r="AY19" i="2"/>
  <c r="AX19" i="2"/>
  <c r="AB20" i="2"/>
  <c r="AB36" i="1"/>
  <c r="AR36" i="1" s="1"/>
  <c r="AB38" i="1"/>
  <c r="AR38" i="1" s="1"/>
  <c r="AB77" i="1"/>
  <c r="AS77" i="1" s="1"/>
  <c r="AB70" i="1"/>
  <c r="AB78" i="1"/>
  <c r="AS78" i="1" s="1"/>
  <c r="AB71" i="1"/>
  <c r="AB79" i="1"/>
  <c r="AS79" i="1" s="1"/>
  <c r="AB69" i="1"/>
  <c r="AB61" i="1"/>
  <c r="AR61" i="1" s="1"/>
  <c r="AB54" i="1"/>
  <c r="AB62" i="1"/>
  <c r="AQ62" i="1" s="1"/>
  <c r="AB53" i="1"/>
  <c r="AB63" i="1"/>
  <c r="AS63" i="1" s="1"/>
  <c r="AB55" i="1"/>
  <c r="AB47" i="1"/>
  <c r="AR47" i="1" s="1"/>
  <c r="AB40" i="1"/>
  <c r="AR40" i="1" s="1"/>
  <c r="AB39" i="1"/>
  <c r="AQ39" i="1" s="1"/>
  <c r="AB41" i="1"/>
  <c r="AR41" i="1" s="1"/>
  <c r="AB42" i="1"/>
  <c r="AS42" i="1" s="1"/>
  <c r="AH16" i="2"/>
  <c r="AL16" i="2"/>
  <c r="AM16" i="2" s="1"/>
  <c r="AW14" i="2"/>
  <c r="AV14" i="2"/>
  <c r="AB16" i="2"/>
  <c r="AN14" i="2"/>
  <c r="AY14" i="2"/>
  <c r="AX14" i="2"/>
  <c r="AS38" i="1" l="1"/>
  <c r="AS61" i="1"/>
  <c r="AR37" i="1"/>
  <c r="AS45" i="1"/>
  <c r="AQ36" i="1"/>
  <c r="AQ40" i="1"/>
  <c r="AQ37" i="1"/>
  <c r="AR68" i="1"/>
  <c r="AR77" i="1"/>
  <c r="AR42" i="1"/>
  <c r="AS47" i="1"/>
  <c r="AQ61" i="1"/>
  <c r="AS44" i="1"/>
  <c r="AQ42" i="1"/>
  <c r="AR46" i="1"/>
  <c r="AQ77" i="1"/>
  <c r="AR52" i="1"/>
  <c r="AS36" i="1"/>
  <c r="AR79" i="1"/>
  <c r="AR45" i="1"/>
  <c r="AS52" i="1"/>
  <c r="AS41" i="1"/>
  <c r="AQ47" i="1"/>
  <c r="AQ44" i="1"/>
  <c r="AS40" i="1"/>
  <c r="AS62" i="1"/>
  <c r="AS39" i="1"/>
  <c r="AR39" i="1"/>
  <c r="AR78" i="1"/>
  <c r="AR62" i="1"/>
  <c r="AQ79" i="1"/>
  <c r="AQ63" i="1"/>
  <c r="AQ78" i="1"/>
  <c r="AR63" i="1"/>
  <c r="AS46" i="1"/>
  <c r="AQ76" i="1"/>
  <c r="AS76" i="1"/>
  <c r="AR76" i="1"/>
  <c r="AQ74" i="1"/>
  <c r="AS74" i="1"/>
  <c r="AR74" i="1"/>
  <c r="AS73" i="1"/>
  <c r="AQ73" i="1"/>
  <c r="AR73" i="1"/>
  <c r="AS71" i="1"/>
  <c r="AR71" i="1"/>
  <c r="AQ71" i="1"/>
  <c r="AQ70" i="1"/>
  <c r="AR70" i="1"/>
  <c r="AS70" i="1"/>
  <c r="AQ69" i="1"/>
  <c r="AS69" i="1"/>
  <c r="AR69" i="1"/>
  <c r="AS60" i="1"/>
  <c r="AR60" i="1"/>
  <c r="AQ60" i="1"/>
  <c r="AS55" i="1"/>
  <c r="AR55" i="1"/>
  <c r="AQ55" i="1"/>
  <c r="AR54" i="1"/>
  <c r="AQ54" i="1"/>
  <c r="AS54" i="1"/>
  <c r="AS53" i="1"/>
  <c r="AR53" i="1"/>
  <c r="AQ53" i="1"/>
  <c r="AU14" i="2"/>
  <c r="AT14" i="2"/>
  <c r="AK16" i="2"/>
  <c r="AV16" i="2" s="1"/>
  <c r="J4" i="4" s="1"/>
  <c r="AJ10" i="2"/>
  <c r="AK20" i="2"/>
  <c r="AT19" i="2"/>
  <c r="BA19" i="2"/>
  <c r="AS19" i="2"/>
  <c r="AD20" i="2"/>
  <c r="AP20" i="2" s="1"/>
  <c r="AC20" i="2"/>
  <c r="AQ20" i="2" s="1"/>
  <c r="AU19" i="2"/>
  <c r="AQ19" i="2"/>
  <c r="AR19" i="2" s="1"/>
  <c r="AN19" i="2"/>
  <c r="AP14" i="2"/>
  <c r="AQ14" i="2"/>
  <c r="AZ14" i="2" s="1"/>
  <c r="AC16" i="2"/>
  <c r="AQ16" i="2" s="1"/>
  <c r="E4" i="4" s="1"/>
  <c r="BA14" i="2"/>
  <c r="AS14" i="2"/>
  <c r="AD16" i="2"/>
  <c r="AO16" i="2" l="1"/>
  <c r="AO20" i="2"/>
  <c r="AX16" i="2"/>
  <c r="L4" i="4" s="1"/>
  <c r="AY16" i="2"/>
  <c r="M4" i="4" s="1"/>
  <c r="AW16" i="2"/>
  <c r="K4" i="4" s="1"/>
  <c r="AU20" i="2"/>
  <c r="AV20" i="2"/>
  <c r="AW20" i="2"/>
  <c r="AZ19" i="2"/>
  <c r="BA20" i="2"/>
  <c r="AS20" i="2"/>
  <c r="AT20" i="2"/>
  <c r="AN20" i="2"/>
  <c r="AZ20" i="2" s="1"/>
  <c r="AY20" i="2"/>
  <c r="AR20" i="2"/>
  <c r="AX20" i="2"/>
  <c r="AU16" i="2"/>
  <c r="I4" i="4" s="1"/>
  <c r="P4" i="4"/>
  <c r="AR14" i="2"/>
  <c r="AT16" i="2"/>
  <c r="H4" i="4" s="1"/>
  <c r="AS16" i="2"/>
  <c r="G4" i="4" s="1"/>
  <c r="BA16" i="2"/>
  <c r="O4" i="4" s="1"/>
  <c r="AN16" i="2"/>
  <c r="AP16" i="2"/>
  <c r="AR16" i="2" l="1"/>
  <c r="F4" i="4" s="1"/>
  <c r="D4" i="4"/>
  <c r="AZ16" i="2"/>
  <c r="N4" i="4" s="1"/>
  <c r="C4" i="4"/>
  <c r="I32" i="1"/>
  <c r="V32" i="1"/>
  <c r="W32" i="1"/>
  <c r="X32" i="1"/>
  <c r="AE21" i="1"/>
  <c r="AE22" i="1"/>
  <c r="AE23" i="1"/>
  <c r="AE24" i="1"/>
  <c r="AE25" i="1"/>
  <c r="AE26" i="1"/>
  <c r="AE27" i="1"/>
  <c r="AE28" i="1"/>
  <c r="AE29" i="1"/>
  <c r="AE30" i="1"/>
  <c r="AE31" i="1"/>
  <c r="AE20" i="1"/>
  <c r="V3" i="1"/>
  <c r="V4" i="1"/>
  <c r="V5" i="1"/>
  <c r="V6" i="1"/>
  <c r="V7" i="1"/>
  <c r="V8" i="1"/>
  <c r="V9" i="1"/>
  <c r="V10" i="1"/>
  <c r="V11" i="1"/>
  <c r="V12" i="1"/>
  <c r="V13" i="1"/>
  <c r="V14" i="1"/>
  <c r="S3" i="1"/>
  <c r="T3" i="1"/>
  <c r="U3" i="1"/>
  <c r="W3" i="1"/>
  <c r="X3" i="1"/>
  <c r="S4" i="1"/>
  <c r="T4" i="1"/>
  <c r="U4" i="1"/>
  <c r="W4" i="1"/>
  <c r="X4" i="1"/>
  <c r="S5" i="1"/>
  <c r="T5" i="1"/>
  <c r="U5" i="1"/>
  <c r="W5" i="1"/>
  <c r="X5" i="1"/>
  <c r="S6" i="1"/>
  <c r="T6" i="1"/>
  <c r="U6" i="1"/>
  <c r="W6" i="1"/>
  <c r="X6" i="1"/>
  <c r="S7" i="1"/>
  <c r="T7" i="1"/>
  <c r="U7" i="1"/>
  <c r="W7" i="1"/>
  <c r="X7" i="1"/>
  <c r="S8" i="1"/>
  <c r="T8" i="1"/>
  <c r="U8" i="1"/>
  <c r="W8" i="1"/>
  <c r="X8" i="1"/>
  <c r="S9" i="1"/>
  <c r="T9" i="1"/>
  <c r="U9" i="1"/>
  <c r="W9" i="1"/>
  <c r="X9" i="1"/>
  <c r="S10" i="1"/>
  <c r="T10" i="1"/>
  <c r="U10" i="1"/>
  <c r="W10" i="1"/>
  <c r="X10" i="1"/>
  <c r="S11" i="1"/>
  <c r="T11" i="1"/>
  <c r="U11" i="1"/>
  <c r="W11" i="1"/>
  <c r="X11" i="1"/>
  <c r="S12" i="1"/>
  <c r="T12" i="1"/>
  <c r="U12" i="1"/>
  <c r="W12" i="1"/>
  <c r="X12" i="1"/>
  <c r="S13" i="1"/>
  <c r="T13" i="1"/>
  <c r="U13" i="1"/>
  <c r="W13" i="1"/>
  <c r="X13" i="1"/>
  <c r="S14" i="1"/>
  <c r="T14" i="1"/>
  <c r="U14" i="1"/>
  <c r="W14" i="1"/>
  <c r="X14" i="1"/>
  <c r="Y21" i="1"/>
  <c r="AD21" i="1" s="1"/>
  <c r="AC21" i="1"/>
  <c r="Z21" i="1"/>
  <c r="AA21" i="1"/>
  <c r="AN21" i="1" s="1"/>
  <c r="AF21" i="1"/>
  <c r="AG21" i="1"/>
  <c r="Y22" i="1"/>
  <c r="AD22" i="1" s="1"/>
  <c r="AC22" i="1"/>
  <c r="Z22" i="1"/>
  <c r="AA22" i="1"/>
  <c r="AO22" i="1" s="1"/>
  <c r="AF22" i="1"/>
  <c r="AG22" i="1"/>
  <c r="Y23" i="1"/>
  <c r="AD23" i="1" s="1"/>
  <c r="AC23" i="1"/>
  <c r="Z23" i="1"/>
  <c r="AA23" i="1"/>
  <c r="AO23" i="1" s="1"/>
  <c r="AF23" i="1"/>
  <c r="AG23" i="1"/>
  <c r="Y24" i="1"/>
  <c r="AD24" i="1" s="1"/>
  <c r="AC24" i="1"/>
  <c r="Z24" i="1"/>
  <c r="AA24" i="1"/>
  <c r="AN24" i="1" s="1"/>
  <c r="AF24" i="1"/>
  <c r="AG24" i="1"/>
  <c r="Y25" i="1"/>
  <c r="AD25" i="1" s="1"/>
  <c r="AC25" i="1"/>
  <c r="Z25" i="1"/>
  <c r="AA25" i="1"/>
  <c r="AN25" i="1" s="1"/>
  <c r="AF25" i="1"/>
  <c r="AG25" i="1"/>
  <c r="Y26" i="1"/>
  <c r="AD26" i="1" s="1"/>
  <c r="AC26" i="1"/>
  <c r="Z26" i="1"/>
  <c r="AA26" i="1"/>
  <c r="AO26" i="1" s="1"/>
  <c r="AF26" i="1"/>
  <c r="AG26" i="1"/>
  <c r="Y27" i="1"/>
  <c r="AD27" i="1" s="1"/>
  <c r="AC27" i="1"/>
  <c r="Z27" i="1"/>
  <c r="AA27" i="1"/>
  <c r="AO27" i="1" s="1"/>
  <c r="AF27" i="1"/>
  <c r="AG27" i="1"/>
  <c r="Y28" i="1"/>
  <c r="AD28" i="1" s="1"/>
  <c r="AC28" i="1"/>
  <c r="Z28" i="1"/>
  <c r="AA28" i="1"/>
  <c r="AN28" i="1" s="1"/>
  <c r="AF28" i="1"/>
  <c r="AG28" i="1"/>
  <c r="Y29" i="1"/>
  <c r="AD29" i="1" s="1"/>
  <c r="AC29" i="1"/>
  <c r="Z29" i="1"/>
  <c r="AA29" i="1"/>
  <c r="AN29" i="1" s="1"/>
  <c r="AF29" i="1"/>
  <c r="AG29" i="1"/>
  <c r="Y30" i="1"/>
  <c r="AD30" i="1" s="1"/>
  <c r="AC30" i="1"/>
  <c r="Z30" i="1"/>
  <c r="AA30" i="1"/>
  <c r="AO30" i="1" s="1"/>
  <c r="AF30" i="1"/>
  <c r="AG30" i="1"/>
  <c r="Y31" i="1"/>
  <c r="AD31" i="1" s="1"/>
  <c r="AC31" i="1"/>
  <c r="Z31" i="1"/>
  <c r="AA31" i="1"/>
  <c r="AN31" i="1" s="1"/>
  <c r="AF31" i="1"/>
  <c r="AG31" i="1"/>
  <c r="AF20" i="1"/>
  <c r="AA20" i="1"/>
  <c r="AN20" i="1" s="1"/>
  <c r="I3" i="1"/>
  <c r="I4" i="1"/>
  <c r="I5" i="1"/>
  <c r="I6" i="1"/>
  <c r="I7" i="1"/>
  <c r="I8" i="1"/>
  <c r="I9" i="1"/>
  <c r="I10" i="1"/>
  <c r="I11" i="1"/>
  <c r="I12" i="1"/>
  <c r="I13" i="1"/>
  <c r="I14" i="1"/>
  <c r="Z20" i="1"/>
  <c r="S32" i="1"/>
  <c r="B14" i="1"/>
  <c r="C14" i="1"/>
  <c r="D14" i="1"/>
  <c r="E14" i="1"/>
  <c r="F14" i="1"/>
  <c r="G14" i="1"/>
  <c r="H14" i="1"/>
  <c r="J14" i="1"/>
  <c r="K14" i="1"/>
  <c r="L14" i="1"/>
  <c r="M14" i="1"/>
  <c r="O14" i="1"/>
  <c r="P14" i="1"/>
  <c r="Q14" i="1"/>
  <c r="R14" i="1"/>
  <c r="H144" i="1"/>
  <c r="G144" i="1"/>
  <c r="F144" i="1"/>
  <c r="E144" i="1"/>
  <c r="D144" i="1"/>
  <c r="C144" i="1"/>
  <c r="B144" i="1"/>
  <c r="AN143" i="1"/>
  <c r="AK142" i="1"/>
  <c r="AI142" i="1"/>
  <c r="AO141" i="1"/>
  <c r="AI141" i="1"/>
  <c r="AO140" i="1"/>
  <c r="AI140" i="1"/>
  <c r="AN139" i="1"/>
  <c r="AK138" i="1"/>
  <c r="AI138" i="1"/>
  <c r="AO137" i="1"/>
  <c r="AI137" i="1"/>
  <c r="AO136" i="1"/>
  <c r="AI136" i="1"/>
  <c r="AN135" i="1"/>
  <c r="AI134" i="1"/>
  <c r="AO133" i="1"/>
  <c r="AI133" i="1"/>
  <c r="AK132" i="1"/>
  <c r="AI132" i="1"/>
  <c r="AI126" i="1"/>
  <c r="AK126" i="1"/>
  <c r="AI110" i="1"/>
  <c r="AK110" i="1"/>
  <c r="AI78" i="1"/>
  <c r="AO78" i="1"/>
  <c r="AI62" i="1"/>
  <c r="AK62" i="1"/>
  <c r="AI46" i="1"/>
  <c r="AK46" i="1"/>
  <c r="C13" i="1"/>
  <c r="D13" i="1"/>
  <c r="E13" i="1"/>
  <c r="F13" i="1"/>
  <c r="G13" i="1"/>
  <c r="H13" i="1"/>
  <c r="J13" i="1"/>
  <c r="K13" i="1"/>
  <c r="L13" i="1"/>
  <c r="M13" i="1"/>
  <c r="O13" i="1"/>
  <c r="P13" i="1"/>
  <c r="Q13" i="1"/>
  <c r="R13" i="1"/>
  <c r="T3" i="10"/>
  <c r="U3" i="10"/>
  <c r="V3" i="10"/>
  <c r="W3" i="10"/>
  <c r="X3" i="10"/>
  <c r="Y3" i="10"/>
  <c r="Z3" i="10"/>
  <c r="AA3" i="10"/>
  <c r="AB3" i="10"/>
  <c r="T4" i="10"/>
  <c r="U4" i="10"/>
  <c r="V4" i="10"/>
  <c r="W4" i="10"/>
  <c r="X4" i="10"/>
  <c r="Y4" i="10"/>
  <c r="Z4" i="10"/>
  <c r="AA4" i="10"/>
  <c r="AB4" i="10"/>
  <c r="T5" i="10"/>
  <c r="U5" i="10"/>
  <c r="V5" i="10"/>
  <c r="W5" i="10"/>
  <c r="X5" i="10"/>
  <c r="Y5" i="10"/>
  <c r="Z5" i="10"/>
  <c r="AA5" i="10"/>
  <c r="AB5" i="10"/>
  <c r="T6" i="10"/>
  <c r="U6" i="10"/>
  <c r="V6" i="10"/>
  <c r="W6" i="10"/>
  <c r="X6" i="10"/>
  <c r="AK6" i="10" s="1"/>
  <c r="Y6" i="10"/>
  <c r="Z6" i="10"/>
  <c r="AA6" i="10"/>
  <c r="AB6" i="10"/>
  <c r="T7" i="10"/>
  <c r="U7" i="10"/>
  <c r="V7" i="10"/>
  <c r="W7" i="10"/>
  <c r="AH7" i="10" s="1"/>
  <c r="X7" i="10"/>
  <c r="Y7" i="10"/>
  <c r="Z7" i="10"/>
  <c r="AA7" i="10"/>
  <c r="AB7" i="10"/>
  <c r="T8" i="10"/>
  <c r="U8" i="10"/>
  <c r="V8" i="10"/>
  <c r="W8" i="10"/>
  <c r="X8" i="10"/>
  <c r="Y8" i="10"/>
  <c r="Z8" i="10"/>
  <c r="AA8" i="10"/>
  <c r="AB8" i="10"/>
  <c r="T9" i="10"/>
  <c r="U9" i="10"/>
  <c r="V9" i="10"/>
  <c r="W9" i="10"/>
  <c r="X9" i="10"/>
  <c r="Y9" i="10"/>
  <c r="Z9" i="10"/>
  <c r="AA9" i="10"/>
  <c r="AB9" i="10"/>
  <c r="T10" i="10"/>
  <c r="U10" i="10"/>
  <c r="V10" i="10"/>
  <c r="W10" i="10"/>
  <c r="X10" i="10"/>
  <c r="Y10" i="10"/>
  <c r="Z10" i="10"/>
  <c r="AA10" i="10"/>
  <c r="AB10" i="10"/>
  <c r="T11" i="10"/>
  <c r="U11" i="10"/>
  <c r="V11" i="10"/>
  <c r="W11" i="10"/>
  <c r="X11" i="10"/>
  <c r="Y11" i="10"/>
  <c r="Z11" i="10"/>
  <c r="AA11" i="10"/>
  <c r="AB11" i="10"/>
  <c r="T12" i="10"/>
  <c r="U12" i="10"/>
  <c r="V12" i="10"/>
  <c r="W12" i="10"/>
  <c r="X12" i="10"/>
  <c r="Y12" i="10"/>
  <c r="Z12" i="10"/>
  <c r="AA12" i="10"/>
  <c r="AB12" i="10"/>
  <c r="T13" i="10"/>
  <c r="U13" i="10"/>
  <c r="V13" i="10"/>
  <c r="W13" i="10"/>
  <c r="X13" i="10"/>
  <c r="Y13" i="10"/>
  <c r="Z13" i="10"/>
  <c r="AA13" i="10"/>
  <c r="AB13" i="10"/>
  <c r="C3" i="10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C4" i="10"/>
  <c r="D4" i="10"/>
  <c r="E4" i="10"/>
  <c r="F4" i="10"/>
  <c r="G4" i="10"/>
  <c r="H4" i="10"/>
  <c r="I4" i="10"/>
  <c r="J4" i="10"/>
  <c r="K4" i="10"/>
  <c r="L4" i="10"/>
  <c r="M4" i="10"/>
  <c r="N4" i="10"/>
  <c r="O4" i="10"/>
  <c r="P4" i="10"/>
  <c r="Q4" i="10"/>
  <c r="Q14" i="10" s="1"/>
  <c r="R4" i="10"/>
  <c r="S4" i="10"/>
  <c r="C5" i="10"/>
  <c r="D5" i="10"/>
  <c r="E5" i="10"/>
  <c r="F5" i="10"/>
  <c r="G5" i="10"/>
  <c r="H5" i="10"/>
  <c r="H14" i="10" s="1"/>
  <c r="I5" i="10"/>
  <c r="J5" i="10"/>
  <c r="K5" i="10"/>
  <c r="L5" i="10"/>
  <c r="M5" i="10"/>
  <c r="N5" i="10"/>
  <c r="O5" i="10"/>
  <c r="P5" i="10"/>
  <c r="P14" i="10" s="1"/>
  <c r="Q5" i="10"/>
  <c r="R5" i="10"/>
  <c r="S5" i="10"/>
  <c r="C6" i="10"/>
  <c r="D6" i="10"/>
  <c r="E6" i="10"/>
  <c r="F6" i="10"/>
  <c r="G6" i="10"/>
  <c r="H6" i="10"/>
  <c r="I6" i="10"/>
  <c r="J6" i="10"/>
  <c r="K6" i="10"/>
  <c r="L6" i="10"/>
  <c r="M6" i="10"/>
  <c r="N6" i="10"/>
  <c r="O6" i="10"/>
  <c r="O14" i="10" s="1"/>
  <c r="P6" i="10"/>
  <c r="Q6" i="10"/>
  <c r="R6" i="10"/>
  <c r="S6" i="10"/>
  <c r="C7" i="10"/>
  <c r="D7" i="10"/>
  <c r="E7" i="10"/>
  <c r="F7" i="10"/>
  <c r="G7" i="10"/>
  <c r="H7" i="10"/>
  <c r="I7" i="10"/>
  <c r="J7" i="10"/>
  <c r="K7" i="10"/>
  <c r="L7" i="10"/>
  <c r="M7" i="10"/>
  <c r="N7" i="10"/>
  <c r="N14" i="10" s="1"/>
  <c r="O7" i="10"/>
  <c r="P7" i="10"/>
  <c r="Q7" i="10"/>
  <c r="R7" i="10"/>
  <c r="S7" i="10"/>
  <c r="C8" i="10"/>
  <c r="D8" i="10"/>
  <c r="E8" i="10"/>
  <c r="E14" i="10" s="1"/>
  <c r="F8" i="10"/>
  <c r="G8" i="10"/>
  <c r="H8" i="10"/>
  <c r="I8" i="10"/>
  <c r="J8" i="10"/>
  <c r="K8" i="10"/>
  <c r="L8" i="10"/>
  <c r="M8" i="10"/>
  <c r="M14" i="10" s="1"/>
  <c r="N8" i="10"/>
  <c r="O8" i="10"/>
  <c r="P8" i="10"/>
  <c r="Q8" i="10"/>
  <c r="R8" i="10"/>
  <c r="S8" i="10"/>
  <c r="C9" i="10"/>
  <c r="D9" i="10"/>
  <c r="D14" i="10" s="1"/>
  <c r="E9" i="10"/>
  <c r="F9" i="10"/>
  <c r="G9" i="10"/>
  <c r="H9" i="10"/>
  <c r="I9" i="10"/>
  <c r="J9" i="10"/>
  <c r="K9" i="10"/>
  <c r="L9" i="10"/>
  <c r="L14" i="10" s="1"/>
  <c r="M9" i="10"/>
  <c r="N9" i="10"/>
  <c r="O9" i="10"/>
  <c r="P9" i="10"/>
  <c r="Q9" i="10"/>
  <c r="R9" i="10"/>
  <c r="S9" i="10"/>
  <c r="C10" i="10"/>
  <c r="C14" i="10" s="1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S14" i="10" s="1"/>
  <c r="C11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C12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C13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B4" i="10"/>
  <c r="B5" i="10"/>
  <c r="B6" i="10"/>
  <c r="B14" i="10" s="1"/>
  <c r="B7" i="10"/>
  <c r="B8" i="10"/>
  <c r="B9" i="10"/>
  <c r="B10" i="10"/>
  <c r="B11" i="10"/>
  <c r="B12" i="10"/>
  <c r="B13" i="10"/>
  <c r="B3" i="10"/>
  <c r="S224" i="11"/>
  <c r="R224" i="11"/>
  <c r="Q224" i="11"/>
  <c r="P224" i="11"/>
  <c r="O224" i="11"/>
  <c r="N224" i="11"/>
  <c r="M224" i="11"/>
  <c r="L224" i="11"/>
  <c r="K224" i="11"/>
  <c r="J224" i="11"/>
  <c r="I224" i="11"/>
  <c r="H224" i="11"/>
  <c r="G224" i="11"/>
  <c r="F224" i="11"/>
  <c r="E224" i="11"/>
  <c r="D224" i="11"/>
  <c r="C224" i="11"/>
  <c r="B224" i="11"/>
  <c r="AK223" i="11"/>
  <c r="AA223" i="11"/>
  <c r="Z223" i="11"/>
  <c r="Y223" i="11"/>
  <c r="X223" i="11"/>
  <c r="AJ223" i="11" s="1"/>
  <c r="W223" i="11"/>
  <c r="AF223" i="11" s="1"/>
  <c r="U223" i="11"/>
  <c r="AH223" i="11" s="1"/>
  <c r="T223" i="11"/>
  <c r="AA222" i="11"/>
  <c r="Z222" i="11"/>
  <c r="Y222" i="11"/>
  <c r="X222" i="11"/>
  <c r="W222" i="11"/>
  <c r="AF222" i="11" s="1"/>
  <c r="V222" i="11"/>
  <c r="U222" i="11"/>
  <c r="AH222" i="11" s="1"/>
  <c r="T222" i="11"/>
  <c r="AG221" i="11"/>
  <c r="AI221" i="11" s="1"/>
  <c r="AA221" i="11"/>
  <c r="Z221" i="11"/>
  <c r="Y221" i="11"/>
  <c r="X221" i="11"/>
  <c r="AK221" i="11" s="1"/>
  <c r="W221" i="11"/>
  <c r="AF221" i="11" s="1"/>
  <c r="V221" i="11"/>
  <c r="AR221" i="11" s="1"/>
  <c r="U221" i="11"/>
  <c r="AH221" i="11" s="1"/>
  <c r="T221" i="11"/>
  <c r="AB221" i="11" s="1"/>
  <c r="AK220" i="11"/>
  <c r="AB220" i="11"/>
  <c r="AA220" i="11"/>
  <c r="Z220" i="11"/>
  <c r="Y220" i="11"/>
  <c r="X220" i="11"/>
  <c r="AJ220" i="11" s="1"/>
  <c r="W220" i="11"/>
  <c r="AF220" i="11" s="1"/>
  <c r="U220" i="11"/>
  <c r="AH220" i="11" s="1"/>
  <c r="T220" i="11"/>
  <c r="AK219" i="11"/>
  <c r="AA219" i="11"/>
  <c r="Z219" i="11"/>
  <c r="Y219" i="11"/>
  <c r="X219" i="11"/>
  <c r="AJ219" i="11" s="1"/>
  <c r="W219" i="11"/>
  <c r="AF219" i="11" s="1"/>
  <c r="U219" i="11"/>
  <c r="AH219" i="11" s="1"/>
  <c r="T219" i="11"/>
  <c r="AQ218" i="11"/>
  <c r="AA218" i="11"/>
  <c r="Z218" i="11"/>
  <c r="Y218" i="11"/>
  <c r="X218" i="11"/>
  <c r="W218" i="11"/>
  <c r="AF218" i="11" s="1"/>
  <c r="V218" i="11"/>
  <c r="AR218" i="11" s="1"/>
  <c r="U218" i="11"/>
  <c r="AH218" i="11" s="1"/>
  <c r="T218" i="11"/>
  <c r="AG217" i="11"/>
  <c r="AI217" i="11" s="1"/>
  <c r="AA217" i="11"/>
  <c r="Z217" i="11"/>
  <c r="Y217" i="11"/>
  <c r="X217" i="11"/>
  <c r="AK217" i="11" s="1"/>
  <c r="W217" i="11"/>
  <c r="AF217" i="11" s="1"/>
  <c r="V217" i="11"/>
  <c r="AR217" i="11" s="1"/>
  <c r="U217" i="11"/>
  <c r="AH217" i="11" s="1"/>
  <c r="T217" i="11"/>
  <c r="AB217" i="11" s="1"/>
  <c r="AK216" i="11"/>
  <c r="AB216" i="11"/>
  <c r="AA216" i="11"/>
  <c r="Z216" i="11"/>
  <c r="Y216" i="11"/>
  <c r="X216" i="11"/>
  <c r="AJ216" i="11" s="1"/>
  <c r="W216" i="11"/>
  <c r="AF216" i="11" s="1"/>
  <c r="U216" i="11"/>
  <c r="AH216" i="11" s="1"/>
  <c r="T216" i="11"/>
  <c r="AK215" i="11"/>
  <c r="AA215" i="11"/>
  <c r="Z215" i="11"/>
  <c r="Z224" i="11" s="1"/>
  <c r="Y215" i="11"/>
  <c r="X215" i="11"/>
  <c r="AJ215" i="11" s="1"/>
  <c r="W215" i="11"/>
  <c r="U215" i="11"/>
  <c r="AH215" i="11" s="1"/>
  <c r="T215" i="11"/>
  <c r="AA214" i="11"/>
  <c r="Z214" i="11"/>
  <c r="Y214" i="11"/>
  <c r="X214" i="11"/>
  <c r="W214" i="11"/>
  <c r="V214" i="11"/>
  <c r="U214" i="11"/>
  <c r="AH214" i="11" s="1"/>
  <c r="T214" i="11"/>
  <c r="AO213" i="11"/>
  <c r="AG213" i="11"/>
  <c r="AA213" i="11"/>
  <c r="AA224" i="11" s="1"/>
  <c r="Z213" i="11"/>
  <c r="Y213" i="11"/>
  <c r="Y224" i="11" s="1"/>
  <c r="X213" i="11"/>
  <c r="W213" i="11"/>
  <c r="AF213" i="11" s="1"/>
  <c r="V213" i="11"/>
  <c r="U213" i="11"/>
  <c r="U224" i="11" s="1"/>
  <c r="T213" i="11"/>
  <c r="AB213" i="11" s="1"/>
  <c r="S209" i="11"/>
  <c r="R209" i="11"/>
  <c r="Q209" i="11"/>
  <c r="P209" i="11"/>
  <c r="O209" i="11"/>
  <c r="N209" i="11"/>
  <c r="M209" i="11"/>
  <c r="L209" i="11"/>
  <c r="K209" i="11"/>
  <c r="J209" i="11"/>
  <c r="I209" i="11"/>
  <c r="H209" i="11"/>
  <c r="G209" i="11"/>
  <c r="F209" i="11"/>
  <c r="E209" i="11"/>
  <c r="D209" i="11"/>
  <c r="C209" i="11"/>
  <c r="B209" i="11"/>
  <c r="AK208" i="11"/>
  <c r="AA208" i="11"/>
  <c r="Z208" i="11"/>
  <c r="Y208" i="11"/>
  <c r="X208" i="11"/>
  <c r="AJ208" i="11" s="1"/>
  <c r="W208" i="11"/>
  <c r="AF208" i="11" s="1"/>
  <c r="U208" i="11"/>
  <c r="AH208" i="11" s="1"/>
  <c r="T208" i="11"/>
  <c r="AK207" i="11"/>
  <c r="AA207" i="11"/>
  <c r="Z207" i="11"/>
  <c r="Y207" i="11"/>
  <c r="X207" i="11"/>
  <c r="AJ207" i="11" s="1"/>
  <c r="W207" i="11"/>
  <c r="U207" i="11"/>
  <c r="AH207" i="11" s="1"/>
  <c r="T207" i="11"/>
  <c r="AA206" i="11"/>
  <c r="Z206" i="11"/>
  <c r="Y206" i="11"/>
  <c r="X206" i="11"/>
  <c r="W206" i="11"/>
  <c r="V206" i="11"/>
  <c r="AR206" i="11" s="1"/>
  <c r="U206" i="11"/>
  <c r="AH206" i="11" s="1"/>
  <c r="T206" i="11"/>
  <c r="AO205" i="11"/>
  <c r="AG205" i="11"/>
  <c r="AA205" i="11"/>
  <c r="Z205" i="11"/>
  <c r="Y205" i="11"/>
  <c r="X205" i="11"/>
  <c r="AK205" i="11" s="1"/>
  <c r="W205" i="11"/>
  <c r="AF205" i="11" s="1"/>
  <c r="V205" i="11"/>
  <c r="AR205" i="11" s="1"/>
  <c r="U205" i="11"/>
  <c r="AH205" i="11" s="1"/>
  <c r="AQ205" i="11" s="1"/>
  <c r="T205" i="11"/>
  <c r="AB205" i="11" s="1"/>
  <c r="AM204" i="11"/>
  <c r="AK204" i="11"/>
  <c r="AB204" i="11"/>
  <c r="AA204" i="11"/>
  <c r="Z204" i="11"/>
  <c r="Y204" i="11"/>
  <c r="X204" i="11"/>
  <c r="AJ204" i="11" s="1"/>
  <c r="W204" i="11"/>
  <c r="AH204" i="11" s="1"/>
  <c r="U204" i="11"/>
  <c r="T204" i="11"/>
  <c r="AM203" i="11"/>
  <c r="AB203" i="11"/>
  <c r="AA203" i="11"/>
  <c r="Z203" i="11"/>
  <c r="Y203" i="11"/>
  <c r="X203" i="11"/>
  <c r="W203" i="11"/>
  <c r="U203" i="11"/>
  <c r="AH203" i="11" s="1"/>
  <c r="T203" i="11"/>
  <c r="AA202" i="11"/>
  <c r="Z202" i="11"/>
  <c r="Y202" i="11"/>
  <c r="X202" i="11"/>
  <c r="W202" i="11"/>
  <c r="V202" i="11"/>
  <c r="U202" i="11"/>
  <c r="AH202" i="11" s="1"/>
  <c r="T202" i="11"/>
  <c r="AA201" i="11"/>
  <c r="Z201" i="11"/>
  <c r="Y201" i="11"/>
  <c r="X201" i="11"/>
  <c r="W201" i="11"/>
  <c r="V201" i="11"/>
  <c r="AR201" i="11" s="1"/>
  <c r="U201" i="11"/>
  <c r="AH201" i="11" s="1"/>
  <c r="T201" i="11"/>
  <c r="AK200" i="11"/>
  <c r="AA200" i="11"/>
  <c r="Z200" i="11"/>
  <c r="Y200" i="11"/>
  <c r="X200" i="11"/>
  <c r="AJ200" i="11" s="1"/>
  <c r="W200" i="11"/>
  <c r="AH200" i="11" s="1"/>
  <c r="V200" i="11"/>
  <c r="AR200" i="11" s="1"/>
  <c r="U200" i="11"/>
  <c r="T200" i="11"/>
  <c r="AA199" i="11"/>
  <c r="Z199" i="11"/>
  <c r="Y199" i="11"/>
  <c r="X199" i="11"/>
  <c r="AK199" i="11" s="1"/>
  <c r="W199" i="11"/>
  <c r="U199" i="11"/>
  <c r="AH199" i="11" s="1"/>
  <c r="T199" i="11"/>
  <c r="AG198" i="11"/>
  <c r="AI198" i="11" s="1"/>
  <c r="AA198" i="11"/>
  <c r="AA209" i="11" s="1"/>
  <c r="Z198" i="11"/>
  <c r="Y198" i="11"/>
  <c r="Y209" i="11" s="1"/>
  <c r="X198" i="11"/>
  <c r="W198" i="11"/>
  <c r="AF198" i="11" s="1"/>
  <c r="AQ198" i="11" s="1"/>
  <c r="V198" i="11"/>
  <c r="U198" i="11"/>
  <c r="AH198" i="11" s="1"/>
  <c r="T198" i="11"/>
  <c r="S194" i="11"/>
  <c r="R194" i="11"/>
  <c r="Q194" i="11"/>
  <c r="P194" i="11"/>
  <c r="O194" i="11"/>
  <c r="N194" i="11"/>
  <c r="M194" i="11"/>
  <c r="L194" i="11"/>
  <c r="K194" i="11"/>
  <c r="J194" i="11"/>
  <c r="I194" i="11"/>
  <c r="H194" i="11"/>
  <c r="G194" i="11"/>
  <c r="F194" i="11"/>
  <c r="E194" i="11"/>
  <c r="D194" i="11"/>
  <c r="C194" i="11"/>
  <c r="B194" i="11"/>
  <c r="AG193" i="11"/>
  <c r="AA193" i="11"/>
  <c r="Z193" i="11"/>
  <c r="Y193" i="11"/>
  <c r="X193" i="11"/>
  <c r="W193" i="11"/>
  <c r="V193" i="11"/>
  <c r="U193" i="11"/>
  <c r="AH193" i="11" s="1"/>
  <c r="T193" i="11"/>
  <c r="AK192" i="11"/>
  <c r="AG192" i="11"/>
  <c r="AA192" i="11"/>
  <c r="Z192" i="11"/>
  <c r="Y192" i="11"/>
  <c r="X192" i="11"/>
  <c r="AJ192" i="11" s="1"/>
  <c r="W192" i="11"/>
  <c r="AF192" i="11" s="1"/>
  <c r="V192" i="11"/>
  <c r="AR192" i="11" s="1"/>
  <c r="U192" i="11"/>
  <c r="AH192" i="11" s="1"/>
  <c r="AQ192" i="11" s="1"/>
  <c r="T192" i="11"/>
  <c r="AA191" i="11"/>
  <c r="Z191" i="11"/>
  <c r="Y191" i="11"/>
  <c r="X191" i="11"/>
  <c r="AK191" i="11" s="1"/>
  <c r="W191" i="11"/>
  <c r="U191" i="11"/>
  <c r="AH191" i="11" s="1"/>
  <c r="T191" i="11"/>
  <c r="AA190" i="11"/>
  <c r="Z190" i="11"/>
  <c r="Y190" i="11"/>
  <c r="X190" i="11"/>
  <c r="W190" i="11"/>
  <c r="AF190" i="11" s="1"/>
  <c r="AQ190" i="11" s="1"/>
  <c r="V190" i="11"/>
  <c r="AR190" i="11" s="1"/>
  <c r="U190" i="11"/>
  <c r="AH190" i="11" s="1"/>
  <c r="T190" i="11"/>
  <c r="AB189" i="11"/>
  <c r="AA189" i="11"/>
  <c r="Z189" i="11"/>
  <c r="Y189" i="11"/>
  <c r="X189" i="11"/>
  <c r="W189" i="11"/>
  <c r="AF189" i="11" s="1"/>
  <c r="U189" i="11"/>
  <c r="AH189" i="11" s="1"/>
  <c r="T189" i="11"/>
  <c r="AK188" i="11"/>
  <c r="AA188" i="11"/>
  <c r="Z188" i="11"/>
  <c r="Y188" i="11"/>
  <c r="X188" i="11"/>
  <c r="AJ188" i="11" s="1"/>
  <c r="W188" i="11"/>
  <c r="V188" i="11"/>
  <c r="AR188" i="11" s="1"/>
  <c r="U188" i="11"/>
  <c r="AH188" i="11" s="1"/>
  <c r="T188" i="11"/>
  <c r="AM187" i="11"/>
  <c r="AK187" i="11"/>
  <c r="AB187" i="11"/>
  <c r="AA187" i="11"/>
  <c r="Z187" i="11"/>
  <c r="Y187" i="11"/>
  <c r="X187" i="11"/>
  <c r="W187" i="11"/>
  <c r="U187" i="11"/>
  <c r="AH187" i="11" s="1"/>
  <c r="T187" i="11"/>
  <c r="AG186" i="11"/>
  <c r="AI186" i="11" s="1"/>
  <c r="AA186" i="11"/>
  <c r="Z186" i="11"/>
  <c r="Y186" i="11"/>
  <c r="X186" i="11"/>
  <c r="AJ186" i="11" s="1"/>
  <c r="W186" i="11"/>
  <c r="AH186" i="11" s="1"/>
  <c r="V186" i="11"/>
  <c r="U186" i="11"/>
  <c r="T186" i="11"/>
  <c r="AA185" i="11"/>
  <c r="Z185" i="11"/>
  <c r="Y185" i="11"/>
  <c r="X185" i="11"/>
  <c r="W185" i="11"/>
  <c r="V185" i="11"/>
  <c r="U185" i="11"/>
  <c r="AH185" i="11" s="1"/>
  <c r="T185" i="11"/>
  <c r="AK184" i="11"/>
  <c r="AG184" i="11"/>
  <c r="AI184" i="11" s="1"/>
  <c r="AA184" i="11"/>
  <c r="Z184" i="11"/>
  <c r="Y184" i="11"/>
  <c r="X184" i="11"/>
  <c r="AJ184" i="11" s="1"/>
  <c r="W184" i="11"/>
  <c r="AF184" i="11" s="1"/>
  <c r="V184" i="11"/>
  <c r="AR184" i="11" s="1"/>
  <c r="U184" i="11"/>
  <c r="AH184" i="11" s="1"/>
  <c r="AQ184" i="11" s="1"/>
  <c r="T184" i="11"/>
  <c r="AA183" i="11"/>
  <c r="AA194" i="11" s="1"/>
  <c r="Z183" i="11"/>
  <c r="Y183" i="11"/>
  <c r="Y194" i="11" s="1"/>
  <c r="X183" i="11"/>
  <c r="AK183" i="11" s="1"/>
  <c r="W183" i="11"/>
  <c r="W194" i="11" s="1"/>
  <c r="U183" i="11"/>
  <c r="U194" i="11" s="1"/>
  <c r="T183" i="11"/>
  <c r="AB183" i="11" s="1"/>
  <c r="AM183" i="11" s="1"/>
  <c r="Z179" i="11"/>
  <c r="S179" i="11"/>
  <c r="R179" i="11"/>
  <c r="Q179" i="11"/>
  <c r="P179" i="11"/>
  <c r="O179" i="11"/>
  <c r="N179" i="11"/>
  <c r="M179" i="11"/>
  <c r="L179" i="11"/>
  <c r="K179" i="11"/>
  <c r="J179" i="11"/>
  <c r="I179" i="11"/>
  <c r="H179" i="11"/>
  <c r="G179" i="11"/>
  <c r="F179" i="11"/>
  <c r="E179" i="11"/>
  <c r="D179" i="11"/>
  <c r="C179" i="11"/>
  <c r="B179" i="11"/>
  <c r="AA178" i="11"/>
  <c r="Z178" i="11"/>
  <c r="Y178" i="11"/>
  <c r="X178" i="11"/>
  <c r="W178" i="11"/>
  <c r="AF178" i="11" s="1"/>
  <c r="V178" i="11"/>
  <c r="U178" i="11"/>
  <c r="AH178" i="11" s="1"/>
  <c r="AQ178" i="11" s="1"/>
  <c r="T178" i="11"/>
  <c r="AM177" i="11"/>
  <c r="AB177" i="11"/>
  <c r="AA177" i="11"/>
  <c r="Z177" i="11"/>
  <c r="Y177" i="11"/>
  <c r="X177" i="11"/>
  <c r="AK177" i="11" s="1"/>
  <c r="W177" i="11"/>
  <c r="U177" i="11"/>
  <c r="AH177" i="11" s="1"/>
  <c r="T177" i="11"/>
  <c r="AK176" i="11"/>
  <c r="AA176" i="11"/>
  <c r="Z176" i="11"/>
  <c r="Y176" i="11"/>
  <c r="X176" i="11"/>
  <c r="W176" i="11"/>
  <c r="AF176" i="11" s="1"/>
  <c r="V176" i="11"/>
  <c r="AR176" i="11" s="1"/>
  <c r="U176" i="11"/>
  <c r="AH176" i="11" s="1"/>
  <c r="AQ176" i="11" s="1"/>
  <c r="T176" i="11"/>
  <c r="AQ175" i="11"/>
  <c r="AK175" i="11"/>
  <c r="AG175" i="11"/>
  <c r="AI175" i="11" s="1"/>
  <c r="AA175" i="11"/>
  <c r="Z175" i="11"/>
  <c r="Y175" i="11"/>
  <c r="X175" i="11"/>
  <c r="AJ175" i="11" s="1"/>
  <c r="W175" i="11"/>
  <c r="AF175" i="11" s="1"/>
  <c r="V175" i="11"/>
  <c r="AR175" i="11" s="1"/>
  <c r="U175" i="11"/>
  <c r="AH175" i="11" s="1"/>
  <c r="T175" i="11"/>
  <c r="AK174" i="11"/>
  <c r="AG174" i="11"/>
  <c r="AI174" i="11" s="1"/>
  <c r="AA174" i="11"/>
  <c r="Z174" i="11"/>
  <c r="Y174" i="11"/>
  <c r="X174" i="11"/>
  <c r="AJ174" i="11" s="1"/>
  <c r="W174" i="11"/>
  <c r="AF174" i="11" s="1"/>
  <c r="V174" i="11"/>
  <c r="AR174" i="11" s="1"/>
  <c r="U174" i="11"/>
  <c r="AH174" i="11" s="1"/>
  <c r="T174" i="11"/>
  <c r="AO173" i="11"/>
  <c r="AH173" i="11"/>
  <c r="AQ173" i="11" s="1"/>
  <c r="AA173" i="11"/>
  <c r="Z173" i="11"/>
  <c r="Y173" i="11"/>
  <c r="X173" i="11"/>
  <c r="W173" i="11"/>
  <c r="AF173" i="11" s="1"/>
  <c r="V173" i="11"/>
  <c r="U173" i="11"/>
  <c r="T173" i="11"/>
  <c r="AB173" i="11" s="1"/>
  <c r="AA172" i="11"/>
  <c r="Z172" i="11"/>
  <c r="Y172" i="11"/>
  <c r="X172" i="11"/>
  <c r="AJ172" i="11" s="1"/>
  <c r="W172" i="11"/>
  <c r="V172" i="11"/>
  <c r="U172" i="11"/>
  <c r="AH172" i="11" s="1"/>
  <c r="T172" i="11"/>
  <c r="AA171" i="11"/>
  <c r="Z171" i="11"/>
  <c r="Y171" i="11"/>
  <c r="X171" i="11"/>
  <c r="W171" i="11"/>
  <c r="AF171" i="11" s="1"/>
  <c r="AQ171" i="11" s="1"/>
  <c r="V171" i="11"/>
  <c r="AR171" i="11" s="1"/>
  <c r="U171" i="11"/>
  <c r="AH171" i="11" s="1"/>
  <c r="T171" i="11"/>
  <c r="AJ170" i="11"/>
  <c r="AF170" i="11"/>
  <c r="AA170" i="11"/>
  <c r="Z170" i="11"/>
  <c r="Y170" i="11"/>
  <c r="X170" i="11"/>
  <c r="W170" i="11"/>
  <c r="V170" i="11"/>
  <c r="U170" i="11"/>
  <c r="AH170" i="11" s="1"/>
  <c r="AQ170" i="11" s="1"/>
  <c r="T170" i="11"/>
  <c r="AO169" i="11"/>
  <c r="AJ169" i="11"/>
  <c r="AI169" i="11"/>
  <c r="AH169" i="11"/>
  <c r="AQ169" i="11" s="1"/>
  <c r="AG169" i="11"/>
  <c r="AA169" i="11"/>
  <c r="Z169" i="11"/>
  <c r="Y169" i="11"/>
  <c r="X169" i="11"/>
  <c r="AK169" i="11" s="1"/>
  <c r="W169" i="11"/>
  <c r="AF169" i="11" s="1"/>
  <c r="V169" i="11"/>
  <c r="AR169" i="11" s="1"/>
  <c r="U169" i="11"/>
  <c r="T169" i="11"/>
  <c r="AB169" i="11" s="1"/>
  <c r="AP169" i="11" s="1"/>
  <c r="AK168" i="11"/>
  <c r="AJ168" i="11"/>
  <c r="AB168" i="11"/>
  <c r="AA168" i="11"/>
  <c r="Z168" i="11"/>
  <c r="Y168" i="11"/>
  <c r="Y179" i="11" s="1"/>
  <c r="X168" i="11"/>
  <c r="W168" i="11"/>
  <c r="AF168" i="11" s="1"/>
  <c r="U168" i="11"/>
  <c r="T168" i="11"/>
  <c r="S164" i="11"/>
  <c r="R164" i="11"/>
  <c r="Q164" i="11"/>
  <c r="P164" i="11"/>
  <c r="O164" i="11"/>
  <c r="N164" i="11"/>
  <c r="M164" i="11"/>
  <c r="L164" i="11"/>
  <c r="K164" i="11"/>
  <c r="J164" i="11"/>
  <c r="I164" i="11"/>
  <c r="H164" i="11"/>
  <c r="G164" i="11"/>
  <c r="F164" i="11"/>
  <c r="E164" i="11"/>
  <c r="D164" i="11"/>
  <c r="C164" i="11"/>
  <c r="B164" i="11"/>
  <c r="AK163" i="11"/>
  <c r="AA163" i="11"/>
  <c r="Z163" i="11"/>
  <c r="Y163" i="11"/>
  <c r="X163" i="11"/>
  <c r="AJ163" i="11" s="1"/>
  <c r="W163" i="11"/>
  <c r="AF163" i="11" s="1"/>
  <c r="U163" i="11"/>
  <c r="AH163" i="11" s="1"/>
  <c r="AQ163" i="11" s="1"/>
  <c r="T163" i="11"/>
  <c r="AB163" i="11" s="1"/>
  <c r="AQ162" i="11"/>
  <c r="AK162" i="11"/>
  <c r="AJ162" i="11"/>
  <c r="AF162" i="11"/>
  <c r="AA162" i="11"/>
  <c r="Z162" i="11"/>
  <c r="Y162" i="11"/>
  <c r="X162" i="11"/>
  <c r="AG162" i="11" s="1"/>
  <c r="AI162" i="11" s="1"/>
  <c r="W162" i="11"/>
  <c r="V162" i="11"/>
  <c r="U162" i="11"/>
  <c r="AH162" i="11" s="1"/>
  <c r="T162" i="11"/>
  <c r="AP161" i="11"/>
  <c r="AO161" i="11"/>
  <c r="AL161" i="11"/>
  <c r="AA161" i="11"/>
  <c r="Z161" i="11"/>
  <c r="Y161" i="11"/>
  <c r="X161" i="11"/>
  <c r="AJ161" i="11" s="1"/>
  <c r="W161" i="11"/>
  <c r="V161" i="11"/>
  <c r="U161" i="11"/>
  <c r="T161" i="11"/>
  <c r="AB161" i="11" s="1"/>
  <c r="AR160" i="11"/>
  <c r="AK160" i="11"/>
  <c r="AJ160" i="11"/>
  <c r="AG160" i="11"/>
  <c r="AI160" i="11" s="1"/>
  <c r="AA160" i="11"/>
  <c r="Z160" i="11"/>
  <c r="Y160" i="11"/>
  <c r="X160" i="11"/>
  <c r="W160" i="11"/>
  <c r="V160" i="11"/>
  <c r="U160" i="11"/>
  <c r="AH160" i="11" s="1"/>
  <c r="T160" i="11"/>
  <c r="AP159" i="11"/>
  <c r="AK159" i="11"/>
  <c r="AF159" i="11"/>
  <c r="AB159" i="11"/>
  <c r="AN159" i="11" s="1"/>
  <c r="AA159" i="11"/>
  <c r="Z159" i="11"/>
  <c r="Y159" i="11"/>
  <c r="X159" i="11"/>
  <c r="AJ159" i="11" s="1"/>
  <c r="W159" i="11"/>
  <c r="U159" i="11"/>
  <c r="AH159" i="11" s="1"/>
  <c r="AQ159" i="11" s="1"/>
  <c r="T159" i="11"/>
  <c r="AR158" i="11"/>
  <c r="AF158" i="11"/>
  <c r="AA158" i="11"/>
  <c r="Z158" i="11"/>
  <c r="Z164" i="11" s="1"/>
  <c r="Y158" i="11"/>
  <c r="X158" i="11"/>
  <c r="AG158" i="11" s="1"/>
  <c r="W158" i="11"/>
  <c r="V158" i="11"/>
  <c r="U158" i="11"/>
  <c r="AH158" i="11" s="1"/>
  <c r="AQ158" i="11" s="1"/>
  <c r="T158" i="11"/>
  <c r="AR157" i="11"/>
  <c r="AQ157" i="11"/>
  <c r="AP157" i="11"/>
  <c r="AI157" i="11"/>
  <c r="AH157" i="11"/>
  <c r="AG157" i="11"/>
  <c r="AA157" i="11"/>
  <c r="Z157" i="11"/>
  <c r="Y157" i="11"/>
  <c r="X157" i="11"/>
  <c r="AK157" i="11" s="1"/>
  <c r="W157" i="11"/>
  <c r="AF157" i="11" s="1"/>
  <c r="V157" i="11"/>
  <c r="U157" i="11"/>
  <c r="T157" i="11"/>
  <c r="AB157" i="11" s="1"/>
  <c r="AR156" i="11"/>
  <c r="AK156" i="11"/>
  <c r="AJ156" i="11"/>
  <c r="AG156" i="11"/>
  <c r="AA156" i="11"/>
  <c r="Z156" i="11"/>
  <c r="Y156" i="11"/>
  <c r="X156" i="11"/>
  <c r="W156" i="11"/>
  <c r="W164" i="11" s="1"/>
  <c r="V156" i="11"/>
  <c r="U156" i="11"/>
  <c r="AH156" i="11" s="1"/>
  <c r="T156" i="11"/>
  <c r="AK155" i="11"/>
  <c r="AF155" i="11"/>
  <c r="AA155" i="11"/>
  <c r="Z155" i="11"/>
  <c r="Y155" i="11"/>
  <c r="X155" i="11"/>
  <c r="AJ155" i="11" s="1"/>
  <c r="W155" i="11"/>
  <c r="U155" i="11"/>
  <c r="AH155" i="11" s="1"/>
  <c r="T155" i="11"/>
  <c r="AJ154" i="11"/>
  <c r="AF154" i="11"/>
  <c r="AA154" i="11"/>
  <c r="Z154" i="11"/>
  <c r="Y154" i="11"/>
  <c r="X154" i="11"/>
  <c r="W154" i="11"/>
  <c r="V154" i="11"/>
  <c r="U154" i="11"/>
  <c r="T154" i="11"/>
  <c r="AO153" i="11"/>
  <c r="AJ153" i="11"/>
  <c r="AG153" i="11"/>
  <c r="AA153" i="11"/>
  <c r="Z153" i="11"/>
  <c r="Y153" i="11"/>
  <c r="Y164" i="11" s="1"/>
  <c r="X153" i="11"/>
  <c r="W153" i="11"/>
  <c r="AF153" i="11" s="1"/>
  <c r="V153" i="11"/>
  <c r="U153" i="11"/>
  <c r="T153" i="11"/>
  <c r="AB153" i="11" s="1"/>
  <c r="AP153" i="11" s="1"/>
  <c r="S149" i="11"/>
  <c r="R149" i="11"/>
  <c r="Q149" i="11"/>
  <c r="P149" i="11"/>
  <c r="O149" i="11"/>
  <c r="N149" i="11"/>
  <c r="M149" i="11"/>
  <c r="L149" i="11"/>
  <c r="K149" i="11"/>
  <c r="J149" i="11"/>
  <c r="I149" i="11"/>
  <c r="H149" i="11"/>
  <c r="G149" i="11"/>
  <c r="F149" i="11"/>
  <c r="E149" i="11"/>
  <c r="D149" i="11"/>
  <c r="C149" i="11"/>
  <c r="B149" i="11"/>
  <c r="AK148" i="11"/>
  <c r="AJ148" i="11"/>
  <c r="AF148" i="11"/>
  <c r="AA148" i="11"/>
  <c r="Z148" i="11"/>
  <c r="Y148" i="11"/>
  <c r="X148" i="11"/>
  <c r="W148" i="11"/>
  <c r="U148" i="11"/>
  <c r="AH148" i="11" s="1"/>
  <c r="T148" i="11"/>
  <c r="AG148" i="11" s="1"/>
  <c r="AP147" i="11"/>
  <c r="AN147" i="11"/>
  <c r="AM147" i="11"/>
  <c r="AH147" i="11"/>
  <c r="AB147" i="11"/>
  <c r="AL147" i="11" s="1"/>
  <c r="AA147" i="11"/>
  <c r="Z147" i="11"/>
  <c r="Y147" i="11"/>
  <c r="X147" i="11"/>
  <c r="W147" i="11"/>
  <c r="U147" i="11"/>
  <c r="T147" i="11"/>
  <c r="AR146" i="11"/>
  <c r="AJ146" i="11"/>
  <c r="AG146" i="11"/>
  <c r="AF146" i="11"/>
  <c r="AA146" i="11"/>
  <c r="Z146" i="11"/>
  <c r="Y146" i="11"/>
  <c r="X146" i="11"/>
  <c r="AK146" i="11" s="1"/>
  <c r="W146" i="11"/>
  <c r="V146" i="11"/>
  <c r="U146" i="11"/>
  <c r="AH146" i="11" s="1"/>
  <c r="AQ146" i="11" s="1"/>
  <c r="T146" i="11"/>
  <c r="AH145" i="11"/>
  <c r="AQ145" i="11" s="1"/>
  <c r="AA145" i="11"/>
  <c r="Z145" i="11"/>
  <c r="Y145" i="11"/>
  <c r="X145" i="11"/>
  <c r="AJ145" i="11" s="1"/>
  <c r="W145" i="11"/>
  <c r="AF145" i="11" s="1"/>
  <c r="V145" i="11"/>
  <c r="U145" i="11"/>
  <c r="T145" i="11"/>
  <c r="AK144" i="11"/>
  <c r="AJ144" i="11"/>
  <c r="AF144" i="11"/>
  <c r="AA144" i="11"/>
  <c r="Z144" i="11"/>
  <c r="Y144" i="11"/>
  <c r="X144" i="11"/>
  <c r="W144" i="11"/>
  <c r="U144" i="11"/>
  <c r="AH144" i="11" s="1"/>
  <c r="AQ144" i="11" s="1"/>
  <c r="T144" i="11"/>
  <c r="AG144" i="11" s="1"/>
  <c r="AI144" i="11" s="1"/>
  <c r="AF143" i="11"/>
  <c r="AA143" i="11"/>
  <c r="Z143" i="11"/>
  <c r="Y143" i="11"/>
  <c r="X143" i="11"/>
  <c r="W143" i="11"/>
  <c r="U143" i="11"/>
  <c r="T143" i="11"/>
  <c r="AK142" i="11"/>
  <c r="AF142" i="11"/>
  <c r="AQ142" i="11" s="1"/>
  <c r="AA142" i="11"/>
  <c r="Z142" i="11"/>
  <c r="Y142" i="11"/>
  <c r="X142" i="11"/>
  <c r="AJ142" i="11" s="1"/>
  <c r="W142" i="11"/>
  <c r="V142" i="11"/>
  <c r="U142" i="11"/>
  <c r="AH142" i="11" s="1"/>
  <c r="T142" i="11"/>
  <c r="AL141" i="11"/>
  <c r="AJ141" i="11"/>
  <c r="AB141" i="11"/>
  <c r="AA141" i="11"/>
  <c r="Z141" i="11"/>
  <c r="Y141" i="11"/>
  <c r="Y149" i="11" s="1"/>
  <c r="X141" i="11"/>
  <c r="W141" i="11"/>
  <c r="AH141" i="11" s="1"/>
  <c r="U141" i="11"/>
  <c r="T141" i="11"/>
  <c r="AO141" i="11" s="1"/>
  <c r="AK140" i="11"/>
  <c r="AH140" i="11"/>
  <c r="AQ140" i="11" s="1"/>
  <c r="AG140" i="11"/>
  <c r="AA140" i="11"/>
  <c r="Z140" i="11"/>
  <c r="Y140" i="11"/>
  <c r="X140" i="11"/>
  <c r="AJ140" i="11" s="1"/>
  <c r="W140" i="11"/>
  <c r="AF140" i="11" s="1"/>
  <c r="V140" i="11"/>
  <c r="U140" i="11"/>
  <c r="T140" i="11"/>
  <c r="AB140" i="11" s="1"/>
  <c r="AP140" i="11" s="1"/>
  <c r="AF139" i="11"/>
  <c r="AA139" i="11"/>
  <c r="Z139" i="11"/>
  <c r="Y139" i="11"/>
  <c r="X139" i="11"/>
  <c r="AG139" i="11" s="1"/>
  <c r="W139" i="11"/>
  <c r="U139" i="11"/>
  <c r="T139" i="11"/>
  <c r="V139" i="11" s="1"/>
  <c r="AR139" i="11" s="1"/>
  <c r="AK138" i="11"/>
  <c r="AJ138" i="11"/>
  <c r="AB138" i="11"/>
  <c r="AA138" i="11"/>
  <c r="AA149" i="11" s="1"/>
  <c r="Z138" i="11"/>
  <c r="Y138" i="11"/>
  <c r="X138" i="11"/>
  <c r="W138" i="11"/>
  <c r="U138" i="11"/>
  <c r="AH138" i="11" s="1"/>
  <c r="T138" i="11"/>
  <c r="S134" i="11"/>
  <c r="R134" i="11"/>
  <c r="Q134" i="11"/>
  <c r="P134" i="11"/>
  <c r="O134" i="11"/>
  <c r="N134" i="11"/>
  <c r="M134" i="11"/>
  <c r="L134" i="11"/>
  <c r="K134" i="11"/>
  <c r="J134" i="11"/>
  <c r="I134" i="11"/>
  <c r="H134" i="11"/>
  <c r="G134" i="11"/>
  <c r="F134" i="11"/>
  <c r="E134" i="11"/>
  <c r="D134" i="11"/>
  <c r="C134" i="11"/>
  <c r="B134" i="11"/>
  <c r="AA133" i="11"/>
  <c r="Z133" i="11"/>
  <c r="Y133" i="11"/>
  <c r="X133" i="11"/>
  <c r="W133" i="11"/>
  <c r="AH133" i="11" s="1"/>
  <c r="U133" i="11"/>
  <c r="T133" i="11"/>
  <c r="AB133" i="11" s="1"/>
  <c r="AO132" i="11"/>
  <c r="AH132" i="11"/>
  <c r="AQ132" i="11" s="1"/>
  <c r="AA132" i="11"/>
  <c r="Z132" i="11"/>
  <c r="Y132" i="11"/>
  <c r="X132" i="11"/>
  <c r="AJ132" i="11" s="1"/>
  <c r="W132" i="11"/>
  <c r="AF132" i="11" s="1"/>
  <c r="V132" i="11"/>
  <c r="AR132" i="11" s="1"/>
  <c r="U132" i="11"/>
  <c r="T132" i="11"/>
  <c r="AB132" i="11" s="1"/>
  <c r="AP132" i="11" s="1"/>
  <c r="AG131" i="11"/>
  <c r="AI131" i="11" s="1"/>
  <c r="AA131" i="11"/>
  <c r="Z131" i="11"/>
  <c r="Y131" i="11"/>
  <c r="X131" i="11"/>
  <c r="W131" i="11"/>
  <c r="V131" i="11"/>
  <c r="AR131" i="11" s="1"/>
  <c r="U131" i="11"/>
  <c r="AH131" i="11" s="1"/>
  <c r="T131" i="11"/>
  <c r="AK130" i="11"/>
  <c r="AJ130" i="11"/>
  <c r="AG130" i="11"/>
  <c r="AI130" i="11" s="1"/>
  <c r="AA130" i="11"/>
  <c r="Z130" i="11"/>
  <c r="Y130" i="11"/>
  <c r="X130" i="11"/>
  <c r="W130" i="11"/>
  <c r="U130" i="11"/>
  <c r="AH130" i="11" s="1"/>
  <c r="T130" i="11"/>
  <c r="V130" i="11" s="1"/>
  <c r="AR130" i="11" s="1"/>
  <c r="AJ129" i="11"/>
  <c r="AH129" i="11"/>
  <c r="AA129" i="11"/>
  <c r="Z129" i="11"/>
  <c r="Y129" i="11"/>
  <c r="X129" i="11"/>
  <c r="W129" i="11"/>
  <c r="U129" i="11"/>
  <c r="T129" i="11"/>
  <c r="AG128" i="11"/>
  <c r="AI128" i="11" s="1"/>
  <c r="AA128" i="11"/>
  <c r="Z128" i="11"/>
  <c r="Y128" i="11"/>
  <c r="X128" i="11"/>
  <c r="AJ128" i="11" s="1"/>
  <c r="W128" i="11"/>
  <c r="AF128" i="11" s="1"/>
  <c r="V128" i="11"/>
  <c r="U128" i="11"/>
  <c r="AH128" i="11" s="1"/>
  <c r="AQ128" i="11" s="1"/>
  <c r="T128" i="11"/>
  <c r="AB128" i="11" s="1"/>
  <c r="AP128" i="11" s="1"/>
  <c r="AG127" i="11"/>
  <c r="AI127" i="11" s="1"/>
  <c r="AF127" i="11"/>
  <c r="AA127" i="11"/>
  <c r="Z127" i="11"/>
  <c r="Y127" i="11"/>
  <c r="X127" i="11"/>
  <c r="W127" i="11"/>
  <c r="V127" i="11"/>
  <c r="AR127" i="11" s="1"/>
  <c r="U127" i="11"/>
  <c r="AH127" i="11" s="1"/>
  <c r="AQ127" i="11" s="1"/>
  <c r="T127" i="11"/>
  <c r="AK126" i="11"/>
  <c r="AJ126" i="11"/>
  <c r="AG126" i="11"/>
  <c r="AA126" i="11"/>
  <c r="Z126" i="11"/>
  <c r="Y126" i="11"/>
  <c r="X126" i="11"/>
  <c r="W126" i="11"/>
  <c r="V126" i="11"/>
  <c r="AR126" i="11" s="1"/>
  <c r="U126" i="11"/>
  <c r="AH126" i="11" s="1"/>
  <c r="T126" i="11"/>
  <c r="AK125" i="11"/>
  <c r="AA125" i="11"/>
  <c r="Z125" i="11"/>
  <c r="Y125" i="11"/>
  <c r="Y134" i="11" s="1"/>
  <c r="X125" i="11"/>
  <c r="AJ125" i="11" s="1"/>
  <c r="W125" i="11"/>
  <c r="AF125" i="11" s="1"/>
  <c r="V125" i="11"/>
  <c r="AR125" i="11" s="1"/>
  <c r="U125" i="11"/>
  <c r="T125" i="11"/>
  <c r="AR124" i="11"/>
  <c r="AP124" i="11"/>
  <c r="AF124" i="11"/>
  <c r="AA124" i="11"/>
  <c r="Z124" i="11"/>
  <c r="Y124" i="11"/>
  <c r="X124" i="11"/>
  <c r="W124" i="11"/>
  <c r="V124" i="11"/>
  <c r="U124" i="11"/>
  <c r="AH124" i="11" s="1"/>
  <c r="AQ124" i="11" s="1"/>
  <c r="T124" i="11"/>
  <c r="AB124" i="11" s="1"/>
  <c r="AK123" i="11"/>
  <c r="AB123" i="11"/>
  <c r="AA123" i="11"/>
  <c r="Z123" i="11"/>
  <c r="Z134" i="11" s="1"/>
  <c r="Y123" i="11"/>
  <c r="X123" i="11"/>
  <c r="AJ123" i="11" s="1"/>
  <c r="W123" i="11"/>
  <c r="U123" i="11"/>
  <c r="T123" i="11"/>
  <c r="S119" i="11"/>
  <c r="R119" i="11"/>
  <c r="Q119" i="11"/>
  <c r="P119" i="11"/>
  <c r="O119" i="11"/>
  <c r="N119" i="11"/>
  <c r="M119" i="11"/>
  <c r="L119" i="11"/>
  <c r="K119" i="11"/>
  <c r="J119" i="11"/>
  <c r="I119" i="11"/>
  <c r="H119" i="11"/>
  <c r="G119" i="11"/>
  <c r="F119" i="11"/>
  <c r="E119" i="11"/>
  <c r="D119" i="11"/>
  <c r="C119" i="11"/>
  <c r="B119" i="11"/>
  <c r="AP118" i="11"/>
  <c r="AN118" i="11"/>
  <c r="AM118" i="11"/>
  <c r="AK118" i="11"/>
  <c r="AB118" i="11"/>
  <c r="AL118" i="11" s="1"/>
  <c r="AA118" i="11"/>
  <c r="Z118" i="11"/>
  <c r="Y118" i="11"/>
  <c r="X118" i="11"/>
  <c r="AJ118" i="11" s="1"/>
  <c r="W118" i="11"/>
  <c r="AF118" i="11" s="1"/>
  <c r="U118" i="11"/>
  <c r="AH118" i="11" s="1"/>
  <c r="AQ118" i="11" s="1"/>
  <c r="T118" i="11"/>
  <c r="AK117" i="11"/>
  <c r="AF117" i="11"/>
  <c r="AA117" i="11"/>
  <c r="Z117" i="11"/>
  <c r="Y117" i="11"/>
  <c r="X117" i="11"/>
  <c r="W117" i="11"/>
  <c r="V117" i="11"/>
  <c r="U117" i="11"/>
  <c r="AH117" i="11" s="1"/>
  <c r="AQ117" i="11" s="1"/>
  <c r="T117" i="11"/>
  <c r="AH116" i="11"/>
  <c r="AQ116" i="11" s="1"/>
  <c r="AA116" i="11"/>
  <c r="Z116" i="11"/>
  <c r="Y116" i="11"/>
  <c r="X116" i="11"/>
  <c r="AK116" i="11" s="1"/>
  <c r="W116" i="11"/>
  <c r="AF116" i="11" s="1"/>
  <c r="V116" i="11"/>
  <c r="AR116" i="11" s="1"/>
  <c r="U116" i="11"/>
  <c r="T116" i="11"/>
  <c r="AB116" i="11" s="1"/>
  <c r="AP116" i="11" s="1"/>
  <c r="AK115" i="11"/>
  <c r="AJ115" i="11"/>
  <c r="AG115" i="11"/>
  <c r="AA115" i="11"/>
  <c r="Z115" i="11"/>
  <c r="Y115" i="11"/>
  <c r="X115" i="11"/>
  <c r="W115" i="11"/>
  <c r="AH115" i="11" s="1"/>
  <c r="V115" i="11"/>
  <c r="AR115" i="11" s="1"/>
  <c r="U115" i="11"/>
  <c r="T115" i="11"/>
  <c r="AP114" i="11"/>
  <c r="AN114" i="11"/>
  <c r="AM114" i="11"/>
  <c r="AL114" i="11"/>
  <c r="AK114" i="11"/>
  <c r="AB114" i="11"/>
  <c r="AA114" i="11"/>
  <c r="Z114" i="11"/>
  <c r="Y114" i="11"/>
  <c r="X114" i="11"/>
  <c r="AJ114" i="11" s="1"/>
  <c r="W114" i="11"/>
  <c r="AF114" i="11" s="1"/>
  <c r="U114" i="11"/>
  <c r="AH114" i="11" s="1"/>
  <c r="T114" i="11"/>
  <c r="AF113" i="11"/>
  <c r="AA113" i="11"/>
  <c r="Z113" i="11"/>
  <c r="Y113" i="11"/>
  <c r="X113" i="11"/>
  <c r="W113" i="11"/>
  <c r="V113" i="11"/>
  <c r="U113" i="11"/>
  <c r="AH113" i="11" s="1"/>
  <c r="AQ113" i="11" s="1"/>
  <c r="T113" i="11"/>
  <c r="AP112" i="11"/>
  <c r="AO112" i="11"/>
  <c r="AA112" i="11"/>
  <c r="Z112" i="11"/>
  <c r="Y112" i="11"/>
  <c r="X112" i="11"/>
  <c r="AK112" i="11" s="1"/>
  <c r="W112" i="11"/>
  <c r="AF112" i="11" s="1"/>
  <c r="V112" i="11"/>
  <c r="AR112" i="11" s="1"/>
  <c r="U112" i="11"/>
  <c r="T112" i="11"/>
  <c r="AB112" i="11" s="1"/>
  <c r="AK111" i="11"/>
  <c r="AJ111" i="11"/>
  <c r="AB111" i="11"/>
  <c r="AA111" i="11"/>
  <c r="Z111" i="11"/>
  <c r="Y111" i="11"/>
  <c r="X111" i="11"/>
  <c r="W111" i="11"/>
  <c r="U111" i="11"/>
  <c r="AH111" i="11" s="1"/>
  <c r="T111" i="11"/>
  <c r="AK110" i="11"/>
  <c r="AB110" i="11"/>
  <c r="AA110" i="11"/>
  <c r="Z110" i="11"/>
  <c r="Y110" i="11"/>
  <c r="X110" i="11"/>
  <c r="AJ110" i="11" s="1"/>
  <c r="W110" i="11"/>
  <c r="U110" i="11"/>
  <c r="AH110" i="11" s="1"/>
  <c r="T110" i="11"/>
  <c r="AR109" i="11"/>
  <c r="AQ109" i="11"/>
  <c r="AF109" i="11"/>
  <c r="AA109" i="11"/>
  <c r="Z109" i="11"/>
  <c r="Y109" i="11"/>
  <c r="X109" i="11"/>
  <c r="AG109" i="11" s="1"/>
  <c r="AI109" i="11" s="1"/>
  <c r="W109" i="11"/>
  <c r="V109" i="11"/>
  <c r="U109" i="11"/>
  <c r="AH109" i="11" s="1"/>
  <c r="T109" i="11"/>
  <c r="AR108" i="11"/>
  <c r="AJ108" i="11"/>
  <c r="AH108" i="11"/>
  <c r="AG108" i="11"/>
  <c r="AI108" i="11" s="1"/>
  <c r="AA108" i="11"/>
  <c r="Z108" i="11"/>
  <c r="Y108" i="11"/>
  <c r="X108" i="11"/>
  <c r="AK108" i="11" s="1"/>
  <c r="W108" i="11"/>
  <c r="V108" i="11"/>
  <c r="U108" i="11"/>
  <c r="T108" i="11"/>
  <c r="AB108" i="11" s="1"/>
  <c r="S104" i="11"/>
  <c r="R104" i="11"/>
  <c r="Q104" i="11"/>
  <c r="P104" i="11"/>
  <c r="O104" i="11"/>
  <c r="N104" i="11"/>
  <c r="M104" i="11"/>
  <c r="L104" i="11"/>
  <c r="K104" i="11"/>
  <c r="J104" i="11"/>
  <c r="I104" i="11"/>
  <c r="H104" i="11"/>
  <c r="G104" i="11"/>
  <c r="F104" i="11"/>
  <c r="E104" i="11"/>
  <c r="D104" i="11"/>
  <c r="C104" i="11"/>
  <c r="B104" i="11"/>
  <c r="AK103" i="11"/>
  <c r="AJ103" i="11"/>
  <c r="AG103" i="11"/>
  <c r="AF103" i="11"/>
  <c r="AA103" i="11"/>
  <c r="Z103" i="11"/>
  <c r="Y103" i="11"/>
  <c r="X103" i="11"/>
  <c r="W103" i="11"/>
  <c r="V103" i="11"/>
  <c r="AR103" i="11" s="1"/>
  <c r="U103" i="11"/>
  <c r="AH103" i="11" s="1"/>
  <c r="AQ103" i="11" s="1"/>
  <c r="T103" i="11"/>
  <c r="AK102" i="11"/>
  <c r="AA102" i="11"/>
  <c r="Z102" i="11"/>
  <c r="Y102" i="11"/>
  <c r="X102" i="11"/>
  <c r="AJ102" i="11" s="1"/>
  <c r="W102" i="11"/>
  <c r="AF102" i="11" s="1"/>
  <c r="U102" i="11"/>
  <c r="AH102" i="11" s="1"/>
  <c r="AQ102" i="11" s="1"/>
  <c r="T102" i="11"/>
  <c r="AB102" i="11" s="1"/>
  <c r="AK101" i="11"/>
  <c r="AJ101" i="11"/>
  <c r="AF101" i="11"/>
  <c r="AA101" i="11"/>
  <c r="Z101" i="11"/>
  <c r="Y101" i="11"/>
  <c r="X101" i="11"/>
  <c r="AG101" i="11" s="1"/>
  <c r="W101" i="11"/>
  <c r="V101" i="11"/>
  <c r="U101" i="11"/>
  <c r="AH101" i="11" s="1"/>
  <c r="AI101" i="11" s="1"/>
  <c r="T101" i="11"/>
  <c r="AP100" i="11"/>
  <c r="AO100" i="11"/>
  <c r="AA100" i="11"/>
  <c r="Z100" i="11"/>
  <c r="Y100" i="11"/>
  <c r="X100" i="11"/>
  <c r="AL100" i="11" s="1"/>
  <c r="W100" i="11"/>
  <c r="AF100" i="11" s="1"/>
  <c r="V100" i="11"/>
  <c r="U100" i="11"/>
  <c r="T100" i="11"/>
  <c r="AB100" i="11" s="1"/>
  <c r="AK99" i="11"/>
  <c r="AJ99" i="11"/>
  <c r="AF99" i="11"/>
  <c r="AA99" i="11"/>
  <c r="Z99" i="11"/>
  <c r="Y99" i="11"/>
  <c r="X99" i="11"/>
  <c r="W99" i="11"/>
  <c r="U99" i="11"/>
  <c r="AH99" i="11" s="1"/>
  <c r="AQ99" i="11" s="1"/>
  <c r="T99" i="11"/>
  <c r="AG99" i="11" s="1"/>
  <c r="AI99" i="11" s="1"/>
  <c r="AK98" i="11"/>
  <c r="AA98" i="11"/>
  <c r="Z98" i="11"/>
  <c r="Y98" i="11"/>
  <c r="X98" i="11"/>
  <c r="AJ98" i="11" s="1"/>
  <c r="W98" i="11"/>
  <c r="U98" i="11"/>
  <c r="AH98" i="11" s="1"/>
  <c r="T98" i="11"/>
  <c r="AB98" i="11" s="1"/>
  <c r="AQ97" i="11"/>
  <c r="AK97" i="11"/>
  <c r="AF97" i="11"/>
  <c r="AA97" i="11"/>
  <c r="Z97" i="11"/>
  <c r="Y97" i="11"/>
  <c r="X97" i="11"/>
  <c r="AG97" i="11" s="1"/>
  <c r="AI97" i="11" s="1"/>
  <c r="W97" i="11"/>
  <c r="V97" i="11"/>
  <c r="U97" i="11"/>
  <c r="AH97" i="11" s="1"/>
  <c r="T97" i="11"/>
  <c r="AP96" i="11"/>
  <c r="AO96" i="11"/>
  <c r="AH96" i="11"/>
  <c r="AA96" i="11"/>
  <c r="Z96" i="11"/>
  <c r="Y96" i="11"/>
  <c r="X96" i="11"/>
  <c r="AK96" i="11" s="1"/>
  <c r="W96" i="11"/>
  <c r="U96" i="11"/>
  <c r="T96" i="11"/>
  <c r="AB96" i="11" s="1"/>
  <c r="AR95" i="11"/>
  <c r="AK95" i="11"/>
  <c r="AJ95" i="11"/>
  <c r="AG95" i="11"/>
  <c r="AA95" i="11"/>
  <c r="Z95" i="11"/>
  <c r="Y95" i="11"/>
  <c r="X95" i="11"/>
  <c r="W95" i="11"/>
  <c r="V95" i="11"/>
  <c r="U95" i="11"/>
  <c r="AH95" i="11" s="1"/>
  <c r="T95" i="11"/>
  <c r="AA94" i="11"/>
  <c r="Z94" i="11"/>
  <c r="Y94" i="11"/>
  <c r="X94" i="11"/>
  <c r="W94" i="11"/>
  <c r="AF94" i="11" s="1"/>
  <c r="U94" i="11"/>
  <c r="AH94" i="11" s="1"/>
  <c r="AQ94" i="11" s="1"/>
  <c r="T94" i="11"/>
  <c r="AF93" i="11"/>
  <c r="AQ93" i="11" s="1"/>
  <c r="AA93" i="11"/>
  <c r="Z93" i="11"/>
  <c r="Y93" i="11"/>
  <c r="X93" i="11"/>
  <c r="AJ93" i="11" s="1"/>
  <c r="W93" i="11"/>
  <c r="V93" i="11"/>
  <c r="AR93" i="11" s="1"/>
  <c r="U93" i="11"/>
  <c r="AH93" i="11" s="1"/>
  <c r="T93" i="11"/>
  <c r="S89" i="11"/>
  <c r="R89" i="11"/>
  <c r="Q89" i="11"/>
  <c r="P89" i="11"/>
  <c r="O89" i="11"/>
  <c r="N89" i="11"/>
  <c r="M89" i="11"/>
  <c r="L89" i="11"/>
  <c r="K89" i="11"/>
  <c r="J89" i="11"/>
  <c r="I89" i="11"/>
  <c r="H89" i="11"/>
  <c r="G89" i="11"/>
  <c r="F89" i="11"/>
  <c r="E89" i="11"/>
  <c r="D89" i="11"/>
  <c r="C89" i="11"/>
  <c r="B89" i="11"/>
  <c r="AA88" i="11"/>
  <c r="Z88" i="11"/>
  <c r="Y88" i="11"/>
  <c r="X88" i="11"/>
  <c r="AK88" i="11" s="1"/>
  <c r="W88" i="11"/>
  <c r="V88" i="11"/>
  <c r="AR88" i="11" s="1"/>
  <c r="U88" i="11"/>
  <c r="T88" i="11"/>
  <c r="AG88" i="11" s="1"/>
  <c r="AK87" i="11"/>
  <c r="AJ87" i="11"/>
  <c r="AA87" i="11"/>
  <c r="Z87" i="11"/>
  <c r="Y87" i="11"/>
  <c r="X87" i="11"/>
  <c r="W87" i="11"/>
  <c r="AH87" i="11" s="1"/>
  <c r="U87" i="11"/>
  <c r="T87" i="11"/>
  <c r="AG87" i="11" s="1"/>
  <c r="AP86" i="11"/>
  <c r="AG86" i="11"/>
  <c r="AF86" i="11"/>
  <c r="AA86" i="11"/>
  <c r="Z86" i="11"/>
  <c r="Y86" i="11"/>
  <c r="X86" i="11"/>
  <c r="AJ86" i="11" s="1"/>
  <c r="W86" i="11"/>
  <c r="V86" i="11"/>
  <c r="AR86" i="11" s="1"/>
  <c r="U86" i="11"/>
  <c r="AH86" i="11" s="1"/>
  <c r="AQ86" i="11" s="1"/>
  <c r="T86" i="11"/>
  <c r="AB86" i="11" s="1"/>
  <c r="AK85" i="11"/>
  <c r="AA85" i="11"/>
  <c r="Z85" i="11"/>
  <c r="Y85" i="11"/>
  <c r="X85" i="11"/>
  <c r="AJ85" i="11" s="1"/>
  <c r="W85" i="11"/>
  <c r="U85" i="11"/>
  <c r="AH85" i="11" s="1"/>
  <c r="T85" i="11"/>
  <c r="AJ84" i="11"/>
  <c r="AG84" i="11"/>
  <c r="AA84" i="11"/>
  <c r="Z84" i="11"/>
  <c r="Y84" i="11"/>
  <c r="X84" i="11"/>
  <c r="AK84" i="11" s="1"/>
  <c r="W84" i="11"/>
  <c r="AF84" i="11" s="1"/>
  <c r="V84" i="11"/>
  <c r="AR84" i="11" s="1"/>
  <c r="U84" i="11"/>
  <c r="T84" i="11"/>
  <c r="AK83" i="11"/>
  <c r="AF83" i="11"/>
  <c r="AA83" i="11"/>
  <c r="Z83" i="11"/>
  <c r="Y83" i="11"/>
  <c r="X83" i="11"/>
  <c r="AJ83" i="11" s="1"/>
  <c r="W83" i="11"/>
  <c r="U83" i="11"/>
  <c r="AH83" i="11" s="1"/>
  <c r="AQ83" i="11" s="1"/>
  <c r="T83" i="11"/>
  <c r="AB83" i="11" s="1"/>
  <c r="AK82" i="11"/>
  <c r="AF82" i="11"/>
  <c r="AA82" i="11"/>
  <c r="Z82" i="11"/>
  <c r="Y82" i="11"/>
  <c r="X82" i="11"/>
  <c r="AR82" i="11" s="1"/>
  <c r="W82" i="11"/>
  <c r="V82" i="11"/>
  <c r="U82" i="11"/>
  <c r="AH82" i="11" s="1"/>
  <c r="AQ82" i="11" s="1"/>
  <c r="T82" i="11"/>
  <c r="AR81" i="11"/>
  <c r="AJ81" i="11"/>
  <c r="AA81" i="11"/>
  <c r="Z81" i="11"/>
  <c r="Y81" i="11"/>
  <c r="X81" i="11"/>
  <c r="AG81" i="11" s="1"/>
  <c r="W81" i="11"/>
  <c r="AH81" i="11" s="1"/>
  <c r="V81" i="11"/>
  <c r="U81" i="11"/>
  <c r="T81" i="11"/>
  <c r="AB81" i="11" s="1"/>
  <c r="AJ80" i="11"/>
  <c r="AH80" i="11"/>
  <c r="AQ80" i="11" s="1"/>
  <c r="AG80" i="11"/>
  <c r="AA80" i="11"/>
  <c r="Z80" i="11"/>
  <c r="Y80" i="11"/>
  <c r="X80" i="11"/>
  <c r="AK80" i="11" s="1"/>
  <c r="W80" i="11"/>
  <c r="AF80" i="11" s="1"/>
  <c r="V80" i="11"/>
  <c r="AR80" i="11" s="1"/>
  <c r="U80" i="11"/>
  <c r="T80" i="11"/>
  <c r="AB80" i="11" s="1"/>
  <c r="AN79" i="11"/>
  <c r="AK79" i="11"/>
  <c r="AF79" i="11"/>
  <c r="AA79" i="11"/>
  <c r="Z79" i="11"/>
  <c r="Y79" i="11"/>
  <c r="X79" i="11"/>
  <c r="AJ79" i="11" s="1"/>
  <c r="W79" i="11"/>
  <c r="U79" i="11"/>
  <c r="T79" i="11"/>
  <c r="AB79" i="11" s="1"/>
  <c r="AK78" i="11"/>
  <c r="AF78" i="11"/>
  <c r="AA78" i="11"/>
  <c r="Z78" i="11"/>
  <c r="Y78" i="11"/>
  <c r="X78" i="11"/>
  <c r="AR78" i="11" s="1"/>
  <c r="W78" i="11"/>
  <c r="W89" i="11" s="1"/>
  <c r="V78" i="11"/>
  <c r="U78" i="11"/>
  <c r="T78" i="11"/>
  <c r="S74" i="11"/>
  <c r="R74" i="11"/>
  <c r="Q74" i="11"/>
  <c r="P74" i="11"/>
  <c r="O74" i="11"/>
  <c r="N74" i="11"/>
  <c r="M74" i="11"/>
  <c r="L74" i="11"/>
  <c r="K74" i="11"/>
  <c r="J74" i="11"/>
  <c r="I74" i="11"/>
  <c r="H74" i="11"/>
  <c r="G74" i="11"/>
  <c r="F74" i="11"/>
  <c r="E74" i="11"/>
  <c r="D74" i="11"/>
  <c r="C74" i="11"/>
  <c r="B74" i="11"/>
  <c r="AR73" i="11"/>
  <c r="AJ73" i="11"/>
  <c r="AA73" i="11"/>
  <c r="Z73" i="11"/>
  <c r="Y73" i="11"/>
  <c r="X73" i="11"/>
  <c r="AG73" i="11" s="1"/>
  <c r="W73" i="11"/>
  <c r="AH73" i="11" s="1"/>
  <c r="V73" i="11"/>
  <c r="U73" i="11"/>
  <c r="T73" i="11"/>
  <c r="AB73" i="11" s="1"/>
  <c r="AJ72" i="11"/>
  <c r="AH72" i="11"/>
  <c r="AQ72" i="11" s="1"/>
  <c r="AG72" i="11"/>
  <c r="AA72" i="11"/>
  <c r="Z72" i="11"/>
  <c r="Y72" i="11"/>
  <c r="X72" i="11"/>
  <c r="AK72" i="11" s="1"/>
  <c r="W72" i="11"/>
  <c r="AF72" i="11" s="1"/>
  <c r="V72" i="11"/>
  <c r="AR72" i="11" s="1"/>
  <c r="U72" i="11"/>
  <c r="T72" i="11"/>
  <c r="AB72" i="11" s="1"/>
  <c r="AN71" i="11"/>
  <c r="AK71" i="11"/>
  <c r="AF71" i="11"/>
  <c r="AA71" i="11"/>
  <c r="Z71" i="11"/>
  <c r="Y71" i="11"/>
  <c r="X71" i="11"/>
  <c r="AJ71" i="11" s="1"/>
  <c r="W71" i="11"/>
  <c r="U71" i="11"/>
  <c r="T71" i="11"/>
  <c r="AB71" i="11" s="1"/>
  <c r="AK70" i="11"/>
  <c r="AF70" i="11"/>
  <c r="AA70" i="11"/>
  <c r="Z70" i="11"/>
  <c r="Y70" i="11"/>
  <c r="X70" i="11"/>
  <c r="AR70" i="11" s="1"/>
  <c r="W70" i="11"/>
  <c r="V70" i="11"/>
  <c r="U70" i="11"/>
  <c r="AH70" i="11" s="1"/>
  <c r="AQ70" i="11" s="1"/>
  <c r="T70" i="11"/>
  <c r="AR69" i="11"/>
  <c r="AJ69" i="11"/>
  <c r="AA69" i="11"/>
  <c r="Z69" i="11"/>
  <c r="Y69" i="11"/>
  <c r="X69" i="11"/>
  <c r="AG69" i="11" s="1"/>
  <c r="AI69" i="11" s="1"/>
  <c r="W69" i="11"/>
  <c r="AH69" i="11" s="1"/>
  <c r="V69" i="11"/>
  <c r="U69" i="11"/>
  <c r="T69" i="11"/>
  <c r="AB69" i="11" s="1"/>
  <c r="AK68" i="11"/>
  <c r="AJ68" i="11"/>
  <c r="AG68" i="11"/>
  <c r="AA68" i="11"/>
  <c r="Z68" i="11"/>
  <c r="Y68" i="11"/>
  <c r="X68" i="11"/>
  <c r="W68" i="11"/>
  <c r="V68" i="11"/>
  <c r="AR68" i="11" s="1"/>
  <c r="U68" i="11"/>
  <c r="T68" i="11"/>
  <c r="AB68" i="11" s="1"/>
  <c r="AP68" i="11" s="1"/>
  <c r="AK67" i="11"/>
  <c r="AF67" i="11"/>
  <c r="AA67" i="11"/>
  <c r="Z67" i="11"/>
  <c r="Y67" i="11"/>
  <c r="X67" i="11"/>
  <c r="AJ67" i="11" s="1"/>
  <c r="W67" i="11"/>
  <c r="U67" i="11"/>
  <c r="AH67" i="11" s="1"/>
  <c r="T67" i="11"/>
  <c r="AB67" i="11" s="1"/>
  <c r="AK66" i="11"/>
  <c r="AF66" i="11"/>
  <c r="AA66" i="11"/>
  <c r="Z66" i="11"/>
  <c r="Y66" i="11"/>
  <c r="X66" i="11"/>
  <c r="AR66" i="11" s="1"/>
  <c r="W66" i="11"/>
  <c r="V66" i="11"/>
  <c r="U66" i="11"/>
  <c r="AH66" i="11" s="1"/>
  <c r="AQ66" i="11" s="1"/>
  <c r="T66" i="11"/>
  <c r="AR65" i="11"/>
  <c r="AJ65" i="11"/>
  <c r="AA65" i="11"/>
  <c r="Z65" i="11"/>
  <c r="Y65" i="11"/>
  <c r="Y74" i="11" s="1"/>
  <c r="X65" i="11"/>
  <c r="X74" i="11" s="1"/>
  <c r="W65" i="11"/>
  <c r="AH65" i="11" s="1"/>
  <c r="V65" i="11"/>
  <c r="U65" i="11"/>
  <c r="T65" i="11"/>
  <c r="AB65" i="11" s="1"/>
  <c r="AP64" i="11"/>
  <c r="AK64" i="11"/>
  <c r="AJ64" i="11"/>
  <c r="AH64" i="11"/>
  <c r="AQ64" i="11" s="1"/>
  <c r="AG64" i="11"/>
  <c r="AA64" i="11"/>
  <c r="Z64" i="11"/>
  <c r="Y64" i="11"/>
  <c r="X64" i="11"/>
  <c r="W64" i="11"/>
  <c r="AF64" i="11" s="1"/>
  <c r="V64" i="11"/>
  <c r="AR64" i="11" s="1"/>
  <c r="U64" i="11"/>
  <c r="T64" i="11"/>
  <c r="AB64" i="11" s="1"/>
  <c r="AN63" i="11"/>
  <c r="AK63" i="11"/>
  <c r="AF63" i="11"/>
  <c r="AA63" i="11"/>
  <c r="Z63" i="11"/>
  <c r="Z74" i="11" s="1"/>
  <c r="Y63" i="11"/>
  <c r="X63" i="11"/>
  <c r="AJ63" i="11" s="1"/>
  <c r="W63" i="11"/>
  <c r="U63" i="11"/>
  <c r="T63" i="11"/>
  <c r="AB63" i="11" s="1"/>
  <c r="S59" i="11"/>
  <c r="R59" i="11"/>
  <c r="Q59" i="11"/>
  <c r="P59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B59" i="11"/>
  <c r="AK58" i="11"/>
  <c r="AF58" i="11"/>
  <c r="AA58" i="11"/>
  <c r="Z58" i="11"/>
  <c r="Y58" i="11"/>
  <c r="X58" i="11"/>
  <c r="AR58" i="11" s="1"/>
  <c r="W58" i="11"/>
  <c r="V58" i="11"/>
  <c r="U58" i="11"/>
  <c r="AH58" i="11" s="1"/>
  <c r="AQ58" i="11" s="1"/>
  <c r="T58" i="11"/>
  <c r="AA57" i="11"/>
  <c r="Z57" i="11"/>
  <c r="Y57" i="11"/>
  <c r="X57" i="11"/>
  <c r="W57" i="11"/>
  <c r="AH57" i="11" s="1"/>
  <c r="V57" i="11"/>
  <c r="U57" i="11"/>
  <c r="T57" i="11"/>
  <c r="AB57" i="11" s="1"/>
  <c r="AK56" i="11"/>
  <c r="AJ56" i="11"/>
  <c r="AH56" i="11"/>
  <c r="AQ56" i="11" s="1"/>
  <c r="AG56" i="11"/>
  <c r="AI56" i="11" s="1"/>
  <c r="AA56" i="11"/>
  <c r="Z56" i="11"/>
  <c r="Y56" i="11"/>
  <c r="X56" i="11"/>
  <c r="W56" i="11"/>
  <c r="AF56" i="11" s="1"/>
  <c r="V56" i="11"/>
  <c r="U56" i="11"/>
  <c r="T56" i="11"/>
  <c r="AB56" i="11" s="1"/>
  <c r="AP56" i="11" s="1"/>
  <c r="AK55" i="11"/>
  <c r="AA55" i="11"/>
  <c r="Z55" i="11"/>
  <c r="Y55" i="11"/>
  <c r="X55" i="11"/>
  <c r="AJ55" i="11" s="1"/>
  <c r="W55" i="11"/>
  <c r="U55" i="11"/>
  <c r="AH55" i="11" s="1"/>
  <c r="T55" i="11"/>
  <c r="AF55" i="11" s="1"/>
  <c r="AK54" i="11"/>
  <c r="AF54" i="11"/>
  <c r="AA54" i="11"/>
  <c r="Z54" i="11"/>
  <c r="Y54" i="11"/>
  <c r="X54" i="11"/>
  <c r="AR54" i="11" s="1"/>
  <c r="W54" i="11"/>
  <c r="V54" i="11"/>
  <c r="U54" i="11"/>
  <c r="AH54" i="11" s="1"/>
  <c r="AQ54" i="11" s="1"/>
  <c r="T54" i="11"/>
  <c r="AO53" i="11"/>
  <c r="AA53" i="11"/>
  <c r="Z53" i="11"/>
  <c r="Y53" i="11"/>
  <c r="X53" i="11"/>
  <c r="AL53" i="11" s="1"/>
  <c r="W53" i="11"/>
  <c r="AF53" i="11" s="1"/>
  <c r="V53" i="11"/>
  <c r="U53" i="11"/>
  <c r="T53" i="11"/>
  <c r="AB53" i="11" s="1"/>
  <c r="AK52" i="11"/>
  <c r="AJ52" i="11"/>
  <c r="AG52" i="11"/>
  <c r="AF52" i="11"/>
  <c r="AA52" i="11"/>
  <c r="Z52" i="11"/>
  <c r="Y52" i="11"/>
  <c r="X52" i="11"/>
  <c r="W52" i="11"/>
  <c r="V52" i="11"/>
  <c r="AR52" i="11" s="1"/>
  <c r="U52" i="11"/>
  <c r="AH52" i="11" s="1"/>
  <c r="AQ52" i="11" s="1"/>
  <c r="T52" i="11"/>
  <c r="AK51" i="11"/>
  <c r="AA51" i="11"/>
  <c r="AA6" i="11" s="1"/>
  <c r="Z51" i="11"/>
  <c r="Y51" i="11"/>
  <c r="X51" i="11"/>
  <c r="AJ51" i="11" s="1"/>
  <c r="W51" i="11"/>
  <c r="U51" i="11"/>
  <c r="AH51" i="11" s="1"/>
  <c r="T51" i="11"/>
  <c r="AB51" i="11" s="1"/>
  <c r="AQ50" i="11"/>
  <c r="AF50" i="11"/>
  <c r="AA50" i="11"/>
  <c r="Z50" i="11"/>
  <c r="Y50" i="11"/>
  <c r="X50" i="11"/>
  <c r="AG50" i="11" s="1"/>
  <c r="AI50" i="11" s="1"/>
  <c r="W50" i="11"/>
  <c r="V50" i="11"/>
  <c r="U50" i="11"/>
  <c r="AH50" i="11" s="1"/>
  <c r="T50" i="11"/>
  <c r="AQ49" i="11"/>
  <c r="AP49" i="11"/>
  <c r="AO49" i="11"/>
  <c r="AH49" i="11"/>
  <c r="AA49" i="11"/>
  <c r="Z49" i="11"/>
  <c r="Y49" i="11"/>
  <c r="X49" i="11"/>
  <c r="AJ49" i="11" s="1"/>
  <c r="W49" i="11"/>
  <c r="AF49" i="11" s="1"/>
  <c r="V49" i="11"/>
  <c r="AR49" i="11" s="1"/>
  <c r="U49" i="11"/>
  <c r="T49" i="11"/>
  <c r="AB49" i="11" s="1"/>
  <c r="AR48" i="11"/>
  <c r="AK48" i="11"/>
  <c r="AJ48" i="11"/>
  <c r="AG48" i="11"/>
  <c r="AA48" i="11"/>
  <c r="Z48" i="11"/>
  <c r="Y48" i="11"/>
  <c r="X48" i="11"/>
  <c r="W48" i="11"/>
  <c r="V48" i="11"/>
  <c r="U48" i="11"/>
  <c r="U59" i="11" s="1"/>
  <c r="T48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AK43" i="11"/>
  <c r="AA43" i="11"/>
  <c r="Z43" i="11"/>
  <c r="Y43" i="11"/>
  <c r="X43" i="11"/>
  <c r="AJ43" i="11" s="1"/>
  <c r="W43" i="11"/>
  <c r="U43" i="11"/>
  <c r="AH43" i="11" s="1"/>
  <c r="T43" i="11"/>
  <c r="AF43" i="11" s="1"/>
  <c r="AR42" i="11"/>
  <c r="AK42" i="11"/>
  <c r="AJ42" i="11"/>
  <c r="AF42" i="11"/>
  <c r="AQ42" i="11" s="1"/>
  <c r="AA42" i="11"/>
  <c r="Z42" i="11"/>
  <c r="Y42" i="11"/>
  <c r="X42" i="11"/>
  <c r="AG42" i="11" s="1"/>
  <c r="W42" i="11"/>
  <c r="V42" i="11"/>
  <c r="U42" i="11"/>
  <c r="AH42" i="11" s="1"/>
  <c r="AI42" i="11" s="1"/>
  <c r="T42" i="11"/>
  <c r="AR41" i="11"/>
  <c r="AJ41" i="11"/>
  <c r="AH41" i="11"/>
  <c r="AQ41" i="11" s="1"/>
  <c r="AG41" i="11"/>
  <c r="AI41" i="11" s="1"/>
  <c r="AA41" i="11"/>
  <c r="AA11" i="11" s="1"/>
  <c r="Z41" i="11"/>
  <c r="Y41" i="11"/>
  <c r="X41" i="11"/>
  <c r="AK41" i="11" s="1"/>
  <c r="W41" i="11"/>
  <c r="AF41" i="11" s="1"/>
  <c r="V41" i="11"/>
  <c r="U41" i="11"/>
  <c r="T41" i="11"/>
  <c r="AB41" i="11" s="1"/>
  <c r="AP41" i="11" s="1"/>
  <c r="AK40" i="11"/>
  <c r="AJ40" i="11"/>
  <c r="AG40" i="11"/>
  <c r="AA40" i="11"/>
  <c r="Z40" i="11"/>
  <c r="Y40" i="11"/>
  <c r="X40" i="11"/>
  <c r="W40" i="11"/>
  <c r="AH40" i="11" s="1"/>
  <c r="V40" i="11"/>
  <c r="AR40" i="11" s="1"/>
  <c r="U40" i="11"/>
  <c r="T40" i="11"/>
  <c r="AK39" i="11"/>
  <c r="AA39" i="11"/>
  <c r="Z39" i="11"/>
  <c r="Y39" i="11"/>
  <c r="X39" i="11"/>
  <c r="AJ39" i="11" s="1"/>
  <c r="W39" i="11"/>
  <c r="AF39" i="11" s="1"/>
  <c r="U39" i="11"/>
  <c r="AH39" i="11" s="1"/>
  <c r="T39" i="11"/>
  <c r="AB39" i="11" s="1"/>
  <c r="AK38" i="11"/>
  <c r="AJ38" i="11"/>
  <c r="AF38" i="11"/>
  <c r="AA38" i="11"/>
  <c r="Z38" i="11"/>
  <c r="Y38" i="11"/>
  <c r="X38" i="11"/>
  <c r="AG38" i="11" s="1"/>
  <c r="W38" i="11"/>
  <c r="V38" i="11"/>
  <c r="U38" i="11"/>
  <c r="AH38" i="11" s="1"/>
  <c r="AI38" i="11" s="1"/>
  <c r="T38" i="11"/>
  <c r="AP37" i="11"/>
  <c r="AO37" i="11"/>
  <c r="AA37" i="11"/>
  <c r="Z37" i="11"/>
  <c r="Y37" i="11"/>
  <c r="X37" i="11"/>
  <c r="W37" i="11"/>
  <c r="AF37" i="11" s="1"/>
  <c r="V37" i="11"/>
  <c r="U37" i="11"/>
  <c r="T37" i="11"/>
  <c r="AB37" i="11" s="1"/>
  <c r="AK36" i="11"/>
  <c r="AJ36" i="11"/>
  <c r="AG36" i="11"/>
  <c r="AF36" i="11"/>
  <c r="AA36" i="11"/>
  <c r="Z36" i="11"/>
  <c r="Y36" i="11"/>
  <c r="X36" i="11"/>
  <c r="W36" i="11"/>
  <c r="V36" i="11"/>
  <c r="AR36" i="11" s="1"/>
  <c r="U36" i="11"/>
  <c r="AH36" i="11" s="1"/>
  <c r="AQ36" i="11" s="1"/>
  <c r="T36" i="11"/>
  <c r="AK35" i="11"/>
  <c r="AA35" i="11"/>
  <c r="AA5" i="11" s="1"/>
  <c r="Z35" i="11"/>
  <c r="Y35" i="11"/>
  <c r="X35" i="11"/>
  <c r="AJ35" i="11" s="1"/>
  <c r="W35" i="11"/>
  <c r="U35" i="11"/>
  <c r="AH35" i="11" s="1"/>
  <c r="T35" i="11"/>
  <c r="T44" i="11" s="1"/>
  <c r="AQ34" i="11"/>
  <c r="AF34" i="11"/>
  <c r="AA34" i="11"/>
  <c r="Z34" i="11"/>
  <c r="Z44" i="11" s="1"/>
  <c r="Y34" i="11"/>
  <c r="X34" i="11"/>
  <c r="AG34" i="11" s="1"/>
  <c r="AI34" i="11" s="1"/>
  <c r="W34" i="11"/>
  <c r="V34" i="11"/>
  <c r="U34" i="11"/>
  <c r="AH34" i="11" s="1"/>
  <c r="T34" i="11"/>
  <c r="AQ33" i="11"/>
  <c r="AP33" i="11"/>
  <c r="AO33" i="11"/>
  <c r="AH33" i="11"/>
  <c r="AA33" i="11"/>
  <c r="Z33" i="11"/>
  <c r="Y33" i="11"/>
  <c r="Y44" i="11" s="1"/>
  <c r="X33" i="11"/>
  <c r="AJ33" i="11" s="1"/>
  <c r="W33" i="11"/>
  <c r="AF33" i="11" s="1"/>
  <c r="V33" i="11"/>
  <c r="AR33" i="11" s="1"/>
  <c r="U33" i="11"/>
  <c r="T33" i="11"/>
  <c r="AB33" i="11" s="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B29" i="11"/>
  <c r="AK28" i="11"/>
  <c r="AJ28" i="11"/>
  <c r="AG28" i="11"/>
  <c r="AA28" i="11"/>
  <c r="Z28" i="11"/>
  <c r="Y28" i="11"/>
  <c r="Y13" i="11" s="1"/>
  <c r="X28" i="11"/>
  <c r="W28" i="11"/>
  <c r="AH28" i="11" s="1"/>
  <c r="V28" i="11"/>
  <c r="AR28" i="11" s="1"/>
  <c r="U28" i="11"/>
  <c r="U13" i="11" s="1"/>
  <c r="T28" i="11"/>
  <c r="AN27" i="11"/>
  <c r="AL27" i="11"/>
  <c r="AB27" i="11"/>
  <c r="AP27" i="11" s="1"/>
  <c r="AA27" i="11"/>
  <c r="AA12" i="11" s="1"/>
  <c r="Z27" i="11"/>
  <c r="Y27" i="11"/>
  <c r="X27" i="11"/>
  <c r="W27" i="11"/>
  <c r="AF27" i="11" s="1"/>
  <c r="U27" i="11"/>
  <c r="AH27" i="11" s="1"/>
  <c r="T27" i="11"/>
  <c r="AF26" i="11"/>
  <c r="AQ26" i="11" s="1"/>
  <c r="AA26" i="11"/>
  <c r="Z26" i="11"/>
  <c r="Y26" i="11"/>
  <c r="X26" i="11"/>
  <c r="AK26" i="11" s="1"/>
  <c r="W26" i="11"/>
  <c r="V26" i="11"/>
  <c r="U26" i="11"/>
  <c r="AH26" i="11" s="1"/>
  <c r="T26" i="11"/>
  <c r="AQ25" i="11"/>
  <c r="AG25" i="11"/>
  <c r="AF25" i="11"/>
  <c r="AA25" i="11"/>
  <c r="Z25" i="11"/>
  <c r="Y25" i="11"/>
  <c r="X25" i="11"/>
  <c r="AK25" i="11" s="1"/>
  <c r="W25" i="11"/>
  <c r="V25" i="11"/>
  <c r="U25" i="11"/>
  <c r="AH25" i="11" s="1"/>
  <c r="T25" i="11"/>
  <c r="AK24" i="11"/>
  <c r="AJ24" i="11"/>
  <c r="AA24" i="11"/>
  <c r="AA9" i="11" s="1"/>
  <c r="Z24" i="11"/>
  <c r="Y24" i="11"/>
  <c r="X24" i="11"/>
  <c r="W24" i="11"/>
  <c r="AH24" i="11" s="1"/>
  <c r="U24" i="11"/>
  <c r="T24" i="11"/>
  <c r="AB24" i="11" s="1"/>
  <c r="AK23" i="11"/>
  <c r="AJ23" i="11"/>
  <c r="AA23" i="11"/>
  <c r="Z23" i="11"/>
  <c r="Z8" i="11" s="1"/>
  <c r="Y23" i="11"/>
  <c r="X23" i="11"/>
  <c r="AG23" i="11" s="1"/>
  <c r="AI23" i="11" s="1"/>
  <c r="W23" i="11"/>
  <c r="AH23" i="11" s="1"/>
  <c r="U23" i="11"/>
  <c r="T23" i="11"/>
  <c r="AA22" i="11"/>
  <c r="Z22" i="11"/>
  <c r="Z7" i="11" s="1"/>
  <c r="Y22" i="11"/>
  <c r="X22" i="11"/>
  <c r="W22" i="11"/>
  <c r="AH22" i="11" s="1"/>
  <c r="V22" i="11"/>
  <c r="AR22" i="11" s="1"/>
  <c r="U22" i="11"/>
  <c r="T22" i="11"/>
  <c r="AB22" i="11" s="1"/>
  <c r="AG21" i="11"/>
  <c r="AF21" i="11"/>
  <c r="AA21" i="11"/>
  <c r="Z21" i="11"/>
  <c r="Y21" i="11"/>
  <c r="X21" i="11"/>
  <c r="AK21" i="11" s="1"/>
  <c r="W21" i="11"/>
  <c r="V21" i="11"/>
  <c r="U21" i="11"/>
  <c r="U6" i="11" s="1"/>
  <c r="AH6" i="11" s="1"/>
  <c r="T21" i="11"/>
  <c r="AB21" i="11" s="1"/>
  <c r="AK20" i="11"/>
  <c r="AJ20" i="11"/>
  <c r="AA20" i="11"/>
  <c r="Z20" i="11"/>
  <c r="Y20" i="11"/>
  <c r="X20" i="11"/>
  <c r="W20" i="11"/>
  <c r="AH20" i="11" s="1"/>
  <c r="U20" i="11"/>
  <c r="T20" i="11"/>
  <c r="AB20" i="11" s="1"/>
  <c r="AK19" i="11"/>
  <c r="AJ19" i="11"/>
  <c r="AA19" i="11"/>
  <c r="Z19" i="11"/>
  <c r="Z4" i="11" s="1"/>
  <c r="Y19" i="11"/>
  <c r="Y29" i="11" s="1"/>
  <c r="X19" i="11"/>
  <c r="AG19" i="11" s="1"/>
  <c r="W19" i="11"/>
  <c r="AH19" i="11" s="1"/>
  <c r="U19" i="11"/>
  <c r="T19" i="11"/>
  <c r="AA18" i="11"/>
  <c r="Z18" i="11"/>
  <c r="Y18" i="11"/>
  <c r="X18" i="11"/>
  <c r="W18" i="11"/>
  <c r="AH18" i="11" s="1"/>
  <c r="V18" i="11"/>
  <c r="U18" i="11"/>
  <c r="U29" i="11" s="1"/>
  <c r="T18" i="11"/>
  <c r="AB18" i="11" s="1"/>
  <c r="AJ13" i="11"/>
  <c r="AA13" i="11"/>
  <c r="Z13" i="11"/>
  <c r="X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AK13" i="11" s="1"/>
  <c r="H13" i="11"/>
  <c r="G13" i="11"/>
  <c r="F13" i="11"/>
  <c r="E13" i="11"/>
  <c r="D13" i="11"/>
  <c r="C13" i="11"/>
  <c r="B13" i="11"/>
  <c r="Z12" i="11"/>
  <c r="Y12" i="11"/>
  <c r="W12" i="11"/>
  <c r="AF12" i="11" s="1"/>
  <c r="U12" i="11"/>
  <c r="AH12" i="11" s="1"/>
  <c r="AQ12" i="11" s="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F11" i="11"/>
  <c r="Z11" i="11"/>
  <c r="Y11" i="11"/>
  <c r="X11" i="11"/>
  <c r="AG11" i="11" s="1"/>
  <c r="W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AK11" i="11" s="1"/>
  <c r="H11" i="11"/>
  <c r="G11" i="11"/>
  <c r="F11" i="11"/>
  <c r="E11" i="11"/>
  <c r="D11" i="11"/>
  <c r="C11" i="11"/>
  <c r="B11" i="11"/>
  <c r="AA10" i="11"/>
  <c r="Z10" i="11"/>
  <c r="Y10" i="11"/>
  <c r="W10" i="11"/>
  <c r="U10" i="11"/>
  <c r="AH10" i="11" s="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Z9" i="11"/>
  <c r="Y9" i="11"/>
  <c r="X9" i="11"/>
  <c r="W9" i="11"/>
  <c r="AH9" i="11" s="1"/>
  <c r="U9" i="11"/>
  <c r="S9" i="11"/>
  <c r="R9" i="11"/>
  <c r="Q9" i="11"/>
  <c r="P9" i="11"/>
  <c r="O9" i="11"/>
  <c r="N9" i="11"/>
  <c r="M9" i="11"/>
  <c r="L9" i="11"/>
  <c r="K9" i="11"/>
  <c r="AJ9" i="11" s="1"/>
  <c r="J9" i="11"/>
  <c r="AK9" i="11" s="1"/>
  <c r="I9" i="11"/>
  <c r="H9" i="11"/>
  <c r="G9" i="11"/>
  <c r="F9" i="11"/>
  <c r="E9" i="11"/>
  <c r="D9" i="11"/>
  <c r="C9" i="11"/>
  <c r="B9" i="11"/>
  <c r="AA8" i="11"/>
  <c r="Y8" i="11"/>
  <c r="U8" i="11"/>
  <c r="S8" i="11"/>
  <c r="R8" i="11"/>
  <c r="Q8" i="11"/>
  <c r="P8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B8" i="11"/>
  <c r="AA7" i="11"/>
  <c r="Y7" i="11"/>
  <c r="U7" i="11"/>
  <c r="T7" i="11"/>
  <c r="S7" i="11"/>
  <c r="R7" i="11"/>
  <c r="Q7" i="11"/>
  <c r="P7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B7" i="11"/>
  <c r="Z6" i="11"/>
  <c r="Y6" i="11"/>
  <c r="X6" i="11"/>
  <c r="W6" i="11"/>
  <c r="AF6" i="11" s="1"/>
  <c r="T6" i="11"/>
  <c r="S6" i="11"/>
  <c r="R6" i="11"/>
  <c r="Q6" i="11"/>
  <c r="Q14" i="11" s="1"/>
  <c r="P6" i="11"/>
  <c r="O6" i="11"/>
  <c r="N6" i="11"/>
  <c r="M6" i="11"/>
  <c r="L6" i="11"/>
  <c r="K6" i="11"/>
  <c r="AJ6" i="11" s="1"/>
  <c r="J6" i="11"/>
  <c r="I6" i="11"/>
  <c r="AK6" i="11" s="1"/>
  <c r="H6" i="11"/>
  <c r="G6" i="11"/>
  <c r="F6" i="11"/>
  <c r="E6" i="11"/>
  <c r="D6" i="11"/>
  <c r="C6" i="11"/>
  <c r="B6" i="11"/>
  <c r="AJ5" i="11"/>
  <c r="AH5" i="11"/>
  <c r="Y5" i="11"/>
  <c r="X5" i="11"/>
  <c r="W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AK5" i="11" s="1"/>
  <c r="H5" i="11"/>
  <c r="G5" i="11"/>
  <c r="F5" i="11"/>
  <c r="E5" i="11"/>
  <c r="D5" i="11"/>
  <c r="C5" i="11"/>
  <c r="B5" i="11"/>
  <c r="Y4" i="11"/>
  <c r="W4" i="11"/>
  <c r="AF4" i="11" s="1"/>
  <c r="T4" i="11"/>
  <c r="S4" i="11"/>
  <c r="R4" i="11"/>
  <c r="Q4" i="11"/>
  <c r="P4" i="11"/>
  <c r="O4" i="11"/>
  <c r="N4" i="11"/>
  <c r="M4" i="11"/>
  <c r="L4" i="11"/>
  <c r="K4" i="11"/>
  <c r="J4" i="11"/>
  <c r="I4" i="11"/>
  <c r="H4" i="11"/>
  <c r="G4" i="11"/>
  <c r="F4" i="11"/>
  <c r="E4" i="11"/>
  <c r="D4" i="11"/>
  <c r="C4" i="11"/>
  <c r="B4" i="11"/>
  <c r="Z3" i="11"/>
  <c r="W3" i="11"/>
  <c r="T3" i="11"/>
  <c r="S3" i="11"/>
  <c r="S14" i="11" s="1"/>
  <c r="R3" i="11"/>
  <c r="R14" i="11" s="1"/>
  <c r="Q3" i="11"/>
  <c r="P3" i="11"/>
  <c r="O3" i="11"/>
  <c r="N3" i="11"/>
  <c r="M3" i="11"/>
  <c r="M14" i="11" s="1"/>
  <c r="L3" i="11"/>
  <c r="K3" i="11"/>
  <c r="K14" i="11" s="1"/>
  <c r="J3" i="11"/>
  <c r="J14" i="11" s="1"/>
  <c r="I3" i="11"/>
  <c r="H3" i="11"/>
  <c r="G3" i="11"/>
  <c r="F3" i="11"/>
  <c r="E3" i="11"/>
  <c r="E14" i="11" s="1"/>
  <c r="D3" i="11"/>
  <c r="C3" i="11"/>
  <c r="C14" i="11" s="1"/>
  <c r="B3" i="11"/>
  <c r="B14" i="11" s="1"/>
  <c r="S224" i="10"/>
  <c r="R224" i="10"/>
  <c r="Q224" i="10"/>
  <c r="P224" i="10"/>
  <c r="O224" i="10"/>
  <c r="N224" i="10"/>
  <c r="M224" i="10"/>
  <c r="L224" i="10"/>
  <c r="K224" i="10"/>
  <c r="J224" i="10"/>
  <c r="I224" i="10"/>
  <c r="H224" i="10"/>
  <c r="G224" i="10"/>
  <c r="F224" i="10"/>
  <c r="E224" i="10"/>
  <c r="D224" i="10"/>
  <c r="C224" i="10"/>
  <c r="B224" i="10"/>
  <c r="AA223" i="10"/>
  <c r="Z223" i="10"/>
  <c r="Y223" i="10"/>
  <c r="X223" i="10"/>
  <c r="AG223" i="10" s="1"/>
  <c r="AI223" i="10" s="1"/>
  <c r="W223" i="10"/>
  <c r="AF223" i="10" s="1"/>
  <c r="U223" i="10"/>
  <c r="AH223" i="10" s="1"/>
  <c r="T223" i="10"/>
  <c r="AA222" i="10"/>
  <c r="Z222" i="10"/>
  <c r="Y222" i="10"/>
  <c r="X222" i="10"/>
  <c r="AG222" i="10" s="1"/>
  <c r="W222" i="10"/>
  <c r="AH222" i="10" s="1"/>
  <c r="U222" i="10"/>
  <c r="T222" i="10"/>
  <c r="AB222" i="10" s="1"/>
  <c r="AL222" i="10" s="1"/>
  <c r="AP221" i="10"/>
  <c r="AA221" i="10"/>
  <c r="Z221" i="10"/>
  <c r="Y221" i="10"/>
  <c r="X221" i="10"/>
  <c r="AK221" i="10" s="1"/>
  <c r="W221" i="10"/>
  <c r="V221" i="10"/>
  <c r="AR221" i="10" s="1"/>
  <c r="U221" i="10"/>
  <c r="T221" i="10"/>
  <c r="AB221" i="10" s="1"/>
  <c r="AA220" i="10"/>
  <c r="Z220" i="10"/>
  <c r="Y220" i="10"/>
  <c r="X220" i="10"/>
  <c r="AK220" i="10" s="1"/>
  <c r="W220" i="10"/>
  <c r="U220" i="10"/>
  <c r="T220" i="10"/>
  <c r="AA219" i="10"/>
  <c r="Z219" i="10"/>
  <c r="Y219" i="10"/>
  <c r="X219" i="10"/>
  <c r="AG219" i="10" s="1"/>
  <c r="W219" i="10"/>
  <c r="AF219" i="10" s="1"/>
  <c r="U219" i="10"/>
  <c r="T219" i="10"/>
  <c r="AJ218" i="10"/>
  <c r="AA218" i="10"/>
  <c r="Z218" i="10"/>
  <c r="Y218" i="10"/>
  <c r="X218" i="10"/>
  <c r="W218" i="10"/>
  <c r="U218" i="10"/>
  <c r="T218" i="10"/>
  <c r="AB218" i="10" s="1"/>
  <c r="AL218" i="10" s="1"/>
  <c r="AJ217" i="10"/>
  <c r="AA217" i="10"/>
  <c r="Z217" i="10"/>
  <c r="Y217" i="10"/>
  <c r="X217" i="10"/>
  <c r="AK217" i="10" s="1"/>
  <c r="W217" i="10"/>
  <c r="AF217" i="10" s="1"/>
  <c r="U217" i="10"/>
  <c r="T217" i="10"/>
  <c r="AB217" i="10" s="1"/>
  <c r="AK216" i="10"/>
  <c r="AA216" i="10"/>
  <c r="Z216" i="10"/>
  <c r="Y216" i="10"/>
  <c r="X216" i="10"/>
  <c r="AJ216" i="10" s="1"/>
  <c r="W216" i="10"/>
  <c r="U216" i="10"/>
  <c r="T216" i="10"/>
  <c r="AB216" i="10" s="1"/>
  <c r="AA215" i="10"/>
  <c r="Z215" i="10"/>
  <c r="Y215" i="10"/>
  <c r="X215" i="10"/>
  <c r="AG215" i="10" s="1"/>
  <c r="W215" i="10"/>
  <c r="AF215" i="10" s="1"/>
  <c r="U215" i="10"/>
  <c r="T215" i="10"/>
  <c r="AA214" i="10"/>
  <c r="Z214" i="10"/>
  <c r="Y214" i="10"/>
  <c r="X214" i="10"/>
  <c r="W214" i="10"/>
  <c r="U214" i="10"/>
  <c r="T214" i="10"/>
  <c r="AB214" i="10" s="1"/>
  <c r="AL214" i="10" s="1"/>
  <c r="AN213" i="10"/>
  <c r="AA213" i="10"/>
  <c r="Z213" i="10"/>
  <c r="Y213" i="10"/>
  <c r="X213" i="10"/>
  <c r="X224" i="10" s="1"/>
  <c r="W213" i="10"/>
  <c r="V213" i="10"/>
  <c r="AR213" i="10" s="1"/>
  <c r="U213" i="10"/>
  <c r="T213" i="10"/>
  <c r="AB213" i="10" s="1"/>
  <c r="AP213" i="10" s="1"/>
  <c r="S209" i="10"/>
  <c r="R209" i="10"/>
  <c r="Q209" i="10"/>
  <c r="P209" i="10"/>
  <c r="O209" i="10"/>
  <c r="N209" i="10"/>
  <c r="M209" i="10"/>
  <c r="L209" i="10"/>
  <c r="K209" i="10"/>
  <c r="J209" i="10"/>
  <c r="I209" i="10"/>
  <c r="H209" i="10"/>
  <c r="G209" i="10"/>
  <c r="F209" i="10"/>
  <c r="E209" i="10"/>
  <c r="D209" i="10"/>
  <c r="C209" i="10"/>
  <c r="B209" i="10"/>
  <c r="AK208" i="10"/>
  <c r="AF208" i="10"/>
  <c r="AA208" i="10"/>
  <c r="Z208" i="10"/>
  <c r="Y208" i="10"/>
  <c r="X208" i="10"/>
  <c r="AJ208" i="10" s="1"/>
  <c r="W208" i="10"/>
  <c r="U208" i="10"/>
  <c r="AH208" i="10" s="1"/>
  <c r="AQ208" i="10" s="1"/>
  <c r="T208" i="10"/>
  <c r="AA207" i="10"/>
  <c r="Z207" i="10"/>
  <c r="Y207" i="10"/>
  <c r="X207" i="10"/>
  <c r="AG207" i="10" s="1"/>
  <c r="W207" i="10"/>
  <c r="U207" i="10"/>
  <c r="AH207" i="10" s="1"/>
  <c r="T207" i="10"/>
  <c r="AF207" i="10" s="1"/>
  <c r="AA206" i="10"/>
  <c r="Z206" i="10"/>
  <c r="Y206" i="10"/>
  <c r="X206" i="10"/>
  <c r="W206" i="10"/>
  <c r="AF206" i="10" s="1"/>
  <c r="V206" i="10"/>
  <c r="U206" i="10"/>
  <c r="AH206" i="10" s="1"/>
  <c r="AQ206" i="10" s="1"/>
  <c r="T206" i="10"/>
  <c r="AB206" i="10" s="1"/>
  <c r="AJ205" i="10"/>
  <c r="AG205" i="10"/>
  <c r="AA205" i="10"/>
  <c r="Z205" i="10"/>
  <c r="Y205" i="10"/>
  <c r="X205" i="10"/>
  <c r="AK205" i="10" s="1"/>
  <c r="W205" i="10"/>
  <c r="AF205" i="10" s="1"/>
  <c r="V205" i="10"/>
  <c r="AR205" i="10" s="1"/>
  <c r="U205" i="10"/>
  <c r="AH205" i="10" s="1"/>
  <c r="T205" i="10"/>
  <c r="AB205" i="10" s="1"/>
  <c r="AK204" i="10"/>
  <c r="AJ204" i="10"/>
  <c r="AA204" i="10"/>
  <c r="Z204" i="10"/>
  <c r="Y204" i="10"/>
  <c r="X204" i="10"/>
  <c r="W204" i="10"/>
  <c r="U204" i="10"/>
  <c r="T204" i="10"/>
  <c r="AK203" i="10"/>
  <c r="AJ203" i="10"/>
  <c r="AA203" i="10"/>
  <c r="Z203" i="10"/>
  <c r="Y203" i="10"/>
  <c r="X203" i="10"/>
  <c r="W203" i="10"/>
  <c r="AF203" i="10" s="1"/>
  <c r="U203" i="10"/>
  <c r="T203" i="10"/>
  <c r="AA202" i="10"/>
  <c r="Z202" i="10"/>
  <c r="Y202" i="10"/>
  <c r="X202" i="10"/>
  <c r="W202" i="10"/>
  <c r="AF202" i="10" s="1"/>
  <c r="V202" i="10"/>
  <c r="U202" i="10"/>
  <c r="AH202" i="10" s="1"/>
  <c r="AQ202" i="10" s="1"/>
  <c r="T202" i="10"/>
  <c r="AB202" i="10" s="1"/>
  <c r="AJ201" i="10"/>
  <c r="AA201" i="10"/>
  <c r="Z201" i="10"/>
  <c r="Y201" i="10"/>
  <c r="X201" i="10"/>
  <c r="AK201" i="10" s="1"/>
  <c r="W201" i="10"/>
  <c r="V201" i="10"/>
  <c r="AR201" i="10" s="1"/>
  <c r="U201" i="10"/>
  <c r="AH201" i="10" s="1"/>
  <c r="T201" i="10"/>
  <c r="AB201" i="10" s="1"/>
  <c r="AA200" i="10"/>
  <c r="Z200" i="10"/>
  <c r="Y200" i="10"/>
  <c r="X200" i="10"/>
  <c r="AK200" i="10" s="1"/>
  <c r="W200" i="10"/>
  <c r="AF200" i="10" s="1"/>
  <c r="U200" i="10"/>
  <c r="T200" i="10"/>
  <c r="AA199" i="10"/>
  <c r="Z199" i="10"/>
  <c r="Y199" i="10"/>
  <c r="X199" i="10"/>
  <c r="AG199" i="10" s="1"/>
  <c r="W199" i="10"/>
  <c r="AF199" i="10" s="1"/>
  <c r="U199" i="10"/>
  <c r="T199" i="10"/>
  <c r="AH198" i="10"/>
  <c r="AA198" i="10"/>
  <c r="Z198" i="10"/>
  <c r="Y198" i="10"/>
  <c r="X198" i="10"/>
  <c r="W198" i="10"/>
  <c r="U198" i="10"/>
  <c r="T198" i="10"/>
  <c r="AB198" i="10" s="1"/>
  <c r="S194" i="10"/>
  <c r="R194" i="10"/>
  <c r="Q194" i="10"/>
  <c r="P194" i="10"/>
  <c r="O194" i="10"/>
  <c r="N194" i="10"/>
  <c r="M194" i="10"/>
  <c r="L194" i="10"/>
  <c r="K194" i="10"/>
  <c r="J194" i="10"/>
  <c r="I194" i="10"/>
  <c r="H194" i="10"/>
  <c r="G194" i="10"/>
  <c r="F194" i="10"/>
  <c r="E194" i="10"/>
  <c r="D194" i="10"/>
  <c r="C194" i="10"/>
  <c r="B194" i="10"/>
  <c r="AG193" i="10"/>
  <c r="AA193" i="10"/>
  <c r="Z193" i="10"/>
  <c r="Y193" i="10"/>
  <c r="X193" i="10"/>
  <c r="AK193" i="10" s="1"/>
  <c r="W193" i="10"/>
  <c r="U193" i="10"/>
  <c r="AH193" i="10" s="1"/>
  <c r="T193" i="10"/>
  <c r="AB193" i="10" s="1"/>
  <c r="AN193" i="10" s="1"/>
  <c r="AA192" i="10"/>
  <c r="Z192" i="10"/>
  <c r="Y192" i="10"/>
  <c r="X192" i="10"/>
  <c r="AK192" i="10" s="1"/>
  <c r="W192" i="10"/>
  <c r="U192" i="10"/>
  <c r="T192" i="10"/>
  <c r="AB192" i="10" s="1"/>
  <c r="AA191" i="10"/>
  <c r="Z191" i="10"/>
  <c r="Y191" i="10"/>
  <c r="X191" i="10"/>
  <c r="AG191" i="10" s="1"/>
  <c r="W191" i="10"/>
  <c r="AF191" i="10" s="1"/>
  <c r="U191" i="10"/>
  <c r="T191" i="10"/>
  <c r="AJ190" i="10"/>
  <c r="AA190" i="10"/>
  <c r="Z190" i="10"/>
  <c r="Y190" i="10"/>
  <c r="X190" i="10"/>
  <c r="W190" i="10"/>
  <c r="U190" i="10"/>
  <c r="T190" i="10"/>
  <c r="AB190" i="10" s="1"/>
  <c r="AL190" i="10" s="1"/>
  <c r="AP189" i="10"/>
  <c r="AO189" i="10"/>
  <c r="AA189" i="10"/>
  <c r="Z189" i="10"/>
  <c r="Y189" i="10"/>
  <c r="X189" i="10"/>
  <c r="AK189" i="10" s="1"/>
  <c r="W189" i="10"/>
  <c r="AF189" i="10" s="1"/>
  <c r="V189" i="10"/>
  <c r="AR189" i="10" s="1"/>
  <c r="U189" i="10"/>
  <c r="AH189" i="10" s="1"/>
  <c r="AQ189" i="10" s="1"/>
  <c r="T189" i="10"/>
  <c r="AB189" i="10" s="1"/>
  <c r="AA188" i="10"/>
  <c r="Z188" i="10"/>
  <c r="Y188" i="10"/>
  <c r="X188" i="10"/>
  <c r="AK188" i="10" s="1"/>
  <c r="W188" i="10"/>
  <c r="U188" i="10"/>
  <c r="T188" i="10"/>
  <c r="AB188" i="10" s="1"/>
  <c r="AA187" i="10"/>
  <c r="Z187" i="10"/>
  <c r="Y187" i="10"/>
  <c r="X187" i="10"/>
  <c r="AG187" i="10" s="1"/>
  <c r="W187" i="10"/>
  <c r="AF187" i="10" s="1"/>
  <c r="U187" i="10"/>
  <c r="T187" i="10"/>
  <c r="AP186" i="10"/>
  <c r="AL186" i="10"/>
  <c r="AA186" i="10"/>
  <c r="Z186" i="10"/>
  <c r="Y186" i="10"/>
  <c r="X186" i="10"/>
  <c r="AJ186" i="10" s="1"/>
  <c r="W186" i="10"/>
  <c r="V186" i="10"/>
  <c r="AR186" i="10" s="1"/>
  <c r="U186" i="10"/>
  <c r="T186" i="10"/>
  <c r="AB186" i="10" s="1"/>
  <c r="AP185" i="10"/>
  <c r="AA185" i="10"/>
  <c r="Z185" i="10"/>
  <c r="Y185" i="10"/>
  <c r="X185" i="10"/>
  <c r="AK185" i="10" s="1"/>
  <c r="W185" i="10"/>
  <c r="AF185" i="10" s="1"/>
  <c r="V185" i="10"/>
  <c r="U185" i="10"/>
  <c r="T185" i="10"/>
  <c r="AB185" i="10" s="1"/>
  <c r="AN185" i="10" s="1"/>
  <c r="AK184" i="10"/>
  <c r="AB184" i="10"/>
  <c r="AP184" i="10" s="1"/>
  <c r="AA184" i="10"/>
  <c r="Z184" i="10"/>
  <c r="Y184" i="10"/>
  <c r="X184" i="10"/>
  <c r="AJ184" i="10" s="1"/>
  <c r="W184" i="10"/>
  <c r="U184" i="10"/>
  <c r="T184" i="10"/>
  <c r="AA183" i="10"/>
  <c r="Z183" i="10"/>
  <c r="Y183" i="10"/>
  <c r="X183" i="10"/>
  <c r="AG183" i="10" s="1"/>
  <c r="AI183" i="10" s="1"/>
  <c r="W183" i="10"/>
  <c r="U183" i="10"/>
  <c r="AH183" i="10" s="1"/>
  <c r="T183" i="10"/>
  <c r="AF183" i="10" s="1"/>
  <c r="S179" i="10"/>
  <c r="R179" i="10"/>
  <c r="Q179" i="10"/>
  <c r="P179" i="10"/>
  <c r="O179" i="10"/>
  <c r="N179" i="10"/>
  <c r="M179" i="10"/>
  <c r="L179" i="10"/>
  <c r="K179" i="10"/>
  <c r="J179" i="10"/>
  <c r="I179" i="10"/>
  <c r="H179" i="10"/>
  <c r="G179" i="10"/>
  <c r="F179" i="10"/>
  <c r="E179" i="10"/>
  <c r="D179" i="10"/>
  <c r="C179" i="10"/>
  <c r="B179" i="10"/>
  <c r="AJ178" i="10"/>
  <c r="AA178" i="10"/>
  <c r="Z178" i="10"/>
  <c r="Y178" i="10"/>
  <c r="X178" i="10"/>
  <c r="W178" i="10"/>
  <c r="AH178" i="10" s="1"/>
  <c r="U178" i="10"/>
  <c r="T178" i="10"/>
  <c r="AN177" i="10"/>
  <c r="AJ177" i="10"/>
  <c r="AA177" i="10"/>
  <c r="Z177" i="10"/>
  <c r="Y177" i="10"/>
  <c r="X177" i="10"/>
  <c r="AK177" i="10" s="1"/>
  <c r="W177" i="10"/>
  <c r="AF177" i="10" s="1"/>
  <c r="U177" i="10"/>
  <c r="T177" i="10"/>
  <c r="AB177" i="10" s="1"/>
  <c r="AL177" i="10" s="1"/>
  <c r="AA176" i="10"/>
  <c r="Z176" i="10"/>
  <c r="Y176" i="10"/>
  <c r="X176" i="10"/>
  <c r="AK176" i="10" s="1"/>
  <c r="W176" i="10"/>
  <c r="U176" i="10"/>
  <c r="AH176" i="10" s="1"/>
  <c r="T176" i="10"/>
  <c r="AA175" i="10"/>
  <c r="Z175" i="10"/>
  <c r="Y175" i="10"/>
  <c r="X175" i="10"/>
  <c r="AK175" i="10" s="1"/>
  <c r="W175" i="10"/>
  <c r="AF175" i="10" s="1"/>
  <c r="V175" i="10"/>
  <c r="U175" i="10"/>
  <c r="AH175" i="10" s="1"/>
  <c r="AQ175" i="10" s="1"/>
  <c r="T175" i="10"/>
  <c r="AB174" i="10"/>
  <c r="AA174" i="10"/>
  <c r="Z174" i="10"/>
  <c r="Y174" i="10"/>
  <c r="X174" i="10"/>
  <c r="AJ174" i="10" s="1"/>
  <c r="W174" i="10"/>
  <c r="AF174" i="10" s="1"/>
  <c r="U174" i="10"/>
  <c r="T174" i="10"/>
  <c r="AP173" i="10"/>
  <c r="AN173" i="10"/>
  <c r="AJ173" i="10"/>
  <c r="AA173" i="10"/>
  <c r="Z173" i="10"/>
  <c r="Y173" i="10"/>
  <c r="X173" i="10"/>
  <c r="AK173" i="10" s="1"/>
  <c r="W173" i="10"/>
  <c r="AF173" i="10" s="1"/>
  <c r="U173" i="10"/>
  <c r="T173" i="10"/>
  <c r="AB173" i="10" s="1"/>
  <c r="AO173" i="10" s="1"/>
  <c r="AA172" i="10"/>
  <c r="Z172" i="10"/>
  <c r="Y172" i="10"/>
  <c r="X172" i="10"/>
  <c r="W172" i="10"/>
  <c r="U172" i="10"/>
  <c r="AH172" i="10" s="1"/>
  <c r="T172" i="10"/>
  <c r="AB172" i="10" s="1"/>
  <c r="AM172" i="10" s="1"/>
  <c r="AK171" i="10"/>
  <c r="AJ171" i="10"/>
  <c r="AA171" i="10"/>
  <c r="Z171" i="10"/>
  <c r="Y171" i="10"/>
  <c r="X171" i="10"/>
  <c r="W171" i="10"/>
  <c r="U171" i="10"/>
  <c r="AH171" i="10" s="1"/>
  <c r="T171" i="10"/>
  <c r="AB171" i="10" s="1"/>
  <c r="AO171" i="10" s="1"/>
  <c r="AA170" i="10"/>
  <c r="Z170" i="10"/>
  <c r="Y170" i="10"/>
  <c r="X170" i="10"/>
  <c r="AJ170" i="10" s="1"/>
  <c r="W170" i="10"/>
  <c r="AF170" i="10" s="1"/>
  <c r="U170" i="10"/>
  <c r="AH170" i="10" s="1"/>
  <c r="AQ170" i="10" s="1"/>
  <c r="T170" i="10"/>
  <c r="AA169" i="10"/>
  <c r="Z169" i="10"/>
  <c r="Y169" i="10"/>
  <c r="X169" i="10"/>
  <c r="AK169" i="10" s="1"/>
  <c r="W169" i="10"/>
  <c r="AH169" i="10" s="1"/>
  <c r="U169" i="10"/>
  <c r="T169" i="10"/>
  <c r="AB169" i="10" s="1"/>
  <c r="AA168" i="10"/>
  <c r="Z168" i="10"/>
  <c r="Y168" i="10"/>
  <c r="Y179" i="10" s="1"/>
  <c r="X168" i="10"/>
  <c r="W168" i="10"/>
  <c r="U168" i="10"/>
  <c r="T168" i="10"/>
  <c r="S164" i="10"/>
  <c r="R164" i="10"/>
  <c r="Q164" i="10"/>
  <c r="P164" i="10"/>
  <c r="O164" i="10"/>
  <c r="N164" i="10"/>
  <c r="M164" i="10"/>
  <c r="L164" i="10"/>
  <c r="K164" i="10"/>
  <c r="J164" i="10"/>
  <c r="I164" i="10"/>
  <c r="H164" i="10"/>
  <c r="G164" i="10"/>
  <c r="F164" i="10"/>
  <c r="E164" i="10"/>
  <c r="D164" i="10"/>
  <c r="C164" i="10"/>
  <c r="B164" i="10"/>
  <c r="AK163" i="10"/>
  <c r="AA163" i="10"/>
  <c r="Z163" i="10"/>
  <c r="Y163" i="10"/>
  <c r="X163" i="10"/>
  <c r="AJ163" i="10" s="1"/>
  <c r="W163" i="10"/>
  <c r="V163" i="10"/>
  <c r="AR163" i="10" s="1"/>
  <c r="U163" i="10"/>
  <c r="AH163" i="10" s="1"/>
  <c r="T163" i="10"/>
  <c r="AB163" i="10" s="1"/>
  <c r="AA162" i="10"/>
  <c r="Z162" i="10"/>
  <c r="Y162" i="10"/>
  <c r="X162" i="10"/>
  <c r="AJ162" i="10" s="1"/>
  <c r="W162" i="10"/>
  <c r="AF162" i="10" s="1"/>
  <c r="U162" i="10"/>
  <c r="T162" i="10"/>
  <c r="AB162" i="10" s="1"/>
  <c r="AK161" i="10"/>
  <c r="AJ161" i="10"/>
  <c r="AA161" i="10"/>
  <c r="Z161" i="10"/>
  <c r="Y161" i="10"/>
  <c r="X161" i="10"/>
  <c r="W161" i="10"/>
  <c r="U161" i="10"/>
  <c r="AH161" i="10" s="1"/>
  <c r="T161" i="10"/>
  <c r="AB161" i="10" s="1"/>
  <c r="AN161" i="10" s="1"/>
  <c r="AA160" i="10"/>
  <c r="Z160" i="10"/>
  <c r="Y160" i="10"/>
  <c r="X160" i="10"/>
  <c r="W160" i="10"/>
  <c r="U160" i="10"/>
  <c r="T160" i="10"/>
  <c r="AB160" i="10" s="1"/>
  <c r="AF159" i="10"/>
  <c r="AA159" i="10"/>
  <c r="Z159" i="10"/>
  <c r="Y159" i="10"/>
  <c r="X159" i="10"/>
  <c r="AK159" i="10" s="1"/>
  <c r="W159" i="10"/>
  <c r="U159" i="10"/>
  <c r="AH159" i="10" s="1"/>
  <c r="T159" i="10"/>
  <c r="AB159" i="10" s="1"/>
  <c r="AO159" i="10" s="1"/>
  <c r="AJ158" i="10"/>
  <c r="AA158" i="10"/>
  <c r="Z158" i="10"/>
  <c r="Y158" i="10"/>
  <c r="X158" i="10"/>
  <c r="W158" i="10"/>
  <c r="AF158" i="10" s="1"/>
  <c r="U158" i="10"/>
  <c r="T158" i="10"/>
  <c r="AB158" i="10" s="1"/>
  <c r="AM158" i="10" s="1"/>
  <c r="AP157" i="10"/>
  <c r="AK157" i="10"/>
  <c r="AA157" i="10"/>
  <c r="Z157" i="10"/>
  <c r="Y157" i="10"/>
  <c r="X157" i="10"/>
  <c r="AJ157" i="10" s="1"/>
  <c r="W157" i="10"/>
  <c r="AF157" i="10" s="1"/>
  <c r="U157" i="10"/>
  <c r="AH157" i="10" s="1"/>
  <c r="AQ157" i="10" s="1"/>
  <c r="T157" i="10"/>
  <c r="AB157" i="10" s="1"/>
  <c r="AO157" i="10" s="1"/>
  <c r="AA156" i="10"/>
  <c r="Z156" i="10"/>
  <c r="Y156" i="10"/>
  <c r="X156" i="10"/>
  <c r="W156" i="10"/>
  <c r="U156" i="10"/>
  <c r="T156" i="10"/>
  <c r="AB156" i="10" s="1"/>
  <c r="AN156" i="10" s="1"/>
  <c r="AN155" i="10"/>
  <c r="AK155" i="10"/>
  <c r="AA155" i="10"/>
  <c r="Z155" i="10"/>
  <c r="Y155" i="10"/>
  <c r="X155" i="10"/>
  <c r="AJ155" i="10" s="1"/>
  <c r="W155" i="10"/>
  <c r="U155" i="10"/>
  <c r="T155" i="10"/>
  <c r="AB155" i="10" s="1"/>
  <c r="AO155" i="10" s="1"/>
  <c r="AA154" i="10"/>
  <c r="Z154" i="10"/>
  <c r="Y154" i="10"/>
  <c r="X154" i="10"/>
  <c r="AJ154" i="10" s="1"/>
  <c r="W154" i="10"/>
  <c r="U154" i="10"/>
  <c r="T154" i="10"/>
  <c r="AB154" i="10" s="1"/>
  <c r="AJ153" i="10"/>
  <c r="AA153" i="10"/>
  <c r="Z153" i="10"/>
  <c r="Y153" i="10"/>
  <c r="X153" i="10"/>
  <c r="AG153" i="10" s="1"/>
  <c r="W153" i="10"/>
  <c r="U153" i="10"/>
  <c r="T153" i="10"/>
  <c r="AB153" i="10" s="1"/>
  <c r="AO153" i="10" s="1"/>
  <c r="S149" i="10"/>
  <c r="R149" i="10"/>
  <c r="Q149" i="10"/>
  <c r="P149" i="10"/>
  <c r="O149" i="10"/>
  <c r="N149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AH148" i="10"/>
  <c r="AA148" i="10"/>
  <c r="Z148" i="10"/>
  <c r="Y148" i="10"/>
  <c r="X148" i="10"/>
  <c r="AJ148" i="10" s="1"/>
  <c r="W148" i="10"/>
  <c r="U148" i="10"/>
  <c r="T148" i="10"/>
  <c r="AJ147" i="10"/>
  <c r="AA147" i="10"/>
  <c r="Z147" i="10"/>
  <c r="Y147" i="10"/>
  <c r="X147" i="10"/>
  <c r="AK147" i="10" s="1"/>
  <c r="W147" i="10"/>
  <c r="U147" i="10"/>
  <c r="AH147" i="10" s="1"/>
  <c r="T147" i="10"/>
  <c r="AB147" i="10" s="1"/>
  <c r="AO146" i="10"/>
  <c r="AJ146" i="10"/>
  <c r="AA146" i="10"/>
  <c r="Z146" i="10"/>
  <c r="Y146" i="10"/>
  <c r="X146" i="10"/>
  <c r="AK146" i="10" s="1"/>
  <c r="W146" i="10"/>
  <c r="AF146" i="10" s="1"/>
  <c r="V146" i="10"/>
  <c r="AR146" i="10" s="1"/>
  <c r="U146" i="10"/>
  <c r="AH146" i="10" s="1"/>
  <c r="AQ146" i="10" s="1"/>
  <c r="T146" i="10"/>
  <c r="AB146" i="10" s="1"/>
  <c r="AP146" i="10" s="1"/>
  <c r="AJ145" i="10"/>
  <c r="AA145" i="10"/>
  <c r="Z145" i="10"/>
  <c r="Y145" i="10"/>
  <c r="X145" i="10"/>
  <c r="AK145" i="10" s="1"/>
  <c r="W145" i="10"/>
  <c r="U145" i="10"/>
  <c r="T145" i="10"/>
  <c r="V145" i="10" s="1"/>
  <c r="AR145" i="10" s="1"/>
  <c r="AK144" i="10"/>
  <c r="AJ144" i="10"/>
  <c r="AA144" i="10"/>
  <c r="Z144" i="10"/>
  <c r="Y144" i="10"/>
  <c r="X144" i="10"/>
  <c r="W144" i="10"/>
  <c r="AF144" i="10" s="1"/>
  <c r="U144" i="10"/>
  <c r="T144" i="10"/>
  <c r="AA143" i="10"/>
  <c r="Z143" i="10"/>
  <c r="Y143" i="10"/>
  <c r="X143" i="10"/>
  <c r="AL143" i="10" s="1"/>
  <c r="W143" i="10"/>
  <c r="AF143" i="10" s="1"/>
  <c r="U143" i="10"/>
  <c r="AH143" i="10" s="1"/>
  <c r="AQ143" i="10" s="1"/>
  <c r="T143" i="10"/>
  <c r="AB143" i="10" s="1"/>
  <c r="AN143" i="10" s="1"/>
  <c r="AP142" i="10"/>
  <c r="AO142" i="10"/>
  <c r="AA142" i="10"/>
  <c r="Z142" i="10"/>
  <c r="Y142" i="10"/>
  <c r="X142" i="10"/>
  <c r="AK142" i="10" s="1"/>
  <c r="W142" i="10"/>
  <c r="AF142" i="10" s="1"/>
  <c r="V142" i="10"/>
  <c r="U142" i="10"/>
  <c r="T142" i="10"/>
  <c r="AB142" i="10" s="1"/>
  <c r="AK141" i="10"/>
  <c r="AA141" i="10"/>
  <c r="Z141" i="10"/>
  <c r="Y141" i="10"/>
  <c r="X141" i="10"/>
  <c r="AJ141" i="10" s="1"/>
  <c r="W141" i="10"/>
  <c r="U141" i="10"/>
  <c r="T141" i="10"/>
  <c r="AB141" i="10" s="1"/>
  <c r="AK140" i="10"/>
  <c r="AA140" i="10"/>
  <c r="Z140" i="10"/>
  <c r="Y140" i="10"/>
  <c r="X140" i="10"/>
  <c r="AJ140" i="10" s="1"/>
  <c r="W140" i="10"/>
  <c r="U140" i="10"/>
  <c r="T140" i="10"/>
  <c r="AA139" i="10"/>
  <c r="Z139" i="10"/>
  <c r="Y139" i="10"/>
  <c r="X139" i="10"/>
  <c r="AJ139" i="10" s="1"/>
  <c r="W139" i="10"/>
  <c r="U139" i="10"/>
  <c r="T139" i="10"/>
  <c r="AB139" i="10" s="1"/>
  <c r="AA138" i="10"/>
  <c r="Z138" i="10"/>
  <c r="Y138" i="10"/>
  <c r="Y149" i="10" s="1"/>
  <c r="X138" i="10"/>
  <c r="AJ138" i="10" s="1"/>
  <c r="W138" i="10"/>
  <c r="U138" i="10"/>
  <c r="AH138" i="10" s="1"/>
  <c r="T138" i="10"/>
  <c r="AB138" i="10" s="1"/>
  <c r="AP138" i="10" s="1"/>
  <c r="S134" i="10"/>
  <c r="R134" i="10"/>
  <c r="Q134" i="10"/>
  <c r="P134" i="10"/>
  <c r="O134" i="10"/>
  <c r="N134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AJ133" i="10"/>
  <c r="AA133" i="10"/>
  <c r="Z133" i="10"/>
  <c r="Y133" i="10"/>
  <c r="X133" i="10"/>
  <c r="AK133" i="10" s="1"/>
  <c r="W133" i="10"/>
  <c r="U133" i="10"/>
  <c r="T133" i="10"/>
  <c r="V133" i="10" s="1"/>
  <c r="AR133" i="10" s="1"/>
  <c r="AB132" i="10"/>
  <c r="AM132" i="10" s="1"/>
  <c r="AA132" i="10"/>
  <c r="Z132" i="10"/>
  <c r="Y132" i="10"/>
  <c r="X132" i="10"/>
  <c r="AJ132" i="10" s="1"/>
  <c r="W132" i="10"/>
  <c r="AF132" i="10" s="1"/>
  <c r="U132" i="10"/>
  <c r="T132" i="10"/>
  <c r="AK131" i="10"/>
  <c r="AA131" i="10"/>
  <c r="Z131" i="10"/>
  <c r="Y131" i="10"/>
  <c r="X131" i="10"/>
  <c r="AJ131" i="10" s="1"/>
  <c r="W131" i="10"/>
  <c r="U131" i="10"/>
  <c r="T131" i="10"/>
  <c r="AF131" i="10" s="1"/>
  <c r="AA130" i="10"/>
  <c r="Z130" i="10"/>
  <c r="Y130" i="10"/>
  <c r="X130" i="10"/>
  <c r="W130" i="10"/>
  <c r="AF130" i="10" s="1"/>
  <c r="U130" i="10"/>
  <c r="T130" i="10"/>
  <c r="AB130" i="10" s="1"/>
  <c r="AO130" i="10" s="1"/>
  <c r="AJ129" i="10"/>
  <c r="AA129" i="10"/>
  <c r="Z129" i="10"/>
  <c r="Y129" i="10"/>
  <c r="X129" i="10"/>
  <c r="AK129" i="10" s="1"/>
  <c r="W129" i="10"/>
  <c r="AH129" i="10" s="1"/>
  <c r="U129" i="10"/>
  <c r="T129" i="10"/>
  <c r="AB129" i="10" s="1"/>
  <c r="AB128" i="10"/>
  <c r="AN128" i="10" s="1"/>
  <c r="AA128" i="10"/>
  <c r="Z128" i="10"/>
  <c r="Y128" i="10"/>
  <c r="X128" i="10"/>
  <c r="AJ128" i="10" s="1"/>
  <c r="W128" i="10"/>
  <c r="AF128" i="10" s="1"/>
  <c r="U128" i="10"/>
  <c r="T128" i="10"/>
  <c r="AA127" i="10"/>
  <c r="Z127" i="10"/>
  <c r="Y127" i="10"/>
  <c r="X127" i="10"/>
  <c r="AG127" i="10" s="1"/>
  <c r="AI127" i="10" s="1"/>
  <c r="W127" i="10"/>
  <c r="AF127" i="10" s="1"/>
  <c r="V127" i="10"/>
  <c r="AR127" i="10" s="1"/>
  <c r="U127" i="10"/>
  <c r="AH127" i="10" s="1"/>
  <c r="T127" i="10"/>
  <c r="AA126" i="10"/>
  <c r="Z126" i="10"/>
  <c r="Y126" i="10"/>
  <c r="X126" i="10"/>
  <c r="AK126" i="10" s="1"/>
  <c r="W126" i="10"/>
  <c r="U126" i="10"/>
  <c r="T126" i="10"/>
  <c r="AB126" i="10" s="1"/>
  <c r="AK125" i="10"/>
  <c r="AJ125" i="10"/>
  <c r="AA125" i="10"/>
  <c r="Z125" i="10"/>
  <c r="Y125" i="10"/>
  <c r="X125" i="10"/>
  <c r="W125" i="10"/>
  <c r="AF125" i="10" s="1"/>
  <c r="U125" i="10"/>
  <c r="T125" i="10"/>
  <c r="AF124" i="10"/>
  <c r="AA124" i="10"/>
  <c r="Z124" i="10"/>
  <c r="Y124" i="10"/>
  <c r="X124" i="10"/>
  <c r="AJ124" i="10" s="1"/>
  <c r="W124" i="10"/>
  <c r="U124" i="10"/>
  <c r="AH124" i="10" s="1"/>
  <c r="T124" i="10"/>
  <c r="AA123" i="10"/>
  <c r="Z123" i="10"/>
  <c r="Y123" i="10"/>
  <c r="X123" i="10"/>
  <c r="AK123" i="10" s="1"/>
  <c r="W123" i="10"/>
  <c r="AF123" i="10" s="1"/>
  <c r="V123" i="10"/>
  <c r="U123" i="10"/>
  <c r="T123" i="10"/>
  <c r="S119" i="10"/>
  <c r="R119" i="10"/>
  <c r="Q119" i="10"/>
  <c r="P119" i="10"/>
  <c r="O119" i="10"/>
  <c r="N119" i="10"/>
  <c r="M119" i="10"/>
  <c r="L119" i="10"/>
  <c r="K119" i="10"/>
  <c r="J119" i="10"/>
  <c r="I119" i="10"/>
  <c r="H119" i="10"/>
  <c r="G119" i="10"/>
  <c r="F119" i="10"/>
  <c r="E119" i="10"/>
  <c r="D119" i="10"/>
  <c r="C119" i="10"/>
  <c r="B119" i="10"/>
  <c r="AA118" i="10"/>
  <c r="Z118" i="10"/>
  <c r="Y118" i="10"/>
  <c r="X118" i="10"/>
  <c r="AK118" i="10" s="1"/>
  <c r="W118" i="10"/>
  <c r="AF118" i="10" s="1"/>
  <c r="U118" i="10"/>
  <c r="T118" i="10"/>
  <c r="V118" i="10" s="1"/>
  <c r="AR118" i="10" s="1"/>
  <c r="AA117" i="10"/>
  <c r="Z117" i="10"/>
  <c r="Y117" i="10"/>
  <c r="X117" i="10"/>
  <c r="AK117" i="10" s="1"/>
  <c r="W117" i="10"/>
  <c r="AF117" i="10" s="1"/>
  <c r="U117" i="10"/>
  <c r="T117" i="10"/>
  <c r="AB117" i="10" s="1"/>
  <c r="AJ116" i="10"/>
  <c r="AA116" i="10"/>
  <c r="Z116" i="10"/>
  <c r="Y116" i="10"/>
  <c r="X116" i="10"/>
  <c r="AG116" i="10" s="1"/>
  <c r="W116" i="10"/>
  <c r="AH116" i="10" s="1"/>
  <c r="U116" i="10"/>
  <c r="T116" i="10"/>
  <c r="AP115" i="10"/>
  <c r="AA115" i="10"/>
  <c r="Z115" i="10"/>
  <c r="Y115" i="10"/>
  <c r="X115" i="10"/>
  <c r="W115" i="10"/>
  <c r="U115" i="10"/>
  <c r="AH115" i="10" s="1"/>
  <c r="T115" i="10"/>
  <c r="AB115" i="10" s="1"/>
  <c r="AN115" i="10" s="1"/>
  <c r="AA114" i="10"/>
  <c r="Z114" i="10"/>
  <c r="Y114" i="10"/>
  <c r="X114" i="10"/>
  <c r="AK114" i="10" s="1"/>
  <c r="W114" i="10"/>
  <c r="U114" i="10"/>
  <c r="AH114" i="10" s="1"/>
  <c r="T114" i="10"/>
  <c r="AB114" i="10" s="1"/>
  <c r="AM114" i="10" s="1"/>
  <c r="AK113" i="10"/>
  <c r="AJ113" i="10"/>
  <c r="AA113" i="10"/>
  <c r="Z113" i="10"/>
  <c r="Y113" i="10"/>
  <c r="X113" i="10"/>
  <c r="W113" i="10"/>
  <c r="U113" i="10"/>
  <c r="T113" i="10"/>
  <c r="AB113" i="10" s="1"/>
  <c r="AA112" i="10"/>
  <c r="Z112" i="10"/>
  <c r="Y112" i="10"/>
  <c r="X112" i="10"/>
  <c r="AG112" i="10" s="1"/>
  <c r="W112" i="10"/>
  <c r="U112" i="10"/>
  <c r="T112" i="10"/>
  <c r="AR111" i="10"/>
  <c r="AP111" i="10"/>
  <c r="AN111" i="10"/>
  <c r="AA111" i="10"/>
  <c r="Z111" i="10"/>
  <c r="Y111" i="10"/>
  <c r="X111" i="10"/>
  <c r="AJ111" i="10" s="1"/>
  <c r="W111" i="10"/>
  <c r="AF111" i="10" s="1"/>
  <c r="V111" i="10"/>
  <c r="U111" i="10"/>
  <c r="T111" i="10"/>
  <c r="AB111" i="10" s="1"/>
  <c r="AR110" i="10"/>
  <c r="AO110" i="10"/>
  <c r="AJ110" i="10"/>
  <c r="AG110" i="10"/>
  <c r="AA110" i="10"/>
  <c r="Z110" i="10"/>
  <c r="Y110" i="10"/>
  <c r="X110" i="10"/>
  <c r="AK110" i="10" s="1"/>
  <c r="W110" i="10"/>
  <c r="AF110" i="10" s="1"/>
  <c r="V110" i="10"/>
  <c r="U110" i="10"/>
  <c r="AH110" i="10" s="1"/>
  <c r="T110" i="10"/>
  <c r="AB110" i="10" s="1"/>
  <c r="AA109" i="10"/>
  <c r="Z109" i="10"/>
  <c r="Y109" i="10"/>
  <c r="X109" i="10"/>
  <c r="AK109" i="10" s="1"/>
  <c r="W109" i="10"/>
  <c r="U109" i="10"/>
  <c r="T109" i="10"/>
  <c r="AJ108" i="10"/>
  <c r="AF108" i="10"/>
  <c r="AA108" i="10"/>
  <c r="Z108" i="10"/>
  <c r="Y108" i="10"/>
  <c r="X108" i="10"/>
  <c r="AK108" i="10" s="1"/>
  <c r="W108" i="10"/>
  <c r="U108" i="10"/>
  <c r="AH108" i="10" s="1"/>
  <c r="AQ108" i="10" s="1"/>
  <c r="T108" i="10"/>
  <c r="S104" i="10"/>
  <c r="R104" i="10"/>
  <c r="Q104" i="10"/>
  <c r="P104" i="10"/>
  <c r="O104" i="10"/>
  <c r="N104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AA103" i="10"/>
  <c r="Z103" i="10"/>
  <c r="Y103" i="10"/>
  <c r="X103" i="10"/>
  <c r="AJ103" i="10" s="1"/>
  <c r="W103" i="10"/>
  <c r="AF103" i="10" s="1"/>
  <c r="V103" i="10"/>
  <c r="AR103" i="10" s="1"/>
  <c r="U103" i="10"/>
  <c r="T103" i="10"/>
  <c r="AB103" i="10" s="1"/>
  <c r="AG102" i="10"/>
  <c r="AA102" i="10"/>
  <c r="Z102" i="10"/>
  <c r="Y102" i="10"/>
  <c r="X102" i="10"/>
  <c r="AK102" i="10" s="1"/>
  <c r="W102" i="10"/>
  <c r="AF102" i="10" s="1"/>
  <c r="U102" i="10"/>
  <c r="AH102" i="10" s="1"/>
  <c r="T102" i="10"/>
  <c r="AB102" i="10" s="1"/>
  <c r="AH101" i="10"/>
  <c r="AA101" i="10"/>
  <c r="Z101" i="10"/>
  <c r="Y101" i="10"/>
  <c r="X101" i="10"/>
  <c r="AK101" i="10" s="1"/>
  <c r="W101" i="10"/>
  <c r="U101" i="10"/>
  <c r="T101" i="10"/>
  <c r="AA100" i="10"/>
  <c r="Z100" i="10"/>
  <c r="Y100" i="10"/>
  <c r="X100" i="10"/>
  <c r="W100" i="10"/>
  <c r="AF100" i="10" s="1"/>
  <c r="U100" i="10"/>
  <c r="T100" i="10"/>
  <c r="AO99" i="10"/>
  <c r="AN99" i="10"/>
  <c r="AA99" i="10"/>
  <c r="Z99" i="10"/>
  <c r="Y99" i="10"/>
  <c r="X99" i="10"/>
  <c r="AK99" i="10" s="1"/>
  <c r="W99" i="10"/>
  <c r="AF99" i="10" s="1"/>
  <c r="V99" i="10"/>
  <c r="AR99" i="10" s="1"/>
  <c r="U99" i="10"/>
  <c r="T99" i="10"/>
  <c r="AB99" i="10" s="1"/>
  <c r="AM99" i="10" s="1"/>
  <c r="AA98" i="10"/>
  <c r="Z98" i="10"/>
  <c r="Y98" i="10"/>
  <c r="X98" i="10"/>
  <c r="AK98" i="10" s="1"/>
  <c r="W98" i="10"/>
  <c r="U98" i="10"/>
  <c r="T98" i="10"/>
  <c r="AB98" i="10" s="1"/>
  <c r="AJ97" i="10"/>
  <c r="AA97" i="10"/>
  <c r="Z97" i="10"/>
  <c r="Y97" i="10"/>
  <c r="X97" i="10"/>
  <c r="AK97" i="10" s="1"/>
  <c r="W97" i="10"/>
  <c r="U97" i="10"/>
  <c r="T97" i="10"/>
  <c r="AK96" i="10"/>
  <c r="AA96" i="10"/>
  <c r="Z96" i="10"/>
  <c r="Y96" i="10"/>
  <c r="X96" i="10"/>
  <c r="AG96" i="10" s="1"/>
  <c r="W96" i="10"/>
  <c r="AF96" i="10" s="1"/>
  <c r="U96" i="10"/>
  <c r="T96" i="10"/>
  <c r="AO95" i="10"/>
  <c r="AL95" i="10"/>
  <c r="AA95" i="10"/>
  <c r="Z95" i="10"/>
  <c r="Y95" i="10"/>
  <c r="X95" i="10"/>
  <c r="AK95" i="10" s="1"/>
  <c r="W95" i="10"/>
  <c r="AF95" i="10" s="1"/>
  <c r="U95" i="10"/>
  <c r="T95" i="10"/>
  <c r="AB95" i="10" s="1"/>
  <c r="AM95" i="10" s="1"/>
  <c r="AJ94" i="10"/>
  <c r="AA94" i="10"/>
  <c r="Z94" i="10"/>
  <c r="Y94" i="10"/>
  <c r="X94" i="10"/>
  <c r="AK94" i="10" s="1"/>
  <c r="W94" i="10"/>
  <c r="AF94" i="10" s="1"/>
  <c r="U94" i="10"/>
  <c r="T94" i="10"/>
  <c r="AG94" i="10" s="1"/>
  <c r="AA93" i="10"/>
  <c r="Z93" i="10"/>
  <c r="Y93" i="10"/>
  <c r="X93" i="10"/>
  <c r="AK93" i="10" s="1"/>
  <c r="W93" i="10"/>
  <c r="U93" i="10"/>
  <c r="T93" i="10"/>
  <c r="S89" i="10"/>
  <c r="R89" i="10"/>
  <c r="Q89" i="10"/>
  <c r="P89" i="10"/>
  <c r="O89" i="10"/>
  <c r="N89" i="10"/>
  <c r="M89" i="10"/>
  <c r="L89" i="10"/>
  <c r="K89" i="10"/>
  <c r="J89" i="10"/>
  <c r="I89" i="10"/>
  <c r="H89" i="10"/>
  <c r="G89" i="10"/>
  <c r="F89" i="10"/>
  <c r="E89" i="10"/>
  <c r="D89" i="10"/>
  <c r="C89" i="10"/>
  <c r="B89" i="10"/>
  <c r="AK88" i="10"/>
  <c r="AA88" i="10"/>
  <c r="Z88" i="10"/>
  <c r="Y88" i="10"/>
  <c r="X88" i="10"/>
  <c r="W88" i="10"/>
  <c r="U88" i="10"/>
  <c r="T88" i="10"/>
  <c r="AB88" i="10" s="1"/>
  <c r="AA87" i="10"/>
  <c r="Z87" i="10"/>
  <c r="Y87" i="10"/>
  <c r="X87" i="10"/>
  <c r="AG87" i="10" s="1"/>
  <c r="W87" i="10"/>
  <c r="U87" i="10"/>
  <c r="T87" i="10"/>
  <c r="AB87" i="10" s="1"/>
  <c r="AA86" i="10"/>
  <c r="Z86" i="10"/>
  <c r="Y86" i="10"/>
  <c r="X86" i="10"/>
  <c r="AG86" i="10" s="1"/>
  <c r="W86" i="10"/>
  <c r="AF86" i="10" s="1"/>
  <c r="V86" i="10"/>
  <c r="U86" i="10"/>
  <c r="AH86" i="10" s="1"/>
  <c r="AQ86" i="10" s="1"/>
  <c r="T86" i="10"/>
  <c r="AB86" i="10" s="1"/>
  <c r="AF85" i="10"/>
  <c r="AA85" i="10"/>
  <c r="Z85" i="10"/>
  <c r="Y85" i="10"/>
  <c r="X85" i="10"/>
  <c r="AJ85" i="10" s="1"/>
  <c r="W85" i="10"/>
  <c r="U85" i="10"/>
  <c r="AH85" i="10" s="1"/>
  <c r="T85" i="10"/>
  <c r="AK84" i="10"/>
  <c r="AJ84" i="10"/>
  <c r="AA84" i="10"/>
  <c r="Z84" i="10"/>
  <c r="Y84" i="10"/>
  <c r="X84" i="10"/>
  <c r="W84" i="10"/>
  <c r="U84" i="10"/>
  <c r="T84" i="10"/>
  <c r="AB84" i="10" s="1"/>
  <c r="AA83" i="10"/>
  <c r="Z83" i="10"/>
  <c r="Y83" i="10"/>
  <c r="X83" i="10"/>
  <c r="W83" i="10"/>
  <c r="AH83" i="10" s="1"/>
  <c r="U83" i="10"/>
  <c r="T83" i="10"/>
  <c r="AB83" i="10" s="1"/>
  <c r="AA82" i="10"/>
  <c r="Z82" i="10"/>
  <c r="Y82" i="10"/>
  <c r="X82" i="10"/>
  <c r="W82" i="10"/>
  <c r="V82" i="10"/>
  <c r="AR82" i="10" s="1"/>
  <c r="U82" i="10"/>
  <c r="T82" i="10"/>
  <c r="AB82" i="10" s="1"/>
  <c r="AP82" i="10" s="1"/>
  <c r="AK81" i="10"/>
  <c r="AG81" i="10"/>
  <c r="AA81" i="10"/>
  <c r="Z81" i="10"/>
  <c r="Y81" i="10"/>
  <c r="X81" i="10"/>
  <c r="AJ81" i="10" s="1"/>
  <c r="W81" i="10"/>
  <c r="AF81" i="10" s="1"/>
  <c r="V81" i="10"/>
  <c r="AR81" i="10" s="1"/>
  <c r="U81" i="10"/>
  <c r="AH81" i="10" s="1"/>
  <c r="T81" i="10"/>
  <c r="AA80" i="10"/>
  <c r="Z80" i="10"/>
  <c r="Y80" i="10"/>
  <c r="X80" i="10"/>
  <c r="AG80" i="10" s="1"/>
  <c r="W80" i="10"/>
  <c r="U80" i="10"/>
  <c r="T80" i="10"/>
  <c r="AB80" i="10" s="1"/>
  <c r="AA79" i="10"/>
  <c r="Z79" i="10"/>
  <c r="Y79" i="10"/>
  <c r="X79" i="10"/>
  <c r="AG79" i="10" s="1"/>
  <c r="W79" i="10"/>
  <c r="AH79" i="10" s="1"/>
  <c r="AI79" i="10" s="1"/>
  <c r="V79" i="10"/>
  <c r="U79" i="10"/>
  <c r="T79" i="10"/>
  <c r="AB79" i="10" s="1"/>
  <c r="AA78" i="10"/>
  <c r="Z78" i="10"/>
  <c r="Y78" i="10"/>
  <c r="X78" i="10"/>
  <c r="AG78" i="10" s="1"/>
  <c r="W78" i="10"/>
  <c r="AF78" i="10" s="1"/>
  <c r="U78" i="10"/>
  <c r="U89" i="10" s="1"/>
  <c r="T78" i="10"/>
  <c r="V78" i="10" s="1"/>
  <c r="S74" i="10"/>
  <c r="R74" i="10"/>
  <c r="Q74" i="10"/>
  <c r="P74" i="10"/>
  <c r="O74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B74" i="10"/>
  <c r="AK73" i="10"/>
  <c r="AG73" i="10"/>
  <c r="AI73" i="10" s="1"/>
  <c r="AA73" i="10"/>
  <c r="Z73" i="10"/>
  <c r="Y73" i="10"/>
  <c r="X73" i="10"/>
  <c r="AJ73" i="10" s="1"/>
  <c r="W73" i="10"/>
  <c r="V73" i="10"/>
  <c r="AR73" i="10" s="1"/>
  <c r="U73" i="10"/>
  <c r="AH73" i="10" s="1"/>
  <c r="T73" i="10"/>
  <c r="AK72" i="10"/>
  <c r="AJ72" i="10"/>
  <c r="AF72" i="10"/>
  <c r="AB72" i="10"/>
  <c r="AA72" i="10"/>
  <c r="Z72" i="10"/>
  <c r="Y72" i="10"/>
  <c r="X72" i="10"/>
  <c r="AG72" i="10" s="1"/>
  <c r="AI72" i="10" s="1"/>
  <c r="W72" i="10"/>
  <c r="U72" i="10"/>
  <c r="AH72" i="10" s="1"/>
  <c r="AQ72" i="10" s="1"/>
  <c r="T72" i="10"/>
  <c r="AR71" i="10"/>
  <c r="AA71" i="10"/>
  <c r="Z71" i="10"/>
  <c r="Y71" i="10"/>
  <c r="X71" i="10"/>
  <c r="W71" i="10"/>
  <c r="AH71" i="10" s="1"/>
  <c r="V71" i="10"/>
  <c r="U71" i="10"/>
  <c r="T71" i="10"/>
  <c r="AB71" i="10" s="1"/>
  <c r="AP70" i="10"/>
  <c r="AO70" i="10"/>
  <c r="AA70" i="10"/>
  <c r="Z70" i="10"/>
  <c r="Y70" i="10"/>
  <c r="X70" i="10"/>
  <c r="W70" i="10"/>
  <c r="V70" i="10"/>
  <c r="AR70" i="10" s="1"/>
  <c r="U70" i="10"/>
  <c r="T70" i="10"/>
  <c r="AB70" i="10" s="1"/>
  <c r="AK69" i="10"/>
  <c r="AG69" i="10"/>
  <c r="AF69" i="10"/>
  <c r="AA69" i="10"/>
  <c r="Z69" i="10"/>
  <c r="Y69" i="10"/>
  <c r="X69" i="10"/>
  <c r="AJ69" i="10" s="1"/>
  <c r="W69" i="10"/>
  <c r="V69" i="10"/>
  <c r="AR69" i="10" s="1"/>
  <c r="U69" i="10"/>
  <c r="AH69" i="10" s="1"/>
  <c r="T69" i="10"/>
  <c r="AK68" i="10"/>
  <c r="AJ68" i="10"/>
  <c r="AB68" i="10"/>
  <c r="AN68" i="10" s="1"/>
  <c r="AA68" i="10"/>
  <c r="Z68" i="10"/>
  <c r="Y68" i="10"/>
  <c r="X68" i="10"/>
  <c r="AG68" i="10" s="1"/>
  <c r="W68" i="10"/>
  <c r="U68" i="10"/>
  <c r="AH68" i="10" s="1"/>
  <c r="T68" i="10"/>
  <c r="AK67" i="10"/>
  <c r="AA67" i="10"/>
  <c r="Z67" i="10"/>
  <c r="Y67" i="10"/>
  <c r="X67" i="10"/>
  <c r="AG67" i="10" s="1"/>
  <c r="AI67" i="10" s="1"/>
  <c r="W67" i="10"/>
  <c r="AH67" i="10" s="1"/>
  <c r="V67" i="10"/>
  <c r="U67" i="10"/>
  <c r="T67" i="10"/>
  <c r="AB67" i="10" s="1"/>
  <c r="AP66" i="10"/>
  <c r="AH66" i="10"/>
  <c r="AQ66" i="10" s="1"/>
  <c r="AA66" i="10"/>
  <c r="Z66" i="10"/>
  <c r="Y66" i="10"/>
  <c r="X66" i="10"/>
  <c r="AG66" i="10" s="1"/>
  <c r="AI66" i="10" s="1"/>
  <c r="W66" i="10"/>
  <c r="AF66" i="10" s="1"/>
  <c r="V66" i="10"/>
  <c r="U66" i="10"/>
  <c r="T66" i="10"/>
  <c r="AB66" i="10" s="1"/>
  <c r="AK65" i="10"/>
  <c r="AG65" i="10"/>
  <c r="AF65" i="10"/>
  <c r="AB65" i="10"/>
  <c r="AA65" i="10"/>
  <c r="Z65" i="10"/>
  <c r="Y65" i="10"/>
  <c r="X65" i="10"/>
  <c r="AJ65" i="10" s="1"/>
  <c r="W65" i="10"/>
  <c r="U65" i="10"/>
  <c r="AH65" i="10" s="1"/>
  <c r="AQ65" i="10" s="1"/>
  <c r="T65" i="10"/>
  <c r="AM64" i="10"/>
  <c r="AK64" i="10"/>
  <c r="AJ64" i="10"/>
  <c r="AB64" i="10"/>
  <c r="AA64" i="10"/>
  <c r="Z64" i="10"/>
  <c r="Y64" i="10"/>
  <c r="X64" i="10"/>
  <c r="AG64" i="10" s="1"/>
  <c r="AI64" i="10" s="1"/>
  <c r="W64" i="10"/>
  <c r="U64" i="10"/>
  <c r="AH64" i="10" s="1"/>
  <c r="T64" i="10"/>
  <c r="AA63" i="10"/>
  <c r="Z63" i="10"/>
  <c r="Y63" i="10"/>
  <c r="X63" i="10"/>
  <c r="AR63" i="10" s="1"/>
  <c r="W63" i="10"/>
  <c r="AH63" i="10" s="1"/>
  <c r="V63" i="10"/>
  <c r="U63" i="10"/>
  <c r="T63" i="10"/>
  <c r="AB63" i="10" s="1"/>
  <c r="S59" i="10"/>
  <c r="R59" i="10"/>
  <c r="Q59" i="10"/>
  <c r="P59" i="10"/>
  <c r="O59" i="10"/>
  <c r="N59" i="10"/>
  <c r="M59" i="10"/>
  <c r="L59" i="10"/>
  <c r="K59" i="10"/>
  <c r="J59" i="10"/>
  <c r="I59" i="10"/>
  <c r="H59" i="10"/>
  <c r="G59" i="10"/>
  <c r="F59" i="10"/>
  <c r="E59" i="10"/>
  <c r="D59" i="10"/>
  <c r="C59" i="10"/>
  <c r="B59" i="10"/>
  <c r="AP58" i="10"/>
  <c r="AO58" i="10"/>
  <c r="AH58" i="10"/>
  <c r="AQ58" i="10" s="1"/>
  <c r="AA58" i="10"/>
  <c r="Z58" i="10"/>
  <c r="Y58" i="10"/>
  <c r="X58" i="10"/>
  <c r="W58" i="10"/>
  <c r="AF58" i="10" s="1"/>
  <c r="V58" i="10"/>
  <c r="AR58" i="10" s="1"/>
  <c r="U58" i="10"/>
  <c r="T58" i="10"/>
  <c r="AB58" i="10" s="1"/>
  <c r="AK57" i="10"/>
  <c r="AA57" i="10"/>
  <c r="Z57" i="10"/>
  <c r="Y57" i="10"/>
  <c r="X57" i="10"/>
  <c r="AJ57" i="10" s="1"/>
  <c r="W57" i="10"/>
  <c r="U57" i="10"/>
  <c r="AH57" i="10" s="1"/>
  <c r="T57" i="10"/>
  <c r="AB57" i="10" s="1"/>
  <c r="AK56" i="10"/>
  <c r="AB56" i="10"/>
  <c r="AA56" i="10"/>
  <c r="Z56" i="10"/>
  <c r="Y56" i="10"/>
  <c r="X56" i="10"/>
  <c r="AJ56" i="10" s="1"/>
  <c r="W56" i="10"/>
  <c r="U56" i="10"/>
  <c r="AH56" i="10" s="1"/>
  <c r="T56" i="10"/>
  <c r="AJ55" i="10"/>
  <c r="AA55" i="10"/>
  <c r="Z55" i="10"/>
  <c r="Y55" i="10"/>
  <c r="X55" i="10"/>
  <c r="AR55" i="10" s="1"/>
  <c r="W55" i="10"/>
  <c r="AH55" i="10" s="1"/>
  <c r="V55" i="10"/>
  <c r="U55" i="10"/>
  <c r="T55" i="10"/>
  <c r="AB55" i="10" s="1"/>
  <c r="AI54" i="10"/>
  <c r="AH54" i="10"/>
  <c r="AQ54" i="10" s="1"/>
  <c r="AG54" i="10"/>
  <c r="AA54" i="10"/>
  <c r="Z54" i="10"/>
  <c r="Y54" i="10"/>
  <c r="X54" i="10"/>
  <c r="W54" i="10"/>
  <c r="AF54" i="10" s="1"/>
  <c r="V54" i="10"/>
  <c r="AR54" i="10" s="1"/>
  <c r="U54" i="10"/>
  <c r="T54" i="10"/>
  <c r="AB54" i="10" s="1"/>
  <c r="AK53" i="10"/>
  <c r="AH53" i="10"/>
  <c r="AA53" i="10"/>
  <c r="Z53" i="10"/>
  <c r="Y53" i="10"/>
  <c r="X53" i="10"/>
  <c r="AJ53" i="10" s="1"/>
  <c r="W53" i="10"/>
  <c r="U53" i="10"/>
  <c r="T53" i="10"/>
  <c r="AN52" i="10"/>
  <c r="AK52" i="10"/>
  <c r="AJ52" i="10"/>
  <c r="AB52" i="10"/>
  <c r="AM52" i="10" s="1"/>
  <c r="AA52" i="10"/>
  <c r="Z52" i="10"/>
  <c r="Y52" i="10"/>
  <c r="X52" i="10"/>
  <c r="W52" i="10"/>
  <c r="U52" i="10"/>
  <c r="AH52" i="10" s="1"/>
  <c r="T52" i="10"/>
  <c r="AR51" i="10"/>
  <c r="AJ51" i="10"/>
  <c r="AG51" i="10"/>
  <c r="AA51" i="10"/>
  <c r="Z51" i="10"/>
  <c r="Y51" i="10"/>
  <c r="X51" i="10"/>
  <c r="AK51" i="10" s="1"/>
  <c r="W51" i="10"/>
  <c r="V51" i="10"/>
  <c r="U51" i="10"/>
  <c r="T51" i="10"/>
  <c r="AB51" i="10" s="1"/>
  <c r="AP51" i="10" s="1"/>
  <c r="AH50" i="10"/>
  <c r="AQ50" i="10" s="1"/>
  <c r="AA50" i="10"/>
  <c r="Z50" i="10"/>
  <c r="Y50" i="10"/>
  <c r="X50" i="10"/>
  <c r="AG5" i="10" s="1"/>
  <c r="W50" i="10"/>
  <c r="AF50" i="10" s="1"/>
  <c r="U50" i="10"/>
  <c r="T50" i="10"/>
  <c r="V50" i="10" s="1"/>
  <c r="AR50" i="10" s="1"/>
  <c r="AK49" i="10"/>
  <c r="AF49" i="10"/>
  <c r="AA49" i="10"/>
  <c r="Z49" i="10"/>
  <c r="Y49" i="10"/>
  <c r="X49" i="10"/>
  <c r="AJ49" i="10" s="1"/>
  <c r="W49" i="10"/>
  <c r="U49" i="10"/>
  <c r="AH49" i="10" s="1"/>
  <c r="T49" i="10"/>
  <c r="AG49" i="10" s="1"/>
  <c r="AN48" i="10"/>
  <c r="AJ48" i="10"/>
  <c r="AB48" i="10"/>
  <c r="AA48" i="10"/>
  <c r="Z48" i="10"/>
  <c r="Y48" i="10"/>
  <c r="X48" i="10"/>
  <c r="W48" i="10"/>
  <c r="U48" i="10"/>
  <c r="T48" i="10"/>
  <c r="X44" i="10"/>
  <c r="AJ44" i="10" s="1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AA43" i="10"/>
  <c r="Z43" i="10"/>
  <c r="Y43" i="10"/>
  <c r="X43" i="10"/>
  <c r="W43" i="10"/>
  <c r="U43" i="10"/>
  <c r="AH43" i="10" s="1"/>
  <c r="T43" i="10"/>
  <c r="AB43" i="10" s="1"/>
  <c r="AK42" i="10"/>
  <c r="AG42" i="10"/>
  <c r="AI42" i="10" s="1"/>
  <c r="AA42" i="10"/>
  <c r="Z42" i="10"/>
  <c r="Y42" i="10"/>
  <c r="X42" i="10"/>
  <c r="AJ42" i="10" s="1"/>
  <c r="W42" i="10"/>
  <c r="V42" i="10"/>
  <c r="AR42" i="10" s="1"/>
  <c r="U42" i="10"/>
  <c r="AH42" i="10" s="1"/>
  <c r="T42" i="10"/>
  <c r="AM41" i="10"/>
  <c r="AJ41" i="10"/>
  <c r="AB41" i="10"/>
  <c r="AA41" i="10"/>
  <c r="Z41" i="10"/>
  <c r="Y41" i="10"/>
  <c r="X41" i="10"/>
  <c r="W41" i="10"/>
  <c r="U41" i="10"/>
  <c r="AH41" i="10" s="1"/>
  <c r="T41" i="10"/>
  <c r="AP40" i="10"/>
  <c r="AO40" i="10"/>
  <c r="AK40" i="10"/>
  <c r="AG40" i="10"/>
  <c r="AA40" i="10"/>
  <c r="Z40" i="10"/>
  <c r="Y40" i="10"/>
  <c r="X40" i="10"/>
  <c r="AJ40" i="10" s="1"/>
  <c r="W40" i="10"/>
  <c r="AF40" i="10" s="1"/>
  <c r="V40" i="10"/>
  <c r="AR40" i="10" s="1"/>
  <c r="U40" i="10"/>
  <c r="T40" i="10"/>
  <c r="AB40" i="10" s="1"/>
  <c r="AQ39" i="10"/>
  <c r="AG39" i="10"/>
  <c r="AI39" i="10" s="1"/>
  <c r="AF39" i="10"/>
  <c r="AA39" i="10"/>
  <c r="Z39" i="10"/>
  <c r="Y39" i="10"/>
  <c r="X39" i="10"/>
  <c r="W39" i="10"/>
  <c r="V39" i="10"/>
  <c r="AR39" i="10" s="1"/>
  <c r="U39" i="10"/>
  <c r="AH39" i="10" s="1"/>
  <c r="T39" i="10"/>
  <c r="AK38" i="10"/>
  <c r="AA38" i="10"/>
  <c r="Z38" i="10"/>
  <c r="Y38" i="10"/>
  <c r="X38" i="10"/>
  <c r="AJ38" i="10" s="1"/>
  <c r="W38" i="10"/>
  <c r="U38" i="10"/>
  <c r="AH38" i="10" s="1"/>
  <c r="T38" i="10"/>
  <c r="AM37" i="10"/>
  <c r="AF37" i="10"/>
  <c r="AB37" i="10"/>
  <c r="AA37" i="10"/>
  <c r="Z37" i="10"/>
  <c r="Y37" i="10"/>
  <c r="X37" i="10"/>
  <c r="AJ37" i="10" s="1"/>
  <c r="W37" i="10"/>
  <c r="U37" i="10"/>
  <c r="AH37" i="10" s="1"/>
  <c r="AQ37" i="10" s="1"/>
  <c r="T37" i="10"/>
  <c r="AK36" i="10"/>
  <c r="AG36" i="10"/>
  <c r="AA36" i="10"/>
  <c r="Z36" i="10"/>
  <c r="Y36" i="10"/>
  <c r="X36" i="10"/>
  <c r="AJ36" i="10" s="1"/>
  <c r="W36" i="10"/>
  <c r="AF36" i="10" s="1"/>
  <c r="V36" i="10"/>
  <c r="AR36" i="10" s="1"/>
  <c r="U36" i="10"/>
  <c r="T36" i="10"/>
  <c r="AB36" i="10" s="1"/>
  <c r="AP36" i="10" s="1"/>
  <c r="AA35" i="10"/>
  <c r="Z35" i="10"/>
  <c r="Y35" i="10"/>
  <c r="X35" i="10"/>
  <c r="W35" i="10"/>
  <c r="U35" i="10"/>
  <c r="AH35" i="10" s="1"/>
  <c r="T35" i="10"/>
  <c r="AK34" i="10"/>
  <c r="AG34" i="10"/>
  <c r="AA34" i="10"/>
  <c r="Z34" i="10"/>
  <c r="Y34" i="10"/>
  <c r="X34" i="10"/>
  <c r="AJ34" i="10" s="1"/>
  <c r="W34" i="10"/>
  <c r="U34" i="10"/>
  <c r="AH34" i="10" s="1"/>
  <c r="T34" i="10"/>
  <c r="AJ33" i="10"/>
  <c r="AA33" i="10"/>
  <c r="AA44" i="10" s="1"/>
  <c r="Z33" i="10"/>
  <c r="Z44" i="10" s="1"/>
  <c r="Y33" i="10"/>
  <c r="X33" i="10"/>
  <c r="AG33" i="10" s="1"/>
  <c r="AI33" i="10" s="1"/>
  <c r="W33" i="10"/>
  <c r="W44" i="10" s="1"/>
  <c r="U33" i="10"/>
  <c r="AH33" i="10" s="1"/>
  <c r="T33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H28" i="10"/>
  <c r="AG28" i="10"/>
  <c r="AI28" i="10" s="1"/>
  <c r="AA28" i="10"/>
  <c r="Z28" i="10"/>
  <c r="Y28" i="10"/>
  <c r="X28" i="10"/>
  <c r="AK28" i="10" s="1"/>
  <c r="W28" i="10"/>
  <c r="U28" i="10"/>
  <c r="T28" i="10"/>
  <c r="AF27" i="10"/>
  <c r="AA27" i="10"/>
  <c r="Z27" i="10"/>
  <c r="Y27" i="10"/>
  <c r="X27" i="10"/>
  <c r="AJ27" i="10" s="1"/>
  <c r="W27" i="10"/>
  <c r="U27" i="10"/>
  <c r="AH27" i="10" s="1"/>
  <c r="AQ27" i="10" s="1"/>
  <c r="T27" i="10"/>
  <c r="V27" i="10" s="1"/>
  <c r="AG26" i="10"/>
  <c r="AF26" i="10"/>
  <c r="AA26" i="10"/>
  <c r="Z26" i="10"/>
  <c r="Y26" i="10"/>
  <c r="X26" i="10"/>
  <c r="AJ26" i="10" s="1"/>
  <c r="W26" i="10"/>
  <c r="V26" i="10"/>
  <c r="AR26" i="10" s="1"/>
  <c r="U26" i="10"/>
  <c r="AH26" i="10" s="1"/>
  <c r="AI26" i="10" s="1"/>
  <c r="T26" i="10"/>
  <c r="AJ25" i="10"/>
  <c r="AA25" i="10"/>
  <c r="Z25" i="10"/>
  <c r="Y25" i="10"/>
  <c r="X25" i="10"/>
  <c r="AK25" i="10" s="1"/>
  <c r="W25" i="10"/>
  <c r="U25" i="10"/>
  <c r="AH25" i="10" s="1"/>
  <c r="T25" i="10"/>
  <c r="V25" i="10" s="1"/>
  <c r="AA24" i="10"/>
  <c r="Z24" i="10"/>
  <c r="Y24" i="10"/>
  <c r="X24" i="10"/>
  <c r="AG24" i="10" s="1"/>
  <c r="W24" i="10"/>
  <c r="AF24" i="10" s="1"/>
  <c r="U24" i="10"/>
  <c r="T24" i="10"/>
  <c r="V24" i="10" s="1"/>
  <c r="AK23" i="10"/>
  <c r="AG23" i="10"/>
  <c r="AF23" i="10"/>
  <c r="AA23" i="10"/>
  <c r="Z23" i="10"/>
  <c r="Y23" i="10"/>
  <c r="X23" i="10"/>
  <c r="AJ23" i="10" s="1"/>
  <c r="W23" i="10"/>
  <c r="V23" i="10"/>
  <c r="AR23" i="10" s="1"/>
  <c r="U23" i="10"/>
  <c r="AH23" i="10" s="1"/>
  <c r="AQ23" i="10" s="1"/>
  <c r="T23" i="10"/>
  <c r="AA22" i="10"/>
  <c r="Z22" i="10"/>
  <c r="Y22" i="10"/>
  <c r="X22" i="10"/>
  <c r="AJ22" i="10" s="1"/>
  <c r="W22" i="10"/>
  <c r="AF22" i="10" s="1"/>
  <c r="U22" i="10"/>
  <c r="T22" i="10"/>
  <c r="V22" i="10" s="1"/>
  <c r="AJ21" i="10"/>
  <c r="AA21" i="10"/>
  <c r="Z21" i="10"/>
  <c r="Y21" i="10"/>
  <c r="Y29" i="10" s="1"/>
  <c r="X21" i="10"/>
  <c r="AK21" i="10" s="1"/>
  <c r="W21" i="10"/>
  <c r="U21" i="10"/>
  <c r="AH21" i="10" s="1"/>
  <c r="T21" i="10"/>
  <c r="AK20" i="10"/>
  <c r="AH20" i="10"/>
  <c r="AQ20" i="10" s="1"/>
  <c r="AA20" i="10"/>
  <c r="Z20" i="10"/>
  <c r="Y20" i="10"/>
  <c r="X20" i="10"/>
  <c r="AJ20" i="10" s="1"/>
  <c r="W20" i="10"/>
  <c r="AF20" i="10" s="1"/>
  <c r="U20" i="10"/>
  <c r="T20" i="10"/>
  <c r="AF19" i="10"/>
  <c r="AA19" i="10"/>
  <c r="Z19" i="10"/>
  <c r="Y19" i="10"/>
  <c r="X19" i="10"/>
  <c r="AK19" i="10" s="1"/>
  <c r="W19" i="10"/>
  <c r="U19" i="10"/>
  <c r="AH4" i="10" s="1"/>
  <c r="T19" i="10"/>
  <c r="AB19" i="10" s="1"/>
  <c r="AG18" i="10"/>
  <c r="AA18" i="10"/>
  <c r="AA29" i="10" s="1"/>
  <c r="Z18" i="10"/>
  <c r="Z29" i="10" s="1"/>
  <c r="Y18" i="10"/>
  <c r="X18" i="10"/>
  <c r="X29" i="10" s="1"/>
  <c r="W18" i="10"/>
  <c r="W29" i="10" s="1"/>
  <c r="V18" i="10"/>
  <c r="AR18" i="10" s="1"/>
  <c r="U18" i="10"/>
  <c r="T18" i="10"/>
  <c r="T29" i="10" s="1"/>
  <c r="AG13" i="10"/>
  <c r="AF13" i="10"/>
  <c r="AJ13" i="10"/>
  <c r="AK13" i="10"/>
  <c r="AH12" i="10"/>
  <c r="AF12" i="10"/>
  <c r="AF11" i="10"/>
  <c r="AJ11" i="10"/>
  <c r="AH11" i="10"/>
  <c r="AQ11" i="10" s="1"/>
  <c r="AK10" i="10"/>
  <c r="AH10" i="10"/>
  <c r="AG9" i="10"/>
  <c r="AJ9" i="10"/>
  <c r="AK9" i="10"/>
  <c r="AH8" i="10"/>
  <c r="AJ8" i="10"/>
  <c r="AK8" i="10"/>
  <c r="AJ7" i="10"/>
  <c r="AK7" i="10"/>
  <c r="AH5" i="10"/>
  <c r="AJ5" i="10"/>
  <c r="AJ4" i="10"/>
  <c r="AF3" i="10"/>
  <c r="AJ3" i="10"/>
  <c r="AH3" i="10"/>
  <c r="AQ3" i="10" s="1"/>
  <c r="R14" i="10"/>
  <c r="I14" i="10"/>
  <c r="BB7" i="2"/>
  <c r="AE10" i="2"/>
  <c r="H10" i="2"/>
  <c r="J10" i="2"/>
  <c r="R10" i="2"/>
  <c r="T10" i="2"/>
  <c r="E10" i="2"/>
  <c r="G10" i="2"/>
  <c r="M10" i="2"/>
  <c r="P10" i="2"/>
  <c r="Y10" i="2"/>
  <c r="AH5" i="2"/>
  <c r="F10" i="2"/>
  <c r="O10" i="2"/>
  <c r="AH7" i="2"/>
  <c r="AB7" i="2"/>
  <c r="C3" i="9"/>
  <c r="D3" i="9"/>
  <c r="E3" i="9"/>
  <c r="F3" i="9"/>
  <c r="G3" i="9"/>
  <c r="H3" i="9"/>
  <c r="I3" i="9"/>
  <c r="J3" i="9"/>
  <c r="K3" i="9"/>
  <c r="L3" i="9"/>
  <c r="M3" i="9"/>
  <c r="N3" i="9"/>
  <c r="O3" i="9"/>
  <c r="P3" i="9"/>
  <c r="Q3" i="9"/>
  <c r="R3" i="9"/>
  <c r="S3" i="9"/>
  <c r="T3" i="9"/>
  <c r="U3" i="9"/>
  <c r="V3" i="9"/>
  <c r="W3" i="9"/>
  <c r="X3" i="9"/>
  <c r="Y3" i="9"/>
  <c r="Z3" i="9"/>
  <c r="Z14" i="9" s="1"/>
  <c r="AA3" i="9"/>
  <c r="AB3" i="9"/>
  <c r="C4" i="9"/>
  <c r="D4" i="9"/>
  <c r="E4" i="9"/>
  <c r="F4" i="9"/>
  <c r="G4" i="9"/>
  <c r="H4" i="9"/>
  <c r="H14" i="9" s="1"/>
  <c r="I4" i="9"/>
  <c r="J4" i="9"/>
  <c r="K4" i="9"/>
  <c r="L4" i="9"/>
  <c r="M4" i="9"/>
  <c r="N4" i="9"/>
  <c r="O4" i="9"/>
  <c r="P4" i="9"/>
  <c r="P14" i="9" s="1"/>
  <c r="Q4" i="9"/>
  <c r="R4" i="9"/>
  <c r="S4" i="9"/>
  <c r="T4" i="9"/>
  <c r="U4" i="9"/>
  <c r="V4" i="9"/>
  <c r="W4" i="9"/>
  <c r="X4" i="9"/>
  <c r="AJ4" i="9" s="1"/>
  <c r="Y4" i="9"/>
  <c r="Z4" i="9"/>
  <c r="AA4" i="9"/>
  <c r="AB4" i="9"/>
  <c r="C5" i="9"/>
  <c r="D5" i="9"/>
  <c r="E5" i="9"/>
  <c r="F5" i="9"/>
  <c r="F14" i="9" s="1"/>
  <c r="G5" i="9"/>
  <c r="H5" i="9"/>
  <c r="I5" i="9"/>
  <c r="J5" i="9"/>
  <c r="K5" i="9"/>
  <c r="L5" i="9"/>
  <c r="M5" i="9"/>
  <c r="N5" i="9"/>
  <c r="N14" i="9" s="1"/>
  <c r="O5" i="9"/>
  <c r="P5" i="9"/>
  <c r="Q5" i="9"/>
  <c r="R5" i="9"/>
  <c r="S5" i="9"/>
  <c r="T5" i="9"/>
  <c r="U5" i="9"/>
  <c r="V5" i="9"/>
  <c r="W5" i="9"/>
  <c r="X5" i="9"/>
  <c r="Y5" i="9"/>
  <c r="Z5" i="9"/>
  <c r="AA5" i="9"/>
  <c r="AB5" i="9"/>
  <c r="C6" i="9"/>
  <c r="D6" i="9"/>
  <c r="D14" i="9" s="1"/>
  <c r="E6" i="9"/>
  <c r="F6" i="9"/>
  <c r="G6" i="9"/>
  <c r="H6" i="9"/>
  <c r="I6" i="9"/>
  <c r="J6" i="9"/>
  <c r="K6" i="9"/>
  <c r="L6" i="9"/>
  <c r="L14" i="9" s="1"/>
  <c r="M6" i="9"/>
  <c r="N6" i="9"/>
  <c r="O6" i="9"/>
  <c r="P6" i="9"/>
  <c r="Q6" i="9"/>
  <c r="R6" i="9"/>
  <c r="S6" i="9"/>
  <c r="T6" i="9"/>
  <c r="AG6" i="9" s="1"/>
  <c r="U6" i="9"/>
  <c r="V6" i="9"/>
  <c r="W6" i="9"/>
  <c r="X6" i="9"/>
  <c r="Y6" i="9"/>
  <c r="Z6" i="9"/>
  <c r="AA6" i="9"/>
  <c r="AB6" i="9"/>
  <c r="C7" i="9"/>
  <c r="D7" i="9"/>
  <c r="E7" i="9"/>
  <c r="F7" i="9"/>
  <c r="G7" i="9"/>
  <c r="H7" i="9"/>
  <c r="I7" i="9"/>
  <c r="J7" i="9"/>
  <c r="AG7" i="9" s="1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C9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C10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AG10" i="9" s="1"/>
  <c r="U10" i="9"/>
  <c r="V10" i="9"/>
  <c r="W10" i="9"/>
  <c r="X10" i="9"/>
  <c r="Y10" i="9"/>
  <c r="Z10" i="9"/>
  <c r="AA10" i="9"/>
  <c r="AB10" i="9"/>
  <c r="C11" i="9"/>
  <c r="D11" i="9"/>
  <c r="E11" i="9"/>
  <c r="F11" i="9"/>
  <c r="G11" i="9"/>
  <c r="H11" i="9"/>
  <c r="I11" i="9"/>
  <c r="J11" i="9"/>
  <c r="AK11" i="9" s="1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C12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AG12" i="9" s="1"/>
  <c r="Y12" i="9"/>
  <c r="Z12" i="9"/>
  <c r="AA12" i="9"/>
  <c r="AB12" i="9"/>
  <c r="C13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B4" i="9"/>
  <c r="B5" i="9"/>
  <c r="B6" i="9"/>
  <c r="B7" i="9"/>
  <c r="B8" i="9"/>
  <c r="B9" i="9"/>
  <c r="B10" i="9"/>
  <c r="B11" i="9"/>
  <c r="B12" i="9"/>
  <c r="B13" i="9"/>
  <c r="B3" i="9"/>
  <c r="AA224" i="9"/>
  <c r="W224" i="9"/>
  <c r="S224" i="9"/>
  <c r="R224" i="9"/>
  <c r="Q224" i="9"/>
  <c r="P224" i="9"/>
  <c r="O224" i="9"/>
  <c r="N224" i="9"/>
  <c r="M224" i="9"/>
  <c r="L224" i="9"/>
  <c r="K224" i="9"/>
  <c r="J224" i="9"/>
  <c r="I224" i="9"/>
  <c r="H224" i="9"/>
  <c r="G224" i="9"/>
  <c r="F224" i="9"/>
  <c r="E224" i="9"/>
  <c r="D224" i="9"/>
  <c r="C224" i="9"/>
  <c r="B224" i="9"/>
  <c r="AK223" i="9"/>
  <c r="AH223" i="9"/>
  <c r="AQ223" i="9" s="1"/>
  <c r="AG223" i="9"/>
  <c r="AI223" i="9" s="1"/>
  <c r="AA223" i="9"/>
  <c r="Z223" i="9"/>
  <c r="Y223" i="9"/>
  <c r="X223" i="9"/>
  <c r="AJ223" i="9" s="1"/>
  <c r="W223" i="9"/>
  <c r="AF223" i="9" s="1"/>
  <c r="V223" i="9"/>
  <c r="AR223" i="9" s="1"/>
  <c r="U223" i="9"/>
  <c r="T223" i="9"/>
  <c r="AB223" i="9" s="1"/>
  <c r="AJ222" i="9"/>
  <c r="AB222" i="9"/>
  <c r="AA222" i="9"/>
  <c r="Z222" i="9"/>
  <c r="Y222" i="9"/>
  <c r="X222" i="9"/>
  <c r="W222" i="9"/>
  <c r="U222" i="9"/>
  <c r="AH222" i="9" s="1"/>
  <c r="T222" i="9"/>
  <c r="AR221" i="9"/>
  <c r="AP221" i="9"/>
  <c r="AL221" i="9"/>
  <c r="AK221" i="9"/>
  <c r="AJ221" i="9"/>
  <c r="AH221" i="9"/>
  <c r="AQ221" i="9" s="1"/>
  <c r="AG221" i="9"/>
  <c r="AA221" i="9"/>
  <c r="Z221" i="9"/>
  <c r="Y221" i="9"/>
  <c r="X221" i="9"/>
  <c r="W221" i="9"/>
  <c r="AF221" i="9" s="1"/>
  <c r="V221" i="9"/>
  <c r="U221" i="9"/>
  <c r="T221" i="9"/>
  <c r="AB221" i="9" s="1"/>
  <c r="AF220" i="9"/>
  <c r="AA220" i="9"/>
  <c r="Z220" i="9"/>
  <c r="Y220" i="9"/>
  <c r="X220" i="9"/>
  <c r="W220" i="9"/>
  <c r="U220" i="9"/>
  <c r="AH220" i="9" s="1"/>
  <c r="AQ220" i="9" s="1"/>
  <c r="T220" i="9"/>
  <c r="AK219" i="9"/>
  <c r="AJ219" i="9"/>
  <c r="AH219" i="9"/>
  <c r="AQ219" i="9" s="1"/>
  <c r="AG219" i="9"/>
  <c r="AI219" i="9" s="1"/>
  <c r="AA219" i="9"/>
  <c r="Z219" i="9"/>
  <c r="Y219" i="9"/>
  <c r="X219" i="9"/>
  <c r="W219" i="9"/>
  <c r="AF219" i="9" s="1"/>
  <c r="V219" i="9"/>
  <c r="AR219" i="9" s="1"/>
  <c r="U219" i="9"/>
  <c r="T219" i="9"/>
  <c r="AB219" i="9" s="1"/>
  <c r="AJ218" i="9"/>
  <c r="AB218" i="9"/>
  <c r="AA218" i="9"/>
  <c r="Z218" i="9"/>
  <c r="Y218" i="9"/>
  <c r="X218" i="9"/>
  <c r="W218" i="9"/>
  <c r="U218" i="9"/>
  <c r="AH218" i="9" s="1"/>
  <c r="T218" i="9"/>
  <c r="AR217" i="9"/>
  <c r="AP217" i="9"/>
  <c r="AL217" i="9"/>
  <c r="AK217" i="9"/>
  <c r="AJ217" i="9"/>
  <c r="AH217" i="9"/>
  <c r="AQ217" i="9" s="1"/>
  <c r="AG217" i="9"/>
  <c r="AA217" i="9"/>
  <c r="Z217" i="9"/>
  <c r="Y217" i="9"/>
  <c r="X217" i="9"/>
  <c r="W217" i="9"/>
  <c r="AF217" i="9" s="1"/>
  <c r="V217" i="9"/>
  <c r="U217" i="9"/>
  <c r="T217" i="9"/>
  <c r="AB217" i="9" s="1"/>
  <c r="AQ216" i="9"/>
  <c r="AF216" i="9"/>
  <c r="AA216" i="9"/>
  <c r="Z216" i="9"/>
  <c r="Y216" i="9"/>
  <c r="X216" i="9"/>
  <c r="W216" i="9"/>
  <c r="U216" i="9"/>
  <c r="AH216" i="9" s="1"/>
  <c r="T216" i="9"/>
  <c r="AK215" i="9"/>
  <c r="AJ215" i="9"/>
  <c r="AH215" i="9"/>
  <c r="AQ215" i="9" s="1"/>
  <c r="AG215" i="9"/>
  <c r="AI215" i="9" s="1"/>
  <c r="AA215" i="9"/>
  <c r="Z215" i="9"/>
  <c r="Y215" i="9"/>
  <c r="X215" i="9"/>
  <c r="W215" i="9"/>
  <c r="AF215" i="9" s="1"/>
  <c r="V215" i="9"/>
  <c r="AR215" i="9" s="1"/>
  <c r="U215" i="9"/>
  <c r="T215" i="9"/>
  <c r="AB215" i="9" s="1"/>
  <c r="AM214" i="9"/>
  <c r="AJ214" i="9"/>
  <c r="AB214" i="9"/>
  <c r="AA214" i="9"/>
  <c r="Z214" i="9"/>
  <c r="Y214" i="9"/>
  <c r="X214" i="9"/>
  <c r="W214" i="9"/>
  <c r="U214" i="9"/>
  <c r="T214" i="9"/>
  <c r="AR213" i="9"/>
  <c r="AP213" i="9"/>
  <c r="AL213" i="9"/>
  <c r="AK213" i="9"/>
  <c r="AJ213" i="9"/>
  <c r="AH213" i="9"/>
  <c r="AQ213" i="9" s="1"/>
  <c r="AG213" i="9"/>
  <c r="AA213" i="9"/>
  <c r="Z213" i="9"/>
  <c r="Z224" i="9" s="1"/>
  <c r="Y213" i="9"/>
  <c r="Y224" i="9" s="1"/>
  <c r="X213" i="9"/>
  <c r="X224" i="9" s="1"/>
  <c r="W213" i="9"/>
  <c r="AF213" i="9" s="1"/>
  <c r="V213" i="9"/>
  <c r="U213" i="9"/>
  <c r="T213" i="9"/>
  <c r="AB213" i="9" s="1"/>
  <c r="W209" i="9"/>
  <c r="S209" i="9"/>
  <c r="R209" i="9"/>
  <c r="Q209" i="9"/>
  <c r="P209" i="9"/>
  <c r="O209" i="9"/>
  <c r="N209" i="9"/>
  <c r="M209" i="9"/>
  <c r="L209" i="9"/>
  <c r="K209" i="9"/>
  <c r="J209" i="9"/>
  <c r="I209" i="9"/>
  <c r="H209" i="9"/>
  <c r="G209" i="9"/>
  <c r="F209" i="9"/>
  <c r="E209" i="9"/>
  <c r="D209" i="9"/>
  <c r="C209" i="9"/>
  <c r="B209" i="9"/>
  <c r="AJ208" i="9"/>
  <c r="AA208" i="9"/>
  <c r="Z208" i="9"/>
  <c r="Y208" i="9"/>
  <c r="X208" i="9"/>
  <c r="W208" i="9"/>
  <c r="AF208" i="9" s="1"/>
  <c r="U208" i="9"/>
  <c r="T208" i="9"/>
  <c r="AO207" i="9"/>
  <c r="AN207" i="9"/>
  <c r="AL207" i="9"/>
  <c r="AK207" i="9"/>
  <c r="AJ207" i="9"/>
  <c r="AG207" i="9"/>
  <c r="AA207" i="9"/>
  <c r="Z207" i="9"/>
  <c r="Y207" i="9"/>
  <c r="X207" i="9"/>
  <c r="W207" i="9"/>
  <c r="V207" i="9"/>
  <c r="AR207" i="9" s="1"/>
  <c r="U207" i="9"/>
  <c r="T207" i="9"/>
  <c r="AB207" i="9" s="1"/>
  <c r="AM207" i="9" s="1"/>
  <c r="AJ206" i="9"/>
  <c r="AF206" i="9"/>
  <c r="AA206" i="9"/>
  <c r="Z206" i="9"/>
  <c r="Y206" i="9"/>
  <c r="X206" i="9"/>
  <c r="W206" i="9"/>
  <c r="U206" i="9"/>
  <c r="AH206" i="9" s="1"/>
  <c r="T206" i="9"/>
  <c r="AR205" i="9"/>
  <c r="AL205" i="9"/>
  <c r="AK205" i="9"/>
  <c r="AJ205" i="9"/>
  <c r="AH205" i="9"/>
  <c r="AQ205" i="9" s="1"/>
  <c r="AG205" i="9"/>
  <c r="AI205" i="9" s="1"/>
  <c r="AA205" i="9"/>
  <c r="Z205" i="9"/>
  <c r="Y205" i="9"/>
  <c r="X205" i="9"/>
  <c r="W205" i="9"/>
  <c r="AF205" i="9" s="1"/>
  <c r="V205" i="9"/>
  <c r="U205" i="9"/>
  <c r="T205" i="9"/>
  <c r="AB205" i="9" s="1"/>
  <c r="AH204" i="9"/>
  <c r="AF204" i="9"/>
  <c r="AA204" i="9"/>
  <c r="Z204" i="9"/>
  <c r="Y204" i="9"/>
  <c r="X204" i="9"/>
  <c r="W204" i="9"/>
  <c r="U204" i="9"/>
  <c r="T204" i="9"/>
  <c r="AP203" i="9"/>
  <c r="AK203" i="9"/>
  <c r="AJ203" i="9"/>
  <c r="AG203" i="9"/>
  <c r="AF203" i="9"/>
  <c r="AA203" i="9"/>
  <c r="Z203" i="9"/>
  <c r="Y203" i="9"/>
  <c r="X203" i="9"/>
  <c r="W203" i="9"/>
  <c r="V203" i="9"/>
  <c r="AR203" i="9" s="1"/>
  <c r="U203" i="9"/>
  <c r="AH203" i="9" s="1"/>
  <c r="AQ203" i="9" s="1"/>
  <c r="T203" i="9"/>
  <c r="AB203" i="9" s="1"/>
  <c r="AF202" i="9"/>
  <c r="AA202" i="9"/>
  <c r="Z202" i="9"/>
  <c r="Y202" i="9"/>
  <c r="X202" i="9"/>
  <c r="W202" i="9"/>
  <c r="U202" i="9"/>
  <c r="AH202" i="9" s="1"/>
  <c r="T202" i="9"/>
  <c r="AR201" i="9"/>
  <c r="AK201" i="9"/>
  <c r="AJ201" i="9"/>
  <c r="AG201" i="9"/>
  <c r="AA201" i="9"/>
  <c r="Z201" i="9"/>
  <c r="Y201" i="9"/>
  <c r="X201" i="9"/>
  <c r="W201" i="9"/>
  <c r="V201" i="9"/>
  <c r="U201" i="9"/>
  <c r="T201" i="9"/>
  <c r="AB201" i="9" s="1"/>
  <c r="AA200" i="9"/>
  <c r="Z200" i="9"/>
  <c r="Y200" i="9"/>
  <c r="X200" i="9"/>
  <c r="W200" i="9"/>
  <c r="U200" i="9"/>
  <c r="AH200" i="9" s="1"/>
  <c r="T200" i="9"/>
  <c r="AB200" i="9" s="1"/>
  <c r="AM200" i="9" s="1"/>
  <c r="AK199" i="9"/>
  <c r="AG199" i="9"/>
  <c r="AF199" i="9"/>
  <c r="AA199" i="9"/>
  <c r="Z199" i="9"/>
  <c r="Y199" i="9"/>
  <c r="X199" i="9"/>
  <c r="AJ199" i="9" s="1"/>
  <c r="W199" i="9"/>
  <c r="V199" i="9"/>
  <c r="AR199" i="9" s="1"/>
  <c r="U199" i="9"/>
  <c r="T199" i="9"/>
  <c r="AB199" i="9" s="1"/>
  <c r="AB198" i="9"/>
  <c r="AA198" i="9"/>
  <c r="Z198" i="9"/>
  <c r="Y198" i="9"/>
  <c r="X198" i="9"/>
  <c r="AJ198" i="9" s="1"/>
  <c r="W198" i="9"/>
  <c r="U198" i="9"/>
  <c r="AH198" i="9" s="1"/>
  <c r="T198" i="9"/>
  <c r="AA194" i="9"/>
  <c r="S194" i="9"/>
  <c r="R194" i="9"/>
  <c r="Q194" i="9"/>
  <c r="P194" i="9"/>
  <c r="O194" i="9"/>
  <c r="N194" i="9"/>
  <c r="M194" i="9"/>
  <c r="L194" i="9"/>
  <c r="K194" i="9"/>
  <c r="J194" i="9"/>
  <c r="I194" i="9"/>
  <c r="H194" i="9"/>
  <c r="G194" i="9"/>
  <c r="F194" i="9"/>
  <c r="E194" i="9"/>
  <c r="D194" i="9"/>
  <c r="C194" i="9"/>
  <c r="B194" i="9"/>
  <c r="AR193" i="9"/>
  <c r="AK193" i="9"/>
  <c r="AJ193" i="9"/>
  <c r="AG193" i="9"/>
  <c r="AA193" i="9"/>
  <c r="Z193" i="9"/>
  <c r="Y193" i="9"/>
  <c r="X193" i="9"/>
  <c r="W193" i="9"/>
  <c r="V193" i="9"/>
  <c r="U193" i="9"/>
  <c r="T193" i="9"/>
  <c r="AB193" i="9" s="1"/>
  <c r="AB192" i="9"/>
  <c r="AA192" i="9"/>
  <c r="Z192" i="9"/>
  <c r="Y192" i="9"/>
  <c r="X192" i="9"/>
  <c r="W192" i="9"/>
  <c r="U192" i="9"/>
  <c r="AH192" i="9" s="1"/>
  <c r="T192" i="9"/>
  <c r="AP191" i="9"/>
  <c r="AL191" i="9"/>
  <c r="AK191" i="9"/>
  <c r="AG191" i="9"/>
  <c r="AF191" i="9"/>
  <c r="AA191" i="9"/>
  <c r="Z191" i="9"/>
  <c r="Y191" i="9"/>
  <c r="X191" i="9"/>
  <c r="AJ191" i="9" s="1"/>
  <c r="W191" i="9"/>
  <c r="V191" i="9"/>
  <c r="AR191" i="9" s="1"/>
  <c r="U191" i="9"/>
  <c r="AH191" i="9" s="1"/>
  <c r="T191" i="9"/>
  <c r="AB191" i="9" s="1"/>
  <c r="AA190" i="9"/>
  <c r="Z190" i="9"/>
  <c r="Y190" i="9"/>
  <c r="X190" i="9"/>
  <c r="AJ190" i="9" s="1"/>
  <c r="W190" i="9"/>
  <c r="U190" i="9"/>
  <c r="AH190" i="9" s="1"/>
  <c r="T190" i="9"/>
  <c r="AB190" i="9" s="1"/>
  <c r="AR189" i="9"/>
  <c r="AK189" i="9"/>
  <c r="AJ189" i="9"/>
  <c r="AH189" i="9"/>
  <c r="AQ189" i="9" s="1"/>
  <c r="AG189" i="9"/>
  <c r="AI189" i="9" s="1"/>
  <c r="AA189" i="9"/>
  <c r="Z189" i="9"/>
  <c r="Y189" i="9"/>
  <c r="X189" i="9"/>
  <c r="W189" i="9"/>
  <c r="AF189" i="9" s="1"/>
  <c r="V189" i="9"/>
  <c r="U189" i="9"/>
  <c r="T189" i="9"/>
  <c r="AB189" i="9" s="1"/>
  <c r="AA188" i="9"/>
  <c r="Z188" i="9"/>
  <c r="Y188" i="9"/>
  <c r="X188" i="9"/>
  <c r="W188" i="9"/>
  <c r="U188" i="9"/>
  <c r="T188" i="9"/>
  <c r="AK187" i="9"/>
  <c r="AG187" i="9"/>
  <c r="AF187" i="9"/>
  <c r="AA187" i="9"/>
  <c r="Z187" i="9"/>
  <c r="Y187" i="9"/>
  <c r="X187" i="9"/>
  <c r="AJ187" i="9" s="1"/>
  <c r="W187" i="9"/>
  <c r="V187" i="9"/>
  <c r="AR187" i="9" s="1"/>
  <c r="U187" i="9"/>
  <c r="AH187" i="9" s="1"/>
  <c r="AQ187" i="9" s="1"/>
  <c r="T187" i="9"/>
  <c r="AB187" i="9" s="1"/>
  <c r="AJ186" i="9"/>
  <c r="AA186" i="9"/>
  <c r="Z186" i="9"/>
  <c r="Y186" i="9"/>
  <c r="X186" i="9"/>
  <c r="W186" i="9"/>
  <c r="U186" i="9"/>
  <c r="AH186" i="9" s="1"/>
  <c r="T186" i="9"/>
  <c r="AK185" i="9"/>
  <c r="AJ185" i="9"/>
  <c r="AH185" i="9"/>
  <c r="AQ185" i="9" s="1"/>
  <c r="AG185" i="9"/>
  <c r="AA185" i="9"/>
  <c r="Z185" i="9"/>
  <c r="Y185" i="9"/>
  <c r="X185" i="9"/>
  <c r="W185" i="9"/>
  <c r="AF185" i="9" s="1"/>
  <c r="V185" i="9"/>
  <c r="AR185" i="9" s="1"/>
  <c r="U185" i="9"/>
  <c r="T185" i="9"/>
  <c r="AB185" i="9" s="1"/>
  <c r="AP184" i="9"/>
  <c r="AJ184" i="9"/>
  <c r="AA184" i="9"/>
  <c r="Z184" i="9"/>
  <c r="Y184" i="9"/>
  <c r="X184" i="9"/>
  <c r="W184" i="9"/>
  <c r="AF184" i="9" s="1"/>
  <c r="U184" i="9"/>
  <c r="AH184" i="9" s="1"/>
  <c r="AQ184" i="9" s="1"/>
  <c r="T184" i="9"/>
  <c r="AB184" i="9" s="1"/>
  <c r="AK183" i="9"/>
  <c r="AG183" i="9"/>
  <c r="AA183" i="9"/>
  <c r="Z183" i="9"/>
  <c r="Z194" i="9" s="1"/>
  <c r="Y183" i="9"/>
  <c r="X183" i="9"/>
  <c r="AJ183" i="9" s="1"/>
  <c r="W183" i="9"/>
  <c r="AF183" i="9" s="1"/>
  <c r="V183" i="9"/>
  <c r="U183" i="9"/>
  <c r="T183" i="9"/>
  <c r="S179" i="9"/>
  <c r="R179" i="9"/>
  <c r="Q179" i="9"/>
  <c r="P179" i="9"/>
  <c r="O179" i="9"/>
  <c r="N179" i="9"/>
  <c r="M179" i="9"/>
  <c r="L179" i="9"/>
  <c r="K179" i="9"/>
  <c r="J179" i="9"/>
  <c r="I179" i="9"/>
  <c r="H179" i="9"/>
  <c r="G179" i="9"/>
  <c r="F179" i="9"/>
  <c r="E179" i="9"/>
  <c r="D179" i="9"/>
  <c r="C179" i="9"/>
  <c r="B179" i="9"/>
  <c r="AJ178" i="9"/>
  <c r="AA178" i="9"/>
  <c r="Z178" i="9"/>
  <c r="Y178" i="9"/>
  <c r="X178" i="9"/>
  <c r="W178" i="9"/>
  <c r="U178" i="9"/>
  <c r="AH178" i="9" s="1"/>
  <c r="T178" i="9"/>
  <c r="AB178" i="9" s="1"/>
  <c r="AP177" i="9"/>
  <c r="AO177" i="9"/>
  <c r="AK177" i="9"/>
  <c r="AJ177" i="9"/>
  <c r="AG177" i="9"/>
  <c r="AA177" i="9"/>
  <c r="Z177" i="9"/>
  <c r="Y177" i="9"/>
  <c r="X177" i="9"/>
  <c r="W177" i="9"/>
  <c r="AF177" i="9" s="1"/>
  <c r="V177" i="9"/>
  <c r="AR177" i="9" s="1"/>
  <c r="U177" i="9"/>
  <c r="T177" i="9"/>
  <c r="AB177" i="9" s="1"/>
  <c r="AL177" i="9" s="1"/>
  <c r="AM176" i="9"/>
  <c r="AB176" i="9"/>
  <c r="AA176" i="9"/>
  <c r="Z176" i="9"/>
  <c r="Y176" i="9"/>
  <c r="X176" i="9"/>
  <c r="W176" i="9"/>
  <c r="AF176" i="9" s="1"/>
  <c r="U176" i="9"/>
  <c r="T176" i="9"/>
  <c r="AH175" i="9"/>
  <c r="AB175" i="9"/>
  <c r="AA175" i="9"/>
  <c r="Z175" i="9"/>
  <c r="Y175" i="9"/>
  <c r="X175" i="9"/>
  <c r="AK175" i="9" s="1"/>
  <c r="W175" i="9"/>
  <c r="U175" i="9"/>
  <c r="T175" i="9"/>
  <c r="AP174" i="9"/>
  <c r="AK174" i="9"/>
  <c r="AJ174" i="9"/>
  <c r="AH174" i="9"/>
  <c r="AG174" i="9"/>
  <c r="AF174" i="9"/>
  <c r="AA174" i="9"/>
  <c r="Z174" i="9"/>
  <c r="Y174" i="9"/>
  <c r="X174" i="9"/>
  <c r="W174" i="9"/>
  <c r="V174" i="9"/>
  <c r="AR174" i="9" s="1"/>
  <c r="U174" i="9"/>
  <c r="T174" i="9"/>
  <c r="AB174" i="9" s="1"/>
  <c r="AA173" i="9"/>
  <c r="Z173" i="9"/>
  <c r="Y173" i="9"/>
  <c r="X173" i="9"/>
  <c r="W173" i="9"/>
  <c r="U173" i="9"/>
  <c r="AH173" i="9" s="1"/>
  <c r="T173" i="9"/>
  <c r="AR172" i="9"/>
  <c r="AK172" i="9"/>
  <c r="AJ172" i="9"/>
  <c r="AG172" i="9"/>
  <c r="AF172" i="9"/>
  <c r="AA172" i="9"/>
  <c r="Z172" i="9"/>
  <c r="Y172" i="9"/>
  <c r="X172" i="9"/>
  <c r="W172" i="9"/>
  <c r="V172" i="9"/>
  <c r="U172" i="9"/>
  <c r="AH172" i="9" s="1"/>
  <c r="AQ172" i="9" s="1"/>
  <c r="T172" i="9"/>
  <c r="AP171" i="9"/>
  <c r="AM171" i="9"/>
  <c r="AB171" i="9"/>
  <c r="AA171" i="9"/>
  <c r="Z171" i="9"/>
  <c r="Y171" i="9"/>
  <c r="X171" i="9"/>
  <c r="W171" i="9"/>
  <c r="U171" i="9"/>
  <c r="T171" i="9"/>
  <c r="AP170" i="9"/>
  <c r="AO170" i="9"/>
  <c r="AN170" i="9"/>
  <c r="AK170" i="9"/>
  <c r="AJ170" i="9"/>
  <c r="AG170" i="9"/>
  <c r="AA170" i="9"/>
  <c r="Z170" i="9"/>
  <c r="Y170" i="9"/>
  <c r="X170" i="9"/>
  <c r="W170" i="9"/>
  <c r="V170" i="9"/>
  <c r="AR170" i="9" s="1"/>
  <c r="U170" i="9"/>
  <c r="T170" i="9"/>
  <c r="AB170" i="9" s="1"/>
  <c r="AF169" i="9"/>
  <c r="AA169" i="9"/>
  <c r="Z169" i="9"/>
  <c r="Y169" i="9"/>
  <c r="X169" i="9"/>
  <c r="W169" i="9"/>
  <c r="U169" i="9"/>
  <c r="T169" i="9"/>
  <c r="AK168" i="9"/>
  <c r="AJ168" i="9"/>
  <c r="AG168" i="9"/>
  <c r="AF168" i="9"/>
  <c r="AA168" i="9"/>
  <c r="Z168" i="9"/>
  <c r="Y168" i="9"/>
  <c r="X168" i="9"/>
  <c r="W168" i="9"/>
  <c r="V168" i="9"/>
  <c r="U168" i="9"/>
  <c r="AH168" i="9" s="1"/>
  <c r="AQ168" i="9" s="1"/>
  <c r="T168" i="9"/>
  <c r="S164" i="9"/>
  <c r="R164" i="9"/>
  <c r="Q164" i="9"/>
  <c r="P164" i="9"/>
  <c r="O164" i="9"/>
  <c r="N164" i="9"/>
  <c r="M164" i="9"/>
  <c r="L164" i="9"/>
  <c r="K164" i="9"/>
  <c r="J164" i="9"/>
  <c r="I164" i="9"/>
  <c r="H164" i="9"/>
  <c r="G164" i="9"/>
  <c r="F164" i="9"/>
  <c r="E164" i="9"/>
  <c r="D164" i="9"/>
  <c r="C164" i="9"/>
  <c r="B164" i="9"/>
  <c r="AJ163" i="9"/>
  <c r="AH163" i="9"/>
  <c r="AA163" i="9"/>
  <c r="Z163" i="9"/>
  <c r="Y163" i="9"/>
  <c r="Y164" i="9" s="1"/>
  <c r="X163" i="9"/>
  <c r="W163" i="9"/>
  <c r="U163" i="9"/>
  <c r="T163" i="9"/>
  <c r="AN162" i="9"/>
  <c r="AK162" i="9"/>
  <c r="AJ162" i="9"/>
  <c r="AG162" i="9"/>
  <c r="AF162" i="9"/>
  <c r="AA162" i="9"/>
  <c r="Z162" i="9"/>
  <c r="Y162" i="9"/>
  <c r="X162" i="9"/>
  <c r="W162" i="9"/>
  <c r="V162" i="9"/>
  <c r="AR162" i="9" s="1"/>
  <c r="U162" i="9"/>
  <c r="AH162" i="9" s="1"/>
  <c r="T162" i="9"/>
  <c r="AB162" i="9" s="1"/>
  <c r="AO162" i="9" s="1"/>
  <c r="AN161" i="9"/>
  <c r="AM161" i="9"/>
  <c r="AB161" i="9"/>
  <c r="AA161" i="9"/>
  <c r="Z161" i="9"/>
  <c r="Y161" i="9"/>
  <c r="X161" i="9"/>
  <c r="AL161" i="9" s="1"/>
  <c r="W161" i="9"/>
  <c r="U161" i="9"/>
  <c r="AH161" i="9" s="1"/>
  <c r="T161" i="9"/>
  <c r="AK160" i="9"/>
  <c r="AJ160" i="9"/>
  <c r="AG160" i="9"/>
  <c r="AF160" i="9"/>
  <c r="AA160" i="9"/>
  <c r="Z160" i="9"/>
  <c r="Y160" i="9"/>
  <c r="X160" i="9"/>
  <c r="W160" i="9"/>
  <c r="V160" i="9"/>
  <c r="AR160" i="9" s="1"/>
  <c r="U160" i="9"/>
  <c r="AH160" i="9" s="1"/>
  <c r="AQ160" i="9" s="1"/>
  <c r="T160" i="9"/>
  <c r="AP159" i="9"/>
  <c r="AL159" i="9"/>
  <c r="AB159" i="9"/>
  <c r="AN159" i="9" s="1"/>
  <c r="AA159" i="9"/>
  <c r="Z159" i="9"/>
  <c r="Y159" i="9"/>
  <c r="X159" i="9"/>
  <c r="AJ159" i="9" s="1"/>
  <c r="W159" i="9"/>
  <c r="U159" i="9"/>
  <c r="T159" i="9"/>
  <c r="AP158" i="9"/>
  <c r="AO158" i="9"/>
  <c r="AK158" i="9"/>
  <c r="AJ158" i="9"/>
  <c r="AH158" i="9"/>
  <c r="AQ158" i="9" s="1"/>
  <c r="AG158" i="9"/>
  <c r="AA158" i="9"/>
  <c r="Z158" i="9"/>
  <c r="Y158" i="9"/>
  <c r="X158" i="9"/>
  <c r="W158" i="9"/>
  <c r="AF158" i="9" s="1"/>
  <c r="V158" i="9"/>
  <c r="AR158" i="9" s="1"/>
  <c r="U158" i="9"/>
  <c r="T158" i="9"/>
  <c r="AB158" i="9" s="1"/>
  <c r="AN158" i="9" s="1"/>
  <c r="AP157" i="9"/>
  <c r="AM157" i="9"/>
  <c r="AL157" i="9"/>
  <c r="AB157" i="9"/>
  <c r="AN157" i="9" s="1"/>
  <c r="AA157" i="9"/>
  <c r="Z157" i="9"/>
  <c r="Y157" i="9"/>
  <c r="X157" i="9"/>
  <c r="W157" i="9"/>
  <c r="AF157" i="9" s="1"/>
  <c r="U157" i="9"/>
  <c r="T157" i="9"/>
  <c r="AK156" i="9"/>
  <c r="AJ156" i="9"/>
  <c r="AG156" i="9"/>
  <c r="AF156" i="9"/>
  <c r="AA156" i="9"/>
  <c r="Z156" i="9"/>
  <c r="Y156" i="9"/>
  <c r="X156" i="9"/>
  <c r="W156" i="9"/>
  <c r="V156" i="9"/>
  <c r="AR156" i="9" s="1"/>
  <c r="U156" i="9"/>
  <c r="AH156" i="9" s="1"/>
  <c r="T156" i="9"/>
  <c r="AM155" i="9"/>
  <c r="AB155" i="9"/>
  <c r="AN155" i="9" s="1"/>
  <c r="AA155" i="9"/>
  <c r="Z155" i="9"/>
  <c r="Y155" i="9"/>
  <c r="X155" i="9"/>
  <c r="W155" i="9"/>
  <c r="U155" i="9"/>
  <c r="T155" i="9"/>
  <c r="AP155" i="9" s="1"/>
  <c r="AR154" i="9"/>
  <c r="AP154" i="9"/>
  <c r="AN154" i="9"/>
  <c r="AK154" i="9"/>
  <c r="AJ154" i="9"/>
  <c r="AG154" i="9"/>
  <c r="AA154" i="9"/>
  <c r="Z154" i="9"/>
  <c r="Y154" i="9"/>
  <c r="X154" i="9"/>
  <c r="W154" i="9"/>
  <c r="AF154" i="9" s="1"/>
  <c r="V154" i="9"/>
  <c r="U154" i="9"/>
  <c r="AH154" i="9" s="1"/>
  <c r="AQ154" i="9" s="1"/>
  <c r="T154" i="9"/>
  <c r="AB154" i="9" s="1"/>
  <c r="AO154" i="9" s="1"/>
  <c r="AB153" i="9"/>
  <c r="AN153" i="9" s="1"/>
  <c r="AA153" i="9"/>
  <c r="Z153" i="9"/>
  <c r="Y153" i="9"/>
  <c r="X153" i="9"/>
  <c r="W153" i="9"/>
  <c r="U153" i="9"/>
  <c r="U164" i="9" s="1"/>
  <c r="T153" i="9"/>
  <c r="S149" i="9"/>
  <c r="R149" i="9"/>
  <c r="Q149" i="9"/>
  <c r="P149" i="9"/>
  <c r="O149" i="9"/>
  <c r="N149" i="9"/>
  <c r="M149" i="9"/>
  <c r="L149" i="9"/>
  <c r="K149" i="9"/>
  <c r="J149" i="9"/>
  <c r="I149" i="9"/>
  <c r="H149" i="9"/>
  <c r="G149" i="9"/>
  <c r="F149" i="9"/>
  <c r="E149" i="9"/>
  <c r="D149" i="9"/>
  <c r="C149" i="9"/>
  <c r="B149" i="9"/>
  <c r="AA148" i="9"/>
  <c r="Z148" i="9"/>
  <c r="Y148" i="9"/>
  <c r="X148" i="9"/>
  <c r="W148" i="9"/>
  <c r="U148" i="9"/>
  <c r="AH148" i="9" s="1"/>
  <c r="T148" i="9"/>
  <c r="AF147" i="9"/>
  <c r="AA147" i="9"/>
  <c r="Z147" i="9"/>
  <c r="Y147" i="9"/>
  <c r="X147" i="9"/>
  <c r="W147" i="9"/>
  <c r="U147" i="9"/>
  <c r="AH147" i="9" s="1"/>
  <c r="AQ147" i="9" s="1"/>
  <c r="T147" i="9"/>
  <c r="V147" i="9" s="1"/>
  <c r="AR147" i="9" s="1"/>
  <c r="AK146" i="9"/>
  <c r="AG146" i="9"/>
  <c r="AA146" i="9"/>
  <c r="Z146" i="9"/>
  <c r="Y146" i="9"/>
  <c r="X146" i="9"/>
  <c r="AJ146" i="9" s="1"/>
  <c r="W146" i="9"/>
  <c r="AH146" i="9" s="1"/>
  <c r="V146" i="9"/>
  <c r="AR146" i="9" s="1"/>
  <c r="U146" i="9"/>
  <c r="T146" i="9"/>
  <c r="AK145" i="9"/>
  <c r="AJ145" i="9"/>
  <c r="AB145" i="9"/>
  <c r="AA145" i="9"/>
  <c r="Z145" i="9"/>
  <c r="Y145" i="9"/>
  <c r="X145" i="9"/>
  <c r="W145" i="9"/>
  <c r="U145" i="9"/>
  <c r="AH145" i="9" s="1"/>
  <c r="T145" i="9"/>
  <c r="AQ144" i="9"/>
  <c r="AH144" i="9"/>
  <c r="AG144" i="9"/>
  <c r="AI144" i="9" s="1"/>
  <c r="AA144" i="9"/>
  <c r="Z144" i="9"/>
  <c r="Y144" i="9"/>
  <c r="X144" i="9"/>
  <c r="AJ144" i="9" s="1"/>
  <c r="W144" i="9"/>
  <c r="AF144" i="9" s="1"/>
  <c r="V144" i="9"/>
  <c r="AR144" i="9" s="1"/>
  <c r="U144" i="9"/>
  <c r="T144" i="9"/>
  <c r="AB144" i="9" s="1"/>
  <c r="AB143" i="9"/>
  <c r="AA143" i="9"/>
  <c r="Z143" i="9"/>
  <c r="Y143" i="9"/>
  <c r="X143" i="9"/>
  <c r="W143" i="9"/>
  <c r="U143" i="9"/>
  <c r="AH143" i="9" s="1"/>
  <c r="T143" i="9"/>
  <c r="AK142" i="9"/>
  <c r="AA142" i="9"/>
  <c r="Z142" i="9"/>
  <c r="Y142" i="9"/>
  <c r="X142" i="9"/>
  <c r="AJ142" i="9" s="1"/>
  <c r="W142" i="9"/>
  <c r="AH142" i="9" s="1"/>
  <c r="U142" i="9"/>
  <c r="T142" i="9"/>
  <c r="AK141" i="9"/>
  <c r="AA141" i="9"/>
  <c r="Z141" i="9"/>
  <c r="Y141" i="9"/>
  <c r="X141" i="9"/>
  <c r="W141" i="9"/>
  <c r="U141" i="9"/>
  <c r="AH141" i="9" s="1"/>
  <c r="T141" i="9"/>
  <c r="AB141" i="9" s="1"/>
  <c r="AP140" i="9"/>
  <c r="AO140" i="9"/>
  <c r="AK140" i="9"/>
  <c r="AH140" i="9"/>
  <c r="AQ140" i="9" s="1"/>
  <c r="AA140" i="9"/>
  <c r="Z140" i="9"/>
  <c r="Y140" i="9"/>
  <c r="X140" i="9"/>
  <c r="AJ140" i="9" s="1"/>
  <c r="W140" i="9"/>
  <c r="AF140" i="9" s="1"/>
  <c r="V140" i="9"/>
  <c r="AR140" i="9" s="1"/>
  <c r="U140" i="9"/>
  <c r="T140" i="9"/>
  <c r="AB140" i="9" s="1"/>
  <c r="AG139" i="9"/>
  <c r="AF139" i="9"/>
  <c r="AA139" i="9"/>
  <c r="Z139" i="9"/>
  <c r="Y139" i="9"/>
  <c r="X139" i="9"/>
  <c r="W139" i="9"/>
  <c r="V139" i="9"/>
  <c r="AR139" i="9" s="1"/>
  <c r="U139" i="9"/>
  <c r="T139" i="9"/>
  <c r="AK138" i="9"/>
  <c r="AB138" i="9"/>
  <c r="AA138" i="9"/>
  <c r="AA149" i="9" s="1"/>
  <c r="Z138" i="9"/>
  <c r="Y138" i="9"/>
  <c r="X138" i="9"/>
  <c r="AJ138" i="9" s="1"/>
  <c r="W138" i="9"/>
  <c r="U138" i="9"/>
  <c r="T138" i="9"/>
  <c r="S134" i="9"/>
  <c r="R134" i="9"/>
  <c r="Q134" i="9"/>
  <c r="P134" i="9"/>
  <c r="O134" i="9"/>
  <c r="N134" i="9"/>
  <c r="M134" i="9"/>
  <c r="L134" i="9"/>
  <c r="K134" i="9"/>
  <c r="J134" i="9"/>
  <c r="I134" i="9"/>
  <c r="H134" i="9"/>
  <c r="G134" i="9"/>
  <c r="F134" i="9"/>
  <c r="E134" i="9"/>
  <c r="D134" i="9"/>
  <c r="C134" i="9"/>
  <c r="B134" i="9"/>
  <c r="AA133" i="9"/>
  <c r="Z133" i="9"/>
  <c r="Y133" i="9"/>
  <c r="X133" i="9"/>
  <c r="AK133" i="9" s="1"/>
  <c r="W133" i="9"/>
  <c r="U133" i="9"/>
  <c r="T133" i="9"/>
  <c r="AB133" i="9" s="1"/>
  <c r="AK132" i="9"/>
  <c r="AH132" i="9"/>
  <c r="AA132" i="9"/>
  <c r="Z132" i="9"/>
  <c r="Y132" i="9"/>
  <c r="X132" i="9"/>
  <c r="AJ132" i="9" s="1"/>
  <c r="W132" i="9"/>
  <c r="U132" i="9"/>
  <c r="T132" i="9"/>
  <c r="AB132" i="9" s="1"/>
  <c r="AA131" i="9"/>
  <c r="Z131" i="9"/>
  <c r="Y131" i="9"/>
  <c r="X131" i="9"/>
  <c r="AG131" i="9" s="1"/>
  <c r="W131" i="9"/>
  <c r="AF131" i="9" s="1"/>
  <c r="V131" i="9"/>
  <c r="AR131" i="9" s="1"/>
  <c r="U131" i="9"/>
  <c r="T131" i="9"/>
  <c r="AA130" i="9"/>
  <c r="Z130" i="9"/>
  <c r="Y130" i="9"/>
  <c r="X130" i="9"/>
  <c r="AJ130" i="9" s="1"/>
  <c r="W130" i="9"/>
  <c r="U130" i="9"/>
  <c r="T130" i="9"/>
  <c r="AB130" i="9" s="1"/>
  <c r="AB129" i="9"/>
  <c r="AA129" i="9"/>
  <c r="Z129" i="9"/>
  <c r="Y129" i="9"/>
  <c r="X129" i="9"/>
  <c r="AK129" i="9" s="1"/>
  <c r="W129" i="9"/>
  <c r="U129" i="9"/>
  <c r="T129" i="9"/>
  <c r="AH128" i="9"/>
  <c r="AA128" i="9"/>
  <c r="Z128" i="9"/>
  <c r="Y128" i="9"/>
  <c r="X128" i="9"/>
  <c r="W128" i="9"/>
  <c r="U128" i="9"/>
  <c r="T128" i="9"/>
  <c r="AB128" i="9" s="1"/>
  <c r="AA127" i="9"/>
  <c r="Z127" i="9"/>
  <c r="Y127" i="9"/>
  <c r="X127" i="9"/>
  <c r="W127" i="9"/>
  <c r="U127" i="9"/>
  <c r="T127" i="9"/>
  <c r="AK126" i="9"/>
  <c r="AA126" i="9"/>
  <c r="Z126" i="9"/>
  <c r="Y126" i="9"/>
  <c r="X126" i="9"/>
  <c r="AJ126" i="9" s="1"/>
  <c r="W126" i="9"/>
  <c r="U126" i="9"/>
  <c r="T126" i="9"/>
  <c r="V126" i="9" s="1"/>
  <c r="AR126" i="9" s="1"/>
  <c r="AA125" i="9"/>
  <c r="Z125" i="9"/>
  <c r="Y125" i="9"/>
  <c r="X125" i="9"/>
  <c r="W125" i="9"/>
  <c r="U125" i="9"/>
  <c r="AH125" i="9" s="1"/>
  <c r="T125" i="9"/>
  <c r="AB125" i="9" s="1"/>
  <c r="AA124" i="9"/>
  <c r="Z124" i="9"/>
  <c r="Y124" i="9"/>
  <c r="X124" i="9"/>
  <c r="AK124" i="9" s="1"/>
  <c r="W124" i="9"/>
  <c r="U124" i="9"/>
  <c r="T124" i="9"/>
  <c r="AB124" i="9" s="1"/>
  <c r="AL124" i="9" s="1"/>
  <c r="AA123" i="9"/>
  <c r="Z123" i="9"/>
  <c r="Z134" i="9" s="1"/>
  <c r="Y123" i="9"/>
  <c r="X123" i="9"/>
  <c r="W123" i="9"/>
  <c r="U123" i="9"/>
  <c r="T123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E119" i="9"/>
  <c r="D119" i="9"/>
  <c r="C119" i="9"/>
  <c r="B119" i="9"/>
  <c r="AA118" i="9"/>
  <c r="Z118" i="9"/>
  <c r="Y118" i="9"/>
  <c r="X118" i="9"/>
  <c r="W118" i="9"/>
  <c r="AF118" i="9" s="1"/>
  <c r="U118" i="9"/>
  <c r="T118" i="9"/>
  <c r="AB118" i="9" s="1"/>
  <c r="AN118" i="9" s="1"/>
  <c r="AJ117" i="9"/>
  <c r="AA117" i="9"/>
  <c r="Z117" i="9"/>
  <c r="Y117" i="9"/>
  <c r="X117" i="9"/>
  <c r="AK117" i="9" s="1"/>
  <c r="W117" i="9"/>
  <c r="V117" i="9"/>
  <c r="AR117" i="9" s="1"/>
  <c r="U117" i="9"/>
  <c r="AH117" i="9" s="1"/>
  <c r="T117" i="9"/>
  <c r="AB116" i="9"/>
  <c r="AA116" i="9"/>
  <c r="Z116" i="9"/>
  <c r="Y116" i="9"/>
  <c r="X116" i="9"/>
  <c r="AK116" i="9" s="1"/>
  <c r="W116" i="9"/>
  <c r="U116" i="9"/>
  <c r="AH116" i="9" s="1"/>
  <c r="T116" i="9"/>
  <c r="AJ115" i="9"/>
  <c r="AA115" i="9"/>
  <c r="Z115" i="9"/>
  <c r="Y115" i="9"/>
  <c r="X115" i="9"/>
  <c r="AG115" i="9" s="1"/>
  <c r="W115" i="9"/>
  <c r="U115" i="9"/>
  <c r="AH115" i="9" s="1"/>
  <c r="T115" i="9"/>
  <c r="AP114" i="9"/>
  <c r="AO114" i="9"/>
  <c r="AG114" i="9"/>
  <c r="AA114" i="9"/>
  <c r="Z114" i="9"/>
  <c r="Y114" i="9"/>
  <c r="X114" i="9"/>
  <c r="W114" i="9"/>
  <c r="AF114" i="9" s="1"/>
  <c r="V114" i="9"/>
  <c r="AR114" i="9" s="1"/>
  <c r="U114" i="9"/>
  <c r="AH114" i="9" s="1"/>
  <c r="T114" i="9"/>
  <c r="AB114" i="9" s="1"/>
  <c r="AA113" i="9"/>
  <c r="Z113" i="9"/>
  <c r="Y113" i="9"/>
  <c r="X113" i="9"/>
  <c r="AK113" i="9" s="1"/>
  <c r="W113" i="9"/>
  <c r="AF113" i="9" s="1"/>
  <c r="U113" i="9"/>
  <c r="T113" i="9"/>
  <c r="AA112" i="9"/>
  <c r="Z112" i="9"/>
  <c r="Y112" i="9"/>
  <c r="X112" i="9"/>
  <c r="AK112" i="9" s="1"/>
  <c r="W112" i="9"/>
  <c r="U112" i="9"/>
  <c r="AH112" i="9" s="1"/>
  <c r="T112" i="9"/>
  <c r="AB112" i="9" s="1"/>
  <c r="AN112" i="9" s="1"/>
  <c r="AP111" i="9"/>
  <c r="AJ111" i="9"/>
  <c r="AA111" i="9"/>
  <c r="Z111" i="9"/>
  <c r="Y111" i="9"/>
  <c r="X111" i="9"/>
  <c r="W111" i="9"/>
  <c r="AF111" i="9" s="1"/>
  <c r="V111" i="9"/>
  <c r="U111" i="9"/>
  <c r="T111" i="9"/>
  <c r="AB111" i="9" s="1"/>
  <c r="AP110" i="9"/>
  <c r="AO110" i="9"/>
  <c r="AN110" i="9"/>
  <c r="AA110" i="9"/>
  <c r="Z110" i="9"/>
  <c r="Y110" i="9"/>
  <c r="X110" i="9"/>
  <c r="AG110" i="9" s="1"/>
  <c r="W110" i="9"/>
  <c r="AF110" i="9" s="1"/>
  <c r="V110" i="9"/>
  <c r="AR110" i="9" s="1"/>
  <c r="U110" i="9"/>
  <c r="AH110" i="9" s="1"/>
  <c r="AQ110" i="9" s="1"/>
  <c r="T110" i="9"/>
  <c r="AB110" i="9" s="1"/>
  <c r="AA109" i="9"/>
  <c r="Z109" i="9"/>
  <c r="Y109" i="9"/>
  <c r="X109" i="9"/>
  <c r="AK109" i="9" s="1"/>
  <c r="W109" i="9"/>
  <c r="U109" i="9"/>
  <c r="AH109" i="9" s="1"/>
  <c r="T109" i="9"/>
  <c r="V109" i="9" s="1"/>
  <c r="AR109" i="9" s="1"/>
  <c r="AJ108" i="9"/>
  <c r="AA108" i="9"/>
  <c r="Z108" i="9"/>
  <c r="Z119" i="9" s="1"/>
  <c r="Y108" i="9"/>
  <c r="X108" i="9"/>
  <c r="AK108" i="9" s="1"/>
  <c r="W108" i="9"/>
  <c r="U108" i="9"/>
  <c r="T108" i="9"/>
  <c r="AB108" i="9" s="1"/>
  <c r="S104" i="9"/>
  <c r="R104" i="9"/>
  <c r="Q104" i="9"/>
  <c r="P104" i="9"/>
  <c r="O104" i="9"/>
  <c r="N104" i="9"/>
  <c r="M104" i="9"/>
  <c r="L104" i="9"/>
  <c r="K104" i="9"/>
  <c r="J104" i="9"/>
  <c r="I104" i="9"/>
  <c r="H104" i="9"/>
  <c r="G104" i="9"/>
  <c r="F104" i="9"/>
  <c r="E104" i="9"/>
  <c r="D104" i="9"/>
  <c r="C104" i="9"/>
  <c r="B104" i="9"/>
  <c r="AA103" i="9"/>
  <c r="Z103" i="9"/>
  <c r="Y103" i="9"/>
  <c r="X103" i="9"/>
  <c r="W103" i="9"/>
  <c r="V103" i="9"/>
  <c r="U103" i="9"/>
  <c r="T103" i="9"/>
  <c r="AB103" i="9" s="1"/>
  <c r="AP102" i="9"/>
  <c r="AA102" i="9"/>
  <c r="Z102" i="9"/>
  <c r="Y102" i="9"/>
  <c r="X102" i="9"/>
  <c r="W102" i="9"/>
  <c r="AF102" i="9" s="1"/>
  <c r="V102" i="9"/>
  <c r="U102" i="9"/>
  <c r="T102" i="9"/>
  <c r="AB102" i="9" s="1"/>
  <c r="AN102" i="9" s="1"/>
  <c r="AK101" i="9"/>
  <c r="AJ101" i="9"/>
  <c r="AA101" i="9"/>
  <c r="Z101" i="9"/>
  <c r="Y101" i="9"/>
  <c r="X101" i="9"/>
  <c r="W101" i="9"/>
  <c r="U101" i="9"/>
  <c r="AH101" i="9" s="1"/>
  <c r="T101" i="9"/>
  <c r="AB101" i="9" s="1"/>
  <c r="AL101" i="9" s="1"/>
  <c r="AA100" i="9"/>
  <c r="Z100" i="9"/>
  <c r="Y100" i="9"/>
  <c r="X100" i="9"/>
  <c r="AG100" i="9" s="1"/>
  <c r="W100" i="9"/>
  <c r="U100" i="9"/>
  <c r="AH100" i="9" s="1"/>
  <c r="T100" i="9"/>
  <c r="AB100" i="9" s="1"/>
  <c r="AA99" i="9"/>
  <c r="Z99" i="9"/>
  <c r="Y99" i="9"/>
  <c r="X99" i="9"/>
  <c r="W99" i="9"/>
  <c r="AF99" i="9" s="1"/>
  <c r="V99" i="9"/>
  <c r="U99" i="9"/>
  <c r="AH99" i="9" s="1"/>
  <c r="AQ99" i="9" s="1"/>
  <c r="T99" i="9"/>
  <c r="AB99" i="9" s="1"/>
  <c r="AA98" i="9"/>
  <c r="Z98" i="9"/>
  <c r="Y98" i="9"/>
  <c r="X98" i="9"/>
  <c r="AG98" i="9" s="1"/>
  <c r="W98" i="9"/>
  <c r="AF98" i="9" s="1"/>
  <c r="V98" i="9"/>
  <c r="U98" i="9"/>
  <c r="T98" i="9"/>
  <c r="AB98" i="9" s="1"/>
  <c r="AN98" i="9" s="1"/>
  <c r="AK97" i="9"/>
  <c r="AJ97" i="9"/>
  <c r="AA97" i="9"/>
  <c r="Z97" i="9"/>
  <c r="Y97" i="9"/>
  <c r="X97" i="9"/>
  <c r="AG97" i="9" s="1"/>
  <c r="W97" i="9"/>
  <c r="AF97" i="9" s="1"/>
  <c r="V97" i="9"/>
  <c r="AR97" i="9" s="1"/>
  <c r="U97" i="9"/>
  <c r="T97" i="9"/>
  <c r="AK96" i="9"/>
  <c r="AA96" i="9"/>
  <c r="Z96" i="9"/>
  <c r="Y96" i="9"/>
  <c r="Y104" i="9" s="1"/>
  <c r="X96" i="9"/>
  <c r="AJ96" i="9" s="1"/>
  <c r="W96" i="9"/>
  <c r="AF96" i="9" s="1"/>
  <c r="U96" i="9"/>
  <c r="AH96" i="9" s="1"/>
  <c r="T96" i="9"/>
  <c r="AA95" i="9"/>
  <c r="Z95" i="9"/>
  <c r="Y95" i="9"/>
  <c r="X95" i="9"/>
  <c r="AJ95" i="9" s="1"/>
  <c r="W95" i="9"/>
  <c r="AF95" i="9" s="1"/>
  <c r="U95" i="9"/>
  <c r="T95" i="9"/>
  <c r="AB95" i="9" s="1"/>
  <c r="AF94" i="9"/>
  <c r="AB94" i="9"/>
  <c r="AA94" i="9"/>
  <c r="Z94" i="9"/>
  <c r="Y94" i="9"/>
  <c r="X94" i="9"/>
  <c r="W94" i="9"/>
  <c r="U94" i="9"/>
  <c r="AH94" i="9" s="1"/>
  <c r="T94" i="9"/>
  <c r="AN93" i="9"/>
  <c r="AB93" i="9"/>
  <c r="AA93" i="9"/>
  <c r="Z93" i="9"/>
  <c r="Z104" i="9" s="1"/>
  <c r="Y93" i="9"/>
  <c r="X93" i="9"/>
  <c r="AK93" i="9" s="1"/>
  <c r="W93" i="9"/>
  <c r="U93" i="9"/>
  <c r="T93" i="9"/>
  <c r="S89" i="9"/>
  <c r="R89" i="9"/>
  <c r="Q89" i="9"/>
  <c r="P89" i="9"/>
  <c r="O89" i="9"/>
  <c r="N89" i="9"/>
  <c r="M89" i="9"/>
  <c r="L89" i="9"/>
  <c r="K89" i="9"/>
  <c r="J89" i="9"/>
  <c r="I89" i="9"/>
  <c r="H89" i="9"/>
  <c r="G89" i="9"/>
  <c r="F89" i="9"/>
  <c r="E89" i="9"/>
  <c r="D89" i="9"/>
  <c r="C89" i="9"/>
  <c r="B89" i="9"/>
  <c r="AJ88" i="9"/>
  <c r="AA88" i="9"/>
  <c r="Z88" i="9"/>
  <c r="Y88" i="9"/>
  <c r="X88" i="9"/>
  <c r="AG88" i="9" s="1"/>
  <c r="W88" i="9"/>
  <c r="AF88" i="9" s="1"/>
  <c r="V88" i="9"/>
  <c r="AR88" i="9" s="1"/>
  <c r="U88" i="9"/>
  <c r="AH88" i="9" s="1"/>
  <c r="AQ88" i="9" s="1"/>
  <c r="T88" i="9"/>
  <c r="AB88" i="9" s="1"/>
  <c r="AA87" i="9"/>
  <c r="Z87" i="9"/>
  <c r="Y87" i="9"/>
  <c r="X87" i="9"/>
  <c r="W87" i="9"/>
  <c r="U87" i="9"/>
  <c r="AH87" i="9" s="1"/>
  <c r="T87" i="9"/>
  <c r="AB87" i="9" s="1"/>
  <c r="AA86" i="9"/>
  <c r="Z86" i="9"/>
  <c r="Y86" i="9"/>
  <c r="X86" i="9"/>
  <c r="AJ86" i="9" s="1"/>
  <c r="W86" i="9"/>
  <c r="AF86" i="9" s="1"/>
  <c r="U86" i="9"/>
  <c r="AH86" i="9" s="1"/>
  <c r="T86" i="9"/>
  <c r="V86" i="9" s="1"/>
  <c r="AR86" i="9" s="1"/>
  <c r="AA85" i="9"/>
  <c r="Z85" i="9"/>
  <c r="Y85" i="9"/>
  <c r="X85" i="9"/>
  <c r="AJ85" i="9" s="1"/>
  <c r="W85" i="9"/>
  <c r="U85" i="9"/>
  <c r="AH85" i="9" s="1"/>
  <c r="T85" i="9"/>
  <c r="AA84" i="9"/>
  <c r="Z84" i="9"/>
  <c r="Y84" i="9"/>
  <c r="X84" i="9"/>
  <c r="AK84" i="9" s="1"/>
  <c r="W84" i="9"/>
  <c r="U84" i="9"/>
  <c r="AH84" i="9" s="1"/>
  <c r="T84" i="9"/>
  <c r="AB84" i="9" s="1"/>
  <c r="AA83" i="9"/>
  <c r="Z83" i="9"/>
  <c r="Y83" i="9"/>
  <c r="X83" i="9"/>
  <c r="W83" i="9"/>
  <c r="U83" i="9"/>
  <c r="AH83" i="9" s="1"/>
  <c r="T83" i="9"/>
  <c r="AB83" i="9" s="1"/>
  <c r="AN83" i="9" s="1"/>
  <c r="AA82" i="9"/>
  <c r="Z82" i="9"/>
  <c r="Y82" i="9"/>
  <c r="X82" i="9"/>
  <c r="AJ82" i="9" s="1"/>
  <c r="W82" i="9"/>
  <c r="AF82" i="9" s="1"/>
  <c r="U82" i="9"/>
  <c r="T82" i="9"/>
  <c r="V82" i="9" s="1"/>
  <c r="AR82" i="9" s="1"/>
  <c r="AA81" i="9"/>
  <c r="Z81" i="9"/>
  <c r="Y81" i="9"/>
  <c r="X81" i="9"/>
  <c r="AJ81" i="9" s="1"/>
  <c r="W81" i="9"/>
  <c r="U81" i="9"/>
  <c r="AH81" i="9" s="1"/>
  <c r="T81" i="9"/>
  <c r="AB81" i="9" s="1"/>
  <c r="AJ80" i="9"/>
  <c r="AA80" i="9"/>
  <c r="Z80" i="9"/>
  <c r="Y80" i="9"/>
  <c r="X80" i="9"/>
  <c r="AK80" i="9" s="1"/>
  <c r="W80" i="9"/>
  <c r="U80" i="9"/>
  <c r="T80" i="9"/>
  <c r="AB80" i="9" s="1"/>
  <c r="AA79" i="9"/>
  <c r="Z79" i="9"/>
  <c r="Y79" i="9"/>
  <c r="X79" i="9"/>
  <c r="W79" i="9"/>
  <c r="AF79" i="9" s="1"/>
  <c r="U79" i="9"/>
  <c r="AH79" i="9" s="1"/>
  <c r="T79" i="9"/>
  <c r="AA78" i="9"/>
  <c r="AA89" i="9" s="1"/>
  <c r="Z78" i="9"/>
  <c r="Y78" i="9"/>
  <c r="X78" i="9"/>
  <c r="AJ78" i="9" s="1"/>
  <c r="W78" i="9"/>
  <c r="AF78" i="9" s="1"/>
  <c r="U78" i="9"/>
  <c r="T78" i="9"/>
  <c r="V78" i="9" s="1"/>
  <c r="AR78" i="9" s="1"/>
  <c r="S74" i="9"/>
  <c r="R74" i="9"/>
  <c r="Q74" i="9"/>
  <c r="P74" i="9"/>
  <c r="O74" i="9"/>
  <c r="N74" i="9"/>
  <c r="M74" i="9"/>
  <c r="L74" i="9"/>
  <c r="K74" i="9"/>
  <c r="J74" i="9"/>
  <c r="I74" i="9"/>
  <c r="H74" i="9"/>
  <c r="G74" i="9"/>
  <c r="F74" i="9"/>
  <c r="E74" i="9"/>
  <c r="D74" i="9"/>
  <c r="C74" i="9"/>
  <c r="B74" i="9"/>
  <c r="AA73" i="9"/>
  <c r="Z73" i="9"/>
  <c r="Y73" i="9"/>
  <c r="X73" i="9"/>
  <c r="AJ73" i="9" s="1"/>
  <c r="W73" i="9"/>
  <c r="U73" i="9"/>
  <c r="AH73" i="9" s="1"/>
  <c r="T73" i="9"/>
  <c r="AB73" i="9" s="1"/>
  <c r="AK72" i="9"/>
  <c r="AJ72" i="9"/>
  <c r="AA72" i="9"/>
  <c r="Z72" i="9"/>
  <c r="Y72" i="9"/>
  <c r="X72" i="9"/>
  <c r="AG72" i="9" s="1"/>
  <c r="W72" i="9"/>
  <c r="V72" i="9"/>
  <c r="AR72" i="9" s="1"/>
  <c r="U72" i="9"/>
  <c r="T72" i="9"/>
  <c r="AB72" i="9" s="1"/>
  <c r="AP72" i="9" s="1"/>
  <c r="AA71" i="9"/>
  <c r="Z71" i="9"/>
  <c r="Y71" i="9"/>
  <c r="X71" i="9"/>
  <c r="W71" i="9"/>
  <c r="AF71" i="9" s="1"/>
  <c r="U71" i="9"/>
  <c r="AH71" i="9" s="1"/>
  <c r="T71" i="9"/>
  <c r="AA70" i="9"/>
  <c r="Z70" i="9"/>
  <c r="Y70" i="9"/>
  <c r="X70" i="9"/>
  <c r="AJ70" i="9" s="1"/>
  <c r="W70" i="9"/>
  <c r="AF70" i="9" s="1"/>
  <c r="U70" i="9"/>
  <c r="T70" i="9"/>
  <c r="V70" i="9" s="1"/>
  <c r="AR70" i="9" s="1"/>
  <c r="AA69" i="9"/>
  <c r="Z69" i="9"/>
  <c r="Y69" i="9"/>
  <c r="X69" i="9"/>
  <c r="W69" i="9"/>
  <c r="U69" i="9"/>
  <c r="T69" i="9"/>
  <c r="AB69" i="9" s="1"/>
  <c r="AJ68" i="9"/>
  <c r="AA68" i="9"/>
  <c r="Z68" i="9"/>
  <c r="Y68" i="9"/>
  <c r="X68" i="9"/>
  <c r="AK68" i="9" s="1"/>
  <c r="W68" i="9"/>
  <c r="U68" i="9"/>
  <c r="T68" i="9"/>
  <c r="AB68" i="9" s="1"/>
  <c r="AB67" i="9"/>
  <c r="AP67" i="9" s="1"/>
  <c r="AA67" i="9"/>
  <c r="Z67" i="9"/>
  <c r="Y67" i="9"/>
  <c r="X67" i="9"/>
  <c r="W67" i="9"/>
  <c r="AF67" i="9" s="1"/>
  <c r="U67" i="9"/>
  <c r="T67" i="9"/>
  <c r="AK66" i="9"/>
  <c r="AA66" i="9"/>
  <c r="Z66" i="9"/>
  <c r="Y66" i="9"/>
  <c r="X66" i="9"/>
  <c r="AJ66" i="9" s="1"/>
  <c r="W66" i="9"/>
  <c r="AF66" i="9" s="1"/>
  <c r="V66" i="9"/>
  <c r="AR66" i="9" s="1"/>
  <c r="U66" i="9"/>
  <c r="AH66" i="9" s="1"/>
  <c r="T66" i="9"/>
  <c r="AA65" i="9"/>
  <c r="Z65" i="9"/>
  <c r="Y65" i="9"/>
  <c r="X65" i="9"/>
  <c r="AJ65" i="9" s="1"/>
  <c r="W65" i="9"/>
  <c r="AF65" i="9" s="1"/>
  <c r="U65" i="9"/>
  <c r="AH65" i="9" s="1"/>
  <c r="AQ65" i="9" s="1"/>
  <c r="T65" i="9"/>
  <c r="AB65" i="9" s="1"/>
  <c r="AP64" i="9"/>
  <c r="AO64" i="9"/>
  <c r="AA64" i="9"/>
  <c r="Z64" i="9"/>
  <c r="Y64" i="9"/>
  <c r="X64" i="9"/>
  <c r="AK64" i="9" s="1"/>
  <c r="W64" i="9"/>
  <c r="U64" i="9"/>
  <c r="AH64" i="9" s="1"/>
  <c r="T64" i="9"/>
  <c r="AB64" i="9" s="1"/>
  <c r="AA63" i="9"/>
  <c r="Z63" i="9"/>
  <c r="Y63" i="9"/>
  <c r="X63" i="9"/>
  <c r="AJ63" i="9" s="1"/>
  <c r="W63" i="9"/>
  <c r="AF63" i="9" s="1"/>
  <c r="U63" i="9"/>
  <c r="T63" i="9"/>
  <c r="S59" i="9"/>
  <c r="R59" i="9"/>
  <c r="Q59" i="9"/>
  <c r="P59" i="9"/>
  <c r="O59" i="9"/>
  <c r="N59" i="9"/>
  <c r="M59" i="9"/>
  <c r="L59" i="9"/>
  <c r="K59" i="9"/>
  <c r="J59" i="9"/>
  <c r="I59" i="9"/>
  <c r="H59" i="9"/>
  <c r="G59" i="9"/>
  <c r="F59" i="9"/>
  <c r="E59" i="9"/>
  <c r="D59" i="9"/>
  <c r="C59" i="9"/>
  <c r="B59" i="9"/>
  <c r="AF58" i="9"/>
  <c r="AA58" i="9"/>
  <c r="Z58" i="9"/>
  <c r="Y58" i="9"/>
  <c r="X58" i="9"/>
  <c r="W58" i="9"/>
  <c r="U58" i="9"/>
  <c r="T58" i="9"/>
  <c r="AJ57" i="9"/>
  <c r="AA57" i="9"/>
  <c r="Z57" i="9"/>
  <c r="Y57" i="9"/>
  <c r="X57" i="9"/>
  <c r="AK57" i="9" s="1"/>
  <c r="W57" i="9"/>
  <c r="AF57" i="9" s="1"/>
  <c r="V57" i="9"/>
  <c r="AR57" i="9" s="1"/>
  <c r="U57" i="9"/>
  <c r="AH57" i="9" s="1"/>
  <c r="AQ57" i="9" s="1"/>
  <c r="T57" i="9"/>
  <c r="AB57" i="9" s="1"/>
  <c r="AA56" i="9"/>
  <c r="Z56" i="9"/>
  <c r="Y56" i="9"/>
  <c r="X56" i="9"/>
  <c r="AK56" i="9" s="1"/>
  <c r="W56" i="9"/>
  <c r="U56" i="9"/>
  <c r="T56" i="9"/>
  <c r="AB56" i="9" s="1"/>
  <c r="AF55" i="9"/>
  <c r="AA55" i="9"/>
  <c r="Z55" i="9"/>
  <c r="Y55" i="9"/>
  <c r="X55" i="9"/>
  <c r="AJ55" i="9" s="1"/>
  <c r="W55" i="9"/>
  <c r="U55" i="9"/>
  <c r="AH55" i="9" s="1"/>
  <c r="T55" i="9"/>
  <c r="AJ54" i="9"/>
  <c r="AA54" i="9"/>
  <c r="Z54" i="9"/>
  <c r="Y54" i="9"/>
  <c r="X54" i="9"/>
  <c r="W54" i="9"/>
  <c r="AF54" i="9" s="1"/>
  <c r="U54" i="9"/>
  <c r="AH54" i="9" s="1"/>
  <c r="T54" i="9"/>
  <c r="AA53" i="9"/>
  <c r="Z53" i="9"/>
  <c r="Y53" i="9"/>
  <c r="X53" i="9"/>
  <c r="AK53" i="9" s="1"/>
  <c r="W53" i="9"/>
  <c r="AF53" i="9" s="1"/>
  <c r="V53" i="9"/>
  <c r="AR53" i="9" s="1"/>
  <c r="U53" i="9"/>
  <c r="T53" i="9"/>
  <c r="AB53" i="9" s="1"/>
  <c r="AJ52" i="9"/>
  <c r="AA52" i="9"/>
  <c r="Z52" i="9"/>
  <c r="Y52" i="9"/>
  <c r="X52" i="9"/>
  <c r="AK52" i="9" s="1"/>
  <c r="W52" i="9"/>
  <c r="U52" i="9"/>
  <c r="T52" i="9"/>
  <c r="AB52" i="9" s="1"/>
  <c r="AK51" i="9"/>
  <c r="AF51" i="9"/>
  <c r="AA51" i="9"/>
  <c r="Z51" i="9"/>
  <c r="Y51" i="9"/>
  <c r="X51" i="9"/>
  <c r="AJ51" i="9" s="1"/>
  <c r="W51" i="9"/>
  <c r="U51" i="9"/>
  <c r="T51" i="9"/>
  <c r="AJ50" i="9"/>
  <c r="AA50" i="9"/>
  <c r="Z50" i="9"/>
  <c r="Y50" i="9"/>
  <c r="X50" i="9"/>
  <c r="W50" i="9"/>
  <c r="AF50" i="9" s="1"/>
  <c r="U50" i="9"/>
  <c r="AH50" i="9" s="1"/>
  <c r="AQ50" i="9" s="1"/>
  <c r="T50" i="9"/>
  <c r="AA49" i="9"/>
  <c r="Z49" i="9"/>
  <c r="Y49" i="9"/>
  <c r="X49" i="9"/>
  <c r="AK49" i="9" s="1"/>
  <c r="W49" i="9"/>
  <c r="U49" i="9"/>
  <c r="T49" i="9"/>
  <c r="AB49" i="9" s="1"/>
  <c r="AJ48" i="9"/>
  <c r="AB48" i="9"/>
  <c r="AN48" i="9" s="1"/>
  <c r="AA48" i="9"/>
  <c r="Z48" i="9"/>
  <c r="Y48" i="9"/>
  <c r="X48" i="9"/>
  <c r="AK48" i="9" s="1"/>
  <c r="W48" i="9"/>
  <c r="U48" i="9"/>
  <c r="T48" i="9"/>
  <c r="S44" i="9"/>
  <c r="R44" i="9"/>
  <c r="Q44" i="9"/>
  <c r="P44" i="9"/>
  <c r="O44" i="9"/>
  <c r="N44" i="9"/>
  <c r="M44" i="9"/>
  <c r="L44" i="9"/>
  <c r="K44" i="9"/>
  <c r="J44" i="9"/>
  <c r="I44" i="9"/>
  <c r="H44" i="9"/>
  <c r="G44" i="9"/>
  <c r="F44" i="9"/>
  <c r="E44" i="9"/>
  <c r="D44" i="9"/>
  <c r="C44" i="9"/>
  <c r="B44" i="9"/>
  <c r="AA43" i="9"/>
  <c r="Z43" i="9"/>
  <c r="Y43" i="9"/>
  <c r="X43" i="9"/>
  <c r="AJ43" i="9" s="1"/>
  <c r="W43" i="9"/>
  <c r="AF43" i="9" s="1"/>
  <c r="U43" i="9"/>
  <c r="T43" i="9"/>
  <c r="AF42" i="9"/>
  <c r="AA42" i="9"/>
  <c r="Z42" i="9"/>
  <c r="Y42" i="9"/>
  <c r="X42" i="9"/>
  <c r="AJ42" i="9" s="1"/>
  <c r="W42" i="9"/>
  <c r="U42" i="9"/>
  <c r="T42" i="9"/>
  <c r="AG41" i="9"/>
  <c r="AA41" i="9"/>
  <c r="Z41" i="9"/>
  <c r="Y41" i="9"/>
  <c r="X41" i="9"/>
  <c r="AK41" i="9" s="1"/>
  <c r="W41" i="9"/>
  <c r="U41" i="9"/>
  <c r="T41" i="9"/>
  <c r="AB41" i="9" s="1"/>
  <c r="AJ40" i="9"/>
  <c r="AA40" i="9"/>
  <c r="Z40" i="9"/>
  <c r="Y40" i="9"/>
  <c r="X40" i="9"/>
  <c r="AK40" i="9" s="1"/>
  <c r="W40" i="9"/>
  <c r="U40" i="9"/>
  <c r="AH40" i="9" s="1"/>
  <c r="T40" i="9"/>
  <c r="AB40" i="9" s="1"/>
  <c r="AA39" i="9"/>
  <c r="Z39" i="9"/>
  <c r="Y39" i="9"/>
  <c r="X39" i="9"/>
  <c r="AJ39" i="9" s="1"/>
  <c r="W39" i="9"/>
  <c r="U39" i="9"/>
  <c r="AH39" i="9" s="1"/>
  <c r="T39" i="9"/>
  <c r="AA38" i="9"/>
  <c r="Z38" i="9"/>
  <c r="Y38" i="9"/>
  <c r="X38" i="9"/>
  <c r="W38" i="9"/>
  <c r="AF38" i="9" s="1"/>
  <c r="U38" i="9"/>
  <c r="AH38" i="9" s="1"/>
  <c r="T38" i="9"/>
  <c r="AA37" i="9"/>
  <c r="Z37" i="9"/>
  <c r="Y37" i="9"/>
  <c r="X37" i="9"/>
  <c r="AK37" i="9" s="1"/>
  <c r="W37" i="9"/>
  <c r="AF37" i="9" s="1"/>
  <c r="V37" i="9"/>
  <c r="AR37" i="9" s="1"/>
  <c r="U37" i="9"/>
  <c r="AH37" i="9" s="1"/>
  <c r="AQ37" i="9" s="1"/>
  <c r="T37" i="9"/>
  <c r="AB37" i="9" s="1"/>
  <c r="AA36" i="9"/>
  <c r="Z36" i="9"/>
  <c r="Y36" i="9"/>
  <c r="X36" i="9"/>
  <c r="AK36" i="9" s="1"/>
  <c r="W36" i="9"/>
  <c r="U36" i="9"/>
  <c r="T36" i="9"/>
  <c r="AB36" i="9" s="1"/>
  <c r="AA35" i="9"/>
  <c r="Z35" i="9"/>
  <c r="Y35" i="9"/>
  <c r="X35" i="9"/>
  <c r="AJ35" i="9" s="1"/>
  <c r="W35" i="9"/>
  <c r="AF35" i="9" s="1"/>
  <c r="U35" i="9"/>
  <c r="T35" i="9"/>
  <c r="AJ34" i="9"/>
  <c r="AA34" i="9"/>
  <c r="Z34" i="9"/>
  <c r="Y34" i="9"/>
  <c r="X34" i="9"/>
  <c r="W34" i="9"/>
  <c r="AF34" i="9" s="1"/>
  <c r="U34" i="9"/>
  <c r="AH34" i="9" s="1"/>
  <c r="T34" i="9"/>
  <c r="AA33" i="9"/>
  <c r="Z33" i="9"/>
  <c r="Y33" i="9"/>
  <c r="X33" i="9"/>
  <c r="W33" i="9"/>
  <c r="U33" i="9"/>
  <c r="AH33" i="9" s="1"/>
  <c r="T33" i="9"/>
  <c r="AB33" i="9" s="1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29" i="9"/>
  <c r="C29" i="9"/>
  <c r="B29" i="9"/>
  <c r="AJ28" i="9"/>
  <c r="AA28" i="9"/>
  <c r="Z28" i="9"/>
  <c r="Y28" i="9"/>
  <c r="X28" i="9"/>
  <c r="AK28" i="9" s="1"/>
  <c r="W28" i="9"/>
  <c r="U28" i="9"/>
  <c r="T28" i="9"/>
  <c r="AG28" i="9" s="1"/>
  <c r="AK27" i="9"/>
  <c r="AA27" i="9"/>
  <c r="Z27" i="9"/>
  <c r="Y27" i="9"/>
  <c r="X27" i="9"/>
  <c r="AJ27" i="9" s="1"/>
  <c r="W27" i="9"/>
  <c r="AF27" i="9" s="1"/>
  <c r="U27" i="9"/>
  <c r="AH27" i="9" s="1"/>
  <c r="AQ27" i="9" s="1"/>
  <c r="T27" i="9"/>
  <c r="AB26" i="9"/>
  <c r="AA26" i="9"/>
  <c r="Z26" i="9"/>
  <c r="Y26" i="9"/>
  <c r="X26" i="9"/>
  <c r="AJ26" i="9" s="1"/>
  <c r="W26" i="9"/>
  <c r="U26" i="9"/>
  <c r="T26" i="9"/>
  <c r="AA25" i="9"/>
  <c r="Z25" i="9"/>
  <c r="Y25" i="9"/>
  <c r="X25" i="9"/>
  <c r="AG25" i="9" s="1"/>
  <c r="W25" i="9"/>
  <c r="U25" i="9"/>
  <c r="T25" i="9"/>
  <c r="V25" i="9" s="1"/>
  <c r="AN24" i="9"/>
  <c r="AK24" i="9"/>
  <c r="AB24" i="9"/>
  <c r="AA24" i="9"/>
  <c r="Z24" i="9"/>
  <c r="Y24" i="9"/>
  <c r="X24" i="9"/>
  <c r="AJ24" i="9" s="1"/>
  <c r="W24" i="9"/>
  <c r="U24" i="9"/>
  <c r="AH24" i="9" s="1"/>
  <c r="T24" i="9"/>
  <c r="AJ23" i="9"/>
  <c r="AG23" i="9"/>
  <c r="AA23" i="9"/>
  <c r="Z23" i="9"/>
  <c r="Y23" i="9"/>
  <c r="X23" i="9"/>
  <c r="AK23" i="9" s="1"/>
  <c r="W23" i="9"/>
  <c r="U23" i="9"/>
  <c r="T23" i="9"/>
  <c r="AB23" i="9" s="1"/>
  <c r="AA22" i="9"/>
  <c r="Z22" i="9"/>
  <c r="Y22" i="9"/>
  <c r="X22" i="9"/>
  <c r="AG22" i="9" s="1"/>
  <c r="W22" i="9"/>
  <c r="U22" i="9"/>
  <c r="AH22" i="9" s="1"/>
  <c r="T22" i="9"/>
  <c r="AN21" i="9"/>
  <c r="AK21" i="9"/>
  <c r="AG21" i="9"/>
  <c r="AA21" i="9"/>
  <c r="Z21" i="9"/>
  <c r="Y21" i="9"/>
  <c r="X21" i="9"/>
  <c r="AJ21" i="9" s="1"/>
  <c r="W21" i="9"/>
  <c r="AF21" i="9" s="1"/>
  <c r="V21" i="9"/>
  <c r="AR21" i="9" s="1"/>
  <c r="U21" i="9"/>
  <c r="T21" i="9"/>
  <c r="AB21" i="9" s="1"/>
  <c r="AF20" i="9"/>
  <c r="AA20" i="9"/>
  <c r="Z20" i="9"/>
  <c r="Y20" i="9"/>
  <c r="X20" i="9"/>
  <c r="AK20" i="9" s="1"/>
  <c r="W20" i="9"/>
  <c r="U20" i="9"/>
  <c r="T20" i="9"/>
  <c r="AK19" i="9"/>
  <c r="AA19" i="9"/>
  <c r="Z19" i="9"/>
  <c r="Y19" i="9"/>
  <c r="X19" i="9"/>
  <c r="AJ19" i="9" s="1"/>
  <c r="W19" i="9"/>
  <c r="AH19" i="9" s="1"/>
  <c r="V19" i="9"/>
  <c r="AR19" i="9" s="1"/>
  <c r="U19" i="9"/>
  <c r="T19" i="9"/>
  <c r="AB19" i="9" s="1"/>
  <c r="AA18" i="9"/>
  <c r="Z18" i="9"/>
  <c r="Y18" i="9"/>
  <c r="X18" i="9"/>
  <c r="X29" i="9" s="1"/>
  <c r="W18" i="9"/>
  <c r="AH18" i="9" s="1"/>
  <c r="U18" i="9"/>
  <c r="T18" i="9"/>
  <c r="AH13" i="9"/>
  <c r="AK12" i="9"/>
  <c r="AF11" i="9"/>
  <c r="AJ11" i="9"/>
  <c r="AK10" i="9"/>
  <c r="AJ10" i="9"/>
  <c r="AF8" i="9"/>
  <c r="AK7" i="9"/>
  <c r="AJ7" i="9"/>
  <c r="AJ6" i="9"/>
  <c r="AK5" i="9"/>
  <c r="AF5" i="9"/>
  <c r="AH5" i="9"/>
  <c r="AQ5" i="9" s="1"/>
  <c r="AJ5" i="9"/>
  <c r="AH4" i="9"/>
  <c r="S14" i="9"/>
  <c r="Q14" i="9"/>
  <c r="M14" i="9"/>
  <c r="K14" i="9"/>
  <c r="E14" i="9"/>
  <c r="C14" i="9"/>
  <c r="AN191" i="1"/>
  <c r="AO159" i="1"/>
  <c r="C3" i="1"/>
  <c r="D3" i="1"/>
  <c r="E3" i="1"/>
  <c r="F3" i="1"/>
  <c r="G3" i="1"/>
  <c r="H3" i="1"/>
  <c r="J3" i="1"/>
  <c r="K3" i="1"/>
  <c r="L3" i="1"/>
  <c r="M3" i="1"/>
  <c r="O3" i="1"/>
  <c r="P3" i="1"/>
  <c r="Q3" i="1"/>
  <c r="R3" i="1"/>
  <c r="C4" i="1"/>
  <c r="D4" i="1"/>
  <c r="E4" i="1"/>
  <c r="F4" i="1"/>
  <c r="G4" i="1"/>
  <c r="H4" i="1"/>
  <c r="J4" i="1"/>
  <c r="K4" i="1"/>
  <c r="L4" i="1"/>
  <c r="M4" i="1"/>
  <c r="O4" i="1"/>
  <c r="P4" i="1"/>
  <c r="Q4" i="1"/>
  <c r="R4" i="1"/>
  <c r="C5" i="1"/>
  <c r="D5" i="1"/>
  <c r="E5" i="1"/>
  <c r="F5" i="1"/>
  <c r="G5" i="1"/>
  <c r="H5" i="1"/>
  <c r="J5" i="1"/>
  <c r="K5" i="1"/>
  <c r="L5" i="1"/>
  <c r="M5" i="1"/>
  <c r="O5" i="1"/>
  <c r="P5" i="1"/>
  <c r="Q5" i="1"/>
  <c r="R5" i="1"/>
  <c r="C6" i="1"/>
  <c r="D6" i="1"/>
  <c r="E6" i="1"/>
  <c r="F6" i="1"/>
  <c r="G6" i="1"/>
  <c r="H6" i="1"/>
  <c r="J6" i="1"/>
  <c r="K6" i="1"/>
  <c r="L6" i="1"/>
  <c r="M6" i="1"/>
  <c r="O6" i="1"/>
  <c r="P6" i="1"/>
  <c r="Q6" i="1"/>
  <c r="R6" i="1"/>
  <c r="C7" i="1"/>
  <c r="D7" i="1"/>
  <c r="E7" i="1"/>
  <c r="F7" i="1"/>
  <c r="G7" i="1"/>
  <c r="H7" i="1"/>
  <c r="J7" i="1"/>
  <c r="K7" i="1"/>
  <c r="L7" i="1"/>
  <c r="M7" i="1"/>
  <c r="O7" i="1"/>
  <c r="P7" i="1"/>
  <c r="Q7" i="1"/>
  <c r="R7" i="1"/>
  <c r="C8" i="1"/>
  <c r="D8" i="1"/>
  <c r="E8" i="1"/>
  <c r="F8" i="1"/>
  <c r="G8" i="1"/>
  <c r="H8" i="1"/>
  <c r="J8" i="1"/>
  <c r="K8" i="1"/>
  <c r="L8" i="1"/>
  <c r="M8" i="1"/>
  <c r="O8" i="1"/>
  <c r="P8" i="1"/>
  <c r="Q8" i="1"/>
  <c r="R8" i="1"/>
  <c r="C9" i="1"/>
  <c r="D9" i="1"/>
  <c r="E9" i="1"/>
  <c r="F9" i="1"/>
  <c r="G9" i="1"/>
  <c r="H9" i="1"/>
  <c r="J9" i="1"/>
  <c r="K9" i="1"/>
  <c r="L9" i="1"/>
  <c r="M9" i="1"/>
  <c r="O9" i="1"/>
  <c r="P9" i="1"/>
  <c r="Q9" i="1"/>
  <c r="R9" i="1"/>
  <c r="C10" i="1"/>
  <c r="D10" i="1"/>
  <c r="E10" i="1"/>
  <c r="F10" i="1"/>
  <c r="G10" i="1"/>
  <c r="H10" i="1"/>
  <c r="J10" i="1"/>
  <c r="K10" i="1"/>
  <c r="L10" i="1"/>
  <c r="M10" i="1"/>
  <c r="O10" i="1"/>
  <c r="P10" i="1"/>
  <c r="Q10" i="1"/>
  <c r="R10" i="1"/>
  <c r="C11" i="1"/>
  <c r="D11" i="1"/>
  <c r="E11" i="1"/>
  <c r="F11" i="1"/>
  <c r="G11" i="1"/>
  <c r="H11" i="1"/>
  <c r="J11" i="1"/>
  <c r="K11" i="1"/>
  <c r="L11" i="1"/>
  <c r="M11" i="1"/>
  <c r="O11" i="1"/>
  <c r="P11" i="1"/>
  <c r="Q11" i="1"/>
  <c r="R11" i="1"/>
  <c r="C12" i="1"/>
  <c r="D12" i="1"/>
  <c r="E12" i="1"/>
  <c r="F12" i="1"/>
  <c r="G12" i="1"/>
  <c r="H12" i="1"/>
  <c r="J12" i="1"/>
  <c r="K12" i="1"/>
  <c r="L12" i="1"/>
  <c r="M12" i="1"/>
  <c r="O12" i="1"/>
  <c r="P12" i="1"/>
  <c r="Q12" i="1"/>
  <c r="R12" i="1"/>
  <c r="B12" i="1"/>
  <c r="B11" i="1"/>
  <c r="B10" i="1"/>
  <c r="B9" i="1"/>
  <c r="B8" i="1"/>
  <c r="B7" i="1"/>
  <c r="B6" i="1"/>
  <c r="B5" i="1"/>
  <c r="B4" i="1"/>
  <c r="B3" i="1"/>
  <c r="C240" i="1"/>
  <c r="D240" i="1"/>
  <c r="E240" i="1"/>
  <c r="F240" i="1"/>
  <c r="G240" i="1"/>
  <c r="H240" i="1"/>
  <c r="J240" i="1"/>
  <c r="K240" i="1"/>
  <c r="L240" i="1"/>
  <c r="M240" i="1"/>
  <c r="O240" i="1"/>
  <c r="P240" i="1"/>
  <c r="Q240" i="1"/>
  <c r="R240" i="1"/>
  <c r="T240" i="1"/>
  <c r="U240" i="1"/>
  <c r="W240" i="1"/>
  <c r="B240" i="1"/>
  <c r="C224" i="1"/>
  <c r="D224" i="1"/>
  <c r="E224" i="1"/>
  <c r="F224" i="1"/>
  <c r="G224" i="1"/>
  <c r="H224" i="1"/>
  <c r="B224" i="1"/>
  <c r="AO239" i="1"/>
  <c r="AN207" i="1"/>
  <c r="C208" i="1"/>
  <c r="D208" i="1"/>
  <c r="E208" i="1"/>
  <c r="F208" i="1"/>
  <c r="G208" i="1"/>
  <c r="H208" i="1"/>
  <c r="B208" i="1"/>
  <c r="C192" i="1"/>
  <c r="D192" i="1"/>
  <c r="E192" i="1"/>
  <c r="F192" i="1"/>
  <c r="G192" i="1"/>
  <c r="H192" i="1"/>
  <c r="B192" i="1"/>
  <c r="C176" i="1"/>
  <c r="D176" i="1"/>
  <c r="E176" i="1"/>
  <c r="F176" i="1"/>
  <c r="G176" i="1"/>
  <c r="H176" i="1"/>
  <c r="B176" i="1"/>
  <c r="C160" i="1"/>
  <c r="D160" i="1"/>
  <c r="E160" i="1"/>
  <c r="F160" i="1"/>
  <c r="G160" i="1"/>
  <c r="H160" i="1"/>
  <c r="B160" i="1"/>
  <c r="AH6" i="2"/>
  <c r="AT93" i="1"/>
  <c r="AO93" i="1"/>
  <c r="AI77" i="1"/>
  <c r="AN52" i="1"/>
  <c r="AO53" i="1"/>
  <c r="AI54" i="1"/>
  <c r="AN54" i="1"/>
  <c r="AO58" i="1"/>
  <c r="AN59" i="1"/>
  <c r="AN60" i="1"/>
  <c r="Y20" i="1"/>
  <c r="AD20" i="1" s="1"/>
  <c r="AY20" i="1" s="1"/>
  <c r="AC20" i="1"/>
  <c r="AG20" i="1"/>
  <c r="AY28" i="1" l="1"/>
  <c r="AY24" i="1"/>
  <c r="AY29" i="1"/>
  <c r="AY25" i="1"/>
  <c r="AY21" i="1"/>
  <c r="AY26" i="1"/>
  <c r="AY22" i="1"/>
  <c r="AY27" i="1"/>
  <c r="AY23" i="1"/>
  <c r="AY30" i="1"/>
  <c r="AY31" i="1"/>
  <c r="AC7" i="2"/>
  <c r="AD7" i="2"/>
  <c r="AY144" i="1"/>
  <c r="AB29" i="1"/>
  <c r="AQ29" i="1" s="1"/>
  <c r="AN30" i="1"/>
  <c r="AN22" i="1"/>
  <c r="AN27" i="1"/>
  <c r="AN26" i="1"/>
  <c r="AN23" i="1"/>
  <c r="AK94" i="1"/>
  <c r="AI94" i="1"/>
  <c r="AN7" i="2"/>
  <c r="AK7" i="2"/>
  <c r="AY7" i="2" s="1"/>
  <c r="AF10" i="2"/>
  <c r="AB6" i="2"/>
  <c r="AL7" i="2"/>
  <c r="AM7" i="2" s="1"/>
  <c r="BB6" i="2"/>
  <c r="W10" i="2"/>
  <c r="K10" i="2"/>
  <c r="C10" i="2"/>
  <c r="S10" i="2"/>
  <c r="I10" i="2"/>
  <c r="X10" i="2"/>
  <c r="L10" i="2"/>
  <c r="D10" i="2"/>
  <c r="AG10" i="2"/>
  <c r="AI30" i="1"/>
  <c r="AL134" i="1"/>
  <c r="AX134" i="1" s="1"/>
  <c r="AB21" i="1"/>
  <c r="AB26" i="1"/>
  <c r="AR26" i="1" s="1"/>
  <c r="AB27" i="1"/>
  <c r="AS27" i="1" s="1"/>
  <c r="AB28" i="1"/>
  <c r="AQ28" i="1" s="1"/>
  <c r="AL139" i="1"/>
  <c r="AB30" i="1"/>
  <c r="AP30" i="1" s="1"/>
  <c r="AB31" i="1"/>
  <c r="AS31" i="1" s="1"/>
  <c r="V15" i="1"/>
  <c r="T15" i="1"/>
  <c r="W15" i="1"/>
  <c r="AK141" i="1"/>
  <c r="AK136" i="1"/>
  <c r="AB23" i="1"/>
  <c r="AS23" i="1" s="1"/>
  <c r="AN136" i="1"/>
  <c r="AB25" i="1"/>
  <c r="AR25" i="1" s="1"/>
  <c r="U15" i="1"/>
  <c r="S15" i="1"/>
  <c r="AB24" i="1"/>
  <c r="AQ24" i="1" s="1"/>
  <c r="X15" i="1"/>
  <c r="AB22" i="1"/>
  <c r="AW22" i="1" s="1"/>
  <c r="AL136" i="1"/>
  <c r="I15" i="1"/>
  <c r="AB20" i="1"/>
  <c r="AV20" i="1" s="1"/>
  <c r="AL141" i="1"/>
  <c r="AL142" i="1"/>
  <c r="AM142" i="1" s="1"/>
  <c r="AL110" i="1"/>
  <c r="AM110" i="1" s="1"/>
  <c r="AL94" i="1"/>
  <c r="AL78" i="1"/>
  <c r="AX78" i="1" s="1"/>
  <c r="AO126" i="1"/>
  <c r="AN126" i="1"/>
  <c r="AN132" i="1"/>
  <c r="AT46" i="1"/>
  <c r="AO132" i="1"/>
  <c r="AW126" i="1"/>
  <c r="AI144" i="1"/>
  <c r="AO143" i="1"/>
  <c r="AO144" i="1"/>
  <c r="AO46" i="1"/>
  <c r="AL137" i="1"/>
  <c r="AX137" i="1" s="1"/>
  <c r="AK137" i="1"/>
  <c r="AN46" i="1"/>
  <c r="AL62" i="1"/>
  <c r="AX62" i="1" s="1"/>
  <c r="AN94" i="1"/>
  <c r="AO139" i="1"/>
  <c r="AK140" i="1"/>
  <c r="AL143" i="1"/>
  <c r="AL133" i="1"/>
  <c r="AX133" i="1" s="1"/>
  <c r="AK133" i="1"/>
  <c r="AL138" i="1"/>
  <c r="AX138" i="1" s="1"/>
  <c r="AN140" i="1"/>
  <c r="AL175" i="1"/>
  <c r="AO135" i="1"/>
  <c r="AL140" i="1"/>
  <c r="AX140" i="1" s="1"/>
  <c r="AW138" i="1"/>
  <c r="AV138" i="1"/>
  <c r="AU138" i="1"/>
  <c r="AT138" i="1"/>
  <c r="AP138" i="1"/>
  <c r="AU133" i="1"/>
  <c r="AT133" i="1"/>
  <c r="AP133" i="1"/>
  <c r="AV133" i="1"/>
  <c r="AW134" i="1"/>
  <c r="AV134" i="1"/>
  <c r="AU134" i="1"/>
  <c r="AT134" i="1"/>
  <c r="AP134" i="1"/>
  <c r="AU141" i="1"/>
  <c r="AT141" i="1"/>
  <c r="AP141" i="1"/>
  <c r="AV141" i="1"/>
  <c r="AP132" i="1"/>
  <c r="AU132" i="1"/>
  <c r="AT132" i="1"/>
  <c r="AW142" i="1"/>
  <c r="AV142" i="1"/>
  <c r="AU142" i="1"/>
  <c r="AT142" i="1"/>
  <c r="AP142" i="1"/>
  <c r="AU137" i="1"/>
  <c r="AT137" i="1"/>
  <c r="AP137" i="1"/>
  <c r="AV137" i="1"/>
  <c r="AW136" i="1"/>
  <c r="AW133" i="1"/>
  <c r="AN134" i="1"/>
  <c r="AW137" i="1"/>
  <c r="AN138" i="1"/>
  <c r="AW141" i="1"/>
  <c r="AN142" i="1"/>
  <c r="AW140" i="1"/>
  <c r="AV132" i="1"/>
  <c r="AO134" i="1"/>
  <c r="AO138" i="1"/>
  <c r="AV139" i="1"/>
  <c r="AO142" i="1"/>
  <c r="AV143" i="1"/>
  <c r="AL132" i="1"/>
  <c r="AX132" i="1" s="1"/>
  <c r="AW132" i="1"/>
  <c r="AN133" i="1"/>
  <c r="AI135" i="1"/>
  <c r="AN137" i="1"/>
  <c r="AI139" i="1"/>
  <c r="AN141" i="1"/>
  <c r="AI143" i="1"/>
  <c r="AK135" i="1"/>
  <c r="AK139" i="1"/>
  <c r="AK143" i="1"/>
  <c r="AL135" i="1"/>
  <c r="AK134" i="1"/>
  <c r="AW110" i="1"/>
  <c r="AN78" i="1"/>
  <c r="AW94" i="1"/>
  <c r="AN62" i="1"/>
  <c r="AL30" i="1"/>
  <c r="AL46" i="1"/>
  <c r="AX46" i="1" s="1"/>
  <c r="AK78" i="1"/>
  <c r="AL126" i="1"/>
  <c r="AX126" i="1" s="1"/>
  <c r="AO110" i="1"/>
  <c r="AN110" i="1"/>
  <c r="AO94" i="1"/>
  <c r="AO62" i="1"/>
  <c r="AK30" i="1"/>
  <c r="AL207" i="1"/>
  <c r="AL191" i="1"/>
  <c r="AY207" i="1"/>
  <c r="AI191" i="1"/>
  <c r="AK223" i="1"/>
  <c r="AK175" i="1"/>
  <c r="AI223" i="1"/>
  <c r="AI207" i="1"/>
  <c r="E15" i="1"/>
  <c r="G15" i="1"/>
  <c r="AP239" i="1"/>
  <c r="AU239" i="1"/>
  <c r="AY239" i="1"/>
  <c r="AI159" i="1"/>
  <c r="AK207" i="1"/>
  <c r="AI175" i="1"/>
  <c r="AV191" i="1"/>
  <c r="AU175" i="1"/>
  <c r="AO207" i="1"/>
  <c r="AK239" i="1"/>
  <c r="C15" i="1"/>
  <c r="H15" i="1"/>
  <c r="AL239" i="1"/>
  <c r="AK191" i="1"/>
  <c r="AM88" i="10"/>
  <c r="AL88" i="10"/>
  <c r="AN88" i="10"/>
  <c r="AP117" i="10"/>
  <c r="AN117" i="10"/>
  <c r="AM117" i="10"/>
  <c r="AL117" i="10"/>
  <c r="AL188" i="10"/>
  <c r="AM188" i="10"/>
  <c r="AN188" i="10"/>
  <c r="AP188" i="10"/>
  <c r="AP192" i="10"/>
  <c r="AN192" i="10"/>
  <c r="AK79" i="10"/>
  <c r="AJ80" i="10"/>
  <c r="AH84" i="10"/>
  <c r="AK85" i="10"/>
  <c r="AJ98" i="10"/>
  <c r="AG100" i="10"/>
  <c r="V102" i="10"/>
  <c r="AR102" i="10" s="1"/>
  <c r="AJ102" i="10"/>
  <c r="AJ109" i="10"/>
  <c r="V115" i="10"/>
  <c r="AK116" i="10"/>
  <c r="V126" i="10"/>
  <c r="AR126" i="10" s="1"/>
  <c r="V130" i="10"/>
  <c r="AH131" i="10"/>
  <c r="AI131" i="10" s="1"/>
  <c r="AH139" i="10"/>
  <c r="V143" i="10"/>
  <c r="AR143" i="10" s="1"/>
  <c r="V153" i="10"/>
  <c r="AR153" i="10" s="1"/>
  <c r="AK153" i="10"/>
  <c r="AH160" i="10"/>
  <c r="AF163" i="10"/>
  <c r="AA179" i="10"/>
  <c r="AH184" i="10"/>
  <c r="AN184" i="10"/>
  <c r="AJ193" i="10"/>
  <c r="AP214" i="10"/>
  <c r="AF221" i="10"/>
  <c r="AH78" i="10"/>
  <c r="AQ78" i="10" s="1"/>
  <c r="AK80" i="10"/>
  <c r="V83" i="10"/>
  <c r="AR83" i="10" s="1"/>
  <c r="AQ85" i="10"/>
  <c r="AJ93" i="10"/>
  <c r="AH96" i="10"/>
  <c r="AQ96" i="10" s="1"/>
  <c r="AG108" i="10"/>
  <c r="AH111" i="10"/>
  <c r="AQ111" i="10" s="1"/>
  <c r="V114" i="10"/>
  <c r="AR114" i="10" s="1"/>
  <c r="AJ114" i="10"/>
  <c r="AF115" i="10"/>
  <c r="AQ115" i="10" s="1"/>
  <c r="AJ117" i="10"/>
  <c r="AF126" i="10"/>
  <c r="AQ127" i="10"/>
  <c r="AK127" i="10"/>
  <c r="V131" i="10"/>
  <c r="AR131" i="10" s="1"/>
  <c r="AH133" i="10"/>
  <c r="AQ133" i="10" s="1"/>
  <c r="AA149" i="10"/>
  <c r="V139" i="10"/>
  <c r="AR139" i="10" s="1"/>
  <c r="AH144" i="10"/>
  <c r="AQ144" i="10" s="1"/>
  <c r="AG145" i="10"/>
  <c r="AF147" i="10"/>
  <c r="AP156" i="10"/>
  <c r="V161" i="10"/>
  <c r="AR161" i="10" s="1"/>
  <c r="AF169" i="10"/>
  <c r="AQ169" i="10" s="1"/>
  <c r="V171" i="10"/>
  <c r="AR171" i="10" s="1"/>
  <c r="Z194" i="10"/>
  <c r="AG185" i="10"/>
  <c r="AG189" i="10"/>
  <c r="V190" i="10"/>
  <c r="AR190" i="10" s="1"/>
  <c r="V193" i="10"/>
  <c r="AR193" i="10" s="1"/>
  <c r="V198" i="10"/>
  <c r="AJ199" i="10"/>
  <c r="V214" i="10"/>
  <c r="AJ215" i="10"/>
  <c r="V218" i="10"/>
  <c r="AR218" i="10" s="1"/>
  <c r="AJ222" i="10"/>
  <c r="AG114" i="10"/>
  <c r="AH80" i="10"/>
  <c r="AH98" i="10"/>
  <c r="AH99" i="10"/>
  <c r="AQ99" i="10" s="1"/>
  <c r="AL99" i="10"/>
  <c r="AH103" i="10"/>
  <c r="AQ103" i="10" s="1"/>
  <c r="AH109" i="10"/>
  <c r="AF114" i="10"/>
  <c r="AL114" i="10"/>
  <c r="X119" i="10"/>
  <c r="AJ119" i="10" s="1"/>
  <c r="AH117" i="10"/>
  <c r="AQ117" i="10" s="1"/>
  <c r="AH123" i="10"/>
  <c r="AQ123" i="10" s="1"/>
  <c r="AJ123" i="10"/>
  <c r="AG138" i="10"/>
  <c r="AF155" i="10"/>
  <c r="AG157" i="10"/>
  <c r="AQ159" i="10"/>
  <c r="AG159" i="10"/>
  <c r="AF161" i="10"/>
  <c r="AQ161" i="10" s="1"/>
  <c r="AG169" i="10"/>
  <c r="AI169" i="10" s="1"/>
  <c r="AF171" i="10"/>
  <c r="AQ171" i="10" s="1"/>
  <c r="AL171" i="10"/>
  <c r="AJ175" i="10"/>
  <c r="AH185" i="10"/>
  <c r="AQ185" i="10" s="1"/>
  <c r="AJ185" i="10"/>
  <c r="AJ187" i="10"/>
  <c r="AF190" i="10"/>
  <c r="AJ191" i="10"/>
  <c r="AF193" i="10"/>
  <c r="AQ193" i="10" s="1"/>
  <c r="AO193" i="10"/>
  <c r="AF198" i="10"/>
  <c r="AQ198" i="10" s="1"/>
  <c r="AK199" i="10"/>
  <c r="AP202" i="10"/>
  <c r="W209" i="10"/>
  <c r="AH215" i="10"/>
  <c r="AQ215" i="10" s="1"/>
  <c r="AK215" i="10"/>
  <c r="AH218" i="10"/>
  <c r="AJ219" i="10"/>
  <c r="AQ81" i="10"/>
  <c r="AJ87" i="10"/>
  <c r="AA104" i="10"/>
  <c r="AQ110" i="10"/>
  <c r="AJ112" i="10"/>
  <c r="AN114" i="10"/>
  <c r="AK128" i="10"/>
  <c r="AG131" i="10"/>
  <c r="AP132" i="10"/>
  <c r="AK132" i="10"/>
  <c r="AG139" i="10"/>
  <c r="AI139" i="10" s="1"/>
  <c r="AF140" i="10"/>
  <c r="AH141" i="10"/>
  <c r="AQ141" i="10" s="1"/>
  <c r="AJ142" i="10"/>
  <c r="V147" i="10"/>
  <c r="AF148" i="10"/>
  <c r="Y164" i="10"/>
  <c r="AH155" i="10"/>
  <c r="AQ155" i="10" s="1"/>
  <c r="AG155" i="10"/>
  <c r="AI155" i="10" s="1"/>
  <c r="AF156" i="10"/>
  <c r="V159" i="10"/>
  <c r="AR159" i="10" s="1"/>
  <c r="AJ159" i="10"/>
  <c r="AO161" i="10"/>
  <c r="V169" i="10"/>
  <c r="AR169" i="10" s="1"/>
  <c r="AR175" i="10"/>
  <c r="AJ176" i="10"/>
  <c r="AR185" i="10"/>
  <c r="AH187" i="10"/>
  <c r="AK187" i="10"/>
  <c r="AJ189" i="10"/>
  <c r="AH191" i="10"/>
  <c r="AK191" i="10"/>
  <c r="AP193" i="10"/>
  <c r="AJ200" i="10"/>
  <c r="AG213" i="10"/>
  <c r="AI213" i="10" s="1"/>
  <c r="AG218" i="10"/>
  <c r="AH219" i="10"/>
  <c r="AI219" i="10" s="1"/>
  <c r="AK219" i="10"/>
  <c r="AJ220" i="10"/>
  <c r="V222" i="10"/>
  <c r="AR222" i="10" s="1"/>
  <c r="AQ102" i="10"/>
  <c r="AG161" i="10"/>
  <c r="AK87" i="10"/>
  <c r="AH94" i="10"/>
  <c r="AQ94" i="10" s="1"/>
  <c r="AJ101" i="10"/>
  <c r="AA119" i="10"/>
  <c r="AK112" i="10"/>
  <c r="AO114" i="10"/>
  <c r="AK124" i="10"/>
  <c r="AH128" i="10"/>
  <c r="AQ128" i="10" s="1"/>
  <c r="AH132" i="10"/>
  <c r="AQ132" i="10" s="1"/>
  <c r="AL132" i="10"/>
  <c r="V138" i="10"/>
  <c r="AR138" i="10" s="1"/>
  <c r="AH145" i="10"/>
  <c r="AG146" i="10"/>
  <c r="AI146" i="10" s="1"/>
  <c r="V155" i="10"/>
  <c r="AR155" i="10" s="1"/>
  <c r="V157" i="10"/>
  <c r="AR157" i="10" s="1"/>
  <c r="AP161" i="10"/>
  <c r="AJ169" i="10"/>
  <c r="AG173" i="10"/>
  <c r="AG177" i="10"/>
  <c r="AI177" i="10" s="1"/>
  <c r="T194" i="10"/>
  <c r="AJ183" i="10"/>
  <c r="AO185" i="10"/>
  <c r="AJ188" i="10"/>
  <c r="AJ192" i="10"/>
  <c r="Y209" i="10"/>
  <c r="AH200" i="10"/>
  <c r="AQ200" i="10" s="1"/>
  <c r="AH203" i="10"/>
  <c r="AQ203" i="10" s="1"/>
  <c r="AJ207" i="10"/>
  <c r="AJ213" i="10"/>
  <c r="AI215" i="10"/>
  <c r="AH216" i="10"/>
  <c r="AG217" i="10"/>
  <c r="AJ223" i="10"/>
  <c r="AF139" i="10"/>
  <c r="AQ139" i="10" s="1"/>
  <c r="Z164" i="10"/>
  <c r="Y89" i="10"/>
  <c r="AG82" i="10"/>
  <c r="AI86" i="10"/>
  <c r="V87" i="10"/>
  <c r="AH95" i="10"/>
  <c r="AQ95" i="10" s="1"/>
  <c r="AP114" i="10"/>
  <c r="AN132" i="10"/>
  <c r="AO138" i="10"/>
  <c r="AR142" i="10"/>
  <c r="AL159" i="10"/>
  <c r="AG163" i="10"/>
  <c r="AI163" i="10" s="1"/>
  <c r="AH173" i="10"/>
  <c r="AK183" i="10"/>
  <c r="AI187" i="10"/>
  <c r="AI191" i="10"/>
  <c r="AF201" i="10"/>
  <c r="AF204" i="10"/>
  <c r="AQ207" i="10"/>
  <c r="AK207" i="10"/>
  <c r="AG221" i="10"/>
  <c r="AI222" i="10"/>
  <c r="AK223" i="10"/>
  <c r="AI87" i="10"/>
  <c r="AG171" i="10"/>
  <c r="AO82" i="10"/>
  <c r="AH87" i="10"/>
  <c r="AH88" i="10"/>
  <c r="V95" i="10"/>
  <c r="AR95" i="10" s="1"/>
  <c r="AN95" i="10"/>
  <c r="AH100" i="10"/>
  <c r="AQ100" i="10" s="1"/>
  <c r="AF101" i="10"/>
  <c r="AQ101" i="10" s="1"/>
  <c r="AP110" i="10"/>
  <c r="AH112" i="10"/>
  <c r="AH113" i="10"/>
  <c r="AG118" i="10"/>
  <c r="AH125" i="10"/>
  <c r="AQ125" i="10" s="1"/>
  <c r="AG126" i="10"/>
  <c r="AP130" i="10"/>
  <c r="AG133" i="10"/>
  <c r="AI133" i="10" s="1"/>
  <c r="AL155" i="10"/>
  <c r="AN157" i="10"/>
  <c r="V173" i="10"/>
  <c r="AR173" i="10" s="1"/>
  <c r="V177" i="10"/>
  <c r="AR177" i="10" s="1"/>
  <c r="AF188" i="10"/>
  <c r="U194" i="10"/>
  <c r="AH194" i="10" s="1"/>
  <c r="AQ194" i="10" s="1"/>
  <c r="AA209" i="10"/>
  <c r="AQ201" i="10"/>
  <c r="AG201" i="10"/>
  <c r="AG203" i="10"/>
  <c r="AH204" i="10"/>
  <c r="V217" i="10"/>
  <c r="AR217" i="10" s="1"/>
  <c r="AH220" i="10"/>
  <c r="AJ221" i="10"/>
  <c r="AI5" i="10"/>
  <c r="AQ12" i="10"/>
  <c r="AK11" i="10"/>
  <c r="AJ10" i="10"/>
  <c r="AJ6" i="10"/>
  <c r="AK4" i="10"/>
  <c r="AK3" i="10"/>
  <c r="J14" i="10"/>
  <c r="K14" i="10"/>
  <c r="G14" i="10"/>
  <c r="AL24" i="11"/>
  <c r="AN24" i="11"/>
  <c r="AM24" i="11"/>
  <c r="AL20" i="11"/>
  <c r="AN20" i="11"/>
  <c r="AM20" i="11"/>
  <c r="AN21" i="11"/>
  <c r="AM21" i="11"/>
  <c r="AL21" i="11"/>
  <c r="AQ24" i="11"/>
  <c r="F14" i="11"/>
  <c r="N14" i="11"/>
  <c r="AQ6" i="11"/>
  <c r="X12" i="11"/>
  <c r="AG12" i="11" s="1"/>
  <c r="AI12" i="11" s="1"/>
  <c r="AR56" i="11"/>
  <c r="W14" i="11"/>
  <c r="AF14" i="11" s="1"/>
  <c r="AK37" i="11"/>
  <c r="AJ37" i="11"/>
  <c r="AG37" i="11"/>
  <c r="Z59" i="11"/>
  <c r="Z5" i="11"/>
  <c r="U74" i="11"/>
  <c r="AH74" i="11" s="1"/>
  <c r="AQ74" i="11" s="1"/>
  <c r="AH63" i="11"/>
  <c r="AQ63" i="11" s="1"/>
  <c r="U3" i="11"/>
  <c r="G14" i="11"/>
  <c r="O14" i="11"/>
  <c r="AK12" i="11"/>
  <c r="AP18" i="11"/>
  <c r="AO18" i="11"/>
  <c r="AN18" i="11"/>
  <c r="AM18" i="11"/>
  <c r="AL18" i="11"/>
  <c r="AR21" i="11"/>
  <c r="AO21" i="11"/>
  <c r="AI25" i="11"/>
  <c r="AN39" i="11"/>
  <c r="AM39" i="11"/>
  <c r="AL39" i="11"/>
  <c r="H14" i="11"/>
  <c r="P14" i="11"/>
  <c r="AG9" i="11"/>
  <c r="AI9" i="11" s="1"/>
  <c r="AP22" i="11"/>
  <c r="AO22" i="11"/>
  <c r="AN22" i="11"/>
  <c r="AM22" i="11"/>
  <c r="AL22" i="11"/>
  <c r="AR25" i="11"/>
  <c r="AF28" i="11"/>
  <c r="AQ28" i="11" s="1"/>
  <c r="W13" i="11"/>
  <c r="AF13" i="11" s="1"/>
  <c r="AQ39" i="11"/>
  <c r="AH71" i="11"/>
  <c r="AQ71" i="11" s="1"/>
  <c r="U11" i="11"/>
  <c r="AH11" i="11" s="1"/>
  <c r="AQ11" i="11" s="1"/>
  <c r="AL37" i="11"/>
  <c r="V59" i="11"/>
  <c r="AN51" i="11"/>
  <c r="AM51" i="11"/>
  <c r="AL51" i="11"/>
  <c r="AP51" i="11"/>
  <c r="AR53" i="11"/>
  <c r="AJ94" i="11"/>
  <c r="AG94" i="11"/>
  <c r="AI94" i="11" s="1"/>
  <c r="AK94" i="11"/>
  <c r="AG5" i="11"/>
  <c r="AI5" i="11" s="1"/>
  <c r="AG6" i="11"/>
  <c r="AI6" i="11" s="1"/>
  <c r="I14" i="11"/>
  <c r="AP20" i="11"/>
  <c r="AO20" i="11"/>
  <c r="AG20" i="11"/>
  <c r="AI20" i="11" s="1"/>
  <c r="V20" i="11"/>
  <c r="AA59" i="11"/>
  <c r="AA4" i="11"/>
  <c r="AO52" i="11"/>
  <c r="Y104" i="11"/>
  <c r="Y3" i="11"/>
  <c r="AG13" i="11"/>
  <c r="X29" i="11"/>
  <c r="AK29" i="11" s="1"/>
  <c r="AG18" i="11"/>
  <c r="AI18" i="11" s="1"/>
  <c r="X3" i="11"/>
  <c r="AK18" i="11"/>
  <c r="AJ18" i="11"/>
  <c r="T9" i="11"/>
  <c r="AP24" i="11"/>
  <c r="AO24" i="11"/>
  <c r="AG24" i="11"/>
  <c r="AI24" i="11" s="1"/>
  <c r="V24" i="11"/>
  <c r="AR37" i="11"/>
  <c r="V43" i="11"/>
  <c r="AB43" i="11"/>
  <c r="AK53" i="11"/>
  <c r="AJ53" i="11"/>
  <c r="X8" i="11"/>
  <c r="AG8" i="11" s="1"/>
  <c r="AG53" i="11"/>
  <c r="V55" i="11"/>
  <c r="AR55" i="11" s="1"/>
  <c r="AB55" i="11"/>
  <c r="T10" i="11"/>
  <c r="AF68" i="11"/>
  <c r="AH68" i="11"/>
  <c r="AQ68" i="11" s="1"/>
  <c r="W8" i="11"/>
  <c r="AH79" i="11"/>
  <c r="AQ79" i="11" s="1"/>
  <c r="U4" i="11"/>
  <c r="AH4" i="11" s="1"/>
  <c r="AQ4" i="11" s="1"/>
  <c r="AI88" i="11"/>
  <c r="AL111" i="11"/>
  <c r="AN111" i="11"/>
  <c r="AM111" i="11"/>
  <c r="AO111" i="11"/>
  <c r="D14" i="11"/>
  <c r="L14" i="11"/>
  <c r="AF5" i="11"/>
  <c r="AQ5" i="11" s="1"/>
  <c r="AI19" i="11"/>
  <c r="AG22" i="11"/>
  <c r="AI22" i="11" s="1"/>
  <c r="AK22" i="11"/>
  <c r="X7" i="11"/>
  <c r="AJ22" i="11"/>
  <c r="AQ27" i="11"/>
  <c r="AA44" i="11"/>
  <c r="AA3" i="11"/>
  <c r="AQ43" i="11"/>
  <c r="AQ55" i="11"/>
  <c r="AG57" i="11"/>
  <c r="AI57" i="11" s="1"/>
  <c r="AK57" i="11"/>
  <c r="AR57" i="11"/>
  <c r="AJ57" i="11"/>
  <c r="X4" i="11"/>
  <c r="AG4" i="11" s="1"/>
  <c r="AI4" i="11" s="1"/>
  <c r="W7" i="11"/>
  <c r="AF7" i="11" s="1"/>
  <c r="T8" i="11"/>
  <c r="AR18" i="11"/>
  <c r="AF20" i="11"/>
  <c r="AQ20" i="11" s="1"/>
  <c r="AH21" i="11"/>
  <c r="AQ21" i="11" s="1"/>
  <c r="AP21" i="11"/>
  <c r="AF24" i="11"/>
  <c r="AM27" i="11"/>
  <c r="AN33" i="11"/>
  <c r="AM33" i="11"/>
  <c r="AG33" i="11"/>
  <c r="AI33" i="11" s="1"/>
  <c r="AR34" i="11"/>
  <c r="AB35" i="11"/>
  <c r="AB5" i="11" s="1"/>
  <c r="AB36" i="11"/>
  <c r="AB6" i="11" s="1"/>
  <c r="W59" i="11"/>
  <c r="AH48" i="11"/>
  <c r="AN49" i="11"/>
  <c r="AM49" i="11"/>
  <c r="AG49" i="11"/>
  <c r="AI49" i="11" s="1"/>
  <c r="AR50" i="11"/>
  <c r="AB52" i="11"/>
  <c r="AB7" i="11" s="1"/>
  <c r="W74" i="11"/>
  <c r="AF74" i="11" s="1"/>
  <c r="AO64" i="11"/>
  <c r="AN64" i="11"/>
  <c r="AM64" i="11"/>
  <c r="AL64" i="11"/>
  <c r="AI64" i="11"/>
  <c r="AO72" i="11"/>
  <c r="AN72" i="11"/>
  <c r="AM72" i="11"/>
  <c r="AL72" i="11"/>
  <c r="AI72" i="11"/>
  <c r="AI73" i="11"/>
  <c r="Y89" i="11"/>
  <c r="AO80" i="11"/>
  <c r="AN80" i="11"/>
  <c r="AM80" i="11"/>
  <c r="AL80" i="11"/>
  <c r="AI80" i="11"/>
  <c r="AI81" i="11"/>
  <c r="AO86" i="11"/>
  <c r="AN86" i="11"/>
  <c r="AM86" i="11"/>
  <c r="AL86" i="11"/>
  <c r="AF88" i="11"/>
  <c r="AH88" i="11"/>
  <c r="AN102" i="11"/>
  <c r="AM102" i="11"/>
  <c r="AL102" i="11"/>
  <c r="AN108" i="11"/>
  <c r="AM108" i="11"/>
  <c r="AP108" i="11"/>
  <c r="AO108" i="11"/>
  <c r="AL108" i="11"/>
  <c r="AG111" i="11"/>
  <c r="AI111" i="11" s="1"/>
  <c r="V111" i="11"/>
  <c r="AR111" i="11" s="1"/>
  <c r="AP111" i="11"/>
  <c r="AF111" i="11"/>
  <c r="AQ114" i="11"/>
  <c r="AK124" i="11"/>
  <c r="AJ124" i="11"/>
  <c r="AG124" i="11"/>
  <c r="AI124" i="11" s="1"/>
  <c r="AJ11" i="11"/>
  <c r="Z29" i="11"/>
  <c r="AB19" i="11"/>
  <c r="AB29" i="11" s="1"/>
  <c r="AB23" i="11"/>
  <c r="AP23" i="11" s="1"/>
  <c r="T29" i="11"/>
  <c r="V35" i="11"/>
  <c r="AR35" i="11" s="1"/>
  <c r="AF35" i="11"/>
  <c r="AQ35" i="11" s="1"/>
  <c r="U44" i="11"/>
  <c r="AH44" i="11" s="1"/>
  <c r="AQ44" i="11" s="1"/>
  <c r="AO51" i="11"/>
  <c r="V51" i="11"/>
  <c r="AR51" i="11" s="1"/>
  <c r="AF51" i="11"/>
  <c r="AQ51" i="11" s="1"/>
  <c r="AO56" i="11"/>
  <c r="AG74" i="11"/>
  <c r="AP69" i="11"/>
  <c r="AO69" i="11"/>
  <c r="AN69" i="11"/>
  <c r="AM69" i="11"/>
  <c r="AL69" i="11"/>
  <c r="AJ74" i="11"/>
  <c r="AM83" i="11"/>
  <c r="AL83" i="11"/>
  <c r="AI86" i="11"/>
  <c r="AQ111" i="11"/>
  <c r="AG113" i="11"/>
  <c r="AI113" i="11" s="1"/>
  <c r="AK113" i="11"/>
  <c r="AJ113" i="11"/>
  <c r="AR113" i="11"/>
  <c r="X10" i="11"/>
  <c r="T14" i="11"/>
  <c r="AA29" i="11"/>
  <c r="AF19" i="11"/>
  <c r="AQ19" i="11" s="1"/>
  <c r="AJ21" i="11"/>
  <c r="AF23" i="11"/>
  <c r="AQ23" i="11" s="1"/>
  <c r="AJ25" i="11"/>
  <c r="AG26" i="11"/>
  <c r="AI26" i="11" s="1"/>
  <c r="AR26" i="11"/>
  <c r="AI36" i="11"/>
  <c r="AQ38" i="11"/>
  <c r="AP39" i="11"/>
  <c r="AL41" i="11"/>
  <c r="W44" i="11"/>
  <c r="AF44" i="11" s="1"/>
  <c r="Y59" i="11"/>
  <c r="AI52" i="11"/>
  <c r="AM67" i="11"/>
  <c r="AL67" i="11"/>
  <c r="AA89" i="11"/>
  <c r="AN83" i="11"/>
  <c r="AM123" i="11"/>
  <c r="AN123" i="11"/>
  <c r="AL123" i="11"/>
  <c r="V19" i="11"/>
  <c r="AO19" i="11"/>
  <c r="V23" i="11"/>
  <c r="AO23" i="11"/>
  <c r="AO27" i="11"/>
  <c r="V27" i="11"/>
  <c r="AJ34" i="11"/>
  <c r="AN37" i="11"/>
  <c r="AM37" i="11"/>
  <c r="AR38" i="11"/>
  <c r="AB40" i="11"/>
  <c r="AO40" i="11" s="1"/>
  <c r="AO41" i="11"/>
  <c r="AJ50" i="11"/>
  <c r="AP53" i="11"/>
  <c r="AN53" i="11"/>
  <c r="AM53" i="11"/>
  <c r="AP57" i="11"/>
  <c r="AO57" i="11"/>
  <c r="AN57" i="11"/>
  <c r="AM57" i="11"/>
  <c r="AL57" i="11"/>
  <c r="AQ67" i="11"/>
  <c r="AN67" i="11"/>
  <c r="AP70" i="11"/>
  <c r="AP72" i="11"/>
  <c r="AP80" i="11"/>
  <c r="AI87" i="11"/>
  <c r="AF18" i="11"/>
  <c r="AQ18" i="11" s="1"/>
  <c r="AF22" i="11"/>
  <c r="AQ22" i="11" s="1"/>
  <c r="AJ26" i="11"/>
  <c r="AB28" i="11"/>
  <c r="W29" i="11"/>
  <c r="AF29" i="11" s="1"/>
  <c r="X44" i="11"/>
  <c r="AG44" i="11" s="1"/>
  <c r="AI44" i="11" s="1"/>
  <c r="AK33" i="11"/>
  <c r="AL33" i="11"/>
  <c r="AK34" i="11"/>
  <c r="AH37" i="11"/>
  <c r="AQ37" i="11" s="1"/>
  <c r="AO39" i="11"/>
  <c r="V39" i="11"/>
  <c r="AR39" i="11" s="1"/>
  <c r="AF40" i="11"/>
  <c r="AQ40" i="11" s="1"/>
  <c r="X59" i="11"/>
  <c r="AK59" i="11" s="1"/>
  <c r="AK49" i="11"/>
  <c r="AL49" i="11"/>
  <c r="AK50" i="11"/>
  <c r="AH53" i="11"/>
  <c r="AQ53" i="11" s="1"/>
  <c r="AA74" i="11"/>
  <c r="AO68" i="11"/>
  <c r="AN68" i="11"/>
  <c r="AM68" i="11"/>
  <c r="AL68" i="11"/>
  <c r="AI68" i="11"/>
  <c r="AQ69" i="11"/>
  <c r="AP73" i="11"/>
  <c r="AO73" i="11"/>
  <c r="AN73" i="11"/>
  <c r="AM73" i="11"/>
  <c r="AL73" i="11"/>
  <c r="AP81" i="11"/>
  <c r="AO81" i="11"/>
  <c r="AN81" i="11"/>
  <c r="AM81" i="11"/>
  <c r="AL81" i="11"/>
  <c r="AH84" i="11"/>
  <c r="AQ84" i="11" s="1"/>
  <c r="AP94" i="11"/>
  <c r="AP95" i="11"/>
  <c r="AI95" i="11"/>
  <c r="AR100" i="11"/>
  <c r="AN133" i="11"/>
  <c r="AL133" i="11"/>
  <c r="AM133" i="11"/>
  <c r="AL168" i="11"/>
  <c r="AN168" i="11"/>
  <c r="AM168" i="11"/>
  <c r="AO168" i="11"/>
  <c r="AF3" i="11"/>
  <c r="AB25" i="11"/>
  <c r="AO25" i="11" s="1"/>
  <c r="AI40" i="11"/>
  <c r="T59" i="11"/>
  <c r="AB48" i="11"/>
  <c r="AO48" i="11" s="1"/>
  <c r="AN56" i="11"/>
  <c r="AM56" i="11"/>
  <c r="AL56" i="11"/>
  <c r="AP65" i="11"/>
  <c r="AO65" i="11"/>
  <c r="AN65" i="11"/>
  <c r="AM65" i="11"/>
  <c r="AL65" i="11"/>
  <c r="AK74" i="11"/>
  <c r="AQ87" i="11"/>
  <c r="AQ95" i="11"/>
  <c r="AJ27" i="11"/>
  <c r="AG27" i="11"/>
  <c r="AI27" i="11" s="1"/>
  <c r="AK27" i="11"/>
  <c r="AI28" i="11"/>
  <c r="AN41" i="11"/>
  <c r="AM41" i="11"/>
  <c r="AH59" i="11"/>
  <c r="AF48" i="11"/>
  <c r="AP48" i="11"/>
  <c r="AM63" i="11"/>
  <c r="AL63" i="11"/>
  <c r="AB74" i="11"/>
  <c r="AL74" i="11" s="1"/>
  <c r="AM71" i="11"/>
  <c r="AL71" i="11"/>
  <c r="AM79" i="11"/>
  <c r="AL79" i="11"/>
  <c r="AN98" i="11"/>
  <c r="AM98" i="11"/>
  <c r="AL98" i="11"/>
  <c r="AP98" i="11"/>
  <c r="AK100" i="11"/>
  <c r="AJ100" i="11"/>
  <c r="AG100" i="11"/>
  <c r="AP110" i="11"/>
  <c r="AN110" i="11"/>
  <c r="AM110" i="11"/>
  <c r="AL110" i="11"/>
  <c r="AB26" i="11"/>
  <c r="AP26" i="11" s="1"/>
  <c r="AB34" i="11"/>
  <c r="AP34" i="11" s="1"/>
  <c r="AG35" i="11"/>
  <c r="AI35" i="11" s="1"/>
  <c r="AB38" i="11"/>
  <c r="AG39" i="11"/>
  <c r="AI39" i="11" s="1"/>
  <c r="AB42" i="11"/>
  <c r="AG43" i="11"/>
  <c r="AI43" i="11" s="1"/>
  <c r="AB50" i="11"/>
  <c r="AP50" i="11" s="1"/>
  <c r="AG51" i="11"/>
  <c r="AI51" i="11" s="1"/>
  <c r="AB54" i="11"/>
  <c r="AG55" i="11"/>
  <c r="AI55" i="11" s="1"/>
  <c r="AB58" i="11"/>
  <c r="AP58" i="11" s="1"/>
  <c r="V63" i="11"/>
  <c r="AG63" i="11"/>
  <c r="AI63" i="11" s="1"/>
  <c r="AO63" i="11"/>
  <c r="AK65" i="11"/>
  <c r="AB66" i="11"/>
  <c r="AP66" i="11" s="1"/>
  <c r="V67" i="11"/>
  <c r="AG67" i="11"/>
  <c r="AI67" i="11" s="1"/>
  <c r="AO67" i="11"/>
  <c r="AK69" i="11"/>
  <c r="AB70" i="11"/>
  <c r="V71" i="11"/>
  <c r="AR71" i="11" s="1"/>
  <c r="AG71" i="11"/>
  <c r="AO71" i="11"/>
  <c r="AK73" i="11"/>
  <c r="AB78" i="11"/>
  <c r="V79" i="11"/>
  <c r="AR79" i="11" s="1"/>
  <c r="AG79" i="11"/>
  <c r="AI79" i="11" s="1"/>
  <c r="AO79" i="11"/>
  <c r="AK81" i="11"/>
  <c r="AB82" i="11"/>
  <c r="AP82" i="11" s="1"/>
  <c r="V83" i="11"/>
  <c r="AR83" i="11" s="1"/>
  <c r="AG83" i="11"/>
  <c r="AI83" i="11" s="1"/>
  <c r="AO83" i="11"/>
  <c r="AJ88" i="11"/>
  <c r="Z104" i="11"/>
  <c r="AN96" i="11"/>
  <c r="AM96" i="11"/>
  <c r="AG96" i="11"/>
  <c r="AI96" i="11" s="1"/>
  <c r="AR97" i="11"/>
  <c r="AB99" i="11"/>
  <c r="AO99" i="11"/>
  <c r="T104" i="11"/>
  <c r="T119" i="11"/>
  <c r="AO110" i="11"/>
  <c r="V110" i="11"/>
  <c r="AR110" i="11" s="1"/>
  <c r="AF110" i="11"/>
  <c r="AQ110" i="11" s="1"/>
  <c r="AJ116" i="11"/>
  <c r="T134" i="11"/>
  <c r="AP123" i="11"/>
  <c r="V123" i="11"/>
  <c r="AO123" i="11"/>
  <c r="V129" i="11"/>
  <c r="AR129" i="11" s="1"/>
  <c r="AB129" i="11"/>
  <c r="AI146" i="11"/>
  <c r="AP63" i="11"/>
  <c r="AP67" i="11"/>
  <c r="AP71" i="11"/>
  <c r="U89" i="11"/>
  <c r="AH89" i="11" s="1"/>
  <c r="AP79" i="11"/>
  <c r="AP83" i="11"/>
  <c r="AP85" i="11"/>
  <c r="AB85" i="11"/>
  <c r="AB87" i="11"/>
  <c r="AO87" i="11"/>
  <c r="T89" i="11"/>
  <c r="AA104" i="11"/>
  <c r="AP97" i="11"/>
  <c r="AO98" i="11"/>
  <c r="V98" i="11"/>
  <c r="AR98" i="11" s="1"/>
  <c r="AF98" i="11"/>
  <c r="AQ98" i="11" s="1"/>
  <c r="U104" i="11"/>
  <c r="AL116" i="11"/>
  <c r="AN138" i="11"/>
  <c r="AM138" i="11"/>
  <c r="AL138" i="11"/>
  <c r="AG54" i="11"/>
  <c r="AI54" i="11" s="1"/>
  <c r="AG58" i="11"/>
  <c r="AI58" i="11" s="1"/>
  <c r="AG66" i="11"/>
  <c r="AI66" i="11" s="1"/>
  <c r="AG70" i="11"/>
  <c r="AI70" i="11" s="1"/>
  <c r="T74" i="11"/>
  <c r="AO74" i="11" s="1"/>
  <c r="AG78" i="11"/>
  <c r="AG82" i="11"/>
  <c r="AI82" i="11" s="1"/>
  <c r="AO82" i="11"/>
  <c r="AF85" i="11"/>
  <c r="AQ85" i="11" s="1"/>
  <c r="AO85" i="11"/>
  <c r="AK86" i="11"/>
  <c r="AF87" i="11"/>
  <c r="AP87" i="11"/>
  <c r="V96" i="11"/>
  <c r="AR96" i="11" s="1"/>
  <c r="V99" i="11"/>
  <c r="AR99" i="11" s="1"/>
  <c r="AQ101" i="11"/>
  <c r="AP102" i="11"/>
  <c r="W119" i="11"/>
  <c r="AF108" i="11"/>
  <c r="AQ108" i="11" s="1"/>
  <c r="AJ109" i="11"/>
  <c r="AN112" i="11"/>
  <c r="AM112" i="11"/>
  <c r="AG112" i="11"/>
  <c r="AB115" i="11"/>
  <c r="AP115" i="11" s="1"/>
  <c r="AO115" i="11"/>
  <c r="AO116" i="11"/>
  <c r="AR117" i="11"/>
  <c r="AJ117" i="11"/>
  <c r="AG117" i="11"/>
  <c r="AI117" i="11" s="1"/>
  <c r="AF123" i="11"/>
  <c r="AO126" i="11"/>
  <c r="AG133" i="11"/>
  <c r="AI133" i="11" s="1"/>
  <c r="AK133" i="11"/>
  <c r="AJ133" i="11"/>
  <c r="AP138" i="11"/>
  <c r="AF138" i="11"/>
  <c r="AQ138" i="11" s="1"/>
  <c r="AO138" i="11"/>
  <c r="V138" i="11"/>
  <c r="AG138" i="11"/>
  <c r="AI138" i="11" s="1"/>
  <c r="AF57" i="11"/>
  <c r="AQ57" i="11" s="1"/>
  <c r="AF65" i="11"/>
  <c r="AQ65" i="11" s="1"/>
  <c r="AF69" i="11"/>
  <c r="AF73" i="11"/>
  <c r="AQ73" i="11" s="1"/>
  <c r="AH78" i="11"/>
  <c r="AQ78" i="11" s="1"/>
  <c r="AF81" i="11"/>
  <c r="AQ81" i="11" s="1"/>
  <c r="V85" i="11"/>
  <c r="AR85" i="11" s="1"/>
  <c r="AG85" i="11"/>
  <c r="AI85" i="11" s="1"/>
  <c r="V87" i="11"/>
  <c r="AR87" i="11" s="1"/>
  <c r="AG93" i="11"/>
  <c r="AI93" i="11" s="1"/>
  <c r="AB94" i="11"/>
  <c r="AF96" i="11"/>
  <c r="AQ96" i="11" s="1"/>
  <c r="AJ96" i="11"/>
  <c r="AJ97" i="11"/>
  <c r="AN100" i="11"/>
  <c r="AM100" i="11"/>
  <c r="AR101" i="11"/>
  <c r="AB103" i="11"/>
  <c r="W104" i="11"/>
  <c r="AF104" i="11" s="1"/>
  <c r="AK109" i="11"/>
  <c r="AH112" i="11"/>
  <c r="AQ112" i="11" s="1"/>
  <c r="AO114" i="11"/>
  <c r="V114" i="11"/>
  <c r="AR114" i="11" s="1"/>
  <c r="AF115" i="11"/>
  <c r="AQ115" i="11" s="1"/>
  <c r="AO118" i="11"/>
  <c r="V118" i="11"/>
  <c r="AR118" i="11" s="1"/>
  <c r="U119" i="11"/>
  <c r="AH119" i="11" s="1"/>
  <c r="AL124" i="11"/>
  <c r="AO124" i="11"/>
  <c r="AN124" i="11"/>
  <c r="AM124" i="11"/>
  <c r="V143" i="11"/>
  <c r="AR143" i="11" s="1"/>
  <c r="AB143" i="11"/>
  <c r="AO143" i="11" s="1"/>
  <c r="T149" i="11"/>
  <c r="AQ155" i="11"/>
  <c r="AG65" i="11"/>
  <c r="AI65" i="11" s="1"/>
  <c r="AB84" i="11"/>
  <c r="AO84" i="11" s="1"/>
  <c r="AB88" i="11"/>
  <c r="AP88" i="11" s="1"/>
  <c r="X89" i="11"/>
  <c r="AG89" i="11" s="1"/>
  <c r="AI89" i="11" s="1"/>
  <c r="AO94" i="11"/>
  <c r="V94" i="11"/>
  <c r="AR94" i="11" s="1"/>
  <c r="AL96" i="11"/>
  <c r="AH100" i="11"/>
  <c r="AQ100" i="11" s="1"/>
  <c r="AO102" i="11"/>
  <c r="V102" i="11"/>
  <c r="AR102" i="11" s="1"/>
  <c r="Y119" i="11"/>
  <c r="AI115" i="11"/>
  <c r="X119" i="11"/>
  <c r="AI140" i="11"/>
  <c r="AQ156" i="11"/>
  <c r="AJ54" i="11"/>
  <c r="AJ58" i="11"/>
  <c r="AJ66" i="11"/>
  <c r="AJ70" i="11"/>
  <c r="AJ78" i="11"/>
  <c r="AJ82" i="11"/>
  <c r="AB95" i="11"/>
  <c r="AO95" i="11"/>
  <c r="AI103" i="11"/>
  <c r="AK104" i="11"/>
  <c r="Z119" i="11"/>
  <c r="AJ112" i="11"/>
  <c r="AN116" i="11"/>
  <c r="AM116" i="11"/>
  <c r="AG116" i="11"/>
  <c r="AI116" i="11" s="1"/>
  <c r="AH139" i="11"/>
  <c r="AQ139" i="11" s="1"/>
  <c r="U149" i="11"/>
  <c r="Z89" i="11"/>
  <c r="X104" i="11"/>
  <c r="AK93" i="11"/>
  <c r="AF95" i="11"/>
  <c r="AA119" i="11"/>
  <c r="AL112" i="11"/>
  <c r="AP117" i="11"/>
  <c r="AB93" i="11"/>
  <c r="AP93" i="11" s="1"/>
  <c r="AB97" i="11"/>
  <c r="AG98" i="11"/>
  <c r="AI98" i="11" s="1"/>
  <c r="AB101" i="11"/>
  <c r="AG102" i="11"/>
  <c r="AI102" i="11" s="1"/>
  <c r="AB109" i="11"/>
  <c r="AP109" i="11" s="1"/>
  <c r="AG110" i="11"/>
  <c r="AI110" i="11" s="1"/>
  <c r="AB113" i="11"/>
  <c r="AG114" i="11"/>
  <c r="AI114" i="11" s="1"/>
  <c r="AB117" i="11"/>
  <c r="AG118" i="11"/>
  <c r="AI118" i="11" s="1"/>
  <c r="AA134" i="11"/>
  <c r="AR128" i="11"/>
  <c r="AK132" i="11"/>
  <c r="AR140" i="11"/>
  <c r="AK141" i="11"/>
  <c r="AG141" i="11"/>
  <c r="AI141" i="11" s="1"/>
  <c r="AH143" i="11"/>
  <c r="AQ143" i="11" s="1"/>
  <c r="AI148" i="11"/>
  <c r="AH153" i="11"/>
  <c r="AG154" i="11"/>
  <c r="AI154" i="11" s="1"/>
  <c r="AR154" i="11"/>
  <c r="AK154" i="11"/>
  <c r="V155" i="11"/>
  <c r="AR155" i="11" s="1"/>
  <c r="T164" i="11"/>
  <c r="AB155" i="11"/>
  <c r="AO155" i="11" s="1"/>
  <c r="AP155" i="11"/>
  <c r="T179" i="11"/>
  <c r="AG168" i="11"/>
  <c r="V168" i="11"/>
  <c r="AP168" i="11"/>
  <c r="AK179" i="11"/>
  <c r="AG222" i="11"/>
  <c r="AI222" i="11" s="1"/>
  <c r="AK222" i="11"/>
  <c r="AJ222" i="11"/>
  <c r="AK127" i="11"/>
  <c r="AJ127" i="11"/>
  <c r="AF129" i="11"/>
  <c r="AQ129" i="11" s="1"/>
  <c r="AK131" i="11"/>
  <c r="AJ131" i="11"/>
  <c r="AP145" i="11"/>
  <c r="AQ148" i="11"/>
  <c r="AR153" i="11"/>
  <c r="AI158" i="11"/>
  <c r="AN163" i="11"/>
  <c r="AM163" i="11"/>
  <c r="AL163" i="11"/>
  <c r="AJ173" i="11"/>
  <c r="AG173" i="11"/>
  <c r="AI173" i="11" s="1"/>
  <c r="AK173" i="11"/>
  <c r="AN189" i="11"/>
  <c r="AL189" i="11"/>
  <c r="AJ203" i="11"/>
  <c r="AG203" i="11"/>
  <c r="AI203" i="11" s="1"/>
  <c r="AK203" i="11"/>
  <c r="AL220" i="11"/>
  <c r="AN220" i="11"/>
  <c r="AM220" i="11"/>
  <c r="U134" i="11"/>
  <c r="AB125" i="11"/>
  <c r="AK128" i="11"/>
  <c r="AG129" i="11"/>
  <c r="AI129" i="11" s="1"/>
  <c r="AK129" i="11"/>
  <c r="W149" i="11"/>
  <c r="AF149" i="11" s="1"/>
  <c r="AK139" i="11"/>
  <c r="AJ139" i="11"/>
  <c r="AO140" i="11"/>
  <c r="AG142" i="11"/>
  <c r="AI142" i="11" s="1"/>
  <c r="AN157" i="11"/>
  <c r="AM157" i="11"/>
  <c r="AO157" i="11"/>
  <c r="AL157" i="11"/>
  <c r="AR161" i="11"/>
  <c r="AP163" i="11"/>
  <c r="AP189" i="11"/>
  <c r="AO189" i="11"/>
  <c r="V189" i="11"/>
  <c r="AR189" i="11" s="1"/>
  <c r="AG189" i="11"/>
  <c r="AI189" i="11" s="1"/>
  <c r="AM189" i="11"/>
  <c r="AJ202" i="11"/>
  <c r="AK202" i="11"/>
  <c r="AG202" i="11"/>
  <c r="AI202" i="11" s="1"/>
  <c r="AG123" i="11"/>
  <c r="AG125" i="11"/>
  <c r="AI125" i="11" s="1"/>
  <c r="AN128" i="11"/>
  <c r="AF156" i="11"/>
  <c r="AQ160" i="11"/>
  <c r="AF161" i="11"/>
  <c r="AH161" i="11"/>
  <c r="AQ161" i="11" s="1"/>
  <c r="AN183" i="11"/>
  <c r="AL183" i="11"/>
  <c r="AQ189" i="11"/>
  <c r="AO191" i="11"/>
  <c r="V191" i="11"/>
  <c r="AR191" i="11" s="1"/>
  <c r="AF191" i="11"/>
  <c r="AQ191" i="11" s="1"/>
  <c r="AB191" i="11"/>
  <c r="AP191" i="11" s="1"/>
  <c r="AP199" i="11"/>
  <c r="V199" i="11"/>
  <c r="AR199" i="11" s="1"/>
  <c r="AF199" i="11"/>
  <c r="AQ199" i="11" s="1"/>
  <c r="T209" i="11"/>
  <c r="AB199" i="11"/>
  <c r="AO199" i="11" s="1"/>
  <c r="AG214" i="11"/>
  <c r="AI214" i="11" s="1"/>
  <c r="AK214" i="11"/>
  <c r="AJ214" i="11"/>
  <c r="AN221" i="11"/>
  <c r="AM221" i="11"/>
  <c r="AL221" i="11"/>
  <c r="AO221" i="11"/>
  <c r="W134" i="11"/>
  <c r="AF134" i="11" s="1"/>
  <c r="AH123" i="11"/>
  <c r="AQ123" i="11" s="1"/>
  <c r="AH125" i="11"/>
  <c r="AQ125" i="11" s="1"/>
  <c r="AO128" i="11"/>
  <c r="AP133" i="11"/>
  <c r="AO133" i="11"/>
  <c r="V133" i="11"/>
  <c r="AR133" i="11" s="1"/>
  <c r="AN141" i="11"/>
  <c r="AM141" i="11"/>
  <c r="AQ147" i="11"/>
  <c r="AI156" i="11"/>
  <c r="AM159" i="11"/>
  <c r="AL159" i="11"/>
  <c r="AK161" i="11"/>
  <c r="AG161" i="11"/>
  <c r="AI161" i="11" s="1"/>
  <c r="AG170" i="11"/>
  <c r="AI170" i="11" s="1"/>
  <c r="AR170" i="11"/>
  <c r="AK170" i="11"/>
  <c r="AJ209" i="11"/>
  <c r="AF126" i="11"/>
  <c r="AB126" i="11"/>
  <c r="AP127" i="11"/>
  <c r="AB127" i="11"/>
  <c r="AP131" i="11"/>
  <c r="AB131" i="11"/>
  <c r="AO131" i="11" s="1"/>
  <c r="AN132" i="11"/>
  <c r="AM132" i="11"/>
  <c r="AL132" i="11"/>
  <c r="AG132" i="11"/>
  <c r="AI132" i="11" s="1"/>
  <c r="X134" i="11"/>
  <c r="Z149" i="11"/>
  <c r="V141" i="11"/>
  <c r="AR141" i="11" s="1"/>
  <c r="AP141" i="11"/>
  <c r="AK145" i="11"/>
  <c r="AG145" i="11"/>
  <c r="AI145" i="11" s="1"/>
  <c r="AR145" i="11"/>
  <c r="AH154" i="11"/>
  <c r="AQ154" i="11" s="1"/>
  <c r="U164" i="11"/>
  <c r="AH164" i="11" s="1"/>
  <c r="AQ126" i="11"/>
  <c r="AI126" i="11"/>
  <c r="AM128" i="11"/>
  <c r="AL128" i="11"/>
  <c r="AF130" i="11"/>
  <c r="AQ130" i="11" s="1"/>
  <c r="AB130" i="11"/>
  <c r="AF131" i="11"/>
  <c r="AQ131" i="11" s="1"/>
  <c r="AB139" i="11"/>
  <c r="AN140" i="11"/>
  <c r="AM140" i="11"/>
  <c r="AL140" i="11"/>
  <c r="AR142" i="11"/>
  <c r="AA164" i="11"/>
  <c r="AP186" i="11"/>
  <c r="AH224" i="11"/>
  <c r="AB160" i="11"/>
  <c r="AP160" i="11" s="1"/>
  <c r="AO160" i="11"/>
  <c r="AJ171" i="11"/>
  <c r="AG171" i="11"/>
  <c r="AI171" i="11" s="1"/>
  <c r="AR173" i="11"/>
  <c r="AO175" i="11"/>
  <c r="AN177" i="11"/>
  <c r="AL177" i="11"/>
  <c r="AK185" i="11"/>
  <c r="AJ185" i="11"/>
  <c r="AJ190" i="11"/>
  <c r="AG190" i="11"/>
  <c r="AI190" i="11" s="1"/>
  <c r="AK194" i="11"/>
  <c r="AQ200" i="11"/>
  <c r="AP201" i="11"/>
  <c r="AB201" i="11"/>
  <c r="AL204" i="11"/>
  <c r="AN204" i="11"/>
  <c r="AP220" i="11"/>
  <c r="AO220" i="11"/>
  <c r="AG220" i="11"/>
  <c r="AI220" i="11" s="1"/>
  <c r="V220" i="11"/>
  <c r="AR220" i="11" s="1"/>
  <c r="AB144" i="11"/>
  <c r="AO144" i="11"/>
  <c r="AO147" i="11"/>
  <c r="V147" i="11"/>
  <c r="AR147" i="11" s="1"/>
  <c r="AF147" i="11"/>
  <c r="AB148" i="11"/>
  <c r="AO148" i="11" s="1"/>
  <c r="X164" i="11"/>
  <c r="AK153" i="11"/>
  <c r="AL153" i="11"/>
  <c r="AO159" i="11"/>
  <c r="V159" i="11"/>
  <c r="AR159" i="11" s="1"/>
  <c r="AF160" i="11"/>
  <c r="AL169" i="11"/>
  <c r="AG172" i="11"/>
  <c r="AI172" i="11" s="1"/>
  <c r="AJ176" i="11"/>
  <c r="AG176" i="11"/>
  <c r="AI176" i="11" s="1"/>
  <c r="AP177" i="11"/>
  <c r="V177" i="11"/>
  <c r="AR177" i="11" s="1"/>
  <c r="AJ178" i="11"/>
  <c r="AK178" i="11"/>
  <c r="AG178" i="11"/>
  <c r="AI178" i="11" s="1"/>
  <c r="AI192" i="11"/>
  <c r="AK193" i="11"/>
  <c r="AJ193" i="11"/>
  <c r="AJ194" i="11"/>
  <c r="AP204" i="11"/>
  <c r="AO204" i="11"/>
  <c r="AG204" i="11"/>
  <c r="AI204" i="11" s="1"/>
  <c r="V204" i="11"/>
  <c r="AR204" i="11" s="1"/>
  <c r="AG206" i="11"/>
  <c r="AI206" i="11" s="1"/>
  <c r="AK206" i="11"/>
  <c r="AJ206" i="11"/>
  <c r="AQ219" i="11"/>
  <c r="AQ220" i="11"/>
  <c r="AF133" i="11"/>
  <c r="AQ133" i="11" s="1"/>
  <c r="AF141" i="11"/>
  <c r="AQ141" i="11" s="1"/>
  <c r="AJ143" i="11"/>
  <c r="AG143" i="11"/>
  <c r="AK143" i="11"/>
  <c r="V144" i="11"/>
  <c r="AR144" i="11" s="1"/>
  <c r="AO145" i="11"/>
  <c r="V148" i="11"/>
  <c r="AR148" i="11" s="1"/>
  <c r="AJ157" i="11"/>
  <c r="AJ158" i="11"/>
  <c r="AN161" i="11"/>
  <c r="AM161" i="11"/>
  <c r="AR162" i="11"/>
  <c r="U179" i="11"/>
  <c r="AH179" i="11" s="1"/>
  <c r="AR172" i="11"/>
  <c r="AK172" i="11"/>
  <c r="AP174" i="11"/>
  <c r="AB174" i="11"/>
  <c r="AF177" i="11"/>
  <c r="AQ177" i="11" s="1"/>
  <c r="AO177" i="11"/>
  <c r="Z194" i="11"/>
  <c r="X209" i="11"/>
  <c r="AJ198" i="11"/>
  <c r="AK198" i="11"/>
  <c r="AR213" i="11"/>
  <c r="AG218" i="11"/>
  <c r="AI218" i="11" s="1"/>
  <c r="AK218" i="11"/>
  <c r="AJ218" i="11"/>
  <c r="AP222" i="11"/>
  <c r="X149" i="11"/>
  <c r="AB145" i="11"/>
  <c r="AJ147" i="11"/>
  <c r="AG147" i="11"/>
  <c r="AI147" i="11" s="1"/>
  <c r="AK147" i="11"/>
  <c r="AK158" i="11"/>
  <c r="AP162" i="11"/>
  <c r="AO163" i="11"/>
  <c r="V163" i="11"/>
  <c r="AR163" i="11" s="1"/>
  <c r="AQ174" i="11"/>
  <c r="AJ177" i="11"/>
  <c r="AG177" i="11"/>
  <c r="AI177" i="11" s="1"/>
  <c r="AG185" i="11"/>
  <c r="AI185" i="11" s="1"/>
  <c r="AK190" i="11"/>
  <c r="AG201" i="11"/>
  <c r="AI201" i="11" s="1"/>
  <c r="AL216" i="11"/>
  <c r="AN216" i="11"/>
  <c r="AM216" i="11"/>
  <c r="AQ222" i="11"/>
  <c r="AN153" i="11"/>
  <c r="AM153" i="11"/>
  <c r="AB156" i="11"/>
  <c r="AO156" i="11" s="1"/>
  <c r="W179" i="11"/>
  <c r="AH168" i="11"/>
  <c r="AQ168" i="11" s="1"/>
  <c r="AN169" i="11"/>
  <c r="AM169" i="11"/>
  <c r="AK171" i="11"/>
  <c r="AJ187" i="11"/>
  <c r="AG187" i="11"/>
  <c r="AI187" i="11" s="1"/>
  <c r="AP188" i="11"/>
  <c r="AG188" i="11"/>
  <c r="AI188" i="11" s="1"/>
  <c r="AB188" i="11"/>
  <c r="AI193" i="11"/>
  <c r="Z209" i="11"/>
  <c r="AJ199" i="11"/>
  <c r="AG199" i="11"/>
  <c r="AI199" i="11" s="1"/>
  <c r="AR202" i="11"/>
  <c r="AG208" i="11"/>
  <c r="AI208" i="11" s="1"/>
  <c r="V208" i="11"/>
  <c r="AR208" i="11" s="1"/>
  <c r="AB208" i="11"/>
  <c r="AP208" i="11" s="1"/>
  <c r="X224" i="11"/>
  <c r="AR214" i="11"/>
  <c r="AP216" i="11"/>
  <c r="AO216" i="11"/>
  <c r="AG216" i="11"/>
  <c r="AI216" i="11" s="1"/>
  <c r="V216" i="11"/>
  <c r="AR216" i="11" s="1"/>
  <c r="AQ223" i="11"/>
  <c r="X179" i="11"/>
  <c r="AG179" i="11" s="1"/>
  <c r="AI179" i="11" s="1"/>
  <c r="AN173" i="11"/>
  <c r="AL173" i="11"/>
  <c r="AP173" i="11"/>
  <c r="AM173" i="11"/>
  <c r="AP183" i="11"/>
  <c r="AO183" i="11"/>
  <c r="V183" i="11"/>
  <c r="AF183" i="11"/>
  <c r="T194" i="11"/>
  <c r="AF194" i="11" s="1"/>
  <c r="AN203" i="11"/>
  <c r="AL203" i="11"/>
  <c r="AQ206" i="11"/>
  <c r="AQ207" i="11"/>
  <c r="AQ208" i="11"/>
  <c r="AK209" i="11"/>
  <c r="AN217" i="11"/>
  <c r="AM217" i="11"/>
  <c r="AL217" i="11"/>
  <c r="AO217" i="11"/>
  <c r="AB142" i="11"/>
  <c r="AB146" i="11"/>
  <c r="AB154" i="11"/>
  <c r="AP154" i="11" s="1"/>
  <c r="AG155" i="11"/>
  <c r="AI155" i="11" s="1"/>
  <c r="AB158" i="11"/>
  <c r="AG159" i="11"/>
  <c r="AI159" i="11" s="1"/>
  <c r="AB162" i="11"/>
  <c r="AG163" i="11"/>
  <c r="AI163" i="11" s="1"/>
  <c r="AP170" i="11"/>
  <c r="AB170" i="11"/>
  <c r="AH194" i="11"/>
  <c r="AP185" i="11"/>
  <c r="AB185" i="11"/>
  <c r="AR186" i="11"/>
  <c r="AK186" i="11"/>
  <c r="AQ188" i="11"/>
  <c r="AK189" i="11"/>
  <c r="AJ189" i="11"/>
  <c r="AB193" i="11"/>
  <c r="AN205" i="11"/>
  <c r="AM205" i="11"/>
  <c r="AL205" i="11"/>
  <c r="AI205" i="11"/>
  <c r="AQ216" i="11"/>
  <c r="AQ221" i="11"/>
  <c r="AB171" i="11"/>
  <c r="AB172" i="11"/>
  <c r="AB176" i="11"/>
  <c r="AR178" i="11"/>
  <c r="AJ179" i="11"/>
  <c r="AJ183" i="11"/>
  <c r="AG183" i="11"/>
  <c r="AR185" i="11"/>
  <c r="AN187" i="11"/>
  <c r="AL187" i="11"/>
  <c r="AF188" i="11"/>
  <c r="AP190" i="11"/>
  <c r="AJ191" i="11"/>
  <c r="AG191" i="11"/>
  <c r="AI191" i="11" s="1"/>
  <c r="AR193" i="11"/>
  <c r="X194" i="11"/>
  <c r="AP200" i="11"/>
  <c r="AB200" i="11"/>
  <c r="AF201" i="11"/>
  <c r="AQ201" i="11" s="1"/>
  <c r="AP203" i="11"/>
  <c r="AO203" i="11"/>
  <c r="V203" i="11"/>
  <c r="AR203" i="11" s="1"/>
  <c r="AF203" i="11"/>
  <c r="AQ203" i="11" s="1"/>
  <c r="AQ217" i="11"/>
  <c r="AA179" i="11"/>
  <c r="AF172" i="11"/>
  <c r="AQ172" i="11" s="1"/>
  <c r="AP175" i="11"/>
  <c r="AB175" i="11"/>
  <c r="AP184" i="11"/>
  <c r="AB184" i="11"/>
  <c r="AB194" i="11" s="1"/>
  <c r="AF185" i="11"/>
  <c r="AQ185" i="11" s="1"/>
  <c r="AP187" i="11"/>
  <c r="AO187" i="11"/>
  <c r="V187" i="11"/>
  <c r="AR187" i="11" s="1"/>
  <c r="AF187" i="11"/>
  <c r="AQ187" i="11" s="1"/>
  <c r="AB192" i="11"/>
  <c r="AP192" i="11" s="1"/>
  <c r="AF193" i="11"/>
  <c r="AQ193" i="11" s="1"/>
  <c r="AR198" i="11"/>
  <c r="AG200" i="11"/>
  <c r="AI200" i="11" s="1"/>
  <c r="AK201" i="11"/>
  <c r="AJ201" i="11"/>
  <c r="AN213" i="11"/>
  <c r="AM213" i="11"/>
  <c r="AL213" i="11"/>
  <c r="AR222" i="11"/>
  <c r="AF200" i="11"/>
  <c r="AF204" i="11"/>
  <c r="AQ204" i="11" s="1"/>
  <c r="AP205" i="11"/>
  <c r="U209" i="11"/>
  <c r="AH209" i="11" s="1"/>
  <c r="AH213" i="11"/>
  <c r="AQ213" i="11" s="1"/>
  <c r="AP213" i="11"/>
  <c r="AP217" i="11"/>
  <c r="AP221" i="11"/>
  <c r="AB207" i="11"/>
  <c r="AB215" i="11"/>
  <c r="AB219" i="11"/>
  <c r="AO219" i="11" s="1"/>
  <c r="AB223" i="11"/>
  <c r="AP223" i="11" s="1"/>
  <c r="T224" i="11"/>
  <c r="AJ205" i="11"/>
  <c r="AF207" i="11"/>
  <c r="W209" i="11"/>
  <c r="AJ213" i="11"/>
  <c r="AF215" i="11"/>
  <c r="AQ215" i="11" s="1"/>
  <c r="AJ217" i="11"/>
  <c r="AJ221" i="11"/>
  <c r="AB178" i="11"/>
  <c r="AB186" i="11"/>
  <c r="AB190" i="11"/>
  <c r="AB198" i="11"/>
  <c r="AB202" i="11"/>
  <c r="AP202" i="11" s="1"/>
  <c r="AB206" i="11"/>
  <c r="AP206" i="11" s="1"/>
  <c r="V207" i="11"/>
  <c r="AR207" i="11" s="1"/>
  <c r="AG207" i="11"/>
  <c r="AI207" i="11" s="1"/>
  <c r="AO207" i="11"/>
  <c r="AK213" i="11"/>
  <c r="AB214" i="11"/>
  <c r="AP214" i="11" s="1"/>
  <c r="V215" i="11"/>
  <c r="AR215" i="11" s="1"/>
  <c r="AG215" i="11"/>
  <c r="AI215" i="11" s="1"/>
  <c r="AB218" i="11"/>
  <c r="AP218" i="11" s="1"/>
  <c r="V219" i="11"/>
  <c r="AR219" i="11" s="1"/>
  <c r="AG219" i="11"/>
  <c r="AI219" i="11" s="1"/>
  <c r="AB222" i="11"/>
  <c r="V223" i="11"/>
  <c r="AR223" i="11" s="1"/>
  <c r="AG223" i="11"/>
  <c r="AI223" i="11" s="1"/>
  <c r="AH183" i="11"/>
  <c r="AQ183" i="11" s="1"/>
  <c r="AF186" i="11"/>
  <c r="AQ186" i="11" s="1"/>
  <c r="AF202" i="11"/>
  <c r="AQ202" i="11" s="1"/>
  <c r="AF206" i="11"/>
  <c r="AF214" i="11"/>
  <c r="AQ214" i="11" s="1"/>
  <c r="W224" i="11"/>
  <c r="AO33" i="10"/>
  <c r="AL57" i="10"/>
  <c r="AN57" i="10"/>
  <c r="AM57" i="10"/>
  <c r="AN98" i="10"/>
  <c r="AM98" i="10"/>
  <c r="AL98" i="10"/>
  <c r="AO98" i="10"/>
  <c r="AG4" i="10"/>
  <c r="AI4" i="10" s="1"/>
  <c r="AF4" i="10"/>
  <c r="AQ4" i="10" s="1"/>
  <c r="AM19" i="10"/>
  <c r="AL19" i="10"/>
  <c r="AN19" i="10"/>
  <c r="AR22" i="10"/>
  <c r="AI23" i="10"/>
  <c r="AG8" i="10"/>
  <c r="AI8" i="10" s="1"/>
  <c r="AK12" i="10"/>
  <c r="AF29" i="10"/>
  <c r="AR25" i="10"/>
  <c r="Z14" i="10"/>
  <c r="AK29" i="10"/>
  <c r="AJ29" i="10"/>
  <c r="AG29" i="10"/>
  <c r="AR24" i="10"/>
  <c r="AK5" i="10"/>
  <c r="AR27" i="10"/>
  <c r="AP28" i="10"/>
  <c r="AL43" i="10"/>
  <c r="AN43" i="10"/>
  <c r="AM43" i="10"/>
  <c r="AN84" i="10"/>
  <c r="AL84" i="10"/>
  <c r="AM84" i="10"/>
  <c r="AF5" i="10"/>
  <c r="AQ5" i="10" s="1"/>
  <c r="AG10" i="10"/>
  <c r="AI10" i="10" s="1"/>
  <c r="AB18" i="10"/>
  <c r="V19" i="10"/>
  <c r="AG19" i="10"/>
  <c r="AO19" i="10"/>
  <c r="AH22" i="10"/>
  <c r="AQ22" i="10" s="1"/>
  <c r="AJ24" i="10"/>
  <c r="AG25" i="10"/>
  <c r="AI25" i="10" s="1"/>
  <c r="AK27" i="10"/>
  <c r="V28" i="10"/>
  <c r="AK33" i="10"/>
  <c r="V34" i="10"/>
  <c r="AR34" i="10" s="1"/>
  <c r="AK35" i="10"/>
  <c r="AJ35" i="10"/>
  <c r="AO36" i="10"/>
  <c r="AP39" i="10"/>
  <c r="AB39" i="10"/>
  <c r="AN40" i="10"/>
  <c r="AM40" i="10"/>
  <c r="AL40" i="10"/>
  <c r="AG41" i="10"/>
  <c r="AI41" i="10" s="1"/>
  <c r="AK41" i="10"/>
  <c r="AI49" i="10"/>
  <c r="AN56" i="10"/>
  <c r="AM56" i="10"/>
  <c r="AL56" i="10"/>
  <c r="AJ63" i="10"/>
  <c r="AN66" i="10"/>
  <c r="AM66" i="10"/>
  <c r="AL66" i="10"/>
  <c r="AO66" i="10"/>
  <c r="AQ69" i="10"/>
  <c r="AI69" i="10"/>
  <c r="AP72" i="10"/>
  <c r="AO72" i="10"/>
  <c r="V72" i="10"/>
  <c r="AR72" i="10" s="1"/>
  <c r="AK78" i="10"/>
  <c r="AJ78" i="10"/>
  <c r="X89" i="10"/>
  <c r="AN86" i="10"/>
  <c r="AM86" i="10"/>
  <c r="AL86" i="10"/>
  <c r="AO86" i="10"/>
  <c r="AK104" i="10"/>
  <c r="AB22" i="10"/>
  <c r="AO22" i="10"/>
  <c r="AI34" i="10"/>
  <c r="AK50" i="10"/>
  <c r="AG50" i="10"/>
  <c r="AI50" i="10" s="1"/>
  <c r="AJ50" i="10"/>
  <c r="AQ88" i="10"/>
  <c r="AN174" i="10"/>
  <c r="AL174" i="10"/>
  <c r="AP174" i="10"/>
  <c r="AM174" i="10"/>
  <c r="AF8" i="10"/>
  <c r="AQ8" i="10" s="1"/>
  <c r="F14" i="10"/>
  <c r="U29" i="10"/>
  <c r="AH29" i="10" s="1"/>
  <c r="AQ29" i="10" s="1"/>
  <c r="AF18" i="10"/>
  <c r="AH19" i="10"/>
  <c r="AQ19" i="10" s="1"/>
  <c r="AP19" i="10"/>
  <c r="AG22" i="10"/>
  <c r="AI22" i="10" s="1"/>
  <c r="AB23" i="10"/>
  <c r="AO23" i="10" s="1"/>
  <c r="AK24" i="10"/>
  <c r="AP26" i="10"/>
  <c r="AB26" i="10"/>
  <c r="AO26" i="10"/>
  <c r="AF28" i="10"/>
  <c r="AQ28" i="10" s="1"/>
  <c r="Y44" i="10"/>
  <c r="AH40" i="10"/>
  <c r="AQ40" i="10" s="1"/>
  <c r="AK43" i="10"/>
  <c r="AJ43" i="10"/>
  <c r="AG43" i="10"/>
  <c r="AI43" i="10" s="1"/>
  <c r="AQ49" i="10"/>
  <c r="AF53" i="10"/>
  <c r="AQ53" i="10" s="1"/>
  <c r="AO53" i="10"/>
  <c r="AK59" i="10"/>
  <c r="AN64" i="10"/>
  <c r="AL64" i="10"/>
  <c r="AQ71" i="10"/>
  <c r="U74" i="10"/>
  <c r="AN80" i="10"/>
  <c r="AM80" i="10"/>
  <c r="AL80" i="10"/>
  <c r="AF82" i="10"/>
  <c r="AH82" i="10"/>
  <c r="AP83" i="10"/>
  <c r="AO83" i="10"/>
  <c r="AN83" i="10"/>
  <c r="AM83" i="10"/>
  <c r="AL83" i="10"/>
  <c r="AL141" i="10"/>
  <c r="AN141" i="10"/>
  <c r="AM141" i="10"/>
  <c r="AP22" i="10"/>
  <c r="AP25" i="10"/>
  <c r="AF25" i="10"/>
  <c r="AQ25" i="10" s="1"/>
  <c r="AN51" i="10"/>
  <c r="AM51" i="10"/>
  <c r="AO51" i="10"/>
  <c r="AL51" i="10"/>
  <c r="AG109" i="10"/>
  <c r="AI109" i="10" s="1"/>
  <c r="V109" i="10"/>
  <c r="AR109" i="10" s="1"/>
  <c r="AB109" i="10"/>
  <c r="AO109" i="10" s="1"/>
  <c r="AF6" i="10"/>
  <c r="AP21" i="10"/>
  <c r="AB21" i="10"/>
  <c r="AQ26" i="10"/>
  <c r="AJ28" i="10"/>
  <c r="AN37" i="10"/>
  <c r="AL37" i="10"/>
  <c r="AF38" i="10"/>
  <c r="AB38" i="10"/>
  <c r="AK44" i="10"/>
  <c r="AF51" i="10"/>
  <c r="AH51" i="10"/>
  <c r="AG55" i="10"/>
  <c r="AI55" i="10" s="1"/>
  <c r="AK55" i="10"/>
  <c r="AP57" i="10"/>
  <c r="AO57" i="10"/>
  <c r="AG57" i="10"/>
  <c r="AI57" i="10" s="1"/>
  <c r="V57" i="10"/>
  <c r="AR57" i="10" s="1"/>
  <c r="AF57" i="10"/>
  <c r="AG71" i="10"/>
  <c r="AI71" i="10" s="1"/>
  <c r="AK71" i="10"/>
  <c r="AJ71" i="10"/>
  <c r="AP86" i="10"/>
  <c r="AN72" i="10"/>
  <c r="AM72" i="10"/>
  <c r="AG3" i="10"/>
  <c r="AI3" i="10" s="1"/>
  <c r="AG11" i="10"/>
  <c r="AI11" i="10" s="1"/>
  <c r="AH18" i="10"/>
  <c r="AI18" i="10" s="1"/>
  <c r="AJ19" i="10"/>
  <c r="AF21" i="10"/>
  <c r="AQ21" i="10" s="1"/>
  <c r="AK22" i="10"/>
  <c r="AB27" i="10"/>
  <c r="AO27" i="10"/>
  <c r="AP37" i="10"/>
  <c r="AO37" i="10"/>
  <c r="V37" i="10"/>
  <c r="AR37" i="10" s="1"/>
  <c r="AQ38" i="10"/>
  <c r="AG38" i="10"/>
  <c r="AI38" i="10" s="1"/>
  <c r="AA59" i="10"/>
  <c r="AQ57" i="10"/>
  <c r="AG63" i="10"/>
  <c r="AI63" i="10" s="1"/>
  <c r="X74" i="10"/>
  <c r="AK74" i="10" s="1"/>
  <c r="AK63" i="10"/>
  <c r="AL72" i="10"/>
  <c r="AI81" i="10"/>
  <c r="AP84" i="10"/>
  <c r="AO84" i="10"/>
  <c r="V84" i="10"/>
  <c r="AR84" i="10" s="1"/>
  <c r="AF84" i="10"/>
  <c r="AQ84" i="10" s="1"/>
  <c r="AG98" i="10"/>
  <c r="AI98" i="10" s="1"/>
  <c r="V98" i="10"/>
  <c r="AR98" i="10" s="1"/>
  <c r="AF98" i="10"/>
  <c r="AP98" i="10"/>
  <c r="AL129" i="10"/>
  <c r="AM129" i="10"/>
  <c r="AN129" i="10"/>
  <c r="AG6" i="10"/>
  <c r="AB20" i="10"/>
  <c r="AO20" i="10" s="1"/>
  <c r="V21" i="10"/>
  <c r="AG21" i="10"/>
  <c r="AI21" i="10" s="1"/>
  <c r="AO21" i="10"/>
  <c r="AB24" i="10"/>
  <c r="AO24" i="10" s="1"/>
  <c r="AP24" i="10"/>
  <c r="AP33" i="10"/>
  <c r="AF33" i="10"/>
  <c r="AQ33" i="10" s="1"/>
  <c r="AB33" i="10"/>
  <c r="AB35" i="10"/>
  <c r="AN36" i="10"/>
  <c r="AM36" i="10"/>
  <c r="AL36" i="10"/>
  <c r="V38" i="10"/>
  <c r="AK39" i="10"/>
  <c r="AJ39" i="10"/>
  <c r="AN41" i="10"/>
  <c r="AL41" i="10"/>
  <c r="AM48" i="10"/>
  <c r="AL48" i="10"/>
  <c r="W59" i="10"/>
  <c r="AL65" i="10"/>
  <c r="AN65" i="10"/>
  <c r="AM65" i="10"/>
  <c r="AK66" i="10"/>
  <c r="AJ66" i="10"/>
  <c r="AK86" i="10"/>
  <c r="AJ86" i="10"/>
  <c r="AF97" i="10"/>
  <c r="AH97" i="10"/>
  <c r="AI102" i="10"/>
  <c r="AB25" i="10"/>
  <c r="AI51" i="10"/>
  <c r="AG12" i="10"/>
  <c r="AI12" i="10" s="1"/>
  <c r="AH13" i="10"/>
  <c r="AQ13" i="10" s="1"/>
  <c r="AJ18" i="10"/>
  <c r="AK26" i="10"/>
  <c r="AG27" i="10"/>
  <c r="AI27" i="10" s="1"/>
  <c r="AF35" i="10"/>
  <c r="AQ35" i="10" s="1"/>
  <c r="AH36" i="10"/>
  <c r="AQ36" i="10" s="1"/>
  <c r="AP41" i="10"/>
  <c r="AO41" i="10"/>
  <c r="V41" i="10"/>
  <c r="AF41" i="10"/>
  <c r="AQ41" i="10" s="1"/>
  <c r="T44" i="10"/>
  <c r="X59" i="10"/>
  <c r="AP65" i="10"/>
  <c r="AO65" i="10"/>
  <c r="V65" i="10"/>
  <c r="AR65" i="10" s="1"/>
  <c r="AG83" i="10"/>
  <c r="AI83" i="10" s="1"/>
  <c r="AK83" i="10"/>
  <c r="AJ83" i="10"/>
  <c r="U104" i="10"/>
  <c r="AH93" i="10"/>
  <c r="AQ34" i="10"/>
  <c r="AG53" i="10"/>
  <c r="AI53" i="10" s="1"/>
  <c r="V53" i="10"/>
  <c r="AR53" i="10" s="1"/>
  <c r="AP63" i="10"/>
  <c r="AO63" i="10"/>
  <c r="AN63" i="10"/>
  <c r="AM63" i="10"/>
  <c r="AL63" i="10"/>
  <c r="AK18" i="10"/>
  <c r="V20" i="10"/>
  <c r="AG20" i="10"/>
  <c r="AI20" i="10" s="1"/>
  <c r="AH24" i="10"/>
  <c r="AQ24" i="10" s="1"/>
  <c r="AB28" i="10"/>
  <c r="V33" i="10"/>
  <c r="AF34" i="10"/>
  <c r="AB34" i="10"/>
  <c r="V35" i="10"/>
  <c r="AR35" i="10" s="1"/>
  <c r="AG35" i="10"/>
  <c r="AI35" i="10" s="1"/>
  <c r="AG37" i="10"/>
  <c r="AI37" i="10" s="1"/>
  <c r="AK37" i="10"/>
  <c r="AP43" i="10"/>
  <c r="AO43" i="10"/>
  <c r="V43" i="10"/>
  <c r="AR43" i="10" s="1"/>
  <c r="AF43" i="10"/>
  <c r="AQ43" i="10" s="1"/>
  <c r="U44" i="10"/>
  <c r="AH44" i="10" s="1"/>
  <c r="AB53" i="10"/>
  <c r="AP55" i="10"/>
  <c r="AO55" i="10"/>
  <c r="AN55" i="10"/>
  <c r="AM55" i="10"/>
  <c r="AL55" i="10"/>
  <c r="AF70" i="10"/>
  <c r="AH70" i="10"/>
  <c r="AP71" i="10"/>
  <c r="AO71" i="10"/>
  <c r="AN71" i="10"/>
  <c r="AM71" i="10"/>
  <c r="AL71" i="10"/>
  <c r="AG84" i="10"/>
  <c r="AI84" i="10" s="1"/>
  <c r="AO103" i="10"/>
  <c r="AM103" i="10"/>
  <c r="AP103" i="10"/>
  <c r="AN103" i="10"/>
  <c r="AL103" i="10"/>
  <c r="AF109" i="10"/>
  <c r="AQ109" i="10" s="1"/>
  <c r="AB42" i="10"/>
  <c r="AP42" i="10" s="1"/>
  <c r="T59" i="10"/>
  <c r="AP48" i="10"/>
  <c r="AO48" i="10"/>
  <c r="V48" i="10"/>
  <c r="AF48" i="10"/>
  <c r="AN54" i="10"/>
  <c r="AM54" i="10"/>
  <c r="AL54" i="10"/>
  <c r="AR66" i="10"/>
  <c r="AR67" i="10"/>
  <c r="AK70" i="10"/>
  <c r="AJ70" i="10"/>
  <c r="AR78" i="10"/>
  <c r="AR79" i="10"/>
  <c r="AK82" i="10"/>
  <c r="AJ82" i="10"/>
  <c r="AP87" i="10"/>
  <c r="AO87" i="10"/>
  <c r="AN87" i="10"/>
  <c r="AM87" i="10"/>
  <c r="AL87" i="10"/>
  <c r="AP88" i="10"/>
  <c r="AI100" i="10"/>
  <c r="AN126" i="10"/>
  <c r="AM126" i="10"/>
  <c r="AO126" i="10"/>
  <c r="AL126" i="10"/>
  <c r="AP126" i="10"/>
  <c r="AF42" i="10"/>
  <c r="AQ42" i="10" s="1"/>
  <c r="U59" i="10"/>
  <c r="AH59" i="10" s="1"/>
  <c r="AH48" i="10"/>
  <c r="AQ48" i="10" s="1"/>
  <c r="AB49" i="10"/>
  <c r="AO49" i="10" s="1"/>
  <c r="AP52" i="10"/>
  <c r="AO52" i="10"/>
  <c r="V52" i="10"/>
  <c r="AR52" i="10" s="1"/>
  <c r="AF52" i="10"/>
  <c r="AQ52" i="10" s="1"/>
  <c r="AK58" i="10"/>
  <c r="AJ58" i="10"/>
  <c r="AI65" i="10"/>
  <c r="AP68" i="10"/>
  <c r="AO68" i="10"/>
  <c r="V68" i="10"/>
  <c r="AR68" i="10" s="1"/>
  <c r="AF68" i="10"/>
  <c r="AQ68" i="10" s="1"/>
  <c r="AP80" i="10"/>
  <c r="AO80" i="10"/>
  <c r="V80" i="10"/>
  <c r="AR80" i="10" s="1"/>
  <c r="AF80" i="10"/>
  <c r="AQ80" i="10" s="1"/>
  <c r="AI96" i="10"/>
  <c r="AM102" i="10"/>
  <c r="AP102" i="10"/>
  <c r="AO102" i="10"/>
  <c r="AN102" i="10"/>
  <c r="AL102" i="10"/>
  <c r="AM113" i="10"/>
  <c r="AL113" i="10"/>
  <c r="AG48" i="10"/>
  <c r="AK48" i="10"/>
  <c r="V49" i="10"/>
  <c r="AR49" i="10" s="1"/>
  <c r="AB50" i="10"/>
  <c r="AO50" i="10"/>
  <c r="AO54" i="10"/>
  <c r="AP56" i="10"/>
  <c r="AO56" i="10"/>
  <c r="V56" i="10"/>
  <c r="AR56" i="10" s="1"/>
  <c r="AF56" i="10"/>
  <c r="Y74" i="10"/>
  <c r="AP64" i="10"/>
  <c r="AO64" i="10"/>
  <c r="V64" i="10"/>
  <c r="AF64" i="10"/>
  <c r="AQ64" i="10" s="1"/>
  <c r="AL68" i="10"/>
  <c r="AB85" i="10"/>
  <c r="AP85" i="10" s="1"/>
  <c r="W89" i="10"/>
  <c r="AH89" i="10" s="1"/>
  <c r="AF93" i="10"/>
  <c r="W104" i="10"/>
  <c r="AB94" i="10"/>
  <c r="AQ98" i="10"/>
  <c r="Y59" i="10"/>
  <c r="AG52" i="10"/>
  <c r="AI52" i="10" s="1"/>
  <c r="AL52" i="10"/>
  <c r="AK54" i="10"/>
  <c r="AJ54" i="10"/>
  <c r="AP54" i="10"/>
  <c r="AQ56" i="10"/>
  <c r="Z74" i="10"/>
  <c r="AP67" i="10"/>
  <c r="AO67" i="10"/>
  <c r="AN67" i="10"/>
  <c r="AM67" i="10"/>
  <c r="AL67" i="10"/>
  <c r="AI68" i="10"/>
  <c r="AM68" i="10"/>
  <c r="AN70" i="10"/>
  <c r="AM70" i="10"/>
  <c r="AL70" i="10"/>
  <c r="AG70" i="10"/>
  <c r="AI70" i="10" s="1"/>
  <c r="AP73" i="10"/>
  <c r="AB73" i="10"/>
  <c r="AJ74" i="10"/>
  <c r="Z89" i="10"/>
  <c r="AP79" i="10"/>
  <c r="AO79" i="10"/>
  <c r="AN79" i="10"/>
  <c r="AM79" i="10"/>
  <c r="AL79" i="10"/>
  <c r="AI80" i="10"/>
  <c r="AN82" i="10"/>
  <c r="AM82" i="10"/>
  <c r="AL82" i="10"/>
  <c r="AR86" i="10"/>
  <c r="AR87" i="10"/>
  <c r="AJ100" i="10"/>
  <c r="AM110" i="10"/>
  <c r="AN110" i="10"/>
  <c r="AL110" i="10"/>
  <c r="AN113" i="10"/>
  <c r="AK130" i="10"/>
  <c r="AJ130" i="10"/>
  <c r="AG130" i="10"/>
  <c r="AL130" i="10"/>
  <c r="Z59" i="10"/>
  <c r="AN58" i="10"/>
  <c r="AM58" i="10"/>
  <c r="AL58" i="10"/>
  <c r="AG58" i="10"/>
  <c r="AI58" i="10" s="1"/>
  <c r="AA74" i="10"/>
  <c r="AJ67" i="10"/>
  <c r="AB69" i="10"/>
  <c r="AB74" i="10" s="1"/>
  <c r="AF73" i="10"/>
  <c r="AQ73" i="10" s="1"/>
  <c r="T74" i="10"/>
  <c r="AA89" i="10"/>
  <c r="AJ79" i="10"/>
  <c r="AP81" i="10"/>
  <c r="AB81" i="10"/>
  <c r="V85" i="10"/>
  <c r="AR85" i="10" s="1"/>
  <c r="AG85" i="10"/>
  <c r="AI85" i="10" s="1"/>
  <c r="AO88" i="10"/>
  <c r="V88" i="10"/>
  <c r="AR88" i="10" s="1"/>
  <c r="AF88" i="10"/>
  <c r="Y104" i="10"/>
  <c r="V94" i="10"/>
  <c r="AR94" i="10" s="1"/>
  <c r="AJ96" i="10"/>
  <c r="AK100" i="10"/>
  <c r="AP113" i="10"/>
  <c r="AP141" i="10"/>
  <c r="AF141" i="10"/>
  <c r="AO141" i="10"/>
  <c r="V141" i="10"/>
  <c r="AR141" i="10" s="1"/>
  <c r="AG141" i="10"/>
  <c r="AI141" i="10" s="1"/>
  <c r="W74" i="10"/>
  <c r="AF74" i="10" s="1"/>
  <c r="AP95" i="10"/>
  <c r="AP99" i="10"/>
  <c r="U119" i="10"/>
  <c r="AI110" i="10"/>
  <c r="AO111" i="10"/>
  <c r="AM111" i="10"/>
  <c r="AF112" i="10"/>
  <c r="AQ112" i="10" s="1"/>
  <c r="AO113" i="10"/>
  <c r="AG113" i="10"/>
  <c r="AI113" i="10" s="1"/>
  <c r="V113" i="10"/>
  <c r="AR113" i="10" s="1"/>
  <c r="AF113" i="10"/>
  <c r="AQ113" i="10" s="1"/>
  <c r="V124" i="10"/>
  <c r="AB124" i="10"/>
  <c r="AO124" i="10" s="1"/>
  <c r="AG129" i="10"/>
  <c r="AI129" i="10" s="1"/>
  <c r="V129" i="10"/>
  <c r="AR129" i="10" s="1"/>
  <c r="AO129" i="10"/>
  <c r="AM169" i="10"/>
  <c r="AL169" i="10"/>
  <c r="AP169" i="10"/>
  <c r="AO169" i="10"/>
  <c r="AN169" i="10"/>
  <c r="AG56" i="10"/>
  <c r="AI56" i="10" s="1"/>
  <c r="Z104" i="10"/>
  <c r="AG95" i="10"/>
  <c r="AI95" i="10" s="1"/>
  <c r="AG99" i="10"/>
  <c r="W119" i="10"/>
  <c r="AK119" i="10"/>
  <c r="AQ124" i="10"/>
  <c r="AP124" i="10"/>
  <c r="AF138" i="10"/>
  <c r="AQ138" i="10" s="1"/>
  <c r="W149" i="10"/>
  <c r="T179" i="10"/>
  <c r="V168" i="10"/>
  <c r="AB168" i="10"/>
  <c r="AP168" i="10" s="1"/>
  <c r="AF168" i="10"/>
  <c r="AF55" i="10"/>
  <c r="AQ55" i="10" s="1"/>
  <c r="AF63" i="10"/>
  <c r="AQ63" i="10" s="1"/>
  <c r="AF67" i="10"/>
  <c r="AQ67" i="10" s="1"/>
  <c r="AF71" i="10"/>
  <c r="AF79" i="10"/>
  <c r="AQ79" i="10" s="1"/>
  <c r="AF83" i="10"/>
  <c r="AQ83" i="10" s="1"/>
  <c r="AF87" i="10"/>
  <c r="AQ87" i="10" s="1"/>
  <c r="AG103" i="10"/>
  <c r="AK103" i="10"/>
  <c r="AI108" i="10"/>
  <c r="AI114" i="10"/>
  <c r="AO115" i="10"/>
  <c r="AM115" i="10"/>
  <c r="AR115" i="10"/>
  <c r="AF116" i="10"/>
  <c r="AQ116" i="10" s="1"/>
  <c r="AO117" i="10"/>
  <c r="AG117" i="10"/>
  <c r="AI117" i="10" s="1"/>
  <c r="V117" i="10"/>
  <c r="AR117" i="10" s="1"/>
  <c r="W134" i="10"/>
  <c r="AP129" i="10"/>
  <c r="T134" i="10"/>
  <c r="T89" i="10"/>
  <c r="AB78" i="10"/>
  <c r="AG88" i="10"/>
  <c r="AI88" i="10" s="1"/>
  <c r="AJ88" i="10"/>
  <c r="AB93" i="10"/>
  <c r="AB97" i="10"/>
  <c r="AO97" i="10" s="1"/>
  <c r="AB101" i="10"/>
  <c r="AO101" i="10" s="1"/>
  <c r="X104" i="10"/>
  <c r="AJ104" i="10" s="1"/>
  <c r="Y119" i="10"/>
  <c r="AQ114" i="10"/>
  <c r="Z134" i="10"/>
  <c r="AP139" i="10"/>
  <c r="AO139" i="10"/>
  <c r="AM139" i="10"/>
  <c r="AN139" i="10"/>
  <c r="AL139" i="10"/>
  <c r="AG143" i="10"/>
  <c r="AI143" i="10" s="1"/>
  <c r="AK143" i="10"/>
  <c r="AJ143" i="10"/>
  <c r="T104" i="10"/>
  <c r="AG93" i="10"/>
  <c r="V93" i="10"/>
  <c r="AJ95" i="10"/>
  <c r="AG97" i="10"/>
  <c r="V97" i="10"/>
  <c r="AR97" i="10" s="1"/>
  <c r="AJ99" i="10"/>
  <c r="AG101" i="10"/>
  <c r="AI101" i="10" s="1"/>
  <c r="V101" i="10"/>
  <c r="AR101" i="10" s="1"/>
  <c r="Z119" i="10"/>
  <c r="AG111" i="10"/>
  <c r="AI111" i="10" s="1"/>
  <c r="AK111" i="10"/>
  <c r="AL111" i="10"/>
  <c r="AI112" i="10"/>
  <c r="AH118" i="10"/>
  <c r="AM147" i="10"/>
  <c r="AP147" i="10"/>
  <c r="AN147" i="10"/>
  <c r="AO147" i="10"/>
  <c r="AL147" i="10"/>
  <c r="AP163" i="10"/>
  <c r="AN163" i="10"/>
  <c r="AM163" i="10"/>
  <c r="AO163" i="10"/>
  <c r="AL163" i="10"/>
  <c r="AJ115" i="10"/>
  <c r="AM128" i="10"/>
  <c r="AL128" i="10"/>
  <c r="AP128" i="10"/>
  <c r="AR130" i="10"/>
  <c r="V140" i="10"/>
  <c r="AR140" i="10" s="1"/>
  <c r="AB140" i="10"/>
  <c r="AO140" i="10" s="1"/>
  <c r="AQ148" i="10"/>
  <c r="AG115" i="10"/>
  <c r="AI115" i="10" s="1"/>
  <c r="AK115" i="10"/>
  <c r="AL115" i="10"/>
  <c r="AI116" i="10"/>
  <c r="Y134" i="10"/>
  <c r="AI138" i="10"/>
  <c r="AH140" i="10"/>
  <c r="AQ140" i="10" s="1"/>
  <c r="W164" i="10"/>
  <c r="AH153" i="10"/>
  <c r="AF153" i="10"/>
  <c r="AB96" i="10"/>
  <c r="AB100" i="10"/>
  <c r="AO100" i="10" s="1"/>
  <c r="T119" i="10"/>
  <c r="AB108" i="10"/>
  <c r="AB112" i="10"/>
  <c r="AO112" i="10" s="1"/>
  <c r="AB116" i="10"/>
  <c r="AJ118" i="10"/>
  <c r="V125" i="10"/>
  <c r="AR125" i="10" s="1"/>
  <c r="AG125" i="10"/>
  <c r="AI125" i="10" s="1"/>
  <c r="U134" i="10"/>
  <c r="AH134" i="10" s="1"/>
  <c r="AQ147" i="10"/>
  <c r="AK148" i="10"/>
  <c r="AG148" i="10"/>
  <c r="AI148" i="10" s="1"/>
  <c r="X164" i="10"/>
  <c r="AJ164" i="10" s="1"/>
  <c r="AI161" i="10"/>
  <c r="AN154" i="10"/>
  <c r="AM154" i="10"/>
  <c r="V96" i="10"/>
  <c r="AR96" i="10" s="1"/>
  <c r="V100" i="10"/>
  <c r="AR100" i="10" s="1"/>
  <c r="V108" i="10"/>
  <c r="V112" i="10"/>
  <c r="AR112" i="10" s="1"/>
  <c r="V116" i="10"/>
  <c r="AR116" i="10" s="1"/>
  <c r="AH126" i="10"/>
  <c r="AQ126" i="10" s="1"/>
  <c r="AO128" i="10"/>
  <c r="V128" i="10"/>
  <c r="AR128" i="10" s="1"/>
  <c r="AF129" i="10"/>
  <c r="AQ129" i="10" s="1"/>
  <c r="X149" i="10"/>
  <c r="AK149" i="10" s="1"/>
  <c r="AK138" i="10"/>
  <c r="AL138" i="10"/>
  <c r="AK139" i="10"/>
  <c r="AG140" i="10"/>
  <c r="AN142" i="10"/>
  <c r="AM142" i="10"/>
  <c r="AG142" i="10"/>
  <c r="AB144" i="10"/>
  <c r="AL146" i="10"/>
  <c r="AL172" i="10"/>
  <c r="AN172" i="10"/>
  <c r="AF184" i="10"/>
  <c r="W194" i="10"/>
  <c r="AF194" i="10" s="1"/>
  <c r="AN216" i="10"/>
  <c r="AM216" i="10"/>
  <c r="AL216" i="10"/>
  <c r="AG123" i="10"/>
  <c r="X134" i="10"/>
  <c r="AN130" i="10"/>
  <c r="AM130" i="10"/>
  <c r="AB133" i="10"/>
  <c r="AO133" i="10" s="1"/>
  <c r="AH142" i="10"/>
  <c r="AQ142" i="10" s="1"/>
  <c r="AP143" i="10"/>
  <c r="AO143" i="10"/>
  <c r="AM143" i="10"/>
  <c r="V144" i="10"/>
  <c r="AR144" i="10" s="1"/>
  <c r="AB145" i="10"/>
  <c r="AO145" i="10" s="1"/>
  <c r="AR147" i="10"/>
  <c r="AG147" i="10"/>
  <c r="AI147" i="10" s="1"/>
  <c r="AA164" i="10"/>
  <c r="AL154" i="10"/>
  <c r="AF192" i="10"/>
  <c r="AH192" i="10"/>
  <c r="AG202" i="10"/>
  <c r="AI202" i="10" s="1"/>
  <c r="AK202" i="10"/>
  <c r="AR202" i="10"/>
  <c r="AJ202" i="10"/>
  <c r="AN217" i="10"/>
  <c r="AM217" i="10"/>
  <c r="AL217" i="10"/>
  <c r="AO217" i="10"/>
  <c r="AP217" i="10"/>
  <c r="AB118" i="10"/>
  <c r="AJ126" i="10"/>
  <c r="AJ127" i="10"/>
  <c r="AH130" i="10"/>
  <c r="AQ130" i="10" s="1"/>
  <c r="AO132" i="10"/>
  <c r="V132" i="10"/>
  <c r="AR132" i="10" s="1"/>
  <c r="AF133" i="10"/>
  <c r="AK134" i="10"/>
  <c r="AF145" i="10"/>
  <c r="AQ145" i="10" s="1"/>
  <c r="U149" i="10"/>
  <c r="AM153" i="10"/>
  <c r="AL153" i="10"/>
  <c r="AB164" i="10"/>
  <c r="AN153" i="10"/>
  <c r="AP153" i="10"/>
  <c r="AF154" i="10"/>
  <c r="AH154" i="10"/>
  <c r="AP154" i="10"/>
  <c r="AM156" i="10"/>
  <c r="AL156" i="10"/>
  <c r="V170" i="10"/>
  <c r="AR170" i="10" s="1"/>
  <c r="AB170" i="10"/>
  <c r="AO170" i="10" s="1"/>
  <c r="AQ173" i="10"/>
  <c r="V176" i="10"/>
  <c r="AR176" i="10" s="1"/>
  <c r="AB176" i="10"/>
  <c r="AO176" i="10" s="1"/>
  <c r="AP176" i="10"/>
  <c r="AF176" i="10"/>
  <c r="AQ176" i="10" s="1"/>
  <c r="AI193" i="10"/>
  <c r="AO198" i="10"/>
  <c r="AN198" i="10"/>
  <c r="AM198" i="10"/>
  <c r="AL198" i="10"/>
  <c r="AP198" i="10"/>
  <c r="AI201" i="10"/>
  <c r="AM205" i="10"/>
  <c r="AL205" i="10"/>
  <c r="AP205" i="10"/>
  <c r="AO205" i="10"/>
  <c r="AN205" i="10"/>
  <c r="AG206" i="10"/>
  <c r="AI206" i="10" s="1"/>
  <c r="AK206" i="10"/>
  <c r="AJ206" i="10"/>
  <c r="AR206" i="10"/>
  <c r="AI145" i="10"/>
  <c r="V148" i="10"/>
  <c r="AR148" i="10" s="1"/>
  <c r="AB148" i="10"/>
  <c r="AO148" i="10" s="1"/>
  <c r="AG154" i="10"/>
  <c r="AI154" i="10" s="1"/>
  <c r="AK154" i="10"/>
  <c r="AN162" i="10"/>
  <c r="AL162" i="10"/>
  <c r="AP162" i="10"/>
  <c r="AM162" i="10"/>
  <c r="AK172" i="10"/>
  <c r="AJ172" i="10"/>
  <c r="AG172" i="10"/>
  <c r="AI172" i="10" s="1"/>
  <c r="X179" i="10"/>
  <c r="AG179" i="10" s="1"/>
  <c r="W224" i="10"/>
  <c r="AH213" i="10"/>
  <c r="AQ213" i="10" s="1"/>
  <c r="AF213" i="10"/>
  <c r="AA134" i="10"/>
  <c r="AR123" i="10"/>
  <c r="AB125" i="10"/>
  <c r="AN138" i="10"/>
  <c r="AM138" i="10"/>
  <c r="AL142" i="10"/>
  <c r="AG144" i="10"/>
  <c r="AI144" i="10" s="1"/>
  <c r="AN146" i="10"/>
  <c r="AM146" i="10"/>
  <c r="AH156" i="10"/>
  <c r="AQ156" i="10" s="1"/>
  <c r="AN158" i="10"/>
  <c r="AL158" i="10"/>
  <c r="AN160" i="10"/>
  <c r="AM160" i="10"/>
  <c r="AL160" i="10"/>
  <c r="AB123" i="10"/>
  <c r="AP123" i="10" s="1"/>
  <c r="AG124" i="10"/>
  <c r="AI124" i="10" s="1"/>
  <c r="AB127" i="10"/>
  <c r="AG128" i="10"/>
  <c r="AI128" i="10" s="1"/>
  <c r="AB131" i="10"/>
  <c r="AP131" i="10" s="1"/>
  <c r="AG132" i="10"/>
  <c r="Z149" i="10"/>
  <c r="T149" i="10"/>
  <c r="AP158" i="10"/>
  <c r="AM161" i="10"/>
  <c r="AL161" i="10"/>
  <c r="AO162" i="10"/>
  <c r="V162" i="10"/>
  <c r="AR162" i="10" s="1"/>
  <c r="AH162" i="10"/>
  <c r="AQ162" i="10" s="1"/>
  <c r="AQ163" i="10"/>
  <c r="AF178" i="10"/>
  <c r="Y194" i="10"/>
  <c r="AM201" i="10"/>
  <c r="AL201" i="10"/>
  <c r="AP201" i="10"/>
  <c r="AO201" i="10"/>
  <c r="AQ205" i="10"/>
  <c r="AP216" i="10"/>
  <c r="U164" i="10"/>
  <c r="AI153" i="10"/>
  <c r="AO154" i="10"/>
  <c r="V154" i="10"/>
  <c r="AP155" i="10"/>
  <c r="AM155" i="10"/>
  <c r="AO156" i="10"/>
  <c r="V156" i="10"/>
  <c r="AR156" i="10" s="1"/>
  <c r="AM157" i="10"/>
  <c r="AL157" i="10"/>
  <c r="AP160" i="10"/>
  <c r="AO160" i="10"/>
  <c r="V160" i="10"/>
  <c r="AR160" i="10" s="1"/>
  <c r="AF160" i="10"/>
  <c r="AQ160" i="10" s="1"/>
  <c r="AN164" i="10"/>
  <c r="U179" i="10"/>
  <c r="AH168" i="10"/>
  <c r="AG170" i="10"/>
  <c r="AI170" i="10" s="1"/>
  <c r="AK170" i="10"/>
  <c r="AM173" i="10"/>
  <c r="AL173" i="10"/>
  <c r="AO174" i="10"/>
  <c r="V174" i="10"/>
  <c r="AR174" i="10" s="1"/>
  <c r="AH174" i="10"/>
  <c r="AQ174" i="10" s="1"/>
  <c r="AA194" i="10"/>
  <c r="AG208" i="10"/>
  <c r="AI208" i="10" s="1"/>
  <c r="V208" i="10"/>
  <c r="AR208" i="10" s="1"/>
  <c r="AB208" i="10"/>
  <c r="AO208" i="10" s="1"/>
  <c r="AI157" i="10"/>
  <c r="AO158" i="10"/>
  <c r="V158" i="10"/>
  <c r="AR158" i="10" s="1"/>
  <c r="AH158" i="10"/>
  <c r="AQ158" i="10" s="1"/>
  <c r="AP159" i="10"/>
  <c r="AN159" i="10"/>
  <c r="AM159" i="10"/>
  <c r="AG162" i="10"/>
  <c r="AI162" i="10" s="1"/>
  <c r="AK162" i="10"/>
  <c r="AM164" i="10"/>
  <c r="W179" i="10"/>
  <c r="AF179" i="10" s="1"/>
  <c r="AI173" i="10"/>
  <c r="AM177" i="10"/>
  <c r="AP177" i="10"/>
  <c r="AO177" i="10"/>
  <c r="AQ178" i="10"/>
  <c r="AI185" i="10"/>
  <c r="AG198" i="10"/>
  <c r="AI198" i="10" s="1"/>
  <c r="X209" i="10"/>
  <c r="AK198" i="10"/>
  <c r="AJ198" i="10"/>
  <c r="AR198" i="10"/>
  <c r="AH199" i="10"/>
  <c r="AQ199" i="10" s="1"/>
  <c r="U209" i="10"/>
  <c r="AH209" i="10" s="1"/>
  <c r="AN201" i="10"/>
  <c r="AG204" i="10"/>
  <c r="AI204" i="10" s="1"/>
  <c r="V204" i="10"/>
  <c r="AR204" i="10" s="1"/>
  <c r="AP204" i="10"/>
  <c r="AB204" i="10"/>
  <c r="AO204" i="10" s="1"/>
  <c r="AA224" i="10"/>
  <c r="AF214" i="10"/>
  <c r="AH214" i="10"/>
  <c r="AQ214" i="10" s="1"/>
  <c r="AI159" i="10"/>
  <c r="AK168" i="10"/>
  <c r="AJ168" i="10"/>
  <c r="AG168" i="10"/>
  <c r="AI168" i="10" s="1"/>
  <c r="AP172" i="10"/>
  <c r="AO172" i="10"/>
  <c r="V172" i="10"/>
  <c r="AR172" i="10" s="1"/>
  <c r="AF172" i="10"/>
  <c r="AQ172" i="10" s="1"/>
  <c r="AH177" i="10"/>
  <c r="AQ177" i="10" s="1"/>
  <c r="AG178" i="10"/>
  <c r="AI178" i="10" s="1"/>
  <c r="AK178" i="10"/>
  <c r="AF186" i="10"/>
  <c r="AH186" i="10"/>
  <c r="AH188" i="10"/>
  <c r="AQ188" i="10" s="1"/>
  <c r="AG200" i="10"/>
  <c r="AI200" i="10" s="1"/>
  <c r="V200" i="10"/>
  <c r="AR200" i="10" s="1"/>
  <c r="AB200" i="10"/>
  <c r="AO200" i="10" s="1"/>
  <c r="T209" i="10"/>
  <c r="AQ204" i="10"/>
  <c r="AG214" i="10"/>
  <c r="AK214" i="10"/>
  <c r="AJ214" i="10"/>
  <c r="AR214" i="10"/>
  <c r="AK156" i="10"/>
  <c r="AJ156" i="10"/>
  <c r="AG156" i="10"/>
  <c r="AK160" i="10"/>
  <c r="AJ160" i="10"/>
  <c r="AG160" i="10"/>
  <c r="AI160" i="10" s="1"/>
  <c r="AG174" i="10"/>
  <c r="AK174" i="10"/>
  <c r="AO202" i="10"/>
  <c r="AN202" i="10"/>
  <c r="AM202" i="10"/>
  <c r="AL202" i="10"/>
  <c r="AO206" i="10"/>
  <c r="AN206" i="10"/>
  <c r="AM206" i="10"/>
  <c r="AL206" i="10"/>
  <c r="AO216" i="10"/>
  <c r="AG216" i="10"/>
  <c r="AI216" i="10" s="1"/>
  <c r="V216" i="10"/>
  <c r="AR216" i="10" s="1"/>
  <c r="AF216" i="10"/>
  <c r="AG158" i="10"/>
  <c r="AK158" i="10"/>
  <c r="AP171" i="10"/>
  <c r="AN171" i="10"/>
  <c r="AM171" i="10"/>
  <c r="AI171" i="10"/>
  <c r="AP206" i="10"/>
  <c r="AQ216" i="10"/>
  <c r="T164" i="10"/>
  <c r="AP164" i="10" s="1"/>
  <c r="AB175" i="10"/>
  <c r="AP175" i="10" s="1"/>
  <c r="AQ183" i="10"/>
  <c r="AL184" i="10"/>
  <c r="AG186" i="10"/>
  <c r="AK186" i="10"/>
  <c r="AO188" i="10"/>
  <c r="AG188" i="10"/>
  <c r="AI188" i="10" s="1"/>
  <c r="V188" i="10"/>
  <c r="AR188" i="10" s="1"/>
  <c r="AM189" i="10"/>
  <c r="AL189" i="10"/>
  <c r="AO190" i="10"/>
  <c r="AN190" i="10"/>
  <c r="AM190" i="10"/>
  <c r="AH190" i="10"/>
  <c r="AQ190" i="10" s="1"/>
  <c r="AQ191" i="10"/>
  <c r="AL192" i="10"/>
  <c r="Z209" i="10"/>
  <c r="Y224" i="10"/>
  <c r="AO213" i="10"/>
  <c r="AH217" i="10"/>
  <c r="AQ217" i="10" s="1"/>
  <c r="AI218" i="10"/>
  <c r="AQ219" i="10"/>
  <c r="AN221" i="10"/>
  <c r="AM221" i="10"/>
  <c r="AL221" i="10"/>
  <c r="AO221" i="10"/>
  <c r="AP223" i="10"/>
  <c r="AM184" i="10"/>
  <c r="AI189" i="10"/>
  <c r="AM192" i="10"/>
  <c r="Z224" i="10"/>
  <c r="AH221" i="10"/>
  <c r="AQ221" i="10" s="1"/>
  <c r="AQ223" i="10"/>
  <c r="AF220" i="10"/>
  <c r="AQ220" i="10" s="1"/>
  <c r="AK194" i="10"/>
  <c r="AI205" i="10"/>
  <c r="AM213" i="10"/>
  <c r="AL213" i="10"/>
  <c r="AO214" i="10"/>
  <c r="AN214" i="10"/>
  <c r="AM214" i="10"/>
  <c r="AK224" i="10"/>
  <c r="Z179" i="10"/>
  <c r="AG175" i="10"/>
  <c r="AI175" i="10" s="1"/>
  <c r="AO184" i="10"/>
  <c r="AG184" i="10"/>
  <c r="V184" i="10"/>
  <c r="AR184" i="10" s="1"/>
  <c r="AM185" i="10"/>
  <c r="AL185" i="10"/>
  <c r="AO186" i="10"/>
  <c r="AN186" i="10"/>
  <c r="AM186" i="10"/>
  <c r="AQ187" i="10"/>
  <c r="AN189" i="10"/>
  <c r="AG190" i="10"/>
  <c r="AK190" i="10"/>
  <c r="AP190" i="10"/>
  <c r="AO192" i="10"/>
  <c r="AG192" i="10"/>
  <c r="AI192" i="10" s="1"/>
  <c r="V192" i="10"/>
  <c r="AR192" i="10" s="1"/>
  <c r="AM193" i="10"/>
  <c r="AL193" i="10"/>
  <c r="AI199" i="10"/>
  <c r="AI207" i="10"/>
  <c r="U224" i="10"/>
  <c r="AP218" i="10"/>
  <c r="AO218" i="10"/>
  <c r="AN218" i="10"/>
  <c r="AM218" i="10"/>
  <c r="AO203" i="10"/>
  <c r="AP222" i="10"/>
  <c r="AO222" i="10"/>
  <c r="AN222" i="10"/>
  <c r="AM222" i="10"/>
  <c r="AJ224" i="10"/>
  <c r="AB220" i="10"/>
  <c r="AO220" i="10" s="1"/>
  <c r="AG176" i="10"/>
  <c r="AI176" i="10" s="1"/>
  <c r="AB183" i="10"/>
  <c r="AO183" i="10" s="1"/>
  <c r="AB187" i="10"/>
  <c r="AB191" i="10"/>
  <c r="AO191" i="10" s="1"/>
  <c r="X194" i="10"/>
  <c r="AB199" i="10"/>
  <c r="AB203" i="10"/>
  <c r="AB207" i="10"/>
  <c r="AO207" i="10" s="1"/>
  <c r="AB215" i="10"/>
  <c r="AO215" i="10" s="1"/>
  <c r="AK218" i="10"/>
  <c r="AB219" i="10"/>
  <c r="AO219" i="10" s="1"/>
  <c r="V220" i="10"/>
  <c r="AR220" i="10" s="1"/>
  <c r="AG220" i="10"/>
  <c r="AI220" i="10" s="1"/>
  <c r="AK222" i="10"/>
  <c r="AB223" i="10"/>
  <c r="T224" i="10"/>
  <c r="AB178" i="10"/>
  <c r="V183" i="10"/>
  <c r="V187" i="10"/>
  <c r="AR187" i="10" s="1"/>
  <c r="V191" i="10"/>
  <c r="AR191" i="10" s="1"/>
  <c r="V199" i="10"/>
  <c r="AR199" i="10" s="1"/>
  <c r="V203" i="10"/>
  <c r="AR203" i="10" s="1"/>
  <c r="V207" i="10"/>
  <c r="AR207" i="10" s="1"/>
  <c r="AK213" i="10"/>
  <c r="V215" i="10"/>
  <c r="AR215" i="10" s="1"/>
  <c r="V219" i="10"/>
  <c r="AR219" i="10" s="1"/>
  <c r="V223" i="10"/>
  <c r="AR223" i="10" s="1"/>
  <c r="AO223" i="10"/>
  <c r="AF218" i="10"/>
  <c r="AQ218" i="10" s="1"/>
  <c r="AF222" i="10"/>
  <c r="AQ222" i="10" s="1"/>
  <c r="V178" i="10"/>
  <c r="AR178" i="10" s="1"/>
  <c r="AQ34" i="9"/>
  <c r="AI115" i="9"/>
  <c r="AN100" i="9"/>
  <c r="AL100" i="9"/>
  <c r="AQ71" i="9"/>
  <c r="AH28" i="9"/>
  <c r="AG33" i="9"/>
  <c r="AJ20" i="9"/>
  <c r="V23" i="9"/>
  <c r="AR23" i="9" s="1"/>
  <c r="AF39" i="9"/>
  <c r="AQ39" i="9" s="1"/>
  <c r="AJ41" i="9"/>
  <c r="AM48" i="9"/>
  <c r="AH51" i="9"/>
  <c r="AQ51" i="9" s="1"/>
  <c r="AG53" i="9"/>
  <c r="AH58" i="9"/>
  <c r="AQ58" i="9" s="1"/>
  <c r="AA74" i="9"/>
  <c r="V68" i="9"/>
  <c r="AR68" i="9" s="1"/>
  <c r="AO72" i="9"/>
  <c r="V80" i="9"/>
  <c r="AR80" i="9" s="1"/>
  <c r="V84" i="9"/>
  <c r="AR84" i="9" s="1"/>
  <c r="AJ84" i="9"/>
  <c r="AK88" i="9"/>
  <c r="AQ94" i="9"/>
  <c r="AP118" i="9"/>
  <c r="AH127" i="9"/>
  <c r="V128" i="9"/>
  <c r="AR128" i="9" s="1"/>
  <c r="AP128" i="9"/>
  <c r="V132" i="9"/>
  <c r="AR132" i="9" s="1"/>
  <c r="AO132" i="9"/>
  <c r="AQ79" i="9"/>
  <c r="AO118" i="9"/>
  <c r="AO128" i="9"/>
  <c r="AH20" i="9"/>
  <c r="AQ20" i="9" s="1"/>
  <c r="AH23" i="9"/>
  <c r="AI23" i="9" s="1"/>
  <c r="V33" i="9"/>
  <c r="AO33" i="9"/>
  <c r="Z44" i="9"/>
  <c r="V41" i="9"/>
  <c r="AR41" i="9" s="1"/>
  <c r="AO41" i="9"/>
  <c r="W59" i="9"/>
  <c r="Y59" i="9"/>
  <c r="AH52" i="9"/>
  <c r="AQ52" i="9" s="1"/>
  <c r="AJ53" i="9"/>
  <c r="AG66" i="9"/>
  <c r="AO68" i="9"/>
  <c r="Z89" i="9"/>
  <c r="AO80" i="9"/>
  <c r="AF84" i="9"/>
  <c r="AQ84" i="9" s="1"/>
  <c r="AO88" i="9"/>
  <c r="W104" i="9"/>
  <c r="AH95" i="9"/>
  <c r="AQ95" i="9" s="1"/>
  <c r="AO95" i="9"/>
  <c r="AH98" i="9"/>
  <c r="AA119" i="9"/>
  <c r="V118" i="9"/>
  <c r="AR118" i="9" s="1"/>
  <c r="AG125" i="9"/>
  <c r="AI125" i="9" s="1"/>
  <c r="AH126" i="9"/>
  <c r="AF128" i="9"/>
  <c r="AQ128" i="9" s="1"/>
  <c r="AF132" i="9"/>
  <c r="AP132" i="9"/>
  <c r="AG80" i="9"/>
  <c r="Y74" i="9"/>
  <c r="AA44" i="9"/>
  <c r="AF41" i="9"/>
  <c r="AG49" i="9"/>
  <c r="AG64" i="9"/>
  <c r="AI64" i="9" s="1"/>
  <c r="AP68" i="9"/>
  <c r="AP80" i="9"/>
  <c r="AP88" i="9"/>
  <c r="V95" i="9"/>
  <c r="AR95" i="9" s="1"/>
  <c r="AH102" i="9"/>
  <c r="AQ102" i="9" s="1"/>
  <c r="AO102" i="9"/>
  <c r="AG109" i="9"/>
  <c r="AI109" i="9" s="1"/>
  <c r="AJ112" i="9"/>
  <c r="AJ129" i="9"/>
  <c r="Z74" i="9"/>
  <c r="AP41" i="9"/>
  <c r="AJ18" i="9"/>
  <c r="AK25" i="9"/>
  <c r="X44" i="9"/>
  <c r="AK35" i="9"/>
  <c r="AJ36" i="9"/>
  <c r="AJ49" i="9"/>
  <c r="AQ54" i="9"/>
  <c r="AK55" i="9"/>
  <c r="AJ56" i="9"/>
  <c r="AM67" i="9"/>
  <c r="AH70" i="9"/>
  <c r="AQ70" i="9" s="1"/>
  <c r="AG70" i="9"/>
  <c r="Y89" i="9"/>
  <c r="AQ86" i="9"/>
  <c r="AG86" i="9"/>
  <c r="AJ100" i="9"/>
  <c r="AJ109" i="9"/>
  <c r="AF115" i="9"/>
  <c r="AQ115" i="9" s="1"/>
  <c r="AJ116" i="9"/>
  <c r="AH129" i="9"/>
  <c r="AK130" i="9"/>
  <c r="AH133" i="9"/>
  <c r="AG68" i="9"/>
  <c r="AG84" i="9"/>
  <c r="AG19" i="9"/>
  <c r="Y44" i="9"/>
  <c r="AG37" i="9"/>
  <c r="AH42" i="9"/>
  <c r="AQ42" i="9" s="1"/>
  <c r="AK43" i="9"/>
  <c r="V49" i="9"/>
  <c r="AR49" i="9" s="1"/>
  <c r="AO49" i="9"/>
  <c r="AQ55" i="9"/>
  <c r="AG57" i="9"/>
  <c r="V64" i="9"/>
  <c r="AR64" i="9" s="1"/>
  <c r="AJ64" i="9"/>
  <c r="AN67" i="9"/>
  <c r="AH69" i="9"/>
  <c r="AK70" i="9"/>
  <c r="AG78" i="9"/>
  <c r="AH82" i="9"/>
  <c r="AQ82" i="9" s="1"/>
  <c r="AG82" i="9"/>
  <c r="AK86" i="9"/>
  <c r="AI98" i="9"/>
  <c r="AK100" i="9"/>
  <c r="AP103" i="9"/>
  <c r="AJ113" i="9"/>
  <c r="V124" i="9"/>
  <c r="AR124" i="9" s="1"/>
  <c r="AO124" i="9"/>
  <c r="AQ114" i="9"/>
  <c r="AQ132" i="9"/>
  <c r="AQ38" i="9"/>
  <c r="AR25" i="9"/>
  <c r="U29" i="9"/>
  <c r="AH29" i="9" s="1"/>
  <c r="AJ22" i="9"/>
  <c r="AH26" i="9"/>
  <c r="AH35" i="9"/>
  <c r="AH36" i="9"/>
  <c r="AK39" i="9"/>
  <c r="AF40" i="9"/>
  <c r="AH43" i="9"/>
  <c r="AQ43" i="9" s="1"/>
  <c r="AK44" i="9"/>
  <c r="AF49" i="9"/>
  <c r="AH56" i="9"/>
  <c r="AF64" i="9"/>
  <c r="AQ64" i="9" s="1"/>
  <c r="AK78" i="9"/>
  <c r="AK82" i="9"/>
  <c r="AH97" i="9"/>
  <c r="AG111" i="9"/>
  <c r="AH113" i="9"/>
  <c r="AQ113" i="9" s="1"/>
  <c r="AG117" i="9"/>
  <c r="AI117" i="9" s="1"/>
  <c r="AP124" i="9"/>
  <c r="AK125" i="9"/>
  <c r="AH130" i="9"/>
  <c r="AH131" i="9"/>
  <c r="AQ131" i="9" s="1"/>
  <c r="AP7" i="2"/>
  <c r="AL5" i="2"/>
  <c r="AM5" i="2" s="1"/>
  <c r="AL6" i="2"/>
  <c r="AM6" i="2" s="1"/>
  <c r="AB5" i="2"/>
  <c r="AJ12" i="9"/>
  <c r="AK4" i="9"/>
  <c r="AF6" i="9"/>
  <c r="AN26" i="9"/>
  <c r="AM26" i="9"/>
  <c r="AL26" i="9"/>
  <c r="AL40" i="9"/>
  <c r="AN40" i="9"/>
  <c r="AM40" i="9"/>
  <c r="Y14" i="9"/>
  <c r="AK6" i="9"/>
  <c r="AK9" i="9"/>
  <c r="AF22" i="9"/>
  <c r="AQ22" i="9" s="1"/>
  <c r="AF7" i="9"/>
  <c r="AP23" i="9"/>
  <c r="AO23" i="9"/>
  <c r="AL23" i="9"/>
  <c r="AN23" i="9"/>
  <c r="AM23" i="9"/>
  <c r="AF25" i="9"/>
  <c r="AH25" i="9"/>
  <c r="AF10" i="9"/>
  <c r="AL52" i="9"/>
  <c r="AN52" i="9"/>
  <c r="AM52" i="9"/>
  <c r="G14" i="9"/>
  <c r="O14" i="9"/>
  <c r="B14" i="9"/>
  <c r="J14" i="9"/>
  <c r="R14" i="9"/>
  <c r="AI22" i="9"/>
  <c r="AJ9" i="9"/>
  <c r="AM21" i="9"/>
  <c r="AL21" i="9"/>
  <c r="AP21" i="9"/>
  <c r="AO21" i="9"/>
  <c r="AL24" i="9"/>
  <c r="AM24" i="9"/>
  <c r="AN9" i="9"/>
  <c r="T14" i="9"/>
  <c r="AK3" i="9"/>
  <c r="I14" i="9"/>
  <c r="AG3" i="9"/>
  <c r="AG11" i="9"/>
  <c r="AH6" i="9"/>
  <c r="AQ6" i="9" s="1"/>
  <c r="AH21" i="9"/>
  <c r="AQ21" i="9" s="1"/>
  <c r="AI21" i="9"/>
  <c r="AG24" i="9"/>
  <c r="AI24" i="9" s="1"/>
  <c r="AG9" i="9"/>
  <c r="V24" i="9"/>
  <c r="AP24" i="9"/>
  <c r="AO24" i="9"/>
  <c r="AF24" i="9"/>
  <c r="AQ24" i="9" s="1"/>
  <c r="AI28" i="9"/>
  <c r="AH9" i="9"/>
  <c r="AF9" i="9"/>
  <c r="AH10" i="9"/>
  <c r="AQ10" i="9" s="1"/>
  <c r="W29" i="9"/>
  <c r="AF18" i="9"/>
  <c r="AQ18" i="9" s="1"/>
  <c r="AL19" i="9"/>
  <c r="AP19" i="9"/>
  <c r="AO19" i="9"/>
  <c r="AN19" i="9"/>
  <c r="AM19" i="9"/>
  <c r="AI19" i="9"/>
  <c r="AL36" i="9"/>
  <c r="AM36" i="9"/>
  <c r="AN36" i="9"/>
  <c r="AL56" i="9"/>
  <c r="AM56" i="9"/>
  <c r="AN56" i="9"/>
  <c r="AG38" i="9"/>
  <c r="AI38" i="9" s="1"/>
  <c r="AK38" i="9"/>
  <c r="U59" i="9"/>
  <c r="AH59" i="9" s="1"/>
  <c r="AH48" i="9"/>
  <c r="AP50" i="9"/>
  <c r="AN69" i="9"/>
  <c r="AL69" i="9"/>
  <c r="AF72" i="9"/>
  <c r="AH72" i="9"/>
  <c r="V79" i="9"/>
  <c r="AR79" i="9" s="1"/>
  <c r="AB79" i="9"/>
  <c r="AP79" i="9" s="1"/>
  <c r="AG99" i="9"/>
  <c r="AI99" i="9" s="1"/>
  <c r="AR99" i="9"/>
  <c r="AK99" i="9"/>
  <c r="AJ99" i="9"/>
  <c r="AN116" i="9"/>
  <c r="AL116" i="9"/>
  <c r="AM116" i="9"/>
  <c r="AM175" i="9"/>
  <c r="AN175" i="9"/>
  <c r="AL175" i="9"/>
  <c r="AN215" i="9"/>
  <c r="AM215" i="9"/>
  <c r="AP215" i="9"/>
  <c r="AL215" i="9"/>
  <c r="AO215" i="9"/>
  <c r="AF12" i="9"/>
  <c r="AJ29" i="9"/>
  <c r="AB20" i="9"/>
  <c r="AJ25" i="9"/>
  <c r="AP26" i="9"/>
  <c r="AO26" i="9"/>
  <c r="V26" i="9"/>
  <c r="AF26" i="9"/>
  <c r="AQ26" i="9" s="1"/>
  <c r="AN37" i="9"/>
  <c r="AM37" i="9"/>
  <c r="AL37" i="9"/>
  <c r="AI37" i="9"/>
  <c r="AN57" i="9"/>
  <c r="AM57" i="9"/>
  <c r="AL57" i="9"/>
  <c r="AI57" i="9"/>
  <c r="AG58" i="9"/>
  <c r="AI58" i="9" s="1"/>
  <c r="AK58" i="9"/>
  <c r="AN73" i="9"/>
  <c r="AL73" i="9"/>
  <c r="AM73" i="9"/>
  <c r="AL83" i="9"/>
  <c r="AM83" i="9"/>
  <c r="AP116" i="9"/>
  <c r="AO116" i="9"/>
  <c r="AG116" i="9"/>
  <c r="AI116" i="9" s="1"/>
  <c r="V116" i="9"/>
  <c r="AR116" i="9" s="1"/>
  <c r="AF116" i="9"/>
  <c r="AN223" i="9"/>
  <c r="AM223" i="9"/>
  <c r="AP223" i="9"/>
  <c r="AO223" i="9"/>
  <c r="AL223" i="9"/>
  <c r="Y29" i="9"/>
  <c r="AB27" i="9"/>
  <c r="AB28" i="9"/>
  <c r="AP28" i="9"/>
  <c r="AP40" i="9"/>
  <c r="AO40" i="9"/>
  <c r="AG40" i="9"/>
  <c r="AI40" i="9" s="1"/>
  <c r="V40" i="9"/>
  <c r="AR40" i="9" s="1"/>
  <c r="AN53" i="9"/>
  <c r="AM53" i="9"/>
  <c r="AL53" i="9"/>
  <c r="AG54" i="9"/>
  <c r="AI54" i="9" s="1"/>
  <c r="AK54" i="9"/>
  <c r="AG103" i="9"/>
  <c r="AJ103" i="9"/>
  <c r="AR103" i="9"/>
  <c r="AK103" i="9"/>
  <c r="AJ3" i="9"/>
  <c r="AH8" i="9"/>
  <c r="AQ8" i="9" s="1"/>
  <c r="AA14" i="9"/>
  <c r="Z29" i="9"/>
  <c r="AK18" i="9"/>
  <c r="V20" i="9"/>
  <c r="AG20" i="9"/>
  <c r="AI20" i="9" s="1"/>
  <c r="AK22" i="9"/>
  <c r="AF28" i="9"/>
  <c r="AQ28" i="9" s="1"/>
  <c r="AK29" i="9"/>
  <c r="AG34" i="9"/>
  <c r="AI34" i="9" s="1"/>
  <c r="AK34" i="9"/>
  <c r="AO37" i="9"/>
  <c r="AQ40" i="9"/>
  <c r="AN49" i="9"/>
  <c r="AM49" i="9"/>
  <c r="AL49" i="9"/>
  <c r="AG50" i="9"/>
  <c r="AI50" i="9" s="1"/>
  <c r="AK50" i="9"/>
  <c r="AH53" i="9"/>
  <c r="AQ53" i="9" s="1"/>
  <c r="AN65" i="9"/>
  <c r="AM65" i="9"/>
  <c r="AL65" i="9"/>
  <c r="AG69" i="9"/>
  <c r="AK69" i="9"/>
  <c r="AJ69" i="9"/>
  <c r="AL87" i="9"/>
  <c r="AN87" i="9"/>
  <c r="AM87" i="9"/>
  <c r="AN108" i="9"/>
  <c r="AL108" i="9"/>
  <c r="AM108" i="9"/>
  <c r="AI53" i="9"/>
  <c r="AH11" i="9"/>
  <c r="AQ11" i="9" s="1"/>
  <c r="AA29" i="9"/>
  <c r="AF19" i="9"/>
  <c r="AQ19" i="9" s="1"/>
  <c r="AF23" i="9"/>
  <c r="AG26" i="9"/>
  <c r="AI26" i="9" s="1"/>
  <c r="AK26" i="9"/>
  <c r="V27" i="9"/>
  <c r="V28" i="9"/>
  <c r="AN33" i="9"/>
  <c r="AM33" i="9"/>
  <c r="AL33" i="9"/>
  <c r="AI33" i="9"/>
  <c r="AP37" i="9"/>
  <c r="Z59" i="9"/>
  <c r="AH49" i="9"/>
  <c r="AQ49" i="9" s="1"/>
  <c r="AO57" i="9"/>
  <c r="X59" i="9"/>
  <c r="V71" i="9"/>
  <c r="AR71" i="9" s="1"/>
  <c r="AB71" i="9"/>
  <c r="AF80" i="9"/>
  <c r="AH80" i="9"/>
  <c r="AQ80" i="9" s="1"/>
  <c r="AK83" i="9"/>
  <c r="AJ83" i="9"/>
  <c r="AG83" i="9"/>
  <c r="AI83" i="9" s="1"/>
  <c r="W89" i="9"/>
  <c r="AB18" i="9"/>
  <c r="AO18" i="9" s="1"/>
  <c r="AB22" i="9"/>
  <c r="AO22" i="9" s="1"/>
  <c r="AB25" i="9"/>
  <c r="AO25" i="9" s="1"/>
  <c r="U44" i="9"/>
  <c r="AQ35" i="9"/>
  <c r="AP36" i="9"/>
  <c r="AO36" i="9"/>
  <c r="AG36" i="9"/>
  <c r="AI36" i="9" s="1"/>
  <c r="V36" i="9"/>
  <c r="AF36" i="9"/>
  <c r="AA59" i="9"/>
  <c r="AO53" i="9"/>
  <c r="AP56" i="9"/>
  <c r="AO56" i="9"/>
  <c r="AG56" i="9"/>
  <c r="AI56" i="9" s="1"/>
  <c r="V56" i="9"/>
  <c r="AR56" i="9" s="1"/>
  <c r="AF56" i="9"/>
  <c r="AP57" i="9"/>
  <c r="AN141" i="9"/>
  <c r="AL141" i="9"/>
  <c r="AM141" i="9"/>
  <c r="AG5" i="9"/>
  <c r="AI5" i="9" s="1"/>
  <c r="T29" i="9"/>
  <c r="AG29" i="9" s="1"/>
  <c r="AI29" i="9" s="1"/>
  <c r="AR33" i="9"/>
  <c r="AQ36" i="9"/>
  <c r="AJ38" i="9"/>
  <c r="AN41" i="9"/>
  <c r="AM41" i="9"/>
  <c r="AL41" i="9"/>
  <c r="AG42" i="9"/>
  <c r="AK42" i="9"/>
  <c r="AL48" i="9"/>
  <c r="AP52" i="9"/>
  <c r="AO52" i="9"/>
  <c r="AG52" i="9"/>
  <c r="V52" i="9"/>
  <c r="AR52" i="9" s="1"/>
  <c r="AF52" i="9"/>
  <c r="AP53" i="9"/>
  <c r="AQ56" i="9"/>
  <c r="AH67" i="9"/>
  <c r="AQ67" i="9" s="1"/>
  <c r="AF68" i="9"/>
  <c r="AH68" i="9"/>
  <c r="AQ68" i="9" s="1"/>
  <c r="AN81" i="9"/>
  <c r="AL81" i="9"/>
  <c r="AM81" i="9"/>
  <c r="V85" i="9"/>
  <c r="AR85" i="9" s="1"/>
  <c r="AB85" i="9"/>
  <c r="AP85" i="9" s="1"/>
  <c r="AO27" i="9"/>
  <c r="AG27" i="9"/>
  <c r="AI27" i="9" s="1"/>
  <c r="AJ44" i="9"/>
  <c r="V18" i="9"/>
  <c r="AG18" i="9"/>
  <c r="AI18" i="9" s="1"/>
  <c r="V22" i="9"/>
  <c r="AF33" i="9"/>
  <c r="AQ33" i="9" s="1"/>
  <c r="W44" i="9"/>
  <c r="AP33" i="9"/>
  <c r="AH41" i="9"/>
  <c r="AQ41" i="9" s="1"/>
  <c r="T59" i="9"/>
  <c r="AF59" i="9" s="1"/>
  <c r="AP48" i="9"/>
  <c r="AO48" i="9"/>
  <c r="AG48" i="9"/>
  <c r="V48" i="9"/>
  <c r="AF48" i="9"/>
  <c r="AP49" i="9"/>
  <c r="AJ58" i="9"/>
  <c r="AM69" i="9"/>
  <c r="AI82" i="9"/>
  <c r="AM94" i="9"/>
  <c r="AL94" i="9"/>
  <c r="AO94" i="9"/>
  <c r="AN94" i="9"/>
  <c r="AB35" i="9"/>
  <c r="AP35" i="9" s="1"/>
  <c r="AB39" i="9"/>
  <c r="AB43" i="9"/>
  <c r="AO43" i="9" s="1"/>
  <c r="T44" i="9"/>
  <c r="AB51" i="9"/>
  <c r="AB55" i="9"/>
  <c r="AP55" i="9" s="1"/>
  <c r="AB63" i="9"/>
  <c r="AP63" i="9" s="1"/>
  <c r="AQ66" i="9"/>
  <c r="AI66" i="9"/>
  <c r="AK67" i="9"/>
  <c r="AJ67" i="9"/>
  <c r="AG67" i="9"/>
  <c r="AI67" i="9" s="1"/>
  <c r="T74" i="9"/>
  <c r="AN84" i="9"/>
  <c r="AM84" i="9"/>
  <c r="AL84" i="9"/>
  <c r="AI84" i="9"/>
  <c r="AF85" i="9"/>
  <c r="AQ85" i="9" s="1"/>
  <c r="AP87" i="9"/>
  <c r="AO87" i="9"/>
  <c r="V87" i="9"/>
  <c r="AR87" i="9" s="1"/>
  <c r="AF87" i="9"/>
  <c r="AQ87" i="9" s="1"/>
  <c r="X104" i="9"/>
  <c r="AG93" i="9"/>
  <c r="AP94" i="9"/>
  <c r="V94" i="9"/>
  <c r="AR94" i="9" s="1"/>
  <c r="V96" i="9"/>
  <c r="AR96" i="9" s="1"/>
  <c r="AB96" i="9"/>
  <c r="AP96" i="9" s="1"/>
  <c r="AM98" i="9"/>
  <c r="AL98" i="9"/>
  <c r="AP98" i="9"/>
  <c r="AO98" i="9"/>
  <c r="AN101" i="9"/>
  <c r="AM101" i="9"/>
  <c r="AL143" i="9"/>
  <c r="AN143" i="9"/>
  <c r="AM143" i="9"/>
  <c r="AF170" i="9"/>
  <c r="AH170" i="9"/>
  <c r="AQ170" i="9" s="1"/>
  <c r="AJ33" i="9"/>
  <c r="AJ37" i="9"/>
  <c r="U74" i="9"/>
  <c r="AP65" i="9"/>
  <c r="AO65" i="9"/>
  <c r="V65" i="9"/>
  <c r="AR65" i="9" s="1"/>
  <c r="AK71" i="9"/>
  <c r="AJ71" i="9"/>
  <c r="AG71" i="9"/>
  <c r="AI71" i="9" s="1"/>
  <c r="AP73" i="9"/>
  <c r="AO73" i="9"/>
  <c r="V73" i="9"/>
  <c r="AR73" i="9" s="1"/>
  <c r="X74" i="9"/>
  <c r="T89" i="9"/>
  <c r="AK79" i="9"/>
  <c r="AJ79" i="9"/>
  <c r="AG79" i="9"/>
  <c r="AI79" i="9" s="1"/>
  <c r="AP81" i="9"/>
  <c r="AO81" i="9"/>
  <c r="V81" i="9"/>
  <c r="AR81" i="9" s="1"/>
  <c r="AG85" i="9"/>
  <c r="AI85" i="9" s="1"/>
  <c r="AK85" i="9"/>
  <c r="AG95" i="9"/>
  <c r="AI95" i="9" s="1"/>
  <c r="AL95" i="9"/>
  <c r="AK95" i="9"/>
  <c r="AQ96" i="9"/>
  <c r="AQ98" i="9"/>
  <c r="AP101" i="9"/>
  <c r="AG101" i="9"/>
  <c r="AI101" i="9" s="1"/>
  <c r="V101" i="9"/>
  <c r="AR101" i="9" s="1"/>
  <c r="AF101" i="9"/>
  <c r="AK102" i="9"/>
  <c r="AJ102" i="9"/>
  <c r="AG102" i="9"/>
  <c r="AI102" i="9" s="1"/>
  <c r="AI110" i="9"/>
  <c r="AI114" i="9"/>
  <c r="AK127" i="9"/>
  <c r="AJ127" i="9"/>
  <c r="AG127" i="9"/>
  <c r="AM174" i="9"/>
  <c r="AL174" i="9"/>
  <c r="AN174" i="9"/>
  <c r="AO174" i="9"/>
  <c r="AK33" i="9"/>
  <c r="AB34" i="9"/>
  <c r="AB44" i="9" s="1"/>
  <c r="V35" i="9"/>
  <c r="AR35" i="9" s="1"/>
  <c r="AG35" i="9"/>
  <c r="AI35" i="9" s="1"/>
  <c r="AO35" i="9"/>
  <c r="AB38" i="9"/>
  <c r="AP38" i="9" s="1"/>
  <c r="V39" i="9"/>
  <c r="AR39" i="9" s="1"/>
  <c r="AG39" i="9"/>
  <c r="AI39" i="9" s="1"/>
  <c r="AB42" i="9"/>
  <c r="AP42" i="9" s="1"/>
  <c r="V43" i="9"/>
  <c r="AR43" i="9" s="1"/>
  <c r="AG43" i="9"/>
  <c r="AI43" i="9" s="1"/>
  <c r="AB50" i="9"/>
  <c r="V51" i="9"/>
  <c r="AR51" i="9" s="1"/>
  <c r="AG51" i="9"/>
  <c r="AI51" i="9" s="1"/>
  <c r="AO51" i="9"/>
  <c r="AB54" i="9"/>
  <c r="V55" i="9"/>
  <c r="AR55" i="9" s="1"/>
  <c r="AG55" i="9"/>
  <c r="AI55" i="9" s="1"/>
  <c r="AO55" i="9"/>
  <c r="AB58" i="9"/>
  <c r="V63" i="9"/>
  <c r="AG63" i="9"/>
  <c r="AN64" i="9"/>
  <c r="AM64" i="9"/>
  <c r="AL64" i="9"/>
  <c r="AI70" i="9"/>
  <c r="U89" i="9"/>
  <c r="AH89" i="9" s="1"/>
  <c r="T119" i="9"/>
  <c r="AP108" i="9"/>
  <c r="AO108" i="9"/>
  <c r="V108" i="9"/>
  <c r="AF108" i="9"/>
  <c r="Y134" i="9"/>
  <c r="AG141" i="9"/>
  <c r="AI141" i="9" s="1"/>
  <c r="AJ141" i="9"/>
  <c r="AH199" i="9"/>
  <c r="AQ199" i="9" s="1"/>
  <c r="U209" i="9"/>
  <c r="AH209" i="9" s="1"/>
  <c r="AI199" i="9"/>
  <c r="W74" i="9"/>
  <c r="AH63" i="9"/>
  <c r="AQ63" i="9" s="1"/>
  <c r="AP69" i="9"/>
  <c r="AO69" i="9"/>
  <c r="V69" i="9"/>
  <c r="AR69" i="9" s="1"/>
  <c r="AN72" i="9"/>
  <c r="AM72" i="9"/>
  <c r="AL72" i="9"/>
  <c r="AI72" i="9"/>
  <c r="AF73" i="9"/>
  <c r="AQ73" i="9" s="1"/>
  <c r="AN80" i="9"/>
  <c r="AM80" i="9"/>
  <c r="AL80" i="9"/>
  <c r="AF81" i="9"/>
  <c r="AQ81" i="9" s="1"/>
  <c r="AP83" i="9"/>
  <c r="AO83" i="9"/>
  <c r="V83" i="9"/>
  <c r="AR83" i="9" s="1"/>
  <c r="AF83" i="9"/>
  <c r="AQ83" i="9" s="1"/>
  <c r="AK87" i="9"/>
  <c r="AJ87" i="9"/>
  <c r="AG87" i="9"/>
  <c r="AI87" i="9" s="1"/>
  <c r="AK94" i="9"/>
  <c r="AJ94" i="9"/>
  <c r="AG94" i="9"/>
  <c r="AI94" i="9" s="1"/>
  <c r="AO99" i="9"/>
  <c r="AN99" i="9"/>
  <c r="AM99" i="9"/>
  <c r="AL99" i="9"/>
  <c r="AL112" i="9"/>
  <c r="AL125" i="9"/>
  <c r="AN125" i="9"/>
  <c r="AM125" i="9"/>
  <c r="AN130" i="9"/>
  <c r="AM130" i="9"/>
  <c r="AL130" i="9"/>
  <c r="AN145" i="9"/>
  <c r="AL145" i="9"/>
  <c r="AM145" i="9"/>
  <c r="AF155" i="9"/>
  <c r="AH155" i="9"/>
  <c r="AQ155" i="9" s="1"/>
  <c r="V34" i="9"/>
  <c r="AO34" i="9"/>
  <c r="V38" i="9"/>
  <c r="AO38" i="9"/>
  <c r="V42" i="9"/>
  <c r="AR42" i="9" s="1"/>
  <c r="V50" i="9"/>
  <c r="AR50" i="9" s="1"/>
  <c r="V54" i="9"/>
  <c r="AR54" i="9" s="1"/>
  <c r="AO54" i="9"/>
  <c r="V58" i="9"/>
  <c r="AR58" i="9" s="1"/>
  <c r="AO58" i="9"/>
  <c r="AG65" i="9"/>
  <c r="AI65" i="9" s="1"/>
  <c r="AK65" i="9"/>
  <c r="AL67" i="9"/>
  <c r="AN68" i="9"/>
  <c r="AM68" i="9"/>
  <c r="AL68" i="9"/>
  <c r="AG73" i="9"/>
  <c r="AI73" i="9" s="1"/>
  <c r="AK73" i="9"/>
  <c r="AG81" i="9"/>
  <c r="AI81" i="9" s="1"/>
  <c r="AK81" i="9"/>
  <c r="AO84" i="9"/>
  <c r="AI86" i="9"/>
  <c r="AM93" i="9"/>
  <c r="AL93" i="9"/>
  <c r="AQ97" i="9"/>
  <c r="AI97" i="9"/>
  <c r="AK98" i="9"/>
  <c r="AJ98" i="9"/>
  <c r="AO101" i="9"/>
  <c r="AM112" i="9"/>
  <c r="W119" i="9"/>
  <c r="AF119" i="9" s="1"/>
  <c r="AK134" i="9"/>
  <c r="AG155" i="9"/>
  <c r="AK155" i="9"/>
  <c r="AL155" i="9"/>
  <c r="AJ155" i="9"/>
  <c r="AK63" i="9"/>
  <c r="AO67" i="9"/>
  <c r="V67" i="9"/>
  <c r="AR67" i="9" s="1"/>
  <c r="AF69" i="9"/>
  <c r="AQ69" i="9" s="1"/>
  <c r="AP84" i="9"/>
  <c r="AN88" i="9"/>
  <c r="AM88" i="9"/>
  <c r="AL88" i="9"/>
  <c r="AI88" i="9"/>
  <c r="T104" i="9"/>
  <c r="AP93" i="9"/>
  <c r="V93" i="9"/>
  <c r="AO93" i="9"/>
  <c r="AF93" i="9"/>
  <c r="AJ93" i="9"/>
  <c r="AP99" i="9"/>
  <c r="AF103" i="9"/>
  <c r="AH103" i="9"/>
  <c r="AQ103" i="9" s="1"/>
  <c r="AG108" i="9"/>
  <c r="AH118" i="9"/>
  <c r="AQ118" i="9" s="1"/>
  <c r="AB66" i="9"/>
  <c r="AB70" i="9"/>
  <c r="AB78" i="9"/>
  <c r="AB82" i="9"/>
  <c r="AP82" i="9" s="1"/>
  <c r="AB86" i="9"/>
  <c r="X89" i="9"/>
  <c r="AK89" i="9" s="1"/>
  <c r="AR98" i="9"/>
  <c r="AI100" i="9"/>
  <c r="AM100" i="9"/>
  <c r="AK111" i="9"/>
  <c r="AQ116" i="9"/>
  <c r="AK118" i="9"/>
  <c r="AJ118" i="9"/>
  <c r="AN129" i="9"/>
  <c r="AL129" i="9"/>
  <c r="AM129" i="9"/>
  <c r="AG133" i="9"/>
  <c r="AI133" i="9" s="1"/>
  <c r="AJ133" i="9"/>
  <c r="AH139" i="9"/>
  <c r="U149" i="9"/>
  <c r="Z149" i="9"/>
  <c r="AP145" i="9"/>
  <c r="AO145" i="9"/>
  <c r="V145" i="9"/>
  <c r="AR145" i="9" s="1"/>
  <c r="AF145" i="9"/>
  <c r="AI168" i="9"/>
  <c r="V175" i="9"/>
  <c r="AR175" i="9" s="1"/>
  <c r="AO175" i="9"/>
  <c r="AP175" i="9"/>
  <c r="AQ175" i="9"/>
  <c r="AN178" i="9"/>
  <c r="AM178" i="9"/>
  <c r="AL178" i="9"/>
  <c r="AN189" i="9"/>
  <c r="AM189" i="9"/>
  <c r="AP189" i="9"/>
  <c r="AO189" i="9"/>
  <c r="AL189" i="9"/>
  <c r="AA104" i="9"/>
  <c r="AG96" i="9"/>
  <c r="AI96" i="9" s="1"/>
  <c r="AK110" i="9"/>
  <c r="AJ110" i="9"/>
  <c r="AB113" i="9"/>
  <c r="AM114" i="9"/>
  <c r="AL114" i="9"/>
  <c r="AO115" i="9"/>
  <c r="AK123" i="9"/>
  <c r="X134" i="9"/>
  <c r="AG123" i="9"/>
  <c r="AJ128" i="9"/>
  <c r="AK128" i="9"/>
  <c r="AG128" i="9"/>
  <c r="AI128" i="9" s="1"/>
  <c r="AQ145" i="9"/>
  <c r="AK147" i="9"/>
  <c r="AJ147" i="9"/>
  <c r="AG147" i="9"/>
  <c r="AI147" i="9" s="1"/>
  <c r="AP173" i="9"/>
  <c r="V173" i="9"/>
  <c r="AR173" i="9" s="1"/>
  <c r="AB173" i="9"/>
  <c r="AF173" i="9"/>
  <c r="AQ173" i="9" s="1"/>
  <c r="AQ178" i="9"/>
  <c r="AM199" i="9"/>
  <c r="AO199" i="9"/>
  <c r="AN199" i="9"/>
  <c r="AP199" i="9"/>
  <c r="AL199" i="9"/>
  <c r="AH78" i="9"/>
  <c r="AQ78" i="9" s="1"/>
  <c r="AP78" i="9"/>
  <c r="U104" i="9"/>
  <c r="AN95" i="9"/>
  <c r="AM95" i="9"/>
  <c r="AP95" i="9"/>
  <c r="AQ101" i="9"/>
  <c r="AM102" i="9"/>
  <c r="AL102" i="9"/>
  <c r="AO103" i="9"/>
  <c r="AN103" i="9"/>
  <c r="AM103" i="9"/>
  <c r="AL103" i="9"/>
  <c r="Y119" i="9"/>
  <c r="AR111" i="9"/>
  <c r="V113" i="9"/>
  <c r="AR113" i="9" s="1"/>
  <c r="AG113" i="9"/>
  <c r="AK115" i="9"/>
  <c r="AP130" i="9"/>
  <c r="AO130" i="9"/>
  <c r="V130" i="9"/>
  <c r="AR130" i="9" s="1"/>
  <c r="AG130" i="9"/>
  <c r="AI130" i="9" s="1"/>
  <c r="AP143" i="9"/>
  <c r="AG143" i="9"/>
  <c r="AI143" i="9" s="1"/>
  <c r="V143" i="9"/>
  <c r="AR143" i="9" s="1"/>
  <c r="AF143" i="9"/>
  <c r="AQ143" i="9" s="1"/>
  <c r="AO143" i="9"/>
  <c r="AI146" i="9"/>
  <c r="Z164" i="9"/>
  <c r="AH157" i="9"/>
  <c r="AQ157" i="9" s="1"/>
  <c r="AF188" i="9"/>
  <c r="AH188" i="9"/>
  <c r="AQ188" i="9" s="1"/>
  <c r="AP206" i="9"/>
  <c r="V206" i="9"/>
  <c r="AR206" i="9" s="1"/>
  <c r="AB206" i="9"/>
  <c r="AB109" i="9"/>
  <c r="AO109" i="9" s="1"/>
  <c r="AP112" i="9"/>
  <c r="AO112" i="9"/>
  <c r="AG112" i="9"/>
  <c r="AI112" i="9" s="1"/>
  <c r="V112" i="9"/>
  <c r="AR112" i="9" s="1"/>
  <c r="AF112" i="9"/>
  <c r="AQ112" i="9" s="1"/>
  <c r="AB117" i="9"/>
  <c r="AO117" i="9" s="1"/>
  <c r="AM118" i="9"/>
  <c r="AL118" i="9"/>
  <c r="AA134" i="9"/>
  <c r="AF124" i="9"/>
  <c r="AH124" i="9"/>
  <c r="AQ124" i="9" s="1"/>
  <c r="AN138" i="9"/>
  <c r="AM138" i="9"/>
  <c r="AL138" i="9"/>
  <c r="AG148" i="9"/>
  <c r="AI148" i="9" s="1"/>
  <c r="AK148" i="9"/>
  <c r="AJ148" i="9"/>
  <c r="AG171" i="9"/>
  <c r="AK171" i="9"/>
  <c r="AJ171" i="9"/>
  <c r="AP186" i="9"/>
  <c r="AO186" i="9"/>
  <c r="V186" i="9"/>
  <c r="AR186" i="9" s="1"/>
  <c r="AB186" i="9"/>
  <c r="AF186" i="9"/>
  <c r="AQ204" i="9"/>
  <c r="AH93" i="9"/>
  <c r="AQ93" i="9" s="1"/>
  <c r="AB97" i="9"/>
  <c r="AO97" i="9" s="1"/>
  <c r="AP100" i="9"/>
  <c r="AO100" i="9"/>
  <c r="V100" i="9"/>
  <c r="AR100" i="9" s="1"/>
  <c r="AF100" i="9"/>
  <c r="AQ100" i="9" s="1"/>
  <c r="AR102" i="9"/>
  <c r="AQ109" i="9"/>
  <c r="AF109" i="9"/>
  <c r="AM110" i="9"/>
  <c r="AL110" i="9"/>
  <c r="AO111" i="9"/>
  <c r="AN111" i="9"/>
  <c r="AM111" i="9"/>
  <c r="AL111" i="9"/>
  <c r="AH111" i="9"/>
  <c r="AK114" i="9"/>
  <c r="AJ114" i="9"/>
  <c r="AN114" i="9"/>
  <c r="AF117" i="9"/>
  <c r="AQ117" i="9" s="1"/>
  <c r="AG118" i="9"/>
  <c r="AJ123" i="9"/>
  <c r="AJ124" i="9"/>
  <c r="AG124" i="9"/>
  <c r="AJ125" i="9"/>
  <c r="AN133" i="9"/>
  <c r="AL133" i="9"/>
  <c r="AM133" i="9"/>
  <c r="AP138" i="9"/>
  <c r="T149" i="9"/>
  <c r="AO138" i="9"/>
  <c r="V138" i="9"/>
  <c r="AG138" i="9"/>
  <c r="AN144" i="9"/>
  <c r="AM144" i="9"/>
  <c r="AL144" i="9"/>
  <c r="AP144" i="9"/>
  <c r="AO144" i="9"/>
  <c r="AQ186" i="9"/>
  <c r="AN190" i="9"/>
  <c r="AL190" i="9"/>
  <c r="AM190" i="9"/>
  <c r="AQ200" i="9"/>
  <c r="AP129" i="9"/>
  <c r="AO129" i="9"/>
  <c r="V129" i="9"/>
  <c r="AR129" i="9" s="1"/>
  <c r="AF129" i="9"/>
  <c r="AK131" i="9"/>
  <c r="AJ131" i="9"/>
  <c r="AK139" i="9"/>
  <c r="AJ139" i="9"/>
  <c r="AK157" i="9"/>
  <c r="AJ157" i="9"/>
  <c r="AG157" i="9"/>
  <c r="AI157" i="9" s="1"/>
  <c r="V169" i="9"/>
  <c r="AR169" i="9" s="1"/>
  <c r="AB169" i="9"/>
  <c r="T179" i="9"/>
  <c r="AF175" i="9"/>
  <c r="AL184" i="9"/>
  <c r="AN184" i="9"/>
  <c r="AM184" i="9"/>
  <c r="V202" i="9"/>
  <c r="AR202" i="9" s="1"/>
  <c r="AB202" i="9"/>
  <c r="AP202" i="9" s="1"/>
  <c r="U119" i="9"/>
  <c r="AB123" i="9"/>
  <c r="AP123" i="9" s="1"/>
  <c r="AB127" i="9"/>
  <c r="AN128" i="9"/>
  <c r="AM128" i="9"/>
  <c r="AL128" i="9"/>
  <c r="AF138" i="9"/>
  <c r="AB142" i="9"/>
  <c r="AG145" i="9"/>
  <c r="AI145" i="9" s="1"/>
  <c r="AP153" i="9"/>
  <c r="AL153" i="9"/>
  <c r="AF159" i="9"/>
  <c r="AH159" i="9"/>
  <c r="AO163" i="9"/>
  <c r="V163" i="9"/>
  <c r="AR163" i="9" s="1"/>
  <c r="AB163" i="9"/>
  <c r="AH169" i="9"/>
  <c r="AQ169" i="9" s="1"/>
  <c r="U179" i="9"/>
  <c r="AQ174" i="9"/>
  <c r="AI187" i="9"/>
  <c r="AL192" i="9"/>
  <c r="AN192" i="9"/>
  <c r="AM192" i="9"/>
  <c r="Y209" i="9"/>
  <c r="AN205" i="9"/>
  <c r="AM205" i="9"/>
  <c r="AO205" i="9"/>
  <c r="AP205" i="9"/>
  <c r="AK220" i="9"/>
  <c r="AG220" i="9"/>
  <c r="AI220" i="9" s="1"/>
  <c r="AJ220" i="9"/>
  <c r="AB115" i="9"/>
  <c r="U134" i="9"/>
  <c r="AH123" i="9"/>
  <c r="AF123" i="9"/>
  <c r="AF127" i="9"/>
  <c r="AG142" i="9"/>
  <c r="AI142" i="9" s="1"/>
  <c r="AK144" i="9"/>
  <c r="AB147" i="9"/>
  <c r="AM153" i="9"/>
  <c r="AG159" i="9"/>
  <c r="AI159" i="9" s="1"/>
  <c r="AK159" i="9"/>
  <c r="AP163" i="9"/>
  <c r="AL200" i="9"/>
  <c r="AN200" i="9"/>
  <c r="AK204" i="9"/>
  <c r="AG204" i="9"/>
  <c r="AI204" i="9" s="1"/>
  <c r="AJ204" i="9"/>
  <c r="AF209" i="9"/>
  <c r="AN219" i="9"/>
  <c r="AM219" i="9"/>
  <c r="AP219" i="9"/>
  <c r="AO219" i="9"/>
  <c r="AL219" i="9"/>
  <c r="AH108" i="9"/>
  <c r="V123" i="9"/>
  <c r="AN124" i="9"/>
  <c r="AM124" i="9"/>
  <c r="AP125" i="9"/>
  <c r="AO125" i="9"/>
  <c r="V125" i="9"/>
  <c r="AR125" i="9" s="1"/>
  <c r="AF125" i="9"/>
  <c r="AQ125" i="9" s="1"/>
  <c r="AB126" i="9"/>
  <c r="AP126" i="9" s="1"/>
  <c r="V127" i="9"/>
  <c r="AR127" i="9" s="1"/>
  <c r="AG129" i="9"/>
  <c r="AI129" i="9" s="1"/>
  <c r="AP133" i="9"/>
  <c r="AO133" i="9"/>
  <c r="V133" i="9"/>
  <c r="AR133" i="9" s="1"/>
  <c r="AF133" i="9"/>
  <c r="AQ133" i="9" s="1"/>
  <c r="T134" i="9"/>
  <c r="Y149" i="9"/>
  <c r="AP141" i="9"/>
  <c r="AO141" i="9"/>
  <c r="V141" i="9"/>
  <c r="AR141" i="9" s="1"/>
  <c r="AF141" i="9"/>
  <c r="AQ141" i="9" s="1"/>
  <c r="V142" i="9"/>
  <c r="AR142" i="9" s="1"/>
  <c r="AK143" i="9"/>
  <c r="AJ143" i="9"/>
  <c r="W164" i="9"/>
  <c r="AK161" i="9"/>
  <c r="AJ161" i="9"/>
  <c r="AG161" i="9"/>
  <c r="AI161" i="9" s="1"/>
  <c r="AM162" i="9"/>
  <c r="AL162" i="9"/>
  <c r="AP162" i="9"/>
  <c r="AA179" i="9"/>
  <c r="AK176" i="9"/>
  <c r="AG176" i="9"/>
  <c r="AJ176" i="9"/>
  <c r="V188" i="9"/>
  <c r="AR188" i="9" s="1"/>
  <c r="AB188" i="9"/>
  <c r="AO188" i="9" s="1"/>
  <c r="AP190" i="9"/>
  <c r="AO190" i="9"/>
  <c r="V190" i="9"/>
  <c r="AR190" i="9" s="1"/>
  <c r="AF190" i="9"/>
  <c r="AN193" i="9"/>
  <c r="AM193" i="9"/>
  <c r="AO193" i="9"/>
  <c r="AL193" i="9"/>
  <c r="AP193" i="9"/>
  <c r="AI193" i="9"/>
  <c r="AI203" i="9"/>
  <c r="X119" i="9"/>
  <c r="AG119" i="9" s="1"/>
  <c r="V115" i="9"/>
  <c r="AR115" i="9" s="1"/>
  <c r="W134" i="9"/>
  <c r="AF134" i="9" s="1"/>
  <c r="AG126" i="9"/>
  <c r="AI126" i="9" s="1"/>
  <c r="AB131" i="9"/>
  <c r="AN132" i="9"/>
  <c r="AM132" i="9"/>
  <c r="AL132" i="9"/>
  <c r="AG132" i="9"/>
  <c r="AI132" i="9" s="1"/>
  <c r="AP139" i="9"/>
  <c r="AB139" i="9"/>
  <c r="AB149" i="9" s="1"/>
  <c r="AN140" i="9"/>
  <c r="AM140" i="9"/>
  <c r="AL140" i="9"/>
  <c r="AG140" i="9"/>
  <c r="AI140" i="9" s="1"/>
  <c r="AB146" i="9"/>
  <c r="AK153" i="9"/>
  <c r="AJ153" i="9"/>
  <c r="AG153" i="9"/>
  <c r="X164" i="9"/>
  <c r="AI160" i="9"/>
  <c r="AQ162" i="9"/>
  <c r="AK164" i="9"/>
  <c r="AP168" i="9"/>
  <c r="AF171" i="9"/>
  <c r="AH171" i="9"/>
  <c r="Y194" i="9"/>
  <c r="AN198" i="9"/>
  <c r="AL198" i="9"/>
  <c r="AM198" i="9"/>
  <c r="AF207" i="9"/>
  <c r="AH207" i="9"/>
  <c r="AK216" i="9"/>
  <c r="AG216" i="9"/>
  <c r="AI216" i="9" s="1"/>
  <c r="AJ216" i="9"/>
  <c r="AF126" i="9"/>
  <c r="AQ126" i="9" s="1"/>
  <c r="AF130" i="9"/>
  <c r="AQ130" i="9" s="1"/>
  <c r="AF142" i="9"/>
  <c r="AQ142" i="9" s="1"/>
  <c r="AF146" i="9"/>
  <c r="AQ146" i="9" s="1"/>
  <c r="AA164" i="9"/>
  <c r="AM159" i="9"/>
  <c r="AK169" i="9"/>
  <c r="AJ169" i="9"/>
  <c r="AG169" i="9"/>
  <c r="AI169" i="9" s="1"/>
  <c r="AI174" i="9"/>
  <c r="AH177" i="9"/>
  <c r="AQ177" i="9" s="1"/>
  <c r="AG178" i="9"/>
  <c r="AI178" i="9" s="1"/>
  <c r="AK178" i="9"/>
  <c r="AK184" i="9"/>
  <c r="AG184" i="9"/>
  <c r="AI184" i="9" s="1"/>
  <c r="AN185" i="9"/>
  <c r="AM185" i="9"/>
  <c r="AP185" i="9"/>
  <c r="AL185" i="9"/>
  <c r="AI185" i="9"/>
  <c r="AM187" i="9"/>
  <c r="AP187" i="9"/>
  <c r="AO187" i="9"/>
  <c r="AL187" i="9"/>
  <c r="AQ190" i="9"/>
  <c r="AO192" i="9"/>
  <c r="V192" i="9"/>
  <c r="AR192" i="9" s="1"/>
  <c r="AP192" i="9"/>
  <c r="AF192" i="9"/>
  <c r="AQ192" i="9" s="1"/>
  <c r="AF193" i="9"/>
  <c r="AH193" i="9"/>
  <c r="AN201" i="9"/>
  <c r="AM201" i="9"/>
  <c r="AO201" i="9"/>
  <c r="AL201" i="9"/>
  <c r="AG202" i="9"/>
  <c r="AI202" i="9" s="1"/>
  <c r="AK202" i="9"/>
  <c r="AJ202" i="9"/>
  <c r="AM203" i="9"/>
  <c r="AN203" i="9"/>
  <c r="AL203" i="9"/>
  <c r="AQ206" i="9"/>
  <c r="X209" i="9"/>
  <c r="AK209" i="9" s="1"/>
  <c r="W149" i="9"/>
  <c r="AF149" i="9" s="1"/>
  <c r="AH138" i="9"/>
  <c r="AQ138" i="9" s="1"/>
  <c r="AB148" i="9"/>
  <c r="AP148" i="9" s="1"/>
  <c r="AO153" i="9"/>
  <c r="V153" i="9"/>
  <c r="AF153" i="9"/>
  <c r="AM154" i="9"/>
  <c r="AL154" i="9"/>
  <c r="AI162" i="9"/>
  <c r="T164" i="9"/>
  <c r="X179" i="9"/>
  <c r="AN171" i="9"/>
  <c r="AL171" i="9"/>
  <c r="AJ175" i="9"/>
  <c r="AG175" i="9"/>
  <c r="AI175" i="9" s="1"/>
  <c r="AL176" i="9"/>
  <c r="AP176" i="9"/>
  <c r="AN176" i="9"/>
  <c r="U194" i="9"/>
  <c r="AH194" i="9" s="1"/>
  <c r="AH183" i="9"/>
  <c r="AQ183" i="9" s="1"/>
  <c r="AP198" i="9"/>
  <c r="AO198" i="9"/>
  <c r="V198" i="9"/>
  <c r="T209" i="9"/>
  <c r="AF198" i="9"/>
  <c r="AH208" i="9"/>
  <c r="AQ208" i="9" s="1"/>
  <c r="AF148" i="9"/>
  <c r="AQ148" i="9" s="1"/>
  <c r="X149" i="9"/>
  <c r="AG149" i="9" s="1"/>
  <c r="AH153" i="9"/>
  <c r="AQ153" i="9" s="1"/>
  <c r="AI154" i="9"/>
  <c r="AO155" i="9"/>
  <c r="V155" i="9"/>
  <c r="AR155" i="9" s="1"/>
  <c r="AP156" i="9"/>
  <c r="AO157" i="9"/>
  <c r="V157" i="9"/>
  <c r="AR157" i="9" s="1"/>
  <c r="AM158" i="9"/>
  <c r="AL158" i="9"/>
  <c r="AP161" i="9"/>
  <c r="AO161" i="9"/>
  <c r="V161" i="9"/>
  <c r="AR161" i="9" s="1"/>
  <c r="AF161" i="9"/>
  <c r="AQ161" i="9" s="1"/>
  <c r="AF163" i="9"/>
  <c r="AQ163" i="9" s="1"/>
  <c r="Y179" i="9"/>
  <c r="AM170" i="9"/>
  <c r="AL170" i="9"/>
  <c r="AO171" i="9"/>
  <c r="V171" i="9"/>
  <c r="AR171" i="9" s="1"/>
  <c r="AI172" i="9"/>
  <c r="AR183" i="9"/>
  <c r="V194" i="9"/>
  <c r="AR194" i="9" s="1"/>
  <c r="AM191" i="9"/>
  <c r="AO191" i="9"/>
  <c r="AN191" i="9"/>
  <c r="AQ198" i="9"/>
  <c r="AO200" i="9"/>
  <c r="V200" i="9"/>
  <c r="AR200" i="9" s="1"/>
  <c r="AP200" i="9"/>
  <c r="AF200" i="9"/>
  <c r="AF201" i="9"/>
  <c r="AH201" i="9"/>
  <c r="AQ201" i="9" s="1"/>
  <c r="AP201" i="9"/>
  <c r="AL214" i="9"/>
  <c r="AN214" i="9"/>
  <c r="AL222" i="9"/>
  <c r="AN222" i="9"/>
  <c r="AM222" i="9"/>
  <c r="V148" i="9"/>
  <c r="AR148" i="9" s="1"/>
  <c r="AQ156" i="9"/>
  <c r="AI156" i="9"/>
  <c r="AI158" i="9"/>
  <c r="AO159" i="9"/>
  <c r="V159" i="9"/>
  <c r="AR159" i="9" s="1"/>
  <c r="AG163" i="9"/>
  <c r="AI163" i="9" s="1"/>
  <c r="AK163" i="9"/>
  <c r="Z179" i="9"/>
  <c r="AR168" i="9"/>
  <c r="AI170" i="9"/>
  <c r="AK173" i="9"/>
  <c r="AJ173" i="9"/>
  <c r="AG173" i="9"/>
  <c r="AI173" i="9" s="1"/>
  <c r="AH176" i="9"/>
  <c r="AQ176" i="9" s="1"/>
  <c r="AO185" i="9"/>
  <c r="AN187" i="9"/>
  <c r="AQ191" i="9"/>
  <c r="AI191" i="9"/>
  <c r="W194" i="9"/>
  <c r="AO203" i="9"/>
  <c r="AK208" i="9"/>
  <c r="AG208" i="9"/>
  <c r="AL218" i="9"/>
  <c r="AN218" i="9"/>
  <c r="AM218" i="9"/>
  <c r="AO224" i="9"/>
  <c r="AB156" i="9"/>
  <c r="AB164" i="9" s="1"/>
  <c r="AB160" i="9"/>
  <c r="AB168" i="9"/>
  <c r="AB172" i="9"/>
  <c r="AG186" i="9"/>
  <c r="AI186" i="9" s="1"/>
  <c r="AK186" i="9"/>
  <c r="AK188" i="9"/>
  <c r="AG188" i="9"/>
  <c r="AJ188" i="9"/>
  <c r="AQ202" i="9"/>
  <c r="AG206" i="9"/>
  <c r="AI206" i="9" s="1"/>
  <c r="AP214" i="9"/>
  <c r="AO214" i="9"/>
  <c r="V214" i="9"/>
  <c r="AF214" i="9"/>
  <c r="AP218" i="9"/>
  <c r="AO218" i="9"/>
  <c r="V218" i="9"/>
  <c r="AR218" i="9" s="1"/>
  <c r="AF218" i="9"/>
  <c r="AP222" i="9"/>
  <c r="AO222" i="9"/>
  <c r="V222" i="9"/>
  <c r="AR222" i="9" s="1"/>
  <c r="AF222" i="9"/>
  <c r="AQ222" i="9" s="1"/>
  <c r="AG190" i="9"/>
  <c r="AI190" i="9" s="1"/>
  <c r="AK190" i="9"/>
  <c r="AK192" i="9"/>
  <c r="AG192" i="9"/>
  <c r="AI192" i="9" s="1"/>
  <c r="AJ192" i="9"/>
  <c r="AG198" i="9"/>
  <c r="AI198" i="9" s="1"/>
  <c r="AK198" i="9"/>
  <c r="AK200" i="9"/>
  <c r="AG200" i="9"/>
  <c r="AI200" i="9" s="1"/>
  <c r="AJ200" i="9"/>
  <c r="AN213" i="9"/>
  <c r="AM213" i="9"/>
  <c r="AB224" i="9"/>
  <c r="AL224" i="9" s="1"/>
  <c r="AO213" i="9"/>
  <c r="AI213" i="9"/>
  <c r="AH214" i="9"/>
  <c r="U224" i="9"/>
  <c r="AH224" i="9" s="1"/>
  <c r="AN217" i="9"/>
  <c r="AM217" i="9"/>
  <c r="AO217" i="9"/>
  <c r="AI217" i="9"/>
  <c r="AQ218" i="9"/>
  <c r="AN221" i="9"/>
  <c r="AM221" i="9"/>
  <c r="AO221" i="9"/>
  <c r="AI221" i="9"/>
  <c r="AK224" i="9"/>
  <c r="W179" i="9"/>
  <c r="AF179" i="9" s="1"/>
  <c r="AO176" i="9"/>
  <c r="V176" i="9"/>
  <c r="AR176" i="9" s="1"/>
  <c r="Z209" i="9"/>
  <c r="AP207" i="9"/>
  <c r="AG214" i="9"/>
  <c r="AI214" i="9" s="1"/>
  <c r="AG218" i="9"/>
  <c r="AI218" i="9" s="1"/>
  <c r="AG222" i="9"/>
  <c r="AI222" i="9" s="1"/>
  <c r="AN177" i="9"/>
  <c r="AM177" i="9"/>
  <c r="AP178" i="9"/>
  <c r="AO178" i="9"/>
  <c r="V178" i="9"/>
  <c r="AR178" i="9" s="1"/>
  <c r="AF178" i="9"/>
  <c r="T194" i="9"/>
  <c r="AO184" i="9"/>
  <c r="V184" i="9"/>
  <c r="AR184" i="9" s="1"/>
  <c r="AA209" i="9"/>
  <c r="AI207" i="9"/>
  <c r="AO208" i="9"/>
  <c r="AO220" i="9"/>
  <c r="AJ224" i="9"/>
  <c r="AB204" i="9"/>
  <c r="AO204" i="9" s="1"/>
  <c r="AB208" i="9"/>
  <c r="AB216" i="9"/>
  <c r="AO216" i="9" s="1"/>
  <c r="AB220" i="9"/>
  <c r="AB183" i="9"/>
  <c r="X194" i="9"/>
  <c r="V204" i="9"/>
  <c r="AR204" i="9" s="1"/>
  <c r="AK206" i="9"/>
  <c r="V208" i="9"/>
  <c r="AR208" i="9" s="1"/>
  <c r="AK214" i="9"/>
  <c r="V216" i="9"/>
  <c r="AR216" i="9" s="1"/>
  <c r="AK218" i="9"/>
  <c r="V220" i="9"/>
  <c r="AR220" i="9" s="1"/>
  <c r="AK222" i="9"/>
  <c r="T224" i="9"/>
  <c r="AP224" i="9" s="1"/>
  <c r="AV239" i="1"/>
  <c r="AT239" i="1"/>
  <c r="AN239" i="1"/>
  <c r="AW239" i="1"/>
  <c r="AY223" i="1"/>
  <c r="AN223" i="1"/>
  <c r="O15" i="1"/>
  <c r="AO191" i="1"/>
  <c r="D15" i="1"/>
  <c r="AO175" i="1"/>
  <c r="M15" i="1"/>
  <c r="K15" i="1"/>
  <c r="Q15" i="1"/>
  <c r="P15" i="1"/>
  <c r="AK159" i="1"/>
  <c r="AN159" i="1"/>
  <c r="L15" i="1"/>
  <c r="L16" i="1" s="1"/>
  <c r="F15" i="1"/>
  <c r="R15" i="1"/>
  <c r="J15" i="1"/>
  <c r="J16" i="1" s="1"/>
  <c r="AN175" i="1"/>
  <c r="AW159" i="1"/>
  <c r="AL159" i="1"/>
  <c r="AU223" i="1"/>
  <c r="AK77" i="1"/>
  <c r="AK29" i="1"/>
  <c r="AI239" i="1"/>
  <c r="AO223" i="1"/>
  <c r="AL223" i="1"/>
  <c r="AK109" i="1"/>
  <c r="AI109" i="1"/>
  <c r="AV207" i="1"/>
  <c r="AI93" i="1"/>
  <c r="AL59" i="1"/>
  <c r="BB5" i="2"/>
  <c r="AI22" i="1"/>
  <c r="AI45" i="1"/>
  <c r="AK56" i="1"/>
  <c r="AT61" i="1"/>
  <c r="AI56" i="1"/>
  <c r="AP53" i="1"/>
  <c r="AL57" i="1"/>
  <c r="AK125" i="1"/>
  <c r="AI125" i="1"/>
  <c r="AI36" i="1"/>
  <c r="AN93" i="1"/>
  <c r="AV36" i="1"/>
  <c r="AI58" i="1"/>
  <c r="AN109" i="1"/>
  <c r="AL125" i="1"/>
  <c r="AL109" i="1"/>
  <c r="AV57" i="1"/>
  <c r="AK45" i="1"/>
  <c r="AI20" i="1"/>
  <c r="AL93" i="1"/>
  <c r="AV93" i="1"/>
  <c r="AO109" i="1"/>
  <c r="AL22" i="1"/>
  <c r="AK57" i="1"/>
  <c r="AL23" i="1"/>
  <c r="AL54" i="1"/>
  <c r="AX54" i="1" s="1"/>
  <c r="AL53" i="1"/>
  <c r="AL77" i="1"/>
  <c r="AX77" i="1" s="1"/>
  <c r="AI23" i="1"/>
  <c r="AU93" i="1"/>
  <c r="AO57" i="1"/>
  <c r="AN53" i="1"/>
  <c r="AV53" i="1"/>
  <c r="AI29" i="1"/>
  <c r="AK93" i="1"/>
  <c r="AO125" i="1"/>
  <c r="AW125" i="1"/>
  <c r="AN125" i="1"/>
  <c r="AI52" i="1"/>
  <c r="AK61" i="1"/>
  <c r="AN57" i="1"/>
  <c r="AW52" i="1"/>
  <c r="AN77" i="1"/>
  <c r="AN45" i="1"/>
  <c r="AL61" i="1"/>
  <c r="AI60" i="1"/>
  <c r="AW93" i="1"/>
  <c r="AW45" i="1"/>
  <c r="AK25" i="1"/>
  <c r="AL60" i="1"/>
  <c r="AK36" i="1"/>
  <c r="AI26" i="1"/>
  <c r="AI25" i="1"/>
  <c r="AI24" i="1"/>
  <c r="AN58" i="1"/>
  <c r="AK52" i="1"/>
  <c r="AL36" i="1"/>
  <c r="AI28" i="1"/>
  <c r="AL27" i="1"/>
  <c r="AP93" i="1"/>
  <c r="AO61" i="1"/>
  <c r="AN61" i="1"/>
  <c r="AK60" i="1"/>
  <c r="AK59" i="1"/>
  <c r="AV59" i="1"/>
  <c r="AO59" i="1"/>
  <c r="AP58" i="1"/>
  <c r="AW58" i="1"/>
  <c r="AU58" i="1"/>
  <c r="AN56" i="1"/>
  <c r="AL56" i="1"/>
  <c r="AK53" i="1"/>
  <c r="AW53" i="1"/>
  <c r="AT53" i="1"/>
  <c r="AU53" i="1"/>
  <c r="AI53" i="1"/>
  <c r="AL52" i="1"/>
  <c r="AO29" i="1"/>
  <c r="AL29" i="1"/>
  <c r="AK27" i="1"/>
  <c r="AI27" i="1"/>
  <c r="AL26" i="1"/>
  <c r="AK26" i="1"/>
  <c r="AO25" i="1"/>
  <c r="AK23" i="1"/>
  <c r="AK22" i="1"/>
  <c r="AL20" i="1"/>
  <c r="AK20" i="1"/>
  <c r="AV77" i="1"/>
  <c r="AO77" i="1"/>
  <c r="AT54" i="1"/>
  <c r="AP54" i="1"/>
  <c r="AU54" i="1"/>
  <c r="AW54" i="1"/>
  <c r="AV54" i="1"/>
  <c r="AK54" i="1"/>
  <c r="AO52" i="1"/>
  <c r="AO54" i="1"/>
  <c r="AT60" i="1"/>
  <c r="AU60" i="1"/>
  <c r="AP60" i="1"/>
  <c r="AI61" i="1"/>
  <c r="AL58" i="1"/>
  <c r="AI57" i="1"/>
  <c r="AO60" i="1"/>
  <c r="AV58" i="1"/>
  <c r="AK58" i="1"/>
  <c r="AO56" i="1"/>
  <c r="AT58" i="1"/>
  <c r="AW60" i="1"/>
  <c r="AI59" i="1"/>
  <c r="AV60" i="1"/>
  <c r="AP29" i="1"/>
  <c r="AT29" i="1"/>
  <c r="AU29" i="1"/>
  <c r="AW29" i="1"/>
  <c r="AL28" i="1"/>
  <c r="AL24" i="1"/>
  <c r="AK28" i="1"/>
  <c r="AK24" i="1"/>
  <c r="AL25" i="1"/>
  <c r="AV29" i="1"/>
  <c r="AO28" i="1"/>
  <c r="AO24" i="1"/>
  <c r="AO20" i="1"/>
  <c r="AO45" i="1"/>
  <c r="AL45" i="1"/>
  <c r="AO36" i="1"/>
  <c r="AN36" i="1"/>
  <c r="AR29" i="1" l="1"/>
  <c r="AC5" i="2"/>
  <c r="AQ5" i="2" s="1"/>
  <c r="AD5" i="2"/>
  <c r="AC6" i="2"/>
  <c r="AN6" i="2" s="1"/>
  <c r="AD6" i="2"/>
  <c r="AT6" i="2" s="1"/>
  <c r="AQ20" i="1"/>
  <c r="AS29" i="1"/>
  <c r="AK6" i="2"/>
  <c r="AW6" i="2" s="1"/>
  <c r="AO7" i="2"/>
  <c r="AP25" i="1"/>
  <c r="AQ25" i="1"/>
  <c r="AX30" i="1"/>
  <c r="AQ30" i="1"/>
  <c r="AQ26" i="1"/>
  <c r="AM134" i="1"/>
  <c r="AX94" i="1"/>
  <c r="AM94" i="1"/>
  <c r="AK5" i="2"/>
  <c r="AY5" i="2" s="1"/>
  <c r="AQ7" i="2"/>
  <c r="AR7" i="2" s="1"/>
  <c r="AR28" i="1"/>
  <c r="AQ27" i="1"/>
  <c r="AW28" i="1"/>
  <c r="AK144" i="1"/>
  <c r="AR27" i="1"/>
  <c r="AP94" i="1"/>
  <c r="AT24" i="1"/>
  <c r="AX142" i="1"/>
  <c r="AT22" i="1"/>
  <c r="AV22" i="1"/>
  <c r="AM139" i="1"/>
  <c r="AM136" i="1"/>
  <c r="AS22" i="1"/>
  <c r="AX139" i="1"/>
  <c r="AT30" i="1"/>
  <c r="AS28" i="1"/>
  <c r="AS24" i="1"/>
  <c r="AV30" i="1"/>
  <c r="AS26" i="1"/>
  <c r="AR30" i="1"/>
  <c r="AS30" i="1"/>
  <c r="AW30" i="1"/>
  <c r="AU30" i="1"/>
  <c r="AM133" i="1"/>
  <c r="AM141" i="1"/>
  <c r="AV94" i="1"/>
  <c r="AR23" i="1"/>
  <c r="AQ23" i="1"/>
  <c r="AT23" i="1"/>
  <c r="AX136" i="1"/>
  <c r="AR24" i="1"/>
  <c r="AX141" i="1"/>
  <c r="AM207" i="1"/>
  <c r="AX207" i="1"/>
  <c r="AM30" i="1"/>
  <c r="AN144" i="1"/>
  <c r="AP46" i="1"/>
  <c r="AM62" i="1"/>
  <c r="AM78" i="1"/>
  <c r="AM137" i="1"/>
  <c r="AU46" i="1"/>
  <c r="AR31" i="1"/>
  <c r="AQ31" i="1"/>
  <c r="AX110" i="1"/>
  <c r="AS25" i="1"/>
  <c r="AW25" i="1"/>
  <c r="AW46" i="1"/>
  <c r="AV126" i="1"/>
  <c r="AQ22" i="1"/>
  <c r="AR22" i="1"/>
  <c r="AU22" i="1"/>
  <c r="AP22" i="1"/>
  <c r="AT126" i="1"/>
  <c r="AM143" i="1"/>
  <c r="AV46" i="1"/>
  <c r="AR20" i="1"/>
  <c r="AV140" i="1"/>
  <c r="AS20" i="1"/>
  <c r="AM140" i="1"/>
  <c r="AP144" i="1"/>
  <c r="AV110" i="1"/>
  <c r="AP126" i="1"/>
  <c r="AU126" i="1"/>
  <c r="AM175" i="1"/>
  <c r="AV136" i="1"/>
  <c r="AM138" i="1"/>
  <c r="AW61" i="1"/>
  <c r="AX143" i="1"/>
  <c r="AW78" i="1"/>
  <c r="AU78" i="1"/>
  <c r="AP78" i="1"/>
  <c r="AT78" i="1"/>
  <c r="AV78" i="1"/>
  <c r="AX175" i="1"/>
  <c r="AX135" i="1"/>
  <c r="AL144" i="1"/>
  <c r="AX144" i="1" s="1"/>
  <c r="AW143" i="1"/>
  <c r="AU143" i="1"/>
  <c r="AT143" i="1"/>
  <c r="AP143" i="1"/>
  <c r="AW135" i="1"/>
  <c r="AU135" i="1"/>
  <c r="AT135" i="1"/>
  <c r="AP135" i="1"/>
  <c r="AV135" i="1"/>
  <c r="AM132" i="1"/>
  <c r="AP136" i="1"/>
  <c r="AT136" i="1"/>
  <c r="AU136" i="1"/>
  <c r="AM135" i="1"/>
  <c r="AW139" i="1"/>
  <c r="AU139" i="1"/>
  <c r="AT139" i="1"/>
  <c r="AP139" i="1"/>
  <c r="AP140" i="1"/>
  <c r="AT140" i="1"/>
  <c r="AU140" i="1"/>
  <c r="AX191" i="1"/>
  <c r="AU62" i="1"/>
  <c r="AT62" i="1"/>
  <c r="AP62" i="1"/>
  <c r="AV62" i="1"/>
  <c r="AW62" i="1"/>
  <c r="AM46" i="1"/>
  <c r="AM191" i="1"/>
  <c r="AP191" i="1"/>
  <c r="AT94" i="1"/>
  <c r="AU94" i="1"/>
  <c r="AU110" i="1"/>
  <c r="AP110" i="1"/>
  <c r="AT110" i="1"/>
  <c r="AM126" i="1"/>
  <c r="AX223" i="1"/>
  <c r="AW191" i="1"/>
  <c r="AX109" i="1"/>
  <c r="AV61" i="1"/>
  <c r="AM159" i="1"/>
  <c r="AV223" i="1"/>
  <c r="AX239" i="1"/>
  <c r="AX53" i="1"/>
  <c r="AX45" i="1"/>
  <c r="AV159" i="1"/>
  <c r="AM53" i="1"/>
  <c r="AM239" i="1"/>
  <c r="AM59" i="1"/>
  <c r="AV175" i="1"/>
  <c r="AP175" i="1"/>
  <c r="AX125" i="1"/>
  <c r="AW175" i="1"/>
  <c r="AT175" i="1"/>
  <c r="AX59" i="1"/>
  <c r="AM77" i="1"/>
  <c r="AX56" i="1"/>
  <c r="AP57" i="1"/>
  <c r="AX159" i="1"/>
  <c r="AX36" i="1"/>
  <c r="AV25" i="1"/>
  <c r="AU61" i="1"/>
  <c r="AX22" i="1"/>
  <c r="AT207" i="1"/>
  <c r="AU207" i="1"/>
  <c r="AP207" i="1"/>
  <c r="AW207" i="1"/>
  <c r="AU191" i="1"/>
  <c r="AT191" i="1"/>
  <c r="AI78" i="10"/>
  <c r="AK179" i="10"/>
  <c r="AI156" i="10"/>
  <c r="AQ131" i="10"/>
  <c r="AH104" i="10"/>
  <c r="AQ104" i="10" s="1"/>
  <c r="AP109" i="10"/>
  <c r="AP101" i="10"/>
  <c r="AI186" i="10"/>
  <c r="AP200" i="10"/>
  <c r="AQ184" i="10"/>
  <c r="AI99" i="10"/>
  <c r="AF104" i="10"/>
  <c r="AO131" i="10"/>
  <c r="AP133" i="10"/>
  <c r="AO164" i="10"/>
  <c r="AH119" i="10"/>
  <c r="AQ119" i="10" s="1"/>
  <c r="AI94" i="10"/>
  <c r="AI93" i="10"/>
  <c r="AI184" i="10"/>
  <c r="AI203" i="10"/>
  <c r="AP170" i="10"/>
  <c r="AO168" i="10"/>
  <c r="AI123" i="10"/>
  <c r="AK164" i="10"/>
  <c r="AI158" i="10"/>
  <c r="AI214" i="10"/>
  <c r="AI132" i="10"/>
  <c r="AQ153" i="10"/>
  <c r="AI97" i="10"/>
  <c r="AI103" i="10"/>
  <c r="AL5" i="11"/>
  <c r="AE5" i="11"/>
  <c r="AC5" i="11"/>
  <c r="AM5" i="11"/>
  <c r="AN5" i="11"/>
  <c r="AP5" i="11"/>
  <c r="AO5" i="11"/>
  <c r="AC7" i="11"/>
  <c r="AL7" i="11"/>
  <c r="AD7" i="11"/>
  <c r="AP7" i="11"/>
  <c r="AN7" i="11"/>
  <c r="AE7" i="11"/>
  <c r="AO7" i="11"/>
  <c r="AM7" i="11"/>
  <c r="AL194" i="11"/>
  <c r="AM194" i="11"/>
  <c r="AN194" i="11"/>
  <c r="AL29" i="11"/>
  <c r="AN29" i="11"/>
  <c r="AM29" i="11"/>
  <c r="AL6" i="11"/>
  <c r="AD6" i="11"/>
  <c r="AO6" i="11"/>
  <c r="AN6" i="11"/>
  <c r="AC6" i="11"/>
  <c r="AE6" i="11"/>
  <c r="AP6" i="11"/>
  <c r="AM6" i="11"/>
  <c r="AN215" i="11"/>
  <c r="AM215" i="11"/>
  <c r="AL215" i="11"/>
  <c r="AL172" i="11"/>
  <c r="AN172" i="11"/>
  <c r="AO172" i="11"/>
  <c r="AM172" i="11"/>
  <c r="AN130" i="11"/>
  <c r="AO130" i="11"/>
  <c r="AM130" i="11"/>
  <c r="AL130" i="11"/>
  <c r="AG134" i="11"/>
  <c r="AI134" i="11" s="1"/>
  <c r="AJ134" i="11"/>
  <c r="AQ119" i="11"/>
  <c r="AI74" i="11"/>
  <c r="AL55" i="11"/>
  <c r="AN55" i="11"/>
  <c r="AM55" i="11"/>
  <c r="AF224" i="11"/>
  <c r="AN198" i="11"/>
  <c r="AM198" i="11"/>
  <c r="AL198" i="11"/>
  <c r="AB209" i="11"/>
  <c r="AO198" i="11"/>
  <c r="AF209" i="11"/>
  <c r="AQ209" i="11" s="1"/>
  <c r="AN207" i="11"/>
  <c r="AM207" i="11"/>
  <c r="AL207" i="11"/>
  <c r="AG194" i="11"/>
  <c r="AI194" i="11" s="1"/>
  <c r="AP172" i="11"/>
  <c r="AO208" i="11"/>
  <c r="AL188" i="11"/>
  <c r="AN188" i="11"/>
  <c r="AM188" i="11"/>
  <c r="AL144" i="11"/>
  <c r="AM144" i="11"/>
  <c r="AP144" i="11"/>
  <c r="AN144" i="11"/>
  <c r="AN126" i="11"/>
  <c r="AM126" i="11"/>
  <c r="AL126" i="11"/>
  <c r="AH134" i="11"/>
  <c r="AQ134" i="11" s="1"/>
  <c r="AH149" i="11"/>
  <c r="AQ149" i="11" s="1"/>
  <c r="AN94" i="11"/>
  <c r="AM94" i="11"/>
  <c r="AL94" i="11"/>
  <c r="AI78" i="11"/>
  <c r="V119" i="11"/>
  <c r="AR119" i="11" s="1"/>
  <c r="AO70" i="11"/>
  <c r="AN70" i="11"/>
  <c r="AM70" i="11"/>
  <c r="AL70" i="11"/>
  <c r="AO42" i="11"/>
  <c r="AM42" i="11"/>
  <c r="AN42" i="11"/>
  <c r="AB12" i="11"/>
  <c r="AL42" i="11"/>
  <c r="V89" i="11"/>
  <c r="AR89" i="11" s="1"/>
  <c r="AI84" i="11"/>
  <c r="AJ59" i="11"/>
  <c r="AO35" i="11"/>
  <c r="AR43" i="11"/>
  <c r="V13" i="11"/>
  <c r="AR13" i="11" s="1"/>
  <c r="Y14" i="11"/>
  <c r="AI11" i="11"/>
  <c r="AP19" i="11"/>
  <c r="AH7" i="11"/>
  <c r="AQ7" i="11" s="1"/>
  <c r="AD5" i="11"/>
  <c r="V11" i="11"/>
  <c r="AR11" i="11" s="1"/>
  <c r="AM142" i="11"/>
  <c r="AO142" i="11"/>
  <c r="AN142" i="11"/>
  <c r="AL142" i="11"/>
  <c r="AQ164" i="11"/>
  <c r="AP209" i="11"/>
  <c r="AO101" i="11"/>
  <c r="AM101" i="11"/>
  <c r="AN101" i="11"/>
  <c r="AL101" i="11"/>
  <c r="AO89" i="11"/>
  <c r="AR19" i="11"/>
  <c r="V4" i="11"/>
  <c r="AR4" i="11" s="1"/>
  <c r="AG10" i="11"/>
  <c r="AI10" i="11" s="1"/>
  <c r="AK10" i="11"/>
  <c r="AA14" i="11"/>
  <c r="AN43" i="11"/>
  <c r="AM43" i="11"/>
  <c r="AL43" i="11"/>
  <c r="AJ29" i="11"/>
  <c r="AG29" i="11"/>
  <c r="AI29" i="11" s="1"/>
  <c r="AO222" i="11"/>
  <c r="AN222" i="11"/>
  <c r="AM222" i="11"/>
  <c r="AL222" i="11"/>
  <c r="AO214" i="11"/>
  <c r="AN214" i="11"/>
  <c r="AM214" i="11"/>
  <c r="AL214" i="11"/>
  <c r="AN190" i="11"/>
  <c r="AM190" i="11"/>
  <c r="AL190" i="11"/>
  <c r="AO190" i="11"/>
  <c r="AI183" i="11"/>
  <c r="AN171" i="11"/>
  <c r="AL171" i="11"/>
  <c r="AM171" i="11"/>
  <c r="AO162" i="11"/>
  <c r="AM162" i="11"/>
  <c r="AN162" i="11"/>
  <c r="AL162" i="11"/>
  <c r="AO171" i="11"/>
  <c r="AI143" i="11"/>
  <c r="AG164" i="11"/>
  <c r="AI164" i="11" s="1"/>
  <c r="AK164" i="11"/>
  <c r="AN201" i="11"/>
  <c r="AL201" i="11"/>
  <c r="AM201" i="11"/>
  <c r="AP130" i="11"/>
  <c r="AP198" i="11"/>
  <c r="AR168" i="11"/>
  <c r="V179" i="11"/>
  <c r="AR179" i="11" s="1"/>
  <c r="AO117" i="11"/>
  <c r="AM117" i="11"/>
  <c r="AN117" i="11"/>
  <c r="AL117" i="11"/>
  <c r="AO97" i="11"/>
  <c r="AM97" i="11"/>
  <c r="AN97" i="11"/>
  <c r="AL97" i="11"/>
  <c r="AN88" i="11"/>
  <c r="AM88" i="11"/>
  <c r="AL88" i="11"/>
  <c r="AL103" i="11"/>
  <c r="AP103" i="11"/>
  <c r="AN103" i="11"/>
  <c r="AM103" i="11"/>
  <c r="AM74" i="11"/>
  <c r="AH104" i="11"/>
  <c r="AQ104" i="11" s="1"/>
  <c r="AL87" i="11"/>
  <c r="AN87" i="11"/>
  <c r="AM87" i="11"/>
  <c r="V134" i="11"/>
  <c r="AR134" i="11" s="1"/>
  <c r="AR123" i="11"/>
  <c r="V74" i="11"/>
  <c r="AR74" i="11" s="1"/>
  <c r="AR63" i="11"/>
  <c r="AL28" i="11"/>
  <c r="AP28" i="11"/>
  <c r="AN28" i="11"/>
  <c r="AM28" i="11"/>
  <c r="AB13" i="11"/>
  <c r="AI139" i="11"/>
  <c r="AP8" i="11"/>
  <c r="AO8" i="11"/>
  <c r="AO55" i="11"/>
  <c r="AO43" i="11"/>
  <c r="AF9" i="11"/>
  <c r="AQ9" i="11" s="1"/>
  <c r="V29" i="11"/>
  <c r="AR29" i="11" s="1"/>
  <c r="AJ4" i="11"/>
  <c r="AN125" i="11"/>
  <c r="AL125" i="11"/>
  <c r="AM125" i="11"/>
  <c r="AO125" i="11"/>
  <c r="AM143" i="11"/>
  <c r="AL143" i="11"/>
  <c r="AN143" i="11"/>
  <c r="AP125" i="11"/>
  <c r="AN186" i="11"/>
  <c r="AM186" i="11"/>
  <c r="AL186" i="11"/>
  <c r="AO186" i="11"/>
  <c r="AN175" i="11"/>
  <c r="AL175" i="11"/>
  <c r="AM175" i="11"/>
  <c r="AP171" i="11"/>
  <c r="AN185" i="11"/>
  <c r="AL185" i="11"/>
  <c r="AM185" i="11"/>
  <c r="AO185" i="11"/>
  <c r="AP215" i="11"/>
  <c r="AP207" i="11"/>
  <c r="AO188" i="11"/>
  <c r="AF179" i="11"/>
  <c r="AQ179" i="11" s="1"/>
  <c r="AJ164" i="11"/>
  <c r="AN145" i="11"/>
  <c r="AL145" i="11"/>
  <c r="AM145" i="11"/>
  <c r="V224" i="11"/>
  <c r="AR224" i="11" s="1"/>
  <c r="AN174" i="11"/>
  <c r="AL174" i="11"/>
  <c r="AM174" i="11"/>
  <c r="AO174" i="11"/>
  <c r="AO201" i="11"/>
  <c r="AL160" i="11"/>
  <c r="AN160" i="11"/>
  <c r="AM160" i="11"/>
  <c r="AP126" i="11"/>
  <c r="V164" i="11"/>
  <c r="AR164" i="11" s="1"/>
  <c r="AI168" i="11"/>
  <c r="AM93" i="11"/>
  <c r="AB104" i="11"/>
  <c r="AO93" i="11"/>
  <c r="AN93" i="11"/>
  <c r="AL93" i="11"/>
  <c r="AL95" i="11"/>
  <c r="AN95" i="11"/>
  <c r="AM95" i="11"/>
  <c r="AP101" i="11"/>
  <c r="AN84" i="11"/>
  <c r="AP84" i="11"/>
  <c r="AM84" i="11"/>
  <c r="AL84" i="11"/>
  <c r="AO88" i="11"/>
  <c r="AF119" i="11"/>
  <c r="AP74" i="11"/>
  <c r="AN85" i="11"/>
  <c r="AM85" i="11"/>
  <c r="AL85" i="11"/>
  <c r="AP104" i="11"/>
  <c r="AO104" i="11"/>
  <c r="AO58" i="11"/>
  <c r="AN58" i="11"/>
  <c r="AM58" i="11"/>
  <c r="AL58" i="11"/>
  <c r="AO38" i="11"/>
  <c r="AM38" i="11"/>
  <c r="AN38" i="11"/>
  <c r="AL38" i="11"/>
  <c r="AI100" i="11"/>
  <c r="AP38" i="11"/>
  <c r="AR27" i="11"/>
  <c r="V12" i="11"/>
  <c r="AR12" i="11" s="1"/>
  <c r="AP29" i="11"/>
  <c r="AO29" i="11"/>
  <c r="AQ88" i="11"/>
  <c r="AH8" i="11"/>
  <c r="AF8" i="11"/>
  <c r="AI53" i="11"/>
  <c r="AR20" i="11"/>
  <c r="V5" i="11"/>
  <c r="AR5" i="11" s="1"/>
  <c r="V3" i="11"/>
  <c r="AJ44" i="11"/>
  <c r="Z14" i="11"/>
  <c r="AN178" i="11"/>
  <c r="AM178" i="11"/>
  <c r="AL178" i="11"/>
  <c r="AO178" i="11"/>
  <c r="AN193" i="11"/>
  <c r="AL193" i="11"/>
  <c r="AM193" i="11"/>
  <c r="AO193" i="11"/>
  <c r="AO158" i="11"/>
  <c r="AM158" i="11"/>
  <c r="AL158" i="11"/>
  <c r="AN158" i="11"/>
  <c r="AP194" i="11"/>
  <c r="AO194" i="11"/>
  <c r="AL156" i="11"/>
  <c r="AN156" i="11"/>
  <c r="AM156" i="11"/>
  <c r="AP156" i="11"/>
  <c r="AG149" i="11"/>
  <c r="AI149" i="11" s="1"/>
  <c r="AJ149" i="11"/>
  <c r="AL148" i="11"/>
  <c r="AP148" i="11"/>
  <c r="AN148" i="11"/>
  <c r="AM148" i="11"/>
  <c r="AQ224" i="11"/>
  <c r="AL139" i="11"/>
  <c r="AO139" i="11"/>
  <c r="AN139" i="11"/>
  <c r="AM139" i="11"/>
  <c r="AO113" i="11"/>
  <c r="AM113" i="11"/>
  <c r="AN113" i="11"/>
  <c r="AL113" i="11"/>
  <c r="AF164" i="11"/>
  <c r="V104" i="11"/>
  <c r="AR104" i="11" s="1"/>
  <c r="AN129" i="11"/>
  <c r="AL129" i="11"/>
  <c r="AM129" i="11"/>
  <c r="AO78" i="11"/>
  <c r="AN78" i="11"/>
  <c r="AM78" i="11"/>
  <c r="AL78" i="11"/>
  <c r="AB89" i="11"/>
  <c r="AP89" i="11" s="1"/>
  <c r="AL48" i="11"/>
  <c r="AB59" i="11"/>
  <c r="AN48" i="11"/>
  <c r="AM48" i="11"/>
  <c r="AP78" i="11"/>
  <c r="AQ48" i="11"/>
  <c r="AK44" i="11"/>
  <c r="AI8" i="11"/>
  <c r="AR59" i="11"/>
  <c r="AI48" i="11"/>
  <c r="AI37" i="11"/>
  <c r="AH13" i="11"/>
  <c r="AQ13" i="11" s="1"/>
  <c r="AL192" i="11"/>
  <c r="AN192" i="11"/>
  <c r="AO192" i="11"/>
  <c r="AM192" i="11"/>
  <c r="AI213" i="11"/>
  <c r="AP193" i="11"/>
  <c r="AQ194" i="11"/>
  <c r="AJ224" i="11"/>
  <c r="AG224" i="11"/>
  <c r="AI224" i="11" s="1"/>
  <c r="AK224" i="11"/>
  <c r="AK149" i="11"/>
  <c r="AP139" i="11"/>
  <c r="AL131" i="11"/>
  <c r="AN131" i="11"/>
  <c r="AM131" i="11"/>
  <c r="AN191" i="11"/>
  <c r="AL191" i="11"/>
  <c r="AM191" i="11"/>
  <c r="AI123" i="11"/>
  <c r="AK134" i="11"/>
  <c r="AJ104" i="11"/>
  <c r="AG104" i="11"/>
  <c r="AI104" i="11" s="1"/>
  <c r="AL115" i="11"/>
  <c r="AN115" i="11"/>
  <c r="AM115" i="11"/>
  <c r="AB149" i="11"/>
  <c r="AL99" i="11"/>
  <c r="AM99" i="11"/>
  <c r="AP99" i="11"/>
  <c r="AN99" i="11"/>
  <c r="AR67" i="11"/>
  <c r="V7" i="11"/>
  <c r="AR7" i="11" s="1"/>
  <c r="AO54" i="11"/>
  <c r="AM54" i="11"/>
  <c r="AN54" i="11"/>
  <c r="AL54" i="11"/>
  <c r="AO34" i="11"/>
  <c r="AM34" i="11"/>
  <c r="AN34" i="11"/>
  <c r="AB44" i="11"/>
  <c r="AL34" i="11"/>
  <c r="AF89" i="11"/>
  <c r="AQ89" i="11" s="1"/>
  <c r="AL40" i="11"/>
  <c r="AP40" i="11"/>
  <c r="AN40" i="11"/>
  <c r="AM40" i="11"/>
  <c r="AN23" i="11"/>
  <c r="AM23" i="11"/>
  <c r="AL23" i="11"/>
  <c r="AB8" i="11"/>
  <c r="AF59" i="11"/>
  <c r="AK7" i="11"/>
  <c r="AJ7" i="11"/>
  <c r="AG7" i="11"/>
  <c r="AI7" i="11" s="1"/>
  <c r="AP42" i="11"/>
  <c r="V6" i="11"/>
  <c r="AR6" i="11" s="1"/>
  <c r="AJ10" i="11"/>
  <c r="AN202" i="11"/>
  <c r="AM202" i="11"/>
  <c r="AL202" i="11"/>
  <c r="AO202" i="11"/>
  <c r="AO218" i="11"/>
  <c r="AN218" i="11"/>
  <c r="AM218" i="11"/>
  <c r="AL218" i="11"/>
  <c r="AN223" i="11"/>
  <c r="AM223" i="11"/>
  <c r="AL223" i="11"/>
  <c r="AB224" i="11"/>
  <c r="V209" i="11"/>
  <c r="AR209" i="11" s="1"/>
  <c r="AL176" i="11"/>
  <c r="AN176" i="11"/>
  <c r="AO176" i="11"/>
  <c r="AM176" i="11"/>
  <c r="AP178" i="11"/>
  <c r="AO154" i="11"/>
  <c r="AM154" i="11"/>
  <c r="AN154" i="11"/>
  <c r="AB164" i="11"/>
  <c r="AP164" i="11" s="1"/>
  <c r="AL154" i="11"/>
  <c r="AR183" i="11"/>
  <c r="V194" i="11"/>
  <c r="AR194" i="11" s="1"/>
  <c r="AL208" i="11"/>
  <c r="AN208" i="11"/>
  <c r="AM208" i="11"/>
  <c r="AP142" i="11"/>
  <c r="AQ153" i="11"/>
  <c r="AI153" i="11"/>
  <c r="AO109" i="11"/>
  <c r="AM109" i="11"/>
  <c r="AN109" i="11"/>
  <c r="AL109" i="11"/>
  <c r="AK89" i="11"/>
  <c r="AJ119" i="11"/>
  <c r="AG119" i="11"/>
  <c r="AI119" i="11" s="1"/>
  <c r="AP149" i="11"/>
  <c r="AP113" i="11"/>
  <c r="AR138" i="11"/>
  <c r="V149" i="11"/>
  <c r="AR149" i="11" s="1"/>
  <c r="AI112" i="11"/>
  <c r="AO129" i="11"/>
  <c r="AO66" i="11"/>
  <c r="AN66" i="11"/>
  <c r="AM66" i="11"/>
  <c r="AL66" i="11"/>
  <c r="AM26" i="11"/>
  <c r="AL26" i="11"/>
  <c r="AB11" i="11"/>
  <c r="AO26" i="11"/>
  <c r="AN26" i="11"/>
  <c r="AQ59" i="11"/>
  <c r="AN74" i="11"/>
  <c r="AR23" i="11"/>
  <c r="V8" i="11"/>
  <c r="AR8" i="11" s="1"/>
  <c r="AB134" i="11"/>
  <c r="AP134" i="11" s="1"/>
  <c r="AO103" i="11"/>
  <c r="AB4" i="11"/>
  <c r="AN19" i="11"/>
  <c r="AM19" i="11"/>
  <c r="AL19" i="11"/>
  <c r="AL36" i="11"/>
  <c r="AM36" i="11"/>
  <c r="AP36" i="11"/>
  <c r="AN36" i="11"/>
  <c r="AJ89" i="11"/>
  <c r="AO36" i="11"/>
  <c r="AK8" i="11"/>
  <c r="AP55" i="11"/>
  <c r="V9" i="11"/>
  <c r="AR9" i="11" s="1"/>
  <c r="AR24" i="11"/>
  <c r="X14" i="11"/>
  <c r="AG3" i="11"/>
  <c r="AJ3" i="11"/>
  <c r="AK3" i="11"/>
  <c r="V10" i="11"/>
  <c r="AR10" i="11" s="1"/>
  <c r="AH29" i="11"/>
  <c r="AQ29" i="11" s="1"/>
  <c r="AK4" i="11"/>
  <c r="AB3" i="11"/>
  <c r="U14" i="11"/>
  <c r="AH14" i="11" s="1"/>
  <c r="AQ14" i="11" s="1"/>
  <c r="AH3" i="11"/>
  <c r="AQ3" i="11" s="1"/>
  <c r="AJ8" i="11"/>
  <c r="AB9" i="11"/>
  <c r="AP9" i="11" s="1"/>
  <c r="AO223" i="11"/>
  <c r="AO215" i="11"/>
  <c r="AO206" i="11"/>
  <c r="AN206" i="11"/>
  <c r="AM206" i="11"/>
  <c r="AL206" i="11"/>
  <c r="AN219" i="11"/>
  <c r="AM219" i="11"/>
  <c r="AL219" i="11"/>
  <c r="AL184" i="11"/>
  <c r="AN184" i="11"/>
  <c r="AO184" i="11"/>
  <c r="AM184" i="11"/>
  <c r="AL200" i="11"/>
  <c r="AN200" i="11"/>
  <c r="AM200" i="11"/>
  <c r="AO200" i="11"/>
  <c r="AP176" i="11"/>
  <c r="AN170" i="11"/>
  <c r="AL170" i="11"/>
  <c r="AM170" i="11"/>
  <c r="AO170" i="11"/>
  <c r="AM146" i="11"/>
  <c r="AN146" i="11"/>
  <c r="AL146" i="11"/>
  <c r="AO146" i="11"/>
  <c r="AG209" i="11"/>
  <c r="AI209" i="11" s="1"/>
  <c r="AP158" i="11"/>
  <c r="AP219" i="11"/>
  <c r="AP146" i="11"/>
  <c r="AO127" i="11"/>
  <c r="AN127" i="11"/>
  <c r="AM127" i="11"/>
  <c r="AL127" i="11"/>
  <c r="AN199" i="11"/>
  <c r="AL199" i="11"/>
  <c r="AM199" i="11"/>
  <c r="AN155" i="11"/>
  <c r="AL155" i="11"/>
  <c r="AM155" i="11"/>
  <c r="AP143" i="11"/>
  <c r="AK119" i="11"/>
  <c r="AP129" i="11"/>
  <c r="AN82" i="11"/>
  <c r="AM82" i="11"/>
  <c r="AL82" i="11"/>
  <c r="AI71" i="11"/>
  <c r="AO50" i="11"/>
  <c r="AM50" i="11"/>
  <c r="AN50" i="11"/>
  <c r="AL50" i="11"/>
  <c r="AN25" i="11"/>
  <c r="AP25" i="11"/>
  <c r="AB10" i="11"/>
  <c r="AP10" i="11" s="1"/>
  <c r="AM25" i="11"/>
  <c r="AL25" i="11"/>
  <c r="AB179" i="11"/>
  <c r="AG59" i="11"/>
  <c r="AI59" i="11" s="1"/>
  <c r="AP54" i="11"/>
  <c r="V44" i="11"/>
  <c r="AR44" i="11" s="1"/>
  <c r="AB119" i="11"/>
  <c r="AO119" i="11" s="1"/>
  <c r="AL52" i="11"/>
  <c r="AM52" i="11"/>
  <c r="AP52" i="11"/>
  <c r="AN52" i="11"/>
  <c r="AN35" i="11"/>
  <c r="AM35" i="11"/>
  <c r="AL35" i="11"/>
  <c r="AP35" i="11"/>
  <c r="AP43" i="11"/>
  <c r="AK14" i="11"/>
  <c r="AF10" i="11"/>
  <c r="AQ10" i="11" s="1"/>
  <c r="AI21" i="11"/>
  <c r="AO28" i="11"/>
  <c r="AJ12" i="11"/>
  <c r="AL74" i="10"/>
  <c r="AN74" i="10"/>
  <c r="AM74" i="10"/>
  <c r="AO74" i="10"/>
  <c r="AP187" i="10"/>
  <c r="AM187" i="10"/>
  <c r="AL187" i="10"/>
  <c r="AN187" i="10"/>
  <c r="AG209" i="10"/>
  <c r="AI209" i="10" s="1"/>
  <c r="AO127" i="10"/>
  <c r="AM127" i="10"/>
  <c r="AL127" i="10"/>
  <c r="AN127" i="10"/>
  <c r="AB149" i="10"/>
  <c r="AO149" i="10" s="1"/>
  <c r="AG149" i="10"/>
  <c r="AB119" i="10"/>
  <c r="AM108" i="10"/>
  <c r="AP108" i="10"/>
  <c r="AN108" i="10"/>
  <c r="AL108" i="10"/>
  <c r="AB104" i="10"/>
  <c r="AN93" i="10"/>
  <c r="AM93" i="10"/>
  <c r="AL93" i="10"/>
  <c r="AP74" i="10"/>
  <c r="AR5" i="10"/>
  <c r="AR20" i="10"/>
  <c r="AL35" i="10"/>
  <c r="AO35" i="10"/>
  <c r="AN35" i="10"/>
  <c r="AM35" i="10"/>
  <c r="AG194" i="10"/>
  <c r="AI194" i="10" s="1"/>
  <c r="AJ194" i="10"/>
  <c r="AB224" i="10"/>
  <c r="AO224" i="10" s="1"/>
  <c r="AR154" i="10"/>
  <c r="V164" i="10"/>
  <c r="AR164" i="10" s="1"/>
  <c r="AF209" i="10"/>
  <c r="AL125" i="10"/>
  <c r="AM125" i="10"/>
  <c r="AP125" i="10"/>
  <c r="AN125" i="10"/>
  <c r="AN148" i="10"/>
  <c r="AL148" i="10"/>
  <c r="AM148" i="10"/>
  <c r="AL164" i="10"/>
  <c r="AI142" i="10"/>
  <c r="V149" i="10"/>
  <c r="AR149" i="10" s="1"/>
  <c r="AP119" i="10"/>
  <c r="AG119" i="10"/>
  <c r="AN140" i="10"/>
  <c r="AM140" i="10"/>
  <c r="AL140" i="10"/>
  <c r="AI118" i="10"/>
  <c r="AQ118" i="10"/>
  <c r="AO93" i="10"/>
  <c r="AO125" i="10"/>
  <c r="AF119" i="10"/>
  <c r="AN124" i="10"/>
  <c r="AM124" i="10"/>
  <c r="AL124" i="10"/>
  <c r="AP35" i="10"/>
  <c r="AL27" i="10"/>
  <c r="AP27" i="10"/>
  <c r="AN27" i="10"/>
  <c r="AM27" i="10"/>
  <c r="AF10" i="10"/>
  <c r="AQ10" i="10" s="1"/>
  <c r="AO10" i="10"/>
  <c r="AN109" i="10"/>
  <c r="AM109" i="10"/>
  <c r="AL109" i="10"/>
  <c r="AI19" i="10"/>
  <c r="AI36" i="10"/>
  <c r="AP199" i="10"/>
  <c r="AM199" i="10"/>
  <c r="AN199" i="10"/>
  <c r="AL199" i="10"/>
  <c r="AG224" i="10"/>
  <c r="AN144" i="10"/>
  <c r="AM144" i="10"/>
  <c r="AL144" i="10"/>
  <c r="AL85" i="10"/>
  <c r="AO85" i="10"/>
  <c r="AN85" i="10"/>
  <c r="AM85" i="10"/>
  <c r="AN34" i="10"/>
  <c r="AM34" i="10"/>
  <c r="AL34" i="10"/>
  <c r="AN25" i="10"/>
  <c r="AM25" i="10"/>
  <c r="AL25" i="10"/>
  <c r="AP10" i="10"/>
  <c r="AP191" i="10"/>
  <c r="AM191" i="10"/>
  <c r="AL191" i="10"/>
  <c r="AN191" i="10"/>
  <c r="AQ186" i="10"/>
  <c r="AO123" i="10"/>
  <c r="AM123" i="10"/>
  <c r="AB134" i="10"/>
  <c r="AP134" i="10" s="1"/>
  <c r="AN123" i="10"/>
  <c r="AL123" i="10"/>
  <c r="AP148" i="10"/>
  <c r="AB209" i="10"/>
  <c r="AO209" i="10" s="1"/>
  <c r="AN176" i="10"/>
  <c r="AL176" i="10"/>
  <c r="AM176" i="10"/>
  <c r="AQ192" i="10"/>
  <c r="AL133" i="10"/>
  <c r="AM133" i="10"/>
  <c r="AN133" i="10"/>
  <c r="AO108" i="10"/>
  <c r="AM100" i="10"/>
  <c r="AP100" i="10"/>
  <c r="AN100" i="10"/>
  <c r="AL100" i="10"/>
  <c r="AP140" i="10"/>
  <c r="AG104" i="10"/>
  <c r="AI104" i="10" s="1"/>
  <c r="AF134" i="10"/>
  <c r="AQ134" i="10" s="1"/>
  <c r="AR124" i="10"/>
  <c r="V134" i="10"/>
  <c r="AR134" i="10" s="1"/>
  <c r="AI48" i="10"/>
  <c r="AN49" i="10"/>
  <c r="AP49" i="10"/>
  <c r="AM49" i="10"/>
  <c r="AL49" i="10"/>
  <c r="V89" i="10"/>
  <c r="AR89" i="10" s="1"/>
  <c r="AP34" i="10"/>
  <c r="AO44" i="10"/>
  <c r="AR41" i="10"/>
  <c r="AR11" i="10"/>
  <c r="AQ97" i="10"/>
  <c r="AB44" i="10"/>
  <c r="AN33" i="10"/>
  <c r="AM33" i="10"/>
  <c r="AL33" i="10"/>
  <c r="AR21" i="10"/>
  <c r="AR6" i="10"/>
  <c r="AC6" i="10"/>
  <c r="AN21" i="10"/>
  <c r="AM21" i="10"/>
  <c r="AL21" i="10"/>
  <c r="AH74" i="10"/>
  <c r="AQ74" i="10" s="1"/>
  <c r="AR19" i="10"/>
  <c r="AR4" i="10"/>
  <c r="AI29" i="10"/>
  <c r="AH6" i="10"/>
  <c r="AQ6" i="10" s="1"/>
  <c r="AO34" i="10"/>
  <c r="AR183" i="10"/>
  <c r="V194" i="10"/>
  <c r="AR194" i="10" s="1"/>
  <c r="AQ209" i="10"/>
  <c r="AL145" i="10"/>
  <c r="AN145" i="10"/>
  <c r="AM145" i="10"/>
  <c r="V119" i="10"/>
  <c r="AR119" i="10" s="1"/>
  <c r="AR108" i="10"/>
  <c r="AF149" i="10"/>
  <c r="AL69" i="10"/>
  <c r="AM69" i="10"/>
  <c r="AN69" i="10"/>
  <c r="V59" i="10"/>
  <c r="AR59" i="10" s="1"/>
  <c r="AR48" i="10"/>
  <c r="V44" i="10"/>
  <c r="AR44" i="10" s="1"/>
  <c r="AR33" i="10"/>
  <c r="AP20" i="10"/>
  <c r="AN20" i="10"/>
  <c r="AM20" i="10"/>
  <c r="AL20" i="10"/>
  <c r="AH9" i="10"/>
  <c r="AF9" i="10"/>
  <c r="AN38" i="10"/>
  <c r="AM38" i="10"/>
  <c r="AL38" i="10"/>
  <c r="AO38" i="10"/>
  <c r="AR13" i="10"/>
  <c r="AR28" i="10"/>
  <c r="AP18" i="10"/>
  <c r="AO18" i="10"/>
  <c r="AL18" i="10"/>
  <c r="AB29" i="10"/>
  <c r="AN18" i="10"/>
  <c r="AM18" i="10"/>
  <c r="AN178" i="10"/>
  <c r="AM178" i="10"/>
  <c r="AP178" i="10"/>
  <c r="AL178" i="10"/>
  <c r="AB194" i="10"/>
  <c r="AP183" i="10"/>
  <c r="AM183" i="10"/>
  <c r="AL183" i="10"/>
  <c r="AN183" i="10"/>
  <c r="V224" i="10"/>
  <c r="AR224" i="10" s="1"/>
  <c r="AH224" i="10"/>
  <c r="AN200" i="10"/>
  <c r="AM200" i="10"/>
  <c r="AL200" i="10"/>
  <c r="AQ168" i="10"/>
  <c r="AH164" i="10"/>
  <c r="AH149" i="10"/>
  <c r="AQ149" i="10" s="1"/>
  <c r="AI140" i="10"/>
  <c r="AN101" i="10"/>
  <c r="AM101" i="10"/>
  <c r="AL101" i="10"/>
  <c r="AL81" i="10"/>
  <c r="AO81" i="10"/>
  <c r="AM81" i="10"/>
  <c r="AN81" i="10"/>
  <c r="AP69" i="10"/>
  <c r="AL73" i="10"/>
  <c r="AN73" i="10"/>
  <c r="AM73" i="10"/>
  <c r="AO73" i="10"/>
  <c r="AN94" i="10"/>
  <c r="AM94" i="10"/>
  <c r="AL94" i="10"/>
  <c r="AP94" i="10"/>
  <c r="AO94" i="10"/>
  <c r="AQ59" i="10"/>
  <c r="AN28" i="10"/>
  <c r="AL28" i="10"/>
  <c r="AM28" i="10"/>
  <c r="AF59" i="10"/>
  <c r="AR38" i="10"/>
  <c r="AR8" i="10"/>
  <c r="AF7" i="10"/>
  <c r="AQ7" i="10" s="1"/>
  <c r="AG7" i="10"/>
  <c r="AI7" i="10" s="1"/>
  <c r="AL26" i="10"/>
  <c r="AM26" i="10"/>
  <c r="AN26" i="10"/>
  <c r="AN22" i="10"/>
  <c r="AM22" i="10"/>
  <c r="AL22" i="10"/>
  <c r="AG89" i="10"/>
  <c r="AI89" i="10" s="1"/>
  <c r="AK89" i="10"/>
  <c r="AJ89" i="10"/>
  <c r="AL39" i="10"/>
  <c r="AO39" i="10"/>
  <c r="AN39" i="10"/>
  <c r="AM39" i="10"/>
  <c r="U14" i="10"/>
  <c r="AH14" i="10" s="1"/>
  <c r="AI24" i="10"/>
  <c r="W14" i="10"/>
  <c r="AM96" i="10"/>
  <c r="AP96" i="10"/>
  <c r="AN96" i="10"/>
  <c r="AL96" i="10"/>
  <c r="AB89" i="10"/>
  <c r="AN78" i="10"/>
  <c r="AM78" i="10"/>
  <c r="AL78" i="10"/>
  <c r="AO78" i="10"/>
  <c r="AP78" i="10"/>
  <c r="AP215" i="10"/>
  <c r="AM215" i="10"/>
  <c r="AN215" i="10"/>
  <c r="AL215" i="10"/>
  <c r="AK209" i="10"/>
  <c r="AN204" i="10"/>
  <c r="AM204" i="10"/>
  <c r="AL204" i="10"/>
  <c r="AH179" i="10"/>
  <c r="AQ179" i="10" s="1"/>
  <c r="AQ154" i="10"/>
  <c r="AO144" i="10"/>
  <c r="AG134" i="10"/>
  <c r="AI134" i="10" s="1"/>
  <c r="AJ134" i="10"/>
  <c r="AG164" i="10"/>
  <c r="AP144" i="10"/>
  <c r="AI130" i="10"/>
  <c r="AR64" i="10"/>
  <c r="V74" i="10"/>
  <c r="AR74" i="10" s="1"/>
  <c r="AQ70" i="10"/>
  <c r="AO25" i="10"/>
  <c r="AQ93" i="10"/>
  <c r="V29" i="10"/>
  <c r="AR29" i="10" s="1"/>
  <c r="AI6" i="10"/>
  <c r="AP38" i="10"/>
  <c r="AO69" i="10"/>
  <c r="AQ82" i="10"/>
  <c r="AI82" i="10"/>
  <c r="AG44" i="10"/>
  <c r="AI44" i="10" s="1"/>
  <c r="AI13" i="10"/>
  <c r="AM219" i="10"/>
  <c r="AN219" i="10"/>
  <c r="AL219" i="10"/>
  <c r="AP209" i="10"/>
  <c r="AL220" i="10"/>
  <c r="AM220" i="10"/>
  <c r="AP220" i="10"/>
  <c r="AN220" i="10"/>
  <c r="AO187" i="10"/>
  <c r="AN175" i="10"/>
  <c r="AM175" i="10"/>
  <c r="AL175" i="10"/>
  <c r="AN208" i="10"/>
  <c r="AM208" i="10"/>
  <c r="AL208" i="10"/>
  <c r="AM131" i="10"/>
  <c r="AL131" i="10"/>
  <c r="AN131" i="10"/>
  <c r="AF224" i="10"/>
  <c r="AN118" i="10"/>
  <c r="AM118" i="10"/>
  <c r="AL118" i="10"/>
  <c r="AO118" i="10"/>
  <c r="AP127" i="10"/>
  <c r="AP219" i="10"/>
  <c r="AM116" i="10"/>
  <c r="AL116" i="10"/>
  <c r="AP116" i="10"/>
  <c r="AN116" i="10"/>
  <c r="AL53" i="10"/>
  <c r="AN53" i="10"/>
  <c r="AM53" i="10"/>
  <c r="AJ59" i="10"/>
  <c r="AG59" i="10"/>
  <c r="AI59" i="10" s="1"/>
  <c r="AA14" i="10"/>
  <c r="AE3" i="10"/>
  <c r="AG74" i="10"/>
  <c r="AI74" i="10" s="1"/>
  <c r="AQ18" i="10"/>
  <c r="AP53" i="10"/>
  <c r="AR12" i="10"/>
  <c r="T14" i="10"/>
  <c r="AJ12" i="10"/>
  <c r="AP207" i="10"/>
  <c r="AM207" i="10"/>
  <c r="AN207" i="10"/>
  <c r="AL207" i="10"/>
  <c r="AF164" i="10"/>
  <c r="AP118" i="10"/>
  <c r="AN97" i="10"/>
  <c r="AM97" i="10"/>
  <c r="AL97" i="10"/>
  <c r="AB179" i="10"/>
  <c r="AP179" i="10" s="1"/>
  <c r="AN168" i="10"/>
  <c r="AM168" i="10"/>
  <c r="AL168" i="10"/>
  <c r="AJ209" i="10"/>
  <c r="AP97" i="10"/>
  <c r="AP59" i="10"/>
  <c r="AM223" i="10"/>
  <c r="AN223" i="10"/>
  <c r="AL223" i="10"/>
  <c r="AP203" i="10"/>
  <c r="AM203" i="10"/>
  <c r="AN203" i="10"/>
  <c r="AL203" i="10"/>
  <c r="V209" i="10"/>
  <c r="AR209" i="10" s="1"/>
  <c r="AI190" i="10"/>
  <c r="AO178" i="10"/>
  <c r="AO199" i="10"/>
  <c r="AI221" i="10"/>
  <c r="AO175" i="10"/>
  <c r="AI174" i="10"/>
  <c r="AP208" i="10"/>
  <c r="AN170" i="10"/>
  <c r="AL170" i="10"/>
  <c r="AM170" i="10"/>
  <c r="AI217" i="10"/>
  <c r="AJ149" i="10"/>
  <c r="AM112" i="10"/>
  <c r="AN112" i="10"/>
  <c r="AL112" i="10"/>
  <c r="AP112" i="10"/>
  <c r="AJ179" i="10"/>
  <c r="AP145" i="10"/>
  <c r="V104" i="10"/>
  <c r="AR104" i="10" s="1"/>
  <c r="AR93" i="10"/>
  <c r="AO116" i="10"/>
  <c r="AO96" i="10"/>
  <c r="V179" i="10"/>
  <c r="AR179" i="10" s="1"/>
  <c r="AR168" i="10"/>
  <c r="AF89" i="10"/>
  <c r="AQ89" i="10" s="1"/>
  <c r="AL50" i="10"/>
  <c r="AP50" i="10"/>
  <c r="AM50" i="10"/>
  <c r="AN50" i="10"/>
  <c r="AP93" i="10"/>
  <c r="AI126" i="10"/>
  <c r="AN42" i="10"/>
  <c r="AM42" i="10"/>
  <c r="AO42" i="10"/>
  <c r="AL42" i="10"/>
  <c r="AO28" i="10"/>
  <c r="AB59" i="10"/>
  <c r="AN24" i="10"/>
  <c r="AL24" i="10"/>
  <c r="AM24" i="10"/>
  <c r="X14" i="10"/>
  <c r="AF44" i="10"/>
  <c r="AQ44" i="10" s="1"/>
  <c r="AQ51" i="10"/>
  <c r="AL23" i="10"/>
  <c r="AP23" i="10"/>
  <c r="AN23" i="10"/>
  <c r="AM23" i="10"/>
  <c r="Y14" i="10"/>
  <c r="AI40" i="10"/>
  <c r="AR9" i="10"/>
  <c r="AR10" i="10"/>
  <c r="AR7" i="10"/>
  <c r="AI68" i="9"/>
  <c r="AK119" i="9"/>
  <c r="AH104" i="9"/>
  <c r="AB104" i="9"/>
  <c r="AF74" i="9"/>
  <c r="AQ23" i="9"/>
  <c r="AP97" i="9"/>
  <c r="AO79" i="9"/>
  <c r="AQ129" i="9"/>
  <c r="AI113" i="9"/>
  <c r="AI42" i="9"/>
  <c r="AF89" i="9"/>
  <c r="AB119" i="9"/>
  <c r="AL119" i="9" s="1"/>
  <c r="AI80" i="9"/>
  <c r="AI41" i="9"/>
  <c r="AQ72" i="9"/>
  <c r="AI118" i="9"/>
  <c r="AI93" i="9"/>
  <c r="AI131" i="9"/>
  <c r="AQ127" i="9"/>
  <c r="AQ89" i="9"/>
  <c r="AB59" i="9"/>
  <c r="AI127" i="9"/>
  <c r="AI52" i="9"/>
  <c r="AI69" i="9"/>
  <c r="AX7" i="2"/>
  <c r="AU7" i="2"/>
  <c r="AW7" i="2"/>
  <c r="AV7" i="2"/>
  <c r="BA7" i="2"/>
  <c r="AS7" i="2"/>
  <c r="AT7" i="2"/>
  <c r="AY6" i="2"/>
  <c r="AI9" i="9"/>
  <c r="AL164" i="9"/>
  <c r="AM164" i="9"/>
  <c r="AN164" i="9"/>
  <c r="AO164" i="9"/>
  <c r="AM149" i="9"/>
  <c r="AL149" i="9"/>
  <c r="AN149" i="9"/>
  <c r="AO149" i="9"/>
  <c r="AL44" i="9"/>
  <c r="AM44" i="9"/>
  <c r="AN44" i="9"/>
  <c r="AL6" i="9"/>
  <c r="AP6" i="9"/>
  <c r="AO6" i="9"/>
  <c r="AM6" i="9"/>
  <c r="AN6" i="9"/>
  <c r="AD6" i="9"/>
  <c r="AC6" i="9"/>
  <c r="AE6" i="9"/>
  <c r="AO44" i="9"/>
  <c r="AL59" i="9"/>
  <c r="AN59" i="9"/>
  <c r="AM59" i="9"/>
  <c r="AO59" i="9"/>
  <c r="AN146" i="9"/>
  <c r="AO146" i="9"/>
  <c r="AM146" i="9"/>
  <c r="AL146" i="9"/>
  <c r="AQ111" i="9"/>
  <c r="AI111" i="9"/>
  <c r="AN70" i="9"/>
  <c r="AM70" i="9"/>
  <c r="AO70" i="9"/>
  <c r="AL70" i="9"/>
  <c r="AG74" i="9"/>
  <c r="AJ74" i="9"/>
  <c r="AG8" i="9"/>
  <c r="AI8" i="9" s="1"/>
  <c r="AJ8" i="9"/>
  <c r="AL71" i="9"/>
  <c r="AN71" i="9"/>
  <c r="AM71" i="9"/>
  <c r="V134" i="9"/>
  <c r="AR134" i="9" s="1"/>
  <c r="AR123" i="9"/>
  <c r="AQ123" i="9"/>
  <c r="AN58" i="9"/>
  <c r="AM58" i="9"/>
  <c r="AL58" i="9"/>
  <c r="AG104" i="9"/>
  <c r="AI104" i="9" s="1"/>
  <c r="AJ104" i="9"/>
  <c r="AG194" i="9"/>
  <c r="AI194" i="9" s="1"/>
  <c r="AM224" i="9"/>
  <c r="AP164" i="9"/>
  <c r="AJ119" i="9"/>
  <c r="AH134" i="9"/>
  <c r="AQ134" i="9" s="1"/>
  <c r="AL127" i="9"/>
  <c r="AO127" i="9"/>
  <c r="AN127" i="9"/>
  <c r="AM127" i="9"/>
  <c r="AO202" i="9"/>
  <c r="AI183" i="9"/>
  <c r="AM117" i="9"/>
  <c r="AL117" i="9"/>
  <c r="AN117" i="9"/>
  <c r="AN109" i="9"/>
  <c r="AL109" i="9"/>
  <c r="AM109" i="9"/>
  <c r="AM173" i="9"/>
  <c r="AL173" i="9"/>
  <c r="AN173" i="9"/>
  <c r="AK104" i="9"/>
  <c r="AQ209" i="9"/>
  <c r="AR108" i="9"/>
  <c r="V119" i="9"/>
  <c r="AR119" i="9" s="1"/>
  <c r="AN96" i="9"/>
  <c r="AL96" i="9"/>
  <c r="AM96" i="9"/>
  <c r="AN39" i="9"/>
  <c r="AM39" i="9"/>
  <c r="AL39" i="9"/>
  <c r="AI48" i="9"/>
  <c r="AO71" i="9"/>
  <c r="U14" i="9"/>
  <c r="AH3" i="9"/>
  <c r="AM27" i="9"/>
  <c r="AL27" i="9"/>
  <c r="AN27" i="9"/>
  <c r="AP27" i="9"/>
  <c r="AQ59" i="9"/>
  <c r="AQ9" i="9"/>
  <c r="X14" i="9"/>
  <c r="AK14" i="9" s="1"/>
  <c r="AC9" i="9"/>
  <c r="AN20" i="9"/>
  <c r="AM20" i="9"/>
  <c r="AL20" i="9"/>
  <c r="AN148" i="9"/>
  <c r="AL148" i="9"/>
  <c r="AM148" i="9"/>
  <c r="AP146" i="9"/>
  <c r="AN126" i="9"/>
  <c r="AO126" i="9"/>
  <c r="AL126" i="9"/>
  <c r="AM126" i="9"/>
  <c r="AH179" i="9"/>
  <c r="AQ179" i="9" s="1"/>
  <c r="AM169" i="9"/>
  <c r="AN169" i="9"/>
  <c r="AL169" i="9"/>
  <c r="V59" i="9"/>
  <c r="AR59" i="9" s="1"/>
  <c r="AR48" i="9"/>
  <c r="AP58" i="9"/>
  <c r="AB194" i="9"/>
  <c r="AP194" i="9" s="1"/>
  <c r="AM183" i="9"/>
  <c r="AP183" i="9"/>
  <c r="AN183" i="9"/>
  <c r="AL183" i="9"/>
  <c r="AO183" i="9"/>
  <c r="AQ108" i="9"/>
  <c r="AN115" i="9"/>
  <c r="AM115" i="9"/>
  <c r="AL115" i="9"/>
  <c r="AP115" i="9"/>
  <c r="AN163" i="9"/>
  <c r="AL163" i="9"/>
  <c r="AM163" i="9"/>
  <c r="AN142" i="9"/>
  <c r="AL142" i="9"/>
  <c r="AM142" i="9"/>
  <c r="AO142" i="9"/>
  <c r="AP127" i="9"/>
  <c r="AO169" i="9"/>
  <c r="AI138" i="9"/>
  <c r="AP117" i="9"/>
  <c r="AP109" i="9"/>
  <c r="AL113" i="9"/>
  <c r="AN113" i="9"/>
  <c r="AM113" i="9"/>
  <c r="AO113" i="9"/>
  <c r="V104" i="9"/>
  <c r="AR104" i="9" s="1"/>
  <c r="AR93" i="9"/>
  <c r="AR34" i="9"/>
  <c r="AR4" i="9"/>
  <c r="AH74" i="9"/>
  <c r="AQ74" i="9" s="1"/>
  <c r="AL63" i="9"/>
  <c r="AB74" i="9"/>
  <c r="AP74" i="9" s="1"/>
  <c r="AN63" i="9"/>
  <c r="AM63" i="9"/>
  <c r="AN35" i="9"/>
  <c r="AM35" i="9"/>
  <c r="AL35" i="9"/>
  <c r="AR22" i="9"/>
  <c r="AR7" i="9"/>
  <c r="AF4" i="9"/>
  <c r="AQ4" i="9" s="1"/>
  <c r="AP4" i="9"/>
  <c r="AH44" i="9"/>
  <c r="AP71" i="9"/>
  <c r="AO20" i="9"/>
  <c r="AF13" i="9"/>
  <c r="AQ13" i="9" s="1"/>
  <c r="AH7" i="9"/>
  <c r="AI10" i="9"/>
  <c r="AI3" i="9"/>
  <c r="AP20" i="9"/>
  <c r="AH12" i="9"/>
  <c r="AN202" i="9"/>
  <c r="AM202" i="9"/>
  <c r="AL202" i="9"/>
  <c r="V74" i="9"/>
  <c r="AR74" i="9" s="1"/>
  <c r="AR63" i="9"/>
  <c r="AL220" i="9"/>
  <c r="AP220" i="9"/>
  <c r="AM220" i="9"/>
  <c r="AN220" i="9"/>
  <c r="AN172" i="9"/>
  <c r="AM172" i="9"/>
  <c r="AO172" i="9"/>
  <c r="AL172" i="9"/>
  <c r="AI208" i="9"/>
  <c r="AJ194" i="9"/>
  <c r="V209" i="9"/>
  <c r="AR209" i="9" s="1"/>
  <c r="AR198" i="9"/>
  <c r="AQ193" i="9"/>
  <c r="AB209" i="9"/>
  <c r="AG164" i="9"/>
  <c r="AI164" i="9" s="1"/>
  <c r="AJ164" i="9"/>
  <c r="AO194" i="9"/>
  <c r="AI176" i="9"/>
  <c r="AN147" i="9"/>
  <c r="AL147" i="9"/>
  <c r="AP147" i="9"/>
  <c r="AO147" i="9"/>
  <c r="AM147" i="9"/>
  <c r="AP142" i="9"/>
  <c r="AL123" i="9"/>
  <c r="AB134" i="9"/>
  <c r="AO134" i="9" s="1"/>
  <c r="AO123" i="9"/>
  <c r="AM123" i="9"/>
  <c r="AN123" i="9"/>
  <c r="AP169" i="9"/>
  <c r="AR138" i="9"/>
  <c r="V149" i="9"/>
  <c r="AR149" i="9" s="1"/>
  <c r="AK194" i="9"/>
  <c r="AN206" i="9"/>
  <c r="AM206" i="9"/>
  <c r="AL206" i="9"/>
  <c r="AO173" i="9"/>
  <c r="AP113" i="9"/>
  <c r="AH149" i="9"/>
  <c r="AQ149" i="9" s="1"/>
  <c r="AJ89" i="9"/>
  <c r="AG89" i="9"/>
  <c r="AI89" i="9" s="1"/>
  <c r="AI108" i="9"/>
  <c r="AK74" i="9"/>
  <c r="AO50" i="9"/>
  <c r="AJ149" i="9"/>
  <c r="AO96" i="9"/>
  <c r="AO63" i="9"/>
  <c r="AG59" i="9"/>
  <c r="AI59" i="9" s="1"/>
  <c r="AJ59" i="9"/>
  <c r="AK59" i="9"/>
  <c r="AP39" i="9"/>
  <c r="AR11" i="9"/>
  <c r="AR26" i="9"/>
  <c r="AI6" i="9"/>
  <c r="AR9" i="9"/>
  <c r="AR24" i="9"/>
  <c r="AO4" i="9"/>
  <c r="AQ25" i="9"/>
  <c r="AI25" i="9"/>
  <c r="AN38" i="9"/>
  <c r="AM38" i="9"/>
  <c r="AL38" i="9"/>
  <c r="AN43" i="9"/>
  <c r="AM43" i="9"/>
  <c r="AL43" i="9"/>
  <c r="AR27" i="9"/>
  <c r="AR12" i="9"/>
  <c r="AL28" i="9"/>
  <c r="AM28" i="9"/>
  <c r="AN28" i="9"/>
  <c r="AF224" i="9"/>
  <c r="AQ224" i="9" s="1"/>
  <c r="AG209" i="9"/>
  <c r="AI209" i="9" s="1"/>
  <c r="AJ209" i="9"/>
  <c r="V179" i="9"/>
  <c r="AR179" i="9" s="1"/>
  <c r="AI153" i="9"/>
  <c r="AL131" i="9"/>
  <c r="AO131" i="9"/>
  <c r="AN131" i="9"/>
  <c r="AM131" i="9"/>
  <c r="AI171" i="9"/>
  <c r="AI123" i="9"/>
  <c r="AQ139" i="9"/>
  <c r="AI139" i="9"/>
  <c r="AN86" i="9"/>
  <c r="AM86" i="9"/>
  <c r="AO86" i="9"/>
  <c r="AL86" i="9"/>
  <c r="AP104" i="9"/>
  <c r="AP86" i="9"/>
  <c r="AN54" i="9"/>
  <c r="AM54" i="9"/>
  <c r="AL54" i="9"/>
  <c r="AN42" i="9"/>
  <c r="AM42" i="9"/>
  <c r="AL42" i="9"/>
  <c r="AN34" i="9"/>
  <c r="AM34" i="9"/>
  <c r="AL34" i="9"/>
  <c r="AN55" i="9"/>
  <c r="AM55" i="9"/>
  <c r="AL55" i="9"/>
  <c r="AP54" i="9"/>
  <c r="AP59" i="9"/>
  <c r="V29" i="9"/>
  <c r="AR29" i="9" s="1"/>
  <c r="AR18" i="9"/>
  <c r="AN85" i="9"/>
  <c r="AL85" i="9"/>
  <c r="AM85" i="9"/>
  <c r="V44" i="9"/>
  <c r="AR44" i="9" s="1"/>
  <c r="AR36" i="9"/>
  <c r="AR6" i="9"/>
  <c r="AN25" i="9"/>
  <c r="AP25" i="9"/>
  <c r="AM25" i="9"/>
  <c r="AL25" i="9"/>
  <c r="AR20" i="9"/>
  <c r="AR5" i="9"/>
  <c r="AP34" i="9"/>
  <c r="W14" i="9"/>
  <c r="AF14" i="9" s="1"/>
  <c r="AF3" i="9"/>
  <c r="AO9" i="9"/>
  <c r="AP9" i="9"/>
  <c r="AK8" i="9"/>
  <c r="AL188" i="9"/>
  <c r="AM188" i="9"/>
  <c r="AN188" i="9"/>
  <c r="AP44" i="9"/>
  <c r="AK13" i="9"/>
  <c r="AG13" i="9"/>
  <c r="AI13" i="9" s="1"/>
  <c r="AL9" i="9"/>
  <c r="AE9" i="9"/>
  <c r="AG179" i="9"/>
  <c r="AI179" i="9" s="1"/>
  <c r="AJ179" i="9"/>
  <c r="AO28" i="9"/>
  <c r="AL216" i="9"/>
  <c r="AP216" i="9"/>
  <c r="AM216" i="9"/>
  <c r="AN216" i="9"/>
  <c r="AI177" i="9"/>
  <c r="AK179" i="9"/>
  <c r="AL208" i="9"/>
  <c r="AM208" i="9"/>
  <c r="AP208" i="9"/>
  <c r="AN208" i="9"/>
  <c r="AQ214" i="9"/>
  <c r="AN160" i="9"/>
  <c r="AM160" i="9"/>
  <c r="AL160" i="9"/>
  <c r="AO160" i="9"/>
  <c r="AP160" i="9"/>
  <c r="AP172" i="9"/>
  <c r="AO209" i="9"/>
  <c r="AI201" i="9"/>
  <c r="AQ171" i="9"/>
  <c r="AP131" i="9"/>
  <c r="AQ159" i="9"/>
  <c r="AH119" i="9"/>
  <c r="AQ119" i="9" s="1"/>
  <c r="AP149" i="9"/>
  <c r="AI124" i="9"/>
  <c r="AM186" i="9"/>
  <c r="AL186" i="9"/>
  <c r="AN186" i="9"/>
  <c r="AO206" i="9"/>
  <c r="AG134" i="9"/>
  <c r="AI134" i="9" s="1"/>
  <c r="AJ134" i="9"/>
  <c r="AK149" i="9"/>
  <c r="AN82" i="9"/>
  <c r="AM82" i="9"/>
  <c r="AO82" i="9"/>
  <c r="AL82" i="9"/>
  <c r="V89" i="9"/>
  <c r="AR89" i="9" s="1"/>
  <c r="AI155" i="9"/>
  <c r="AO42" i="9"/>
  <c r="AF104" i="9"/>
  <c r="AQ104" i="9" s="1"/>
  <c r="AO39" i="9"/>
  <c r="AN51" i="9"/>
  <c r="AM51" i="9"/>
  <c r="AL51" i="9"/>
  <c r="AP43" i="9"/>
  <c r="AN22" i="9"/>
  <c r="AM22" i="9"/>
  <c r="AL22" i="9"/>
  <c r="AP22" i="9"/>
  <c r="AP51" i="9"/>
  <c r="AI103" i="9"/>
  <c r="AL79" i="9"/>
  <c r="AN79" i="9"/>
  <c r="AM79" i="9"/>
  <c r="AD9" i="9"/>
  <c r="AJ13" i="9"/>
  <c r="AR10" i="9"/>
  <c r="AR28" i="9"/>
  <c r="AR13" i="9"/>
  <c r="AR214" i="9"/>
  <c r="V224" i="9"/>
  <c r="AR224" i="9" s="1"/>
  <c r="AP134" i="9"/>
  <c r="AM66" i="9"/>
  <c r="AO66" i="9"/>
  <c r="AN66" i="9"/>
  <c r="AL66" i="9"/>
  <c r="AR8" i="9"/>
  <c r="AR38" i="9"/>
  <c r="AN50" i="9"/>
  <c r="AM50" i="9"/>
  <c r="AL50" i="9"/>
  <c r="AF44" i="9"/>
  <c r="AQ48" i="9"/>
  <c r="AB179" i="9"/>
  <c r="AP179" i="9" s="1"/>
  <c r="AN168" i="9"/>
  <c r="AM168" i="9"/>
  <c r="AO168" i="9"/>
  <c r="AL168" i="9"/>
  <c r="AL204" i="9"/>
  <c r="AM204" i="9"/>
  <c r="AP204" i="9"/>
  <c r="AN204" i="9"/>
  <c r="AN224" i="9"/>
  <c r="AI188" i="9"/>
  <c r="AM156" i="9"/>
  <c r="AN156" i="9"/>
  <c r="AO156" i="9"/>
  <c r="AL156" i="9"/>
  <c r="AF194" i="9"/>
  <c r="AQ194" i="9" s="1"/>
  <c r="AO148" i="9"/>
  <c r="V164" i="9"/>
  <c r="AR164" i="9" s="1"/>
  <c r="AR153" i="9"/>
  <c r="AQ207" i="9"/>
  <c r="AL139" i="9"/>
  <c r="AO139" i="9"/>
  <c r="AN139" i="9"/>
  <c r="AM139" i="9"/>
  <c r="AP188" i="9"/>
  <c r="AF164" i="9"/>
  <c r="AH164" i="9"/>
  <c r="AG224" i="9"/>
  <c r="AI224" i="9" s="1"/>
  <c r="AN97" i="9"/>
  <c r="AM97" i="9"/>
  <c r="AL97" i="9"/>
  <c r="AM104" i="9"/>
  <c r="AB89" i="9"/>
  <c r="AO89" i="9" s="1"/>
  <c r="AN78" i="9"/>
  <c r="AM78" i="9"/>
  <c r="AO78" i="9"/>
  <c r="AL78" i="9"/>
  <c r="AI78" i="9"/>
  <c r="AI63" i="9"/>
  <c r="AP70" i="9"/>
  <c r="AO85" i="9"/>
  <c r="AN18" i="9"/>
  <c r="AM18" i="9"/>
  <c r="AL18" i="9"/>
  <c r="AB29" i="9"/>
  <c r="AP18" i="9"/>
  <c r="AP66" i="9"/>
  <c r="AI49" i="9"/>
  <c r="AF29" i="9"/>
  <c r="AQ29" i="9" s="1"/>
  <c r="AG44" i="9"/>
  <c r="AI11" i="9"/>
  <c r="AG4" i="9"/>
  <c r="AI4" i="9" s="1"/>
  <c r="AM9" i="9"/>
  <c r="AW223" i="1"/>
  <c r="AP223" i="1"/>
  <c r="AT223" i="1"/>
  <c r="AU159" i="1"/>
  <c r="AP159" i="1"/>
  <c r="AT159" i="1"/>
  <c r="AM223" i="1"/>
  <c r="AW36" i="1"/>
  <c r="AU36" i="1"/>
  <c r="AX60" i="1"/>
  <c r="AX93" i="1"/>
  <c r="AX61" i="1"/>
  <c r="AW57" i="1"/>
  <c r="AM125" i="1"/>
  <c r="AX23" i="1"/>
  <c r="AM54" i="1"/>
  <c r="AX28" i="1"/>
  <c r="AX27" i="1"/>
  <c r="AM57" i="1"/>
  <c r="AP61" i="1"/>
  <c r="AM27" i="1"/>
  <c r="AX25" i="1"/>
  <c r="AM23" i="1"/>
  <c r="AU23" i="1"/>
  <c r="AX57" i="1"/>
  <c r="AP28" i="1"/>
  <c r="AX58" i="1"/>
  <c r="AM22" i="1"/>
  <c r="AX20" i="1"/>
  <c r="AX52" i="1"/>
  <c r="AM93" i="1"/>
  <c r="AW23" i="1"/>
  <c r="AX26" i="1"/>
  <c r="AM109" i="1"/>
  <c r="AU25" i="1"/>
  <c r="AV23" i="1"/>
  <c r="AT36" i="1"/>
  <c r="AV45" i="1"/>
  <c r="AW24" i="1"/>
  <c r="AP36" i="1"/>
  <c r="AX24" i="1"/>
  <c r="AP23" i="1"/>
  <c r="AT25" i="1"/>
  <c r="AT109" i="1"/>
  <c r="AP109" i="1"/>
  <c r="AU109" i="1"/>
  <c r="AV24" i="1"/>
  <c r="AT57" i="1"/>
  <c r="AU57" i="1"/>
  <c r="AV52" i="1"/>
  <c r="AM61" i="1"/>
  <c r="AW109" i="1"/>
  <c r="AV109" i="1"/>
  <c r="AP24" i="1"/>
  <c r="AX29" i="1"/>
  <c r="AM60" i="1"/>
  <c r="AV125" i="1"/>
  <c r="AP125" i="1"/>
  <c r="AT125" i="1"/>
  <c r="AU125" i="1"/>
  <c r="AM20" i="1"/>
  <c r="AU24" i="1"/>
  <c r="AM26" i="1"/>
  <c r="AT45" i="1"/>
  <c r="AP45" i="1"/>
  <c r="AU45" i="1"/>
  <c r="AM36" i="1"/>
  <c r="AP52" i="1"/>
  <c r="AT52" i="1"/>
  <c r="AU52" i="1"/>
  <c r="AT59" i="1"/>
  <c r="AU59" i="1"/>
  <c r="AW59" i="1"/>
  <c r="AP59" i="1"/>
  <c r="AT56" i="1"/>
  <c r="AU56" i="1"/>
  <c r="AW56" i="1"/>
  <c r="AM56" i="1"/>
  <c r="AV56" i="1"/>
  <c r="AP56" i="1"/>
  <c r="AM52" i="1"/>
  <c r="AM29" i="1"/>
  <c r="AM28" i="1"/>
  <c r="AT28" i="1"/>
  <c r="AU28" i="1"/>
  <c r="AV28" i="1"/>
  <c r="AW27" i="1"/>
  <c r="AP27" i="1"/>
  <c r="AT27" i="1"/>
  <c r="AU27" i="1"/>
  <c r="AV27" i="1"/>
  <c r="AU26" i="1"/>
  <c r="AT26" i="1"/>
  <c r="AV26" i="1"/>
  <c r="AP26" i="1"/>
  <c r="AW26" i="1"/>
  <c r="AT20" i="1"/>
  <c r="AU20" i="1"/>
  <c r="AW20" i="1"/>
  <c r="AP20" i="1"/>
  <c r="AP77" i="1"/>
  <c r="AT77" i="1"/>
  <c r="AU77" i="1"/>
  <c r="AW77" i="1"/>
  <c r="AM58" i="1"/>
  <c r="AM24" i="1"/>
  <c r="AM25" i="1"/>
  <c r="AM45" i="1"/>
  <c r="AV6" i="2" l="1"/>
  <c r="AX6" i="2"/>
  <c r="AO6" i="2"/>
  <c r="AO5" i="2"/>
  <c r="BA6" i="2"/>
  <c r="AU6" i="2"/>
  <c r="AQ6" i="2"/>
  <c r="AZ6" i="2" s="1"/>
  <c r="AS6" i="2"/>
  <c r="AP6" i="2"/>
  <c r="AZ7" i="2"/>
  <c r="AW144" i="1"/>
  <c r="AU144" i="1"/>
  <c r="AT144" i="1"/>
  <c r="AV144" i="1"/>
  <c r="AM144" i="1"/>
  <c r="AI119" i="10"/>
  <c r="AP224" i="10"/>
  <c r="AO164" i="11"/>
  <c r="AI3" i="11"/>
  <c r="AO11" i="11"/>
  <c r="AL11" i="11"/>
  <c r="AP11" i="11"/>
  <c r="AM11" i="11"/>
  <c r="AN11" i="11"/>
  <c r="AC11" i="11"/>
  <c r="AD11" i="11"/>
  <c r="AE11" i="11"/>
  <c r="AQ8" i="11"/>
  <c r="AL224" i="11"/>
  <c r="AN224" i="11"/>
  <c r="AM224" i="11"/>
  <c r="AL179" i="11"/>
  <c r="AN179" i="11"/>
  <c r="AM179" i="11"/>
  <c r="AL3" i="11"/>
  <c r="AB14" i="11"/>
  <c r="AP3" i="11"/>
  <c r="AM3" i="11"/>
  <c r="AD3" i="11"/>
  <c r="AO3" i="11"/>
  <c r="AN3" i="11"/>
  <c r="AG14" i="11"/>
  <c r="AI14" i="11" s="1"/>
  <c r="AJ14" i="11"/>
  <c r="AL134" i="11"/>
  <c r="AM134" i="11"/>
  <c r="AO134" i="11"/>
  <c r="AN134" i="11"/>
  <c r="AL59" i="11"/>
  <c r="AM59" i="11"/>
  <c r="AN59" i="11"/>
  <c r="AL4" i="11"/>
  <c r="AO4" i="11"/>
  <c r="AM4" i="11"/>
  <c r="AC4" i="11"/>
  <c r="AP4" i="11"/>
  <c r="AN4" i="11"/>
  <c r="AD4" i="11"/>
  <c r="AO224" i="11"/>
  <c r="AP224" i="11"/>
  <c r="AO179" i="11"/>
  <c r="AC3" i="11"/>
  <c r="AL13" i="11"/>
  <c r="AO13" i="11"/>
  <c r="AD13" i="11"/>
  <c r="AN13" i="11"/>
  <c r="AM13" i="11"/>
  <c r="AE13" i="11"/>
  <c r="AP13" i="11"/>
  <c r="AC13" i="11"/>
  <c r="AL8" i="11"/>
  <c r="AN8" i="11"/>
  <c r="AE8" i="11"/>
  <c r="AD8" i="11"/>
  <c r="AC8" i="11"/>
  <c r="AM8" i="11"/>
  <c r="AP59" i="11"/>
  <c r="AL89" i="11"/>
  <c r="AN89" i="11"/>
  <c r="AM89" i="11"/>
  <c r="AP179" i="11"/>
  <c r="V14" i="11"/>
  <c r="AR14" i="11" s="1"/>
  <c r="AR3" i="11"/>
  <c r="AL104" i="11"/>
  <c r="AM104" i="11"/>
  <c r="AN104" i="11"/>
  <c r="AE3" i="11"/>
  <c r="AI13" i="11"/>
  <c r="AL12" i="11"/>
  <c r="AD12" i="11"/>
  <c r="AC12" i="11"/>
  <c r="AN12" i="11"/>
  <c r="AM12" i="11"/>
  <c r="AE12" i="11"/>
  <c r="AO12" i="11"/>
  <c r="AP12" i="11"/>
  <c r="AL119" i="11"/>
  <c r="AN119" i="11"/>
  <c r="AM119" i="11"/>
  <c r="AL10" i="11"/>
  <c r="AC10" i="11"/>
  <c r="AN10" i="11"/>
  <c r="AE10" i="11"/>
  <c r="AM10" i="11"/>
  <c r="AD10" i="11"/>
  <c r="AL9" i="11"/>
  <c r="AD9" i="11"/>
  <c r="AC9" i="11"/>
  <c r="AN9" i="11"/>
  <c r="AM9" i="11"/>
  <c r="AE9" i="11"/>
  <c r="AL149" i="11"/>
  <c r="AM149" i="11"/>
  <c r="AN149" i="11"/>
  <c r="AO149" i="11"/>
  <c r="AP119" i="11"/>
  <c r="AL164" i="11"/>
  <c r="AM164" i="11"/>
  <c r="AN164" i="11"/>
  <c r="AO9" i="11"/>
  <c r="AE4" i="11"/>
  <c r="AM44" i="11"/>
  <c r="AL44" i="11"/>
  <c r="AN44" i="11"/>
  <c r="AP44" i="11"/>
  <c r="AO44" i="11"/>
  <c r="AL209" i="11"/>
  <c r="AM209" i="11"/>
  <c r="AN209" i="11"/>
  <c r="AO209" i="11"/>
  <c r="AO59" i="11"/>
  <c r="AO10" i="11"/>
  <c r="AO14" i="10"/>
  <c r="AL9" i="10"/>
  <c r="AD9" i="10"/>
  <c r="AC9" i="10"/>
  <c r="AN9" i="10"/>
  <c r="AP9" i="10"/>
  <c r="AE9" i="10"/>
  <c r="AM9" i="10"/>
  <c r="AO9" i="10"/>
  <c r="AL194" i="10"/>
  <c r="AO194" i="10"/>
  <c r="AN194" i="10"/>
  <c r="AM194" i="10"/>
  <c r="AP194" i="10"/>
  <c r="AI164" i="10"/>
  <c r="AL179" i="10"/>
  <c r="AM179" i="10"/>
  <c r="AN179" i="10"/>
  <c r="AO179" i="10"/>
  <c r="AP149" i="10"/>
  <c r="AQ224" i="10"/>
  <c r="AR3" i="10"/>
  <c r="V14" i="10"/>
  <c r="AR14" i="10" s="1"/>
  <c r="AL29" i="10"/>
  <c r="AM29" i="10"/>
  <c r="AO29" i="10"/>
  <c r="AP29" i="10"/>
  <c r="AN29" i="10"/>
  <c r="AL8" i="10"/>
  <c r="AC8" i="10"/>
  <c r="AP8" i="10"/>
  <c r="AN8" i="10"/>
  <c r="AD8" i="10"/>
  <c r="AO8" i="10"/>
  <c r="AE8" i="10"/>
  <c r="AM8" i="10"/>
  <c r="AI179" i="10"/>
  <c r="AF14" i="10"/>
  <c r="AP11" i="10"/>
  <c r="AC11" i="10"/>
  <c r="AL11" i="10"/>
  <c r="AD11" i="10"/>
  <c r="AE11" i="10"/>
  <c r="AO11" i="10"/>
  <c r="AM11" i="10"/>
  <c r="AN11" i="10"/>
  <c r="AL44" i="10"/>
  <c r="AN44" i="10"/>
  <c r="AM44" i="10"/>
  <c r="AL209" i="10"/>
  <c r="AN209" i="10"/>
  <c r="AM209" i="10"/>
  <c r="AP44" i="10"/>
  <c r="AE12" i="10"/>
  <c r="AL12" i="10"/>
  <c r="AC12" i="10"/>
  <c r="AP12" i="10"/>
  <c r="AM12" i="10"/>
  <c r="AO12" i="10"/>
  <c r="AN12" i="10"/>
  <c r="AD12" i="10"/>
  <c r="AL224" i="10"/>
  <c r="AM224" i="10"/>
  <c r="AN224" i="10"/>
  <c r="AL104" i="10"/>
  <c r="AN104" i="10"/>
  <c r="AO104" i="10"/>
  <c r="AM104" i="10"/>
  <c r="AL59" i="10"/>
  <c r="AN59" i="10"/>
  <c r="AM59" i="10"/>
  <c r="AO59" i="10"/>
  <c r="AE14" i="10"/>
  <c r="AL13" i="10"/>
  <c r="AE13" i="10"/>
  <c r="AP13" i="10"/>
  <c r="AC13" i="10"/>
  <c r="AN13" i="10"/>
  <c r="AO13" i="10"/>
  <c r="AD13" i="10"/>
  <c r="AM13" i="10"/>
  <c r="AB14" i="10"/>
  <c r="AP3" i="10"/>
  <c r="AC3" i="10"/>
  <c r="AL3" i="10"/>
  <c r="AD3" i="10"/>
  <c r="AN3" i="10"/>
  <c r="AO3" i="10"/>
  <c r="AM3" i="10"/>
  <c r="AQ9" i="10"/>
  <c r="AI9" i="10"/>
  <c r="AP104" i="10"/>
  <c r="AL7" i="10"/>
  <c r="AD7" i="10"/>
  <c r="AE7" i="10"/>
  <c r="AM7" i="10"/>
  <c r="AC7" i="10"/>
  <c r="AN7" i="10"/>
  <c r="AE4" i="10"/>
  <c r="AL4" i="10"/>
  <c r="AC4" i="10"/>
  <c r="AD4" i="10"/>
  <c r="AP4" i="10"/>
  <c r="AO4" i="10"/>
  <c r="AN4" i="10"/>
  <c r="AM4" i="10"/>
  <c r="AE6" i="10"/>
  <c r="AL6" i="10"/>
  <c r="AD6" i="10"/>
  <c r="AP6" i="10"/>
  <c r="AM6" i="10"/>
  <c r="AO6" i="10"/>
  <c r="AN6" i="10"/>
  <c r="AL119" i="10"/>
  <c r="AN119" i="10"/>
  <c r="AM119" i="10"/>
  <c r="AO119" i="10"/>
  <c r="AP14" i="10"/>
  <c r="AL89" i="10"/>
  <c r="AO89" i="10"/>
  <c r="AM89" i="10"/>
  <c r="AN89" i="10"/>
  <c r="AQ14" i="10"/>
  <c r="AP7" i="10"/>
  <c r="AQ164" i="10"/>
  <c r="AO7" i="10"/>
  <c r="AL5" i="10"/>
  <c r="AP5" i="10"/>
  <c r="AO5" i="10"/>
  <c r="AN5" i="10"/>
  <c r="AD5" i="10"/>
  <c r="AM5" i="10"/>
  <c r="AE5" i="10"/>
  <c r="AC5" i="10"/>
  <c r="AI224" i="10"/>
  <c r="AI149" i="10"/>
  <c r="AC14" i="10"/>
  <c r="AG14" i="10"/>
  <c r="AI14" i="10" s="1"/>
  <c r="AJ14" i="10"/>
  <c r="AK14" i="10"/>
  <c r="AP89" i="10"/>
  <c r="AL134" i="10"/>
  <c r="AM134" i="10"/>
  <c r="AN134" i="10"/>
  <c r="AO134" i="10"/>
  <c r="AL10" i="10"/>
  <c r="AC10" i="10"/>
  <c r="AM10" i="10"/>
  <c r="AD10" i="10"/>
  <c r="AN10" i="10"/>
  <c r="AE10" i="10"/>
  <c r="AL149" i="10"/>
  <c r="AM149" i="10"/>
  <c r="AN149" i="10"/>
  <c r="AO119" i="9"/>
  <c r="AL104" i="9"/>
  <c r="AN104" i="9"/>
  <c r="AP119" i="9"/>
  <c r="AO104" i="9"/>
  <c r="AM119" i="9"/>
  <c r="AI74" i="9"/>
  <c r="AQ44" i="9"/>
  <c r="AN119" i="9"/>
  <c r="AX5" i="2"/>
  <c r="AS5" i="2"/>
  <c r="BA5" i="2"/>
  <c r="AP5" i="2"/>
  <c r="AR5" i="2" s="1"/>
  <c r="AT5" i="2"/>
  <c r="AN5" i="2"/>
  <c r="AZ5" i="2" s="1"/>
  <c r="AV5" i="2"/>
  <c r="AW5" i="2"/>
  <c r="AU5" i="2"/>
  <c r="AL8" i="9"/>
  <c r="AP8" i="9"/>
  <c r="AO8" i="9"/>
  <c r="AM8" i="9"/>
  <c r="AE8" i="9"/>
  <c r="AN8" i="9"/>
  <c r="AD8" i="9"/>
  <c r="AC8" i="9"/>
  <c r="AL10" i="9"/>
  <c r="AE10" i="9"/>
  <c r="AC10" i="9"/>
  <c r="AM10" i="9"/>
  <c r="AN10" i="9"/>
  <c r="AO10" i="9"/>
  <c r="AD10" i="9"/>
  <c r="AP10" i="9"/>
  <c r="AL11" i="9"/>
  <c r="AP11" i="9"/>
  <c r="AO11" i="9"/>
  <c r="AD11" i="9"/>
  <c r="AM11" i="9"/>
  <c r="AN11" i="9"/>
  <c r="AC11" i="9"/>
  <c r="AE11" i="9"/>
  <c r="AL209" i="9"/>
  <c r="AN209" i="9"/>
  <c r="AM209" i="9"/>
  <c r="AQ7" i="9"/>
  <c r="AI7" i="9"/>
  <c r="AL74" i="9"/>
  <c r="AM74" i="9"/>
  <c r="AN74" i="9"/>
  <c r="AO74" i="9"/>
  <c r="AI44" i="9"/>
  <c r="AL13" i="9"/>
  <c r="AM13" i="9"/>
  <c r="AC13" i="9"/>
  <c r="AN13" i="9"/>
  <c r="AD13" i="9"/>
  <c r="AE13" i="9"/>
  <c r="AL12" i="9"/>
  <c r="AD12" i="9"/>
  <c r="AE12" i="9"/>
  <c r="AO12" i="9"/>
  <c r="AP12" i="9"/>
  <c r="AN12" i="9"/>
  <c r="AM12" i="9"/>
  <c r="AC12" i="9"/>
  <c r="AQ164" i="9"/>
  <c r="AI149" i="9"/>
  <c r="AO13" i="9"/>
  <c r="AG14" i="9"/>
  <c r="AJ14" i="9"/>
  <c r="AL29" i="9"/>
  <c r="AN29" i="9"/>
  <c r="AM29" i="9"/>
  <c r="AL3" i="9"/>
  <c r="AB14" i="9"/>
  <c r="AP3" i="9"/>
  <c r="AO3" i="9"/>
  <c r="AE3" i="9"/>
  <c r="AD3" i="9"/>
  <c r="AM3" i="9"/>
  <c r="AC3" i="9"/>
  <c r="AN3" i="9"/>
  <c r="AE7" i="9"/>
  <c r="AL7" i="9"/>
  <c r="AD7" i="9"/>
  <c r="AC7" i="9"/>
  <c r="AM7" i="9"/>
  <c r="AN7" i="9"/>
  <c r="AO7" i="9"/>
  <c r="AP7" i="9"/>
  <c r="V14" i="9"/>
  <c r="AR14" i="9" s="1"/>
  <c r="AR3" i="9"/>
  <c r="AP13" i="9"/>
  <c r="AL194" i="9"/>
  <c r="AM194" i="9"/>
  <c r="AN194" i="9"/>
  <c r="AO29" i="9"/>
  <c r="AL89" i="9"/>
  <c r="AN89" i="9"/>
  <c r="AM89" i="9"/>
  <c r="AL179" i="9"/>
  <c r="AM179" i="9"/>
  <c r="AN179" i="9"/>
  <c r="AP29" i="9"/>
  <c r="AL134" i="9"/>
  <c r="AN134" i="9"/>
  <c r="AM134" i="9"/>
  <c r="AQ12" i="9"/>
  <c r="AI12" i="9"/>
  <c r="AP209" i="9"/>
  <c r="AQ3" i="9"/>
  <c r="AI119" i="9"/>
  <c r="AP89" i="9"/>
  <c r="AO179" i="9"/>
  <c r="AL5" i="9"/>
  <c r="AD5" i="9"/>
  <c r="AO5" i="9"/>
  <c r="AP5" i="9"/>
  <c r="AM5" i="9"/>
  <c r="AC5" i="9"/>
  <c r="AN5" i="9"/>
  <c r="AE5" i="9"/>
  <c r="AD4" i="9"/>
  <c r="AL4" i="9"/>
  <c r="AM4" i="9"/>
  <c r="AC4" i="9"/>
  <c r="AE4" i="9"/>
  <c r="AN4" i="9"/>
  <c r="AH14" i="9"/>
  <c r="AQ14" i="9" s="1"/>
  <c r="AN237" i="1"/>
  <c r="AO236" i="1"/>
  <c r="AO235" i="1"/>
  <c r="AN234" i="1"/>
  <c r="AN233" i="1"/>
  <c r="AO232" i="1"/>
  <c r="AO231" i="1"/>
  <c r="AN230" i="1"/>
  <c r="AN229" i="1"/>
  <c r="AN221" i="1"/>
  <c r="AO219" i="1"/>
  <c r="AO218" i="1"/>
  <c r="AN217" i="1"/>
  <c r="AN215" i="1"/>
  <c r="AO214" i="1"/>
  <c r="AN213" i="1"/>
  <c r="AR6" i="2" l="1"/>
  <c r="AI237" i="1"/>
  <c r="AL14" i="11"/>
  <c r="AP14" i="11"/>
  <c r="AO14" i="11"/>
  <c r="AN14" i="11"/>
  <c r="AM14" i="11"/>
  <c r="AD14" i="11"/>
  <c r="AC14" i="11"/>
  <c r="AE14" i="11"/>
  <c r="AL14" i="10"/>
  <c r="AM14" i="10"/>
  <c r="AN14" i="10"/>
  <c r="AD14" i="10"/>
  <c r="AL14" i="9"/>
  <c r="AD14" i="9"/>
  <c r="AM14" i="9"/>
  <c r="AP14" i="9"/>
  <c r="AE14" i="9"/>
  <c r="AC14" i="9"/>
  <c r="AO14" i="9"/>
  <c r="AN14" i="9"/>
  <c r="AI14" i="9"/>
  <c r="AG224" i="1"/>
  <c r="AC240" i="1"/>
  <c r="Z240" i="1"/>
  <c r="AN228" i="1"/>
  <c r="AA240" i="1"/>
  <c r="Y224" i="1"/>
  <c r="Z224" i="1"/>
  <c r="AE240" i="1"/>
  <c r="AA224" i="1"/>
  <c r="AN224" i="1" s="1"/>
  <c r="AF240" i="1"/>
  <c r="AE224" i="1"/>
  <c r="AG240" i="1"/>
  <c r="AY228" i="1"/>
  <c r="Y240" i="1"/>
  <c r="AC224" i="1"/>
  <c r="AF224" i="1"/>
  <c r="AI235" i="1"/>
  <c r="AL220" i="1"/>
  <c r="AI218" i="1"/>
  <c r="AI234" i="1"/>
  <c r="AI219" i="1"/>
  <c r="AK220" i="1"/>
  <c r="AL233" i="1"/>
  <c r="AY214" i="1"/>
  <c r="AK216" i="1"/>
  <c r="AI232" i="1"/>
  <c r="AL214" i="1"/>
  <c r="AI231" i="1"/>
  <c r="AI230" i="1"/>
  <c r="AL237" i="1"/>
  <c r="AI228" i="1"/>
  <c r="AN236" i="1"/>
  <c r="AL236" i="1"/>
  <c r="AK236" i="1"/>
  <c r="AI236" i="1"/>
  <c r="AO234" i="1"/>
  <c r="AY234" i="1"/>
  <c r="AY232" i="1"/>
  <c r="AN232" i="1"/>
  <c r="AY230" i="1"/>
  <c r="AO230" i="1"/>
  <c r="AK230" i="1"/>
  <c r="AL228" i="1"/>
  <c r="AK228" i="1"/>
  <c r="AO228" i="1"/>
  <c r="AI221" i="1"/>
  <c r="AL221" i="1"/>
  <c r="AY218" i="1"/>
  <c r="AL217" i="1"/>
  <c r="AI215" i="1"/>
  <c r="AL232" i="1"/>
  <c r="AK232" i="1"/>
  <c r="AY236" i="1"/>
  <c r="AL229" i="1"/>
  <c r="AL234" i="1"/>
  <c r="AK234" i="1"/>
  <c r="AL230" i="1"/>
  <c r="AN212" i="1"/>
  <c r="AN216" i="1"/>
  <c r="AK214" i="1"/>
  <c r="AO216" i="1"/>
  <c r="AK217" i="1"/>
  <c r="AN220" i="1"/>
  <c r="AL212" i="1"/>
  <c r="AY213" i="1"/>
  <c r="AL216" i="1"/>
  <c r="AK218" i="1"/>
  <c r="AO220" i="1"/>
  <c r="AW236" i="1"/>
  <c r="AU236" i="1"/>
  <c r="AT236" i="1"/>
  <c r="AP236" i="1"/>
  <c r="AV236" i="1"/>
  <c r="AU231" i="1"/>
  <c r="AT231" i="1"/>
  <c r="AP231" i="1"/>
  <c r="AW231" i="1"/>
  <c r="AO229" i="1"/>
  <c r="AY231" i="1"/>
  <c r="AK231" i="1"/>
  <c r="AV231" i="1"/>
  <c r="AO233" i="1"/>
  <c r="AY235" i="1"/>
  <c r="AK235" i="1"/>
  <c r="AO237" i="1"/>
  <c r="AL235" i="1"/>
  <c r="AW237" i="1"/>
  <c r="AI229" i="1"/>
  <c r="AN231" i="1"/>
  <c r="AI233" i="1"/>
  <c r="AN235" i="1"/>
  <c r="AV233" i="1"/>
  <c r="AY229" i="1"/>
  <c r="AK229" i="1"/>
  <c r="AY233" i="1"/>
  <c r="AK233" i="1"/>
  <c r="AY237" i="1"/>
  <c r="AK237" i="1"/>
  <c r="AL231" i="1"/>
  <c r="AP214" i="1"/>
  <c r="AV214" i="1"/>
  <c r="AU214" i="1"/>
  <c r="AW214" i="1"/>
  <c r="AT214" i="1"/>
  <c r="AU215" i="1"/>
  <c r="AT215" i="1"/>
  <c r="AP215" i="1"/>
  <c r="AW215" i="1"/>
  <c r="AP218" i="1"/>
  <c r="AU218" i="1"/>
  <c r="AV218" i="1"/>
  <c r="AT218" i="1"/>
  <c r="AW218" i="1"/>
  <c r="AU219" i="1"/>
  <c r="AT219" i="1"/>
  <c r="AP219" i="1"/>
  <c r="AW219" i="1"/>
  <c r="AV217" i="1"/>
  <c r="AI213" i="1"/>
  <c r="AN219" i="1"/>
  <c r="AK213" i="1"/>
  <c r="AO215" i="1"/>
  <c r="AY217" i="1"/>
  <c r="AW220" i="1"/>
  <c r="AO213" i="1"/>
  <c r="AY215" i="1"/>
  <c r="AK215" i="1"/>
  <c r="AV215" i="1"/>
  <c r="AO217" i="1"/>
  <c r="AY219" i="1"/>
  <c r="AK219" i="1"/>
  <c r="AV219" i="1"/>
  <c r="AO221" i="1"/>
  <c r="AL218" i="1"/>
  <c r="AI214" i="1"/>
  <c r="AL215" i="1"/>
  <c r="AL219" i="1"/>
  <c r="AI217" i="1"/>
  <c r="AW216" i="1"/>
  <c r="AY221" i="1"/>
  <c r="AL213" i="1"/>
  <c r="AN214" i="1"/>
  <c r="AI216" i="1"/>
  <c r="AN218" i="1"/>
  <c r="AI220" i="1"/>
  <c r="AK221" i="1"/>
  <c r="AI212" i="1"/>
  <c r="AY216" i="1"/>
  <c r="AY220" i="1"/>
  <c r="AW221" i="1"/>
  <c r="AX237" i="1" l="1"/>
  <c r="AD224" i="1"/>
  <c r="AY224" i="1" s="1"/>
  <c r="AD240" i="1"/>
  <c r="AY240" i="1" s="1"/>
  <c r="AB240" i="1"/>
  <c r="AV240" i="1" s="1"/>
  <c r="AB224" i="1"/>
  <c r="AV224" i="1" s="1"/>
  <c r="AX217" i="1"/>
  <c r="AX235" i="1"/>
  <c r="AM212" i="1"/>
  <c r="AX212" i="1"/>
  <c r="AM228" i="1"/>
  <c r="AX220" i="1"/>
  <c r="AM217" i="1"/>
  <c r="AX232" i="1"/>
  <c r="AX230" i="1"/>
  <c r="AX228" i="1"/>
  <c r="AM237" i="1"/>
  <c r="AX218" i="1"/>
  <c r="AM233" i="1"/>
  <c r="AX233" i="1"/>
  <c r="AV237" i="1"/>
  <c r="AM231" i="1"/>
  <c r="AM221" i="1"/>
  <c r="AX236" i="1"/>
  <c r="AX219" i="1"/>
  <c r="AM236" i="1"/>
  <c r="AM220" i="1"/>
  <c r="AX214" i="1"/>
  <c r="AM229" i="1"/>
  <c r="AM216" i="1"/>
  <c r="AX234" i="1"/>
  <c r="AX229" i="1"/>
  <c r="AV220" i="1"/>
  <c r="AM232" i="1"/>
  <c r="AM214" i="1"/>
  <c r="AL224" i="1"/>
  <c r="AX221" i="1"/>
  <c r="AX231" i="1"/>
  <c r="AK240" i="1"/>
  <c r="AM230" i="1"/>
  <c r="AL240" i="1"/>
  <c r="AI240" i="1"/>
  <c r="AO224" i="1"/>
  <c r="AX215" i="1"/>
  <c r="AM234" i="1"/>
  <c r="AV221" i="1"/>
  <c r="AM219" i="1"/>
  <c r="AX216" i="1"/>
  <c r="AO240" i="1"/>
  <c r="AP234" i="1"/>
  <c r="AV234" i="1"/>
  <c r="AU234" i="1"/>
  <c r="AT234" i="1"/>
  <c r="AU235" i="1"/>
  <c r="AT235" i="1"/>
  <c r="AP235" i="1"/>
  <c r="AW235" i="1"/>
  <c r="AV228" i="1"/>
  <c r="AU228" i="1"/>
  <c r="AT228" i="1"/>
  <c r="AP228" i="1"/>
  <c r="AN240" i="1"/>
  <c r="AP233" i="1"/>
  <c r="AT233" i="1"/>
  <c r="AU233" i="1"/>
  <c r="AV235" i="1"/>
  <c r="AT229" i="1"/>
  <c r="AU229" i="1"/>
  <c r="AP229" i="1"/>
  <c r="AW229" i="1"/>
  <c r="AW233" i="1"/>
  <c r="AT237" i="1"/>
  <c r="AU237" i="1"/>
  <c r="AP237" i="1"/>
  <c r="AV232" i="1"/>
  <c r="AU232" i="1"/>
  <c r="AT232" i="1"/>
  <c r="AP232" i="1"/>
  <c r="AP230" i="1"/>
  <c r="AV230" i="1"/>
  <c r="AU230" i="1"/>
  <c r="AT230" i="1"/>
  <c r="AW228" i="1"/>
  <c r="AW230" i="1"/>
  <c r="AV229" i="1"/>
  <c r="AM235" i="1"/>
  <c r="AW232" i="1"/>
  <c r="AW234" i="1"/>
  <c r="AT212" i="1"/>
  <c r="AU212" i="1"/>
  <c r="AP212" i="1"/>
  <c r="AV216" i="1"/>
  <c r="AP217" i="1"/>
  <c r="AT217" i="1"/>
  <c r="AU217" i="1"/>
  <c r="AV212" i="1"/>
  <c r="AU213" i="1"/>
  <c r="AT213" i="1"/>
  <c r="AP213" i="1"/>
  <c r="AI224" i="1"/>
  <c r="AW217" i="1"/>
  <c r="AW212" i="1"/>
  <c r="AY212" i="1"/>
  <c r="AW213" i="1"/>
  <c r="AV213" i="1"/>
  <c r="AU216" i="1"/>
  <c r="AT216" i="1"/>
  <c r="AP216" i="1"/>
  <c r="AU220" i="1"/>
  <c r="AT220" i="1"/>
  <c r="AP220" i="1"/>
  <c r="AP221" i="1"/>
  <c r="AT221" i="1"/>
  <c r="AU221" i="1"/>
  <c r="AX213" i="1"/>
  <c r="AM215" i="1"/>
  <c r="AM213" i="1"/>
  <c r="AM218" i="1"/>
  <c r="AK224" i="1"/>
  <c r="AM224" i="1" l="1"/>
  <c r="AX224" i="1"/>
  <c r="AX240" i="1"/>
  <c r="AM240" i="1"/>
  <c r="AP240" i="1"/>
  <c r="AU240" i="1"/>
  <c r="AT240" i="1"/>
  <c r="AW240" i="1"/>
  <c r="AT224" i="1"/>
  <c r="AP224" i="1"/>
  <c r="AU224" i="1"/>
  <c r="AW224" i="1"/>
  <c r="Z13" i="1" l="1"/>
  <c r="U9" i="7" l="1"/>
  <c r="U10" i="7"/>
  <c r="U11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B12" i="7"/>
  <c r="Y3" i="7"/>
  <c r="Z3" i="7"/>
  <c r="AA3" i="7"/>
  <c r="AB3" i="7"/>
  <c r="AC3" i="7"/>
  <c r="AD3" i="7"/>
  <c r="AE3" i="7"/>
  <c r="AF3" i="7"/>
  <c r="AG3" i="7"/>
  <c r="AH3" i="7"/>
  <c r="AI3" i="7"/>
  <c r="AJ3" i="7"/>
  <c r="AK3" i="7"/>
  <c r="AL3" i="7"/>
  <c r="AM3" i="7"/>
  <c r="AN3" i="7"/>
  <c r="AO3" i="7"/>
  <c r="AP3" i="7"/>
  <c r="Y4" i="7"/>
  <c r="Z4" i="7"/>
  <c r="AA4" i="7"/>
  <c r="AB4" i="7"/>
  <c r="AC4" i="7"/>
  <c r="AD4" i="7"/>
  <c r="AE4" i="7"/>
  <c r="AF4" i="7"/>
  <c r="AG4" i="7"/>
  <c r="AH4" i="7"/>
  <c r="AI4" i="7"/>
  <c r="AJ4" i="7"/>
  <c r="AK4" i="7"/>
  <c r="AL4" i="7"/>
  <c r="AM4" i="7"/>
  <c r="AN4" i="7"/>
  <c r="AO4" i="7"/>
  <c r="AP4" i="7"/>
  <c r="Y5" i="7"/>
  <c r="Z5" i="7"/>
  <c r="AA5" i="7"/>
  <c r="AB5" i="7"/>
  <c r="AC5" i="7"/>
  <c r="AD5" i="7"/>
  <c r="AE5" i="7"/>
  <c r="AF5" i="7"/>
  <c r="AG5" i="7"/>
  <c r="AH5" i="7"/>
  <c r="AI5" i="7"/>
  <c r="AJ5" i="7"/>
  <c r="AK5" i="7"/>
  <c r="AL5" i="7"/>
  <c r="AM5" i="7"/>
  <c r="AN5" i="7"/>
  <c r="AO5" i="7"/>
  <c r="AP5" i="7"/>
  <c r="Y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Y7" i="7"/>
  <c r="Z7" i="7"/>
  <c r="AA7" i="7"/>
  <c r="AB7" i="7"/>
  <c r="AC7" i="7"/>
  <c r="AD7" i="7"/>
  <c r="AE7" i="7"/>
  <c r="AF7" i="7"/>
  <c r="AG7" i="7"/>
  <c r="AH7" i="7"/>
  <c r="AI7" i="7"/>
  <c r="AJ7" i="7"/>
  <c r="AK7" i="7"/>
  <c r="AL7" i="7"/>
  <c r="AM7" i="7"/>
  <c r="AN7" i="7"/>
  <c r="AO7" i="7"/>
  <c r="AP7" i="7"/>
  <c r="Y8" i="7"/>
  <c r="Z8" i="7"/>
  <c r="AA8" i="7"/>
  <c r="AB8" i="7"/>
  <c r="AC8" i="7"/>
  <c r="AD8" i="7"/>
  <c r="AE8" i="7"/>
  <c r="AF8" i="7"/>
  <c r="AG8" i="7"/>
  <c r="AH8" i="7"/>
  <c r="AI8" i="7"/>
  <c r="AJ8" i="7"/>
  <c r="AK8" i="7"/>
  <c r="AL8" i="7"/>
  <c r="AM8" i="7"/>
  <c r="AN8" i="7"/>
  <c r="AO8" i="7"/>
  <c r="AP8" i="7"/>
  <c r="Y9" i="7"/>
  <c r="Z9" i="7"/>
  <c r="AA9" i="7"/>
  <c r="AB9" i="7"/>
  <c r="AC9" i="7"/>
  <c r="AD9" i="7"/>
  <c r="AE9" i="7"/>
  <c r="AF9" i="7"/>
  <c r="AG9" i="7"/>
  <c r="AH9" i="7"/>
  <c r="AI9" i="7"/>
  <c r="AJ9" i="7"/>
  <c r="AK9" i="7"/>
  <c r="AL9" i="7"/>
  <c r="AM9" i="7"/>
  <c r="AN9" i="7"/>
  <c r="AO9" i="7"/>
  <c r="AP9" i="7"/>
  <c r="Y10" i="7"/>
  <c r="Z10" i="7"/>
  <c r="AA10" i="7"/>
  <c r="AB10" i="7"/>
  <c r="AC10" i="7"/>
  <c r="AD10" i="7"/>
  <c r="AE10" i="7"/>
  <c r="AF10" i="7"/>
  <c r="AG10" i="7"/>
  <c r="AH10" i="7"/>
  <c r="AI10" i="7"/>
  <c r="AJ10" i="7"/>
  <c r="AK10" i="7"/>
  <c r="AL10" i="7"/>
  <c r="AM10" i="7"/>
  <c r="AN10" i="7"/>
  <c r="AO10" i="7"/>
  <c r="AP10" i="7"/>
  <c r="Y11" i="7"/>
  <c r="Z11" i="7"/>
  <c r="AA11" i="7"/>
  <c r="AB11" i="7"/>
  <c r="AC11" i="7"/>
  <c r="AD11" i="7"/>
  <c r="AE11" i="7"/>
  <c r="AF11" i="7"/>
  <c r="AG11" i="7"/>
  <c r="AH11" i="7"/>
  <c r="AI11" i="7"/>
  <c r="AJ11" i="7"/>
  <c r="AK11" i="7"/>
  <c r="AL11" i="7"/>
  <c r="AM11" i="7"/>
  <c r="AN11" i="7"/>
  <c r="AO11" i="7"/>
  <c r="AP11" i="7"/>
  <c r="X9" i="7"/>
  <c r="X10" i="7"/>
  <c r="X11" i="7"/>
  <c r="X4" i="7"/>
  <c r="X5" i="7"/>
  <c r="X6" i="7"/>
  <c r="X7" i="7"/>
  <c r="X8" i="7"/>
  <c r="X3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P30" i="7"/>
  <c r="Q30" i="7"/>
  <c r="R30" i="7"/>
  <c r="S30" i="7"/>
  <c r="T30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P31" i="7"/>
  <c r="Q31" i="7"/>
  <c r="R31" i="7"/>
  <c r="S31" i="7"/>
  <c r="T31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P32" i="7"/>
  <c r="Q32" i="7"/>
  <c r="R32" i="7"/>
  <c r="S32" i="7"/>
  <c r="T32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P33" i="7"/>
  <c r="Q33" i="7"/>
  <c r="R33" i="7"/>
  <c r="S33" i="7"/>
  <c r="T33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P34" i="7"/>
  <c r="Q34" i="7"/>
  <c r="R34" i="7"/>
  <c r="S34" i="7"/>
  <c r="T34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P35" i="7"/>
  <c r="Q35" i="7"/>
  <c r="R35" i="7"/>
  <c r="S35" i="7"/>
  <c r="T35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P36" i="7"/>
  <c r="Q36" i="7"/>
  <c r="R36" i="7"/>
  <c r="S36" i="7"/>
  <c r="T36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B30" i="7"/>
  <c r="B31" i="7"/>
  <c r="B32" i="7"/>
  <c r="B33" i="7"/>
  <c r="B34" i="7"/>
  <c r="B35" i="7"/>
  <c r="B36" i="7"/>
  <c r="B37" i="7"/>
  <c r="B29" i="7"/>
  <c r="Y38" i="7"/>
  <c r="Z38" i="7"/>
  <c r="AA38" i="7"/>
  <c r="AB38" i="7"/>
  <c r="AC38" i="7"/>
  <c r="AD38" i="7"/>
  <c r="AE38" i="7"/>
  <c r="AF38" i="7"/>
  <c r="AG38" i="7"/>
  <c r="AH38" i="7"/>
  <c r="AI38" i="7"/>
  <c r="AJ38" i="7"/>
  <c r="AK38" i="7"/>
  <c r="AL38" i="7"/>
  <c r="AM38" i="7"/>
  <c r="AN38" i="7"/>
  <c r="AO38" i="7"/>
  <c r="AP38" i="7"/>
  <c r="X38" i="7"/>
  <c r="AP25" i="7"/>
  <c r="AO25" i="7"/>
  <c r="AN25" i="7"/>
  <c r="AM25" i="7"/>
  <c r="AL25" i="7"/>
  <c r="AK25" i="7"/>
  <c r="AJ25" i="7"/>
  <c r="AI25" i="7"/>
  <c r="AH25" i="7"/>
  <c r="AG25" i="7"/>
  <c r="AF25" i="7"/>
  <c r="AE25" i="7"/>
  <c r="AD25" i="7"/>
  <c r="AC25" i="7"/>
  <c r="AB25" i="7"/>
  <c r="AA25" i="7"/>
  <c r="Z25" i="7"/>
  <c r="Y25" i="7"/>
  <c r="X25" i="7"/>
  <c r="AQ37" i="7"/>
  <c r="AQ36" i="7"/>
  <c r="AQ35" i="7"/>
  <c r="AQ34" i="7"/>
  <c r="AQ33" i="7"/>
  <c r="AQ32" i="7"/>
  <c r="AQ31" i="7"/>
  <c r="AQ30" i="7"/>
  <c r="AQ29" i="7"/>
  <c r="AQ17" i="7"/>
  <c r="AQ18" i="7"/>
  <c r="AQ19" i="7"/>
  <c r="AQ20" i="7"/>
  <c r="AQ21" i="7"/>
  <c r="AQ22" i="7"/>
  <c r="AQ23" i="7"/>
  <c r="AQ24" i="7"/>
  <c r="AQ16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B25" i="7"/>
  <c r="U23" i="7"/>
  <c r="U24" i="7"/>
  <c r="U22" i="7"/>
  <c r="U21" i="7"/>
  <c r="U20" i="7"/>
  <c r="U19" i="7"/>
  <c r="U18" i="7"/>
  <c r="U17" i="7"/>
  <c r="U16" i="7"/>
  <c r="U4" i="7"/>
  <c r="U5" i="7"/>
  <c r="U6" i="7"/>
  <c r="U7" i="7"/>
  <c r="U8" i="7"/>
  <c r="U3" i="7"/>
  <c r="H128" i="1"/>
  <c r="G128" i="1"/>
  <c r="F128" i="1"/>
  <c r="E128" i="1"/>
  <c r="D128" i="1"/>
  <c r="C128" i="1"/>
  <c r="B128" i="1"/>
  <c r="AY128" i="1" l="1"/>
  <c r="AA12" i="7"/>
  <c r="Y12" i="7"/>
  <c r="AO12" i="7"/>
  <c r="AM12" i="7"/>
  <c r="AN12" i="7"/>
  <c r="AP12" i="7"/>
  <c r="AL12" i="7"/>
  <c r="AK12" i="7"/>
  <c r="AI12" i="7"/>
  <c r="AQ9" i="7"/>
  <c r="AH12" i="7"/>
  <c r="AQ5" i="7"/>
  <c r="AF12" i="7"/>
  <c r="AE12" i="7"/>
  <c r="AJ12" i="7"/>
  <c r="AG12" i="7"/>
  <c r="AQ7" i="7"/>
  <c r="AQ6" i="7"/>
  <c r="AD12" i="7"/>
  <c r="AC12" i="7"/>
  <c r="AQ4" i="7"/>
  <c r="Z12" i="7"/>
  <c r="AQ11" i="7"/>
  <c r="AQ10" i="7"/>
  <c r="AB12" i="7"/>
  <c r="AQ8" i="7"/>
  <c r="X12" i="7"/>
  <c r="AQ3" i="7"/>
  <c r="U35" i="7"/>
  <c r="E38" i="7"/>
  <c r="I38" i="7"/>
  <c r="U33" i="7"/>
  <c r="L38" i="7"/>
  <c r="P38" i="7"/>
  <c r="H38" i="7"/>
  <c r="Q38" i="7"/>
  <c r="U32" i="7"/>
  <c r="O38" i="7"/>
  <c r="G38" i="7"/>
  <c r="U36" i="7"/>
  <c r="B38" i="7"/>
  <c r="U37" i="7"/>
  <c r="R38" i="7"/>
  <c r="J38" i="7"/>
  <c r="T38" i="7"/>
  <c r="D38" i="7"/>
  <c r="N38" i="7"/>
  <c r="F38" i="7"/>
  <c r="U34" i="7"/>
  <c r="U29" i="7"/>
  <c r="U30" i="7"/>
  <c r="M38" i="7"/>
  <c r="S38" i="7"/>
  <c r="K38" i="7"/>
  <c r="C38" i="7"/>
  <c r="U31" i="7"/>
  <c r="AQ38" i="7"/>
  <c r="AQ25" i="7"/>
  <c r="U25" i="7"/>
  <c r="U12" i="7"/>
  <c r="AQ12" i="7" l="1"/>
  <c r="U38" i="7"/>
  <c r="AO205" i="1" l="1"/>
  <c r="AO203" i="1"/>
  <c r="AO201" i="1"/>
  <c r="AO199" i="1"/>
  <c r="AO197" i="1"/>
  <c r="AN189" i="1"/>
  <c r="AN188" i="1"/>
  <c r="AN187" i="1"/>
  <c r="AN186" i="1"/>
  <c r="AN185" i="1"/>
  <c r="AN184" i="1"/>
  <c r="AN183" i="1"/>
  <c r="AN182" i="1"/>
  <c r="AN181" i="1"/>
  <c r="AN180" i="1"/>
  <c r="AG13" i="1"/>
  <c r="AF13" i="1"/>
  <c r="AE13" i="1"/>
  <c r="AA13" i="1"/>
  <c r="AC13" i="1"/>
  <c r="AL13" i="1" s="1"/>
  <c r="Y13" i="1"/>
  <c r="T32" i="1"/>
  <c r="P32" i="1"/>
  <c r="Q36" i="4"/>
  <c r="Q37" i="4"/>
  <c r="AI13" i="1" l="1"/>
  <c r="AX13" i="1" s="1"/>
  <c r="AJ13" i="1"/>
  <c r="AF14" i="1"/>
  <c r="AG14" i="1"/>
  <c r="Y14" i="1"/>
  <c r="AC14" i="1"/>
  <c r="Z14" i="1"/>
  <c r="AA14" i="1"/>
  <c r="AE14" i="1"/>
  <c r="AK13" i="1"/>
  <c r="AM13" i="1" s="1"/>
  <c r="AO13" i="1"/>
  <c r="AN13" i="1"/>
  <c r="Z12" i="1"/>
  <c r="AE12" i="1"/>
  <c r="Z5" i="1"/>
  <c r="AF10" i="1"/>
  <c r="AG7" i="1"/>
  <c r="AE11" i="1"/>
  <c r="AF8" i="1"/>
  <c r="AG10" i="1"/>
  <c r="AF9" i="1"/>
  <c r="AF7" i="1"/>
  <c r="AG4" i="1"/>
  <c r="AG9" i="1"/>
  <c r="AF12" i="1"/>
  <c r="AE7" i="1"/>
  <c r="AG5" i="1"/>
  <c r="AE9" i="1"/>
  <c r="AG11" i="1"/>
  <c r="AC8" i="1"/>
  <c r="AG12" i="1"/>
  <c r="Y10" i="1"/>
  <c r="AF3" i="1"/>
  <c r="AC7" i="1"/>
  <c r="Z8" i="1"/>
  <c r="AC9" i="1"/>
  <c r="AC10" i="1"/>
  <c r="Y3" i="1"/>
  <c r="AE5" i="1"/>
  <c r="AF6" i="1"/>
  <c r="AA7" i="1"/>
  <c r="AC3" i="1"/>
  <c r="AE6" i="1"/>
  <c r="AC11" i="1"/>
  <c r="AG6" i="1"/>
  <c r="AF11" i="1"/>
  <c r="AC6" i="1"/>
  <c r="AC12" i="1"/>
  <c r="AE10" i="1"/>
  <c r="Z10" i="1"/>
  <c r="AP202" i="1"/>
  <c r="Y9" i="1"/>
  <c r="AG8" i="1"/>
  <c r="AA8" i="1"/>
  <c r="AN8" i="1" s="1"/>
  <c r="AF5" i="1"/>
  <c r="AC5" i="1"/>
  <c r="AG3" i="1"/>
  <c r="AE8" i="1"/>
  <c r="Y12" i="1"/>
  <c r="Z9" i="1"/>
  <c r="AJ9" i="1" s="1"/>
  <c r="Z7" i="1"/>
  <c r="AA6" i="1"/>
  <c r="AN6" i="1" s="1"/>
  <c r="Z6" i="1"/>
  <c r="Y6" i="1"/>
  <c r="Y5" i="1"/>
  <c r="AE3" i="1"/>
  <c r="AA3" i="1"/>
  <c r="AA12" i="1"/>
  <c r="AA11" i="1"/>
  <c r="AN11" i="1" s="1"/>
  <c r="Z11" i="1"/>
  <c r="Y11" i="1"/>
  <c r="AA10" i="1"/>
  <c r="AA9" i="1"/>
  <c r="AN9" i="1" s="1"/>
  <c r="Y8" i="1"/>
  <c r="AA5" i="1"/>
  <c r="AN5" i="1" s="1"/>
  <c r="Z3" i="1"/>
  <c r="Z4" i="1"/>
  <c r="AA4" i="1"/>
  <c r="AN4" i="1" s="1"/>
  <c r="Y7" i="1"/>
  <c r="AE192" i="1"/>
  <c r="AG208" i="1"/>
  <c r="AF192" i="1"/>
  <c r="AG192" i="1"/>
  <c r="Y208" i="1"/>
  <c r="AC208" i="1"/>
  <c r="Y192" i="1"/>
  <c r="Z208" i="1"/>
  <c r="AC192" i="1"/>
  <c r="AA208" i="1"/>
  <c r="Z192" i="1"/>
  <c r="AE208" i="1"/>
  <c r="AA192" i="1"/>
  <c r="AN192" i="1" s="1"/>
  <c r="AF208" i="1"/>
  <c r="AE176" i="1"/>
  <c r="Y160" i="1"/>
  <c r="Z176" i="1"/>
  <c r="AA176" i="1"/>
  <c r="AF176" i="1"/>
  <c r="AG176" i="1"/>
  <c r="Y176" i="1"/>
  <c r="AC176" i="1"/>
  <c r="Z160" i="1"/>
  <c r="AC160" i="1"/>
  <c r="AA160" i="1"/>
  <c r="AE160" i="1"/>
  <c r="AF160" i="1"/>
  <c r="AG160" i="1"/>
  <c r="AB13" i="1"/>
  <c r="AI199" i="1"/>
  <c r="AK200" i="1"/>
  <c r="AI203" i="1"/>
  <c r="AI201" i="1"/>
  <c r="AI204" i="1"/>
  <c r="AY202" i="1"/>
  <c r="AK204" i="1"/>
  <c r="AI200" i="1"/>
  <c r="AI205" i="1"/>
  <c r="AI197" i="1"/>
  <c r="AF64" i="1"/>
  <c r="AY197" i="1"/>
  <c r="AG80" i="1"/>
  <c r="AY205" i="1"/>
  <c r="AC80" i="1"/>
  <c r="AF80" i="1"/>
  <c r="Z80" i="1"/>
  <c r="Y80" i="1"/>
  <c r="AA80" i="1"/>
  <c r="AE80" i="1"/>
  <c r="Y64" i="1"/>
  <c r="AG64" i="1"/>
  <c r="AC64" i="1"/>
  <c r="AE64" i="1"/>
  <c r="Z64" i="1"/>
  <c r="AA64" i="1"/>
  <c r="Y48" i="1"/>
  <c r="AF48" i="1"/>
  <c r="AG48" i="1"/>
  <c r="Z48" i="1"/>
  <c r="AE48" i="1"/>
  <c r="AA48" i="1"/>
  <c r="AC48" i="1"/>
  <c r="AG32" i="1"/>
  <c r="AT199" i="1"/>
  <c r="AY198" i="1"/>
  <c r="AU200" i="1"/>
  <c r="AV201" i="1"/>
  <c r="AV203" i="1"/>
  <c r="AV204" i="1"/>
  <c r="AD13" i="1"/>
  <c r="AY13" i="1" s="1"/>
  <c r="AL198" i="1"/>
  <c r="AL202" i="1"/>
  <c r="AL201" i="1"/>
  <c r="AL200" i="1"/>
  <c r="AN201" i="1"/>
  <c r="AL204" i="1"/>
  <c r="AY204" i="1"/>
  <c r="AL205" i="1"/>
  <c r="AY203" i="1"/>
  <c r="AI202" i="1"/>
  <c r="AK202" i="1"/>
  <c r="AY200" i="1"/>
  <c r="AL199" i="1"/>
  <c r="AN199" i="1"/>
  <c r="AI198" i="1"/>
  <c r="AK198" i="1"/>
  <c r="AV197" i="1"/>
  <c r="AN197" i="1"/>
  <c r="AL196" i="1"/>
  <c r="AI196" i="1"/>
  <c r="AK196" i="1"/>
  <c r="AL203" i="1"/>
  <c r="AY199" i="1"/>
  <c r="AN203" i="1"/>
  <c r="AV205" i="1"/>
  <c r="AY201" i="1"/>
  <c r="AN205" i="1"/>
  <c r="AL197" i="1"/>
  <c r="AV198" i="1"/>
  <c r="AU198" i="1"/>
  <c r="AT198" i="1"/>
  <c r="AP198" i="1"/>
  <c r="AN196" i="1"/>
  <c r="AK197" i="1"/>
  <c r="AN198" i="1"/>
  <c r="AW198" i="1"/>
  <c r="AK199" i="1"/>
  <c r="AN200" i="1"/>
  <c r="AK201" i="1"/>
  <c r="AN202" i="1"/>
  <c r="AK203" i="1"/>
  <c r="AN204" i="1"/>
  <c r="AK205" i="1"/>
  <c r="AT205" i="1"/>
  <c r="AO196" i="1"/>
  <c r="AO198" i="1"/>
  <c r="AO200" i="1"/>
  <c r="AO202" i="1"/>
  <c r="AO204" i="1"/>
  <c r="AK189" i="1"/>
  <c r="Q34" i="4"/>
  <c r="AI189" i="1"/>
  <c r="AK187" i="1"/>
  <c r="AI187" i="1"/>
  <c r="AO186" i="1"/>
  <c r="AK185" i="1"/>
  <c r="AI185" i="1"/>
  <c r="AT184" i="1"/>
  <c r="AK183" i="1"/>
  <c r="AI183" i="1"/>
  <c r="AO180" i="1"/>
  <c r="AN10" i="1" l="1"/>
  <c r="AN7" i="1"/>
  <c r="AV13" i="1"/>
  <c r="AT13" i="1"/>
  <c r="AJ14" i="1"/>
  <c r="AJ6" i="1"/>
  <c r="AJ12" i="1"/>
  <c r="AJ8" i="1"/>
  <c r="AJ5" i="1"/>
  <c r="AJ7" i="1"/>
  <c r="AJ10" i="1"/>
  <c r="AJ11" i="1"/>
  <c r="AJ3" i="1"/>
  <c r="AL6" i="1"/>
  <c r="AL7" i="1"/>
  <c r="AL9" i="1"/>
  <c r="AL12" i="1"/>
  <c r="AL5" i="1"/>
  <c r="AL14" i="1"/>
  <c r="AL8" i="1"/>
  <c r="AL11" i="1"/>
  <c r="AL10" i="1"/>
  <c r="AL3" i="1"/>
  <c r="AS13" i="1"/>
  <c r="AR13" i="1"/>
  <c r="AQ13" i="1"/>
  <c r="AD14" i="1"/>
  <c r="AY14" i="1" s="1"/>
  <c r="AB14" i="1"/>
  <c r="AT14" i="1" s="1"/>
  <c r="AP13" i="1"/>
  <c r="AU13" i="1"/>
  <c r="AW13" i="1"/>
  <c r="AT202" i="1"/>
  <c r="AD10" i="1"/>
  <c r="AY10" i="1" s="1"/>
  <c r="AD8" i="1"/>
  <c r="AY8" i="1" s="1"/>
  <c r="AB7" i="1"/>
  <c r="AB5" i="1"/>
  <c r="AB12" i="1"/>
  <c r="AD11" i="1"/>
  <c r="AY11" i="1" s="1"/>
  <c r="AD6" i="1"/>
  <c r="AY6" i="1" s="1"/>
  <c r="AD3" i="1"/>
  <c r="AY3" i="1" s="1"/>
  <c r="AW202" i="1"/>
  <c r="AD12" i="1"/>
  <c r="AY12" i="1" s="1"/>
  <c r="AB11" i="1"/>
  <c r="AB10" i="1"/>
  <c r="AB9" i="1"/>
  <c r="AU202" i="1"/>
  <c r="AD9" i="1"/>
  <c r="AY9" i="1" s="1"/>
  <c r="AV202" i="1"/>
  <c r="AG15" i="1"/>
  <c r="AD5" i="1"/>
  <c r="AY5" i="1" s="1"/>
  <c r="AD7" i="1"/>
  <c r="AY7" i="1" s="1"/>
  <c r="AB6" i="1"/>
  <c r="Z15" i="1"/>
  <c r="Z16" i="1" s="1"/>
  <c r="AB8" i="1"/>
  <c r="AB3" i="1"/>
  <c r="AA15" i="1"/>
  <c r="AA16" i="1" s="1"/>
  <c r="AY196" i="1"/>
  <c r="AD208" i="1"/>
  <c r="AY208" i="1" s="1"/>
  <c r="AU196" i="1"/>
  <c r="AB208" i="1"/>
  <c r="AT208" i="1" s="1"/>
  <c r="J36" i="4" s="1"/>
  <c r="AD160" i="1"/>
  <c r="AY160" i="1" s="1"/>
  <c r="AD192" i="1"/>
  <c r="AY192" i="1" s="1"/>
  <c r="AT180" i="1"/>
  <c r="AB192" i="1"/>
  <c r="AD176" i="1"/>
  <c r="AY176" i="1" s="1"/>
  <c r="AT200" i="1"/>
  <c r="AB176" i="1"/>
  <c r="AW200" i="1"/>
  <c r="AB160" i="1"/>
  <c r="AI3" i="1"/>
  <c r="AK3" i="1"/>
  <c r="AN14" i="1"/>
  <c r="AP200" i="1"/>
  <c r="AI12" i="1"/>
  <c r="AT201" i="1"/>
  <c r="AN3" i="1"/>
  <c r="AK12" i="1"/>
  <c r="AN12" i="1"/>
  <c r="AO12" i="1"/>
  <c r="AX204" i="1"/>
  <c r="AX201" i="1"/>
  <c r="AX199" i="1"/>
  <c r="AX197" i="1"/>
  <c r="AV200" i="1"/>
  <c r="AV196" i="1"/>
  <c r="AX203" i="1"/>
  <c r="AX200" i="1"/>
  <c r="AM202" i="1"/>
  <c r="AX205" i="1"/>
  <c r="AD64" i="1"/>
  <c r="AT203" i="1"/>
  <c r="AP201" i="1"/>
  <c r="AU201" i="1"/>
  <c r="AW201" i="1"/>
  <c r="AM201" i="1"/>
  <c r="AU199" i="1"/>
  <c r="AP196" i="1"/>
  <c r="AT196" i="1"/>
  <c r="AW196" i="1"/>
  <c r="AX202" i="1"/>
  <c r="AP199" i="1"/>
  <c r="AU204" i="1"/>
  <c r="AT204" i="1"/>
  <c r="AM198" i="1"/>
  <c r="AV199" i="1"/>
  <c r="AW204" i="1"/>
  <c r="AX198" i="1"/>
  <c r="AW199" i="1"/>
  <c r="AB80" i="1"/>
  <c r="AD80" i="1"/>
  <c r="AB64" i="1"/>
  <c r="AD48" i="1"/>
  <c r="AP203" i="1"/>
  <c r="AP204" i="1"/>
  <c r="AU203" i="1"/>
  <c r="AW203" i="1"/>
  <c r="AB48" i="1"/>
  <c r="AQ48" i="1" s="1"/>
  <c r="AW197" i="1"/>
  <c r="AM200" i="1"/>
  <c r="AL187" i="1"/>
  <c r="AX187" i="1" s="1"/>
  <c r="AM196" i="1"/>
  <c r="AL189" i="1"/>
  <c r="AM189" i="1" s="1"/>
  <c r="AM204" i="1"/>
  <c r="AM197" i="1"/>
  <c r="AL182" i="1"/>
  <c r="AL186" i="1"/>
  <c r="AX196" i="1"/>
  <c r="AP197" i="1"/>
  <c r="O36" i="4"/>
  <c r="P36" i="4"/>
  <c r="AM205" i="1"/>
  <c r="AI186" i="1"/>
  <c r="E37" i="4"/>
  <c r="C37" i="4"/>
  <c r="P37" i="4"/>
  <c r="M37" i="4"/>
  <c r="AM199" i="1"/>
  <c r="AI208" i="1"/>
  <c r="C36" i="4" s="1"/>
  <c r="AL208" i="1"/>
  <c r="E36" i="4" s="1"/>
  <c r="AU197" i="1"/>
  <c r="AT197" i="1"/>
  <c r="AU205" i="1"/>
  <c r="AP205" i="1"/>
  <c r="AW205" i="1"/>
  <c r="AM203" i="1"/>
  <c r="AN208" i="1"/>
  <c r="G36" i="4" s="1"/>
  <c r="AK208" i="1"/>
  <c r="D36" i="4" s="1"/>
  <c r="AO208" i="1"/>
  <c r="H36" i="4" s="1"/>
  <c r="Q33" i="4"/>
  <c r="AI188" i="1"/>
  <c r="AU186" i="1"/>
  <c r="AK186" i="1"/>
  <c r="AL185" i="1"/>
  <c r="AX185" i="1" s="1"/>
  <c r="AK184" i="1"/>
  <c r="AI184" i="1"/>
  <c r="AL183" i="1"/>
  <c r="AM183" i="1" s="1"/>
  <c r="AO182" i="1"/>
  <c r="AI182" i="1"/>
  <c r="AI181" i="1"/>
  <c r="AK181" i="1"/>
  <c r="AL181" i="1"/>
  <c r="AK180" i="1"/>
  <c r="AT182" i="1"/>
  <c r="AP182" i="1"/>
  <c r="AO184" i="1"/>
  <c r="AW180" i="1"/>
  <c r="AP180" i="1"/>
  <c r="AW184" i="1"/>
  <c r="AP184" i="1"/>
  <c r="AL188" i="1"/>
  <c r="AU188" i="1"/>
  <c r="AO188" i="1"/>
  <c r="AK182" i="1"/>
  <c r="AL184" i="1"/>
  <c r="AW182" i="1"/>
  <c r="AI180" i="1"/>
  <c r="AK188" i="1"/>
  <c r="AT189" i="1"/>
  <c r="AP189" i="1"/>
  <c r="AV189" i="1"/>
  <c r="AU189" i="1"/>
  <c r="AT187" i="1"/>
  <c r="AP187" i="1"/>
  <c r="AV187" i="1"/>
  <c r="AU187" i="1"/>
  <c r="AT186" i="1"/>
  <c r="AW187" i="1"/>
  <c r="AW189" i="1"/>
  <c r="AL180" i="1"/>
  <c r="AU180" i="1"/>
  <c r="AO181" i="1"/>
  <c r="AU182" i="1"/>
  <c r="AO183" i="1"/>
  <c r="AU184" i="1"/>
  <c r="AW185" i="1"/>
  <c r="AO185" i="1"/>
  <c r="AO187" i="1"/>
  <c r="AO189" i="1"/>
  <c r="AV180" i="1"/>
  <c r="AV182" i="1"/>
  <c r="AV184" i="1"/>
  <c r="AS48" i="1" l="1"/>
  <c r="AR48" i="1"/>
  <c r="AS80" i="1"/>
  <c r="AQ80" i="1"/>
  <c r="AR80" i="1"/>
  <c r="AR64" i="1"/>
  <c r="AS64" i="1"/>
  <c r="AQ64" i="1"/>
  <c r="AS3" i="1"/>
  <c r="AT3" i="1"/>
  <c r="AQ8" i="1"/>
  <c r="AT8" i="1"/>
  <c r="AR9" i="1"/>
  <c r="AT9" i="1"/>
  <c r="AP12" i="1"/>
  <c r="AT12" i="1"/>
  <c r="AS6" i="1"/>
  <c r="AT6" i="1"/>
  <c r="AS10" i="1"/>
  <c r="AT10" i="1"/>
  <c r="AQ5" i="1"/>
  <c r="AT5" i="1"/>
  <c r="AR11" i="1"/>
  <c r="AT11" i="1"/>
  <c r="AR7" i="1"/>
  <c r="AT7" i="1"/>
  <c r="AM12" i="1"/>
  <c r="AM3" i="1"/>
  <c r="AR10" i="1"/>
  <c r="AR8" i="1"/>
  <c r="AR5" i="1"/>
  <c r="AQ10" i="1"/>
  <c r="AQ11" i="1"/>
  <c r="AR6" i="1"/>
  <c r="AQ6" i="1"/>
  <c r="AS5" i="1"/>
  <c r="AQ7" i="1"/>
  <c r="AS9" i="1"/>
  <c r="AS12" i="1"/>
  <c r="AS7" i="1"/>
  <c r="AR12" i="1"/>
  <c r="AR3" i="1"/>
  <c r="AQ3" i="1"/>
  <c r="AS8" i="1"/>
  <c r="AQ9" i="1"/>
  <c r="AQ12" i="1"/>
  <c r="AS11" i="1"/>
  <c r="AR14" i="1"/>
  <c r="AS14" i="1"/>
  <c r="AQ14" i="1"/>
  <c r="AV12" i="1"/>
  <c r="AW12" i="1"/>
  <c r="AU12" i="1"/>
  <c r="AX12" i="1"/>
  <c r="AM187" i="1"/>
  <c r="AX189" i="1"/>
  <c r="AM186" i="1"/>
  <c r="AU208" i="1"/>
  <c r="K36" i="4" s="1"/>
  <c r="AP208" i="1"/>
  <c r="I36" i="4" s="1"/>
  <c r="AX186" i="1"/>
  <c r="AX182" i="1"/>
  <c r="AV208" i="1"/>
  <c r="L36" i="4" s="1"/>
  <c r="AM182" i="1"/>
  <c r="AW208" i="1"/>
  <c r="M36" i="4" s="1"/>
  <c r="AP186" i="1"/>
  <c r="AM184" i="1"/>
  <c r="L37" i="4"/>
  <c r="N37" i="4"/>
  <c r="I37" i="4"/>
  <c r="K37" i="4"/>
  <c r="J37" i="4"/>
  <c r="O37" i="4"/>
  <c r="G37" i="4"/>
  <c r="H37" i="4"/>
  <c r="AX208" i="1"/>
  <c r="N36" i="4" s="1"/>
  <c r="AM208" i="1"/>
  <c r="F36" i="4" s="1"/>
  <c r="AO192" i="1"/>
  <c r="H33" i="4" s="1"/>
  <c r="C34" i="4"/>
  <c r="M34" i="4"/>
  <c r="AX188" i="1"/>
  <c r="AW186" i="1"/>
  <c r="AV186" i="1"/>
  <c r="AM185" i="1"/>
  <c r="AX184" i="1"/>
  <c r="AX183" i="1"/>
  <c r="AX181" i="1"/>
  <c r="AM181" i="1"/>
  <c r="AL192" i="1"/>
  <c r="E33" i="4" s="1"/>
  <c r="AX180" i="1"/>
  <c r="G33" i="4"/>
  <c r="AW188" i="1"/>
  <c r="AT188" i="1"/>
  <c r="AM188" i="1"/>
  <c r="AP188" i="1"/>
  <c r="AV188" i="1"/>
  <c r="AT185" i="1"/>
  <c r="AP185" i="1"/>
  <c r="AV185" i="1"/>
  <c r="AU185" i="1"/>
  <c r="AT181" i="1"/>
  <c r="AP181" i="1"/>
  <c r="AV181" i="1"/>
  <c r="AU181" i="1"/>
  <c r="AW181" i="1"/>
  <c r="AM180" i="1"/>
  <c r="AV192" i="1"/>
  <c r="L33" i="4" s="1"/>
  <c r="AI192" i="1"/>
  <c r="C33" i="4" s="1"/>
  <c r="AT183" i="1"/>
  <c r="AP183" i="1"/>
  <c r="AV183" i="1"/>
  <c r="AU183" i="1"/>
  <c r="AK192" i="1"/>
  <c r="D33" i="4" s="1"/>
  <c r="AW183" i="1"/>
  <c r="F37" i="4" l="1"/>
  <c r="D37" i="4"/>
  <c r="P33" i="4"/>
  <c r="O33" i="4"/>
  <c r="D34" i="4"/>
  <c r="P34" i="4"/>
  <c r="I34" i="4"/>
  <c r="K34" i="4"/>
  <c r="J34" i="4"/>
  <c r="O34" i="4"/>
  <c r="H34" i="4"/>
  <c r="G34" i="4"/>
  <c r="L34" i="4"/>
  <c r="AM192" i="1"/>
  <c r="F33" i="4" s="1"/>
  <c r="AW192" i="1"/>
  <c r="M33" i="4" s="1"/>
  <c r="AX192" i="1"/>
  <c r="N33" i="4" s="1"/>
  <c r="AP192" i="1"/>
  <c r="I33" i="4" s="1"/>
  <c r="AU192" i="1"/>
  <c r="K33" i="4" s="1"/>
  <c r="AT192" i="1"/>
  <c r="J33" i="4" s="1"/>
  <c r="F34" i="4" l="1"/>
  <c r="E34" i="4"/>
  <c r="N34" i="4"/>
  <c r="Q31" i="4" l="1"/>
  <c r="E31" i="4" l="1"/>
  <c r="K31" i="4"/>
  <c r="J31" i="4" l="1"/>
  <c r="N31" i="4"/>
  <c r="C31" i="4"/>
  <c r="G31" i="4"/>
  <c r="P31" i="4"/>
  <c r="L31" i="4"/>
  <c r="M31" i="4"/>
  <c r="O31" i="4"/>
  <c r="H31" i="4"/>
  <c r="I31" i="4"/>
  <c r="F31" i="4" l="1"/>
  <c r="D31" i="4"/>
  <c r="BB3" i="2" l="1"/>
  <c r="BB4" i="2"/>
  <c r="BB2" i="2"/>
  <c r="Q28" i="4"/>
  <c r="Q25" i="4" l="1"/>
  <c r="M28" i="4" l="1"/>
  <c r="E28" i="4"/>
  <c r="D28" i="4" l="1"/>
  <c r="P28" i="4"/>
  <c r="P25" i="4"/>
  <c r="I28" i="4"/>
  <c r="J28" i="4"/>
  <c r="K28" i="4"/>
  <c r="H28" i="4"/>
  <c r="O28" i="4"/>
  <c r="G28" i="4"/>
  <c r="L28" i="4"/>
  <c r="F28" i="4" l="1"/>
  <c r="N28" i="4"/>
  <c r="C28" i="4"/>
  <c r="H25" i="4"/>
  <c r="D25" i="4"/>
  <c r="G25" i="4"/>
  <c r="O25" i="4"/>
  <c r="I25" i="4"/>
  <c r="J25" i="4"/>
  <c r="M25" i="4"/>
  <c r="L25" i="4"/>
  <c r="K25" i="4"/>
  <c r="C25" i="4"/>
  <c r="E25" i="4"/>
  <c r="N25" i="4" l="1"/>
  <c r="F25" i="4"/>
  <c r="Q22" i="4" l="1"/>
  <c r="M22" i="4" l="1"/>
  <c r="C22" i="4"/>
  <c r="E22" i="4" l="1"/>
  <c r="D22" i="4"/>
  <c r="P22" i="4"/>
  <c r="L22" i="4"/>
  <c r="G22" i="4"/>
  <c r="H22" i="4"/>
  <c r="O22" i="4"/>
  <c r="I22" i="4"/>
  <c r="K22" i="4"/>
  <c r="J22" i="4"/>
  <c r="N22" i="4" l="1"/>
  <c r="F22" i="4"/>
  <c r="AU173" i="1"/>
  <c r="AU172" i="1"/>
  <c r="AT171" i="1"/>
  <c r="AT173" i="1"/>
  <c r="Q19" i="4"/>
  <c r="C112" i="1"/>
  <c r="D112" i="1"/>
  <c r="E112" i="1"/>
  <c r="F112" i="1"/>
  <c r="G112" i="1"/>
  <c r="H112" i="1"/>
  <c r="B112" i="1"/>
  <c r="AY112" i="1" l="1"/>
  <c r="AT172" i="1"/>
  <c r="AU171" i="1"/>
  <c r="Q16" i="4"/>
  <c r="C96" i="1"/>
  <c r="D96" i="1"/>
  <c r="E96" i="1"/>
  <c r="F96" i="1"/>
  <c r="AY96" i="1" s="1"/>
  <c r="G96" i="1"/>
  <c r="H96" i="1"/>
  <c r="B96" i="1"/>
  <c r="P19" i="4" l="1"/>
  <c r="E19" i="4"/>
  <c r="M19" i="4"/>
  <c r="C13" i="4" l="1"/>
  <c r="C19" i="4"/>
  <c r="O19" i="4"/>
  <c r="G19" i="4"/>
  <c r="H19" i="4"/>
  <c r="I19" i="4"/>
  <c r="K19" i="4"/>
  <c r="J19" i="4"/>
  <c r="D19" i="4"/>
  <c r="L19" i="4"/>
  <c r="P16" i="4" l="1"/>
  <c r="P13" i="4"/>
  <c r="E16" i="4"/>
  <c r="E13" i="4"/>
  <c r="N13" i="4"/>
  <c r="F19" i="4"/>
  <c r="N19" i="4"/>
  <c r="M16" i="4" l="1"/>
  <c r="M13" i="4"/>
  <c r="L16" i="4"/>
  <c r="L13" i="4"/>
  <c r="K16" i="4"/>
  <c r="K13" i="4"/>
  <c r="F13" i="4"/>
  <c r="D13" i="4"/>
  <c r="G16" i="4"/>
  <c r="G13" i="4"/>
  <c r="J16" i="4"/>
  <c r="J13" i="4"/>
  <c r="I16" i="4"/>
  <c r="I13" i="4"/>
  <c r="O16" i="4"/>
  <c r="O13" i="4"/>
  <c r="H16" i="4"/>
  <c r="H13" i="4"/>
  <c r="N16" i="4"/>
  <c r="C16" i="4"/>
  <c r="D16" i="4"/>
  <c r="C80" i="1"/>
  <c r="D80" i="1"/>
  <c r="E80" i="1"/>
  <c r="F80" i="1"/>
  <c r="G80" i="1"/>
  <c r="H80" i="1"/>
  <c r="B80" i="1"/>
  <c r="AY80" i="1" l="1"/>
  <c r="F16" i="4"/>
  <c r="AW173" i="1" l="1"/>
  <c r="AV173" i="1"/>
  <c r="AW172" i="1"/>
  <c r="AV172" i="1"/>
  <c r="AW171" i="1"/>
  <c r="AV171" i="1"/>
  <c r="Q30" i="4"/>
  <c r="Q27" i="4"/>
  <c r="Q24" i="4"/>
  <c r="Q21" i="4"/>
  <c r="Q18" i="4"/>
  <c r="Q15" i="4"/>
  <c r="Q12" i="4"/>
  <c r="Q9" i="4"/>
  <c r="Q6" i="4"/>
  <c r="Q40" i="4" l="1"/>
  <c r="AL4" i="2"/>
  <c r="AL3" i="2"/>
  <c r="Q10" i="4"/>
  <c r="Q7" i="4"/>
  <c r="AI173" i="1"/>
  <c r="AL173" i="1"/>
  <c r="AI172" i="1"/>
  <c r="AI171" i="1"/>
  <c r="AL171" i="1"/>
  <c r="AL170" i="1"/>
  <c r="AI168" i="1"/>
  <c r="AL165" i="1"/>
  <c r="AL164" i="1"/>
  <c r="AI157" i="1"/>
  <c r="AI156" i="1"/>
  <c r="AI155" i="1"/>
  <c r="AI154" i="1"/>
  <c r="AI153" i="1"/>
  <c r="AI152" i="1"/>
  <c r="AI148" i="1"/>
  <c r="AI127" i="1"/>
  <c r="AI124" i="1"/>
  <c r="AL123" i="1"/>
  <c r="AI123" i="1"/>
  <c r="AI122" i="1"/>
  <c r="AL120" i="1"/>
  <c r="AI117" i="1"/>
  <c r="AL117" i="1"/>
  <c r="AI111" i="1"/>
  <c r="AI108" i="1"/>
  <c r="AI107" i="1"/>
  <c r="AI106" i="1"/>
  <c r="AI102" i="1"/>
  <c r="AL102" i="1"/>
  <c r="AI92" i="1"/>
  <c r="AI91" i="1"/>
  <c r="AI90" i="1"/>
  <c r="AI89" i="1"/>
  <c r="AI88" i="1"/>
  <c r="AI86" i="1"/>
  <c r="AI72" i="1"/>
  <c r="AI70" i="1"/>
  <c r="C48" i="1"/>
  <c r="D48" i="1"/>
  <c r="E48" i="1"/>
  <c r="F48" i="1"/>
  <c r="G48" i="1"/>
  <c r="H48" i="1"/>
  <c r="B48" i="1"/>
  <c r="C64" i="1"/>
  <c r="D64" i="1"/>
  <c r="E64" i="1"/>
  <c r="F64" i="1"/>
  <c r="G64" i="1"/>
  <c r="H64" i="1"/>
  <c r="B64" i="1"/>
  <c r="C32" i="1"/>
  <c r="D32" i="1"/>
  <c r="E32" i="1"/>
  <c r="F32" i="1"/>
  <c r="G32" i="1"/>
  <c r="H32" i="1"/>
  <c r="J32" i="1"/>
  <c r="K32" i="1"/>
  <c r="L32" i="1"/>
  <c r="M32" i="1"/>
  <c r="O32" i="1"/>
  <c r="Q32" i="1"/>
  <c r="R32" i="1"/>
  <c r="U32" i="1"/>
  <c r="B32" i="1"/>
  <c r="AL44" i="1"/>
  <c r="AL43" i="1"/>
  <c r="AL42" i="1"/>
  <c r="AL41" i="1"/>
  <c r="AL40" i="1"/>
  <c r="AL39" i="1"/>
  <c r="AL38" i="1"/>
  <c r="AL37" i="1"/>
  <c r="AL31" i="1"/>
  <c r="AF4" i="1"/>
  <c r="AC4" i="1"/>
  <c r="Z32" i="1"/>
  <c r="AL55" i="1"/>
  <c r="AL63" i="1"/>
  <c r="AY64" i="1" l="1"/>
  <c r="AY48" i="1"/>
  <c r="AC15" i="1"/>
  <c r="AL4" i="1"/>
  <c r="AE4" i="1"/>
  <c r="AF15" i="1"/>
  <c r="Y4" i="1"/>
  <c r="AL21" i="1"/>
  <c r="AX102" i="1"/>
  <c r="AI43" i="1"/>
  <c r="AX43" i="1" s="1"/>
  <c r="AI69" i="1"/>
  <c r="AW154" i="1"/>
  <c r="AW155" i="1"/>
  <c r="AW156" i="1"/>
  <c r="AV157" i="1"/>
  <c r="AW157" i="1"/>
  <c r="P24" i="4"/>
  <c r="AC32" i="1"/>
  <c r="AL32" i="1" s="1"/>
  <c r="E3" i="4" s="1"/>
  <c r="BB10" i="2"/>
  <c r="Q41" i="4"/>
  <c r="AX173" i="1"/>
  <c r="AK173" i="1"/>
  <c r="AM173" i="1" s="1"/>
  <c r="AO173" i="1"/>
  <c r="AN173" i="1"/>
  <c r="AP173" i="1"/>
  <c r="AX171" i="1"/>
  <c r="AK171" i="1"/>
  <c r="AM171" i="1" s="1"/>
  <c r="AN171" i="1"/>
  <c r="AP171" i="1"/>
  <c r="AO171" i="1"/>
  <c r="AK172" i="1"/>
  <c r="AP172" i="1"/>
  <c r="AN172" i="1"/>
  <c r="AO172" i="1"/>
  <c r="AV170" i="1"/>
  <c r="AI170" i="1"/>
  <c r="AX170" i="1" s="1"/>
  <c r="AK170" i="1"/>
  <c r="AM170" i="1" s="1"/>
  <c r="AO170" i="1"/>
  <c r="AN170" i="1"/>
  <c r="AW169" i="1"/>
  <c r="AI169" i="1"/>
  <c r="AK169" i="1"/>
  <c r="AO169" i="1"/>
  <c r="AN169" i="1"/>
  <c r="AW167" i="1"/>
  <c r="AI167" i="1"/>
  <c r="AK167" i="1"/>
  <c r="AO167" i="1"/>
  <c r="AN167" i="1"/>
  <c r="AW166" i="1"/>
  <c r="AI166" i="1"/>
  <c r="AK166" i="1"/>
  <c r="AO166" i="1"/>
  <c r="AN166" i="1"/>
  <c r="AW168" i="1"/>
  <c r="AK168" i="1"/>
  <c r="AN168" i="1"/>
  <c r="AO168" i="1"/>
  <c r="AV165" i="1"/>
  <c r="AK165" i="1"/>
  <c r="AM165" i="1" s="1"/>
  <c r="AO165" i="1"/>
  <c r="AN165" i="1"/>
  <c r="AI165" i="1"/>
  <c r="AX165" i="1" s="1"/>
  <c r="AW164" i="1"/>
  <c r="AI164" i="1"/>
  <c r="AX164" i="1" s="1"/>
  <c r="AN164" i="1"/>
  <c r="AO164" i="1"/>
  <c r="AW152" i="1"/>
  <c r="AO157" i="1"/>
  <c r="AN157" i="1"/>
  <c r="AN156" i="1"/>
  <c r="AO156" i="1"/>
  <c r="AO155" i="1"/>
  <c r="AN155" i="1"/>
  <c r="AN154" i="1"/>
  <c r="AO154" i="1"/>
  <c r="AN153" i="1"/>
  <c r="AO153" i="1"/>
  <c r="AK152" i="1"/>
  <c r="AN152" i="1"/>
  <c r="AP152" i="1"/>
  <c r="AO152" i="1"/>
  <c r="AW151" i="1"/>
  <c r="AO151" i="1"/>
  <c r="AN151" i="1"/>
  <c r="AI151" i="1"/>
  <c r="AK150" i="1"/>
  <c r="AV150" i="1"/>
  <c r="AI150" i="1"/>
  <c r="AN150" i="1"/>
  <c r="AO150" i="1"/>
  <c r="AW149" i="1"/>
  <c r="AN149" i="1"/>
  <c r="AO149" i="1"/>
  <c r="AK148" i="1"/>
  <c r="AW148" i="1"/>
  <c r="AO148" i="1"/>
  <c r="AN148" i="1"/>
  <c r="AW75" i="1"/>
  <c r="AT85" i="1"/>
  <c r="AU85" i="1"/>
  <c r="AU105" i="1"/>
  <c r="AT105" i="1"/>
  <c r="AK88" i="1"/>
  <c r="AN88" i="1"/>
  <c r="AO88" i="1"/>
  <c r="AT104" i="1"/>
  <c r="AU104" i="1"/>
  <c r="AV41" i="1"/>
  <c r="AW42" i="1"/>
  <c r="AW43" i="1"/>
  <c r="AW44" i="1"/>
  <c r="AV47" i="1"/>
  <c r="AI73" i="1"/>
  <c r="AI74" i="1"/>
  <c r="AT101" i="1"/>
  <c r="AU101" i="1"/>
  <c r="AW102" i="1"/>
  <c r="AT103" i="1"/>
  <c r="AU103" i="1"/>
  <c r="AW120" i="1"/>
  <c r="AV38" i="1"/>
  <c r="AV39" i="1"/>
  <c r="AW40" i="1"/>
  <c r="AI75" i="1"/>
  <c r="AI79" i="1"/>
  <c r="AU100" i="1"/>
  <c r="AT100" i="1"/>
  <c r="AN38" i="1"/>
  <c r="AO38" i="1"/>
  <c r="AU71" i="1"/>
  <c r="AT71" i="1"/>
  <c r="AT74" i="1"/>
  <c r="AU74" i="1"/>
  <c r="AK21" i="1"/>
  <c r="AO21" i="1"/>
  <c r="AT84" i="1"/>
  <c r="AU84" i="1"/>
  <c r="AV122" i="1"/>
  <c r="AE32" i="1"/>
  <c r="AK63" i="1"/>
  <c r="AM63" i="1" s="1"/>
  <c r="AN63" i="1"/>
  <c r="AO63" i="1"/>
  <c r="AK55" i="1"/>
  <c r="AM55" i="1" s="1"/>
  <c r="AN55" i="1"/>
  <c r="AO55" i="1"/>
  <c r="AV63" i="1"/>
  <c r="AW55" i="1"/>
  <c r="AF32" i="1"/>
  <c r="AW37" i="1"/>
  <c r="AI41" i="1"/>
  <c r="AX41" i="1" s="1"/>
  <c r="AI42" i="1"/>
  <c r="AX42" i="1" s="1"/>
  <c r="AI44" i="1"/>
  <c r="AX44" i="1" s="1"/>
  <c r="AI47" i="1"/>
  <c r="AW88" i="1"/>
  <c r="AU89" i="1"/>
  <c r="AT89" i="1"/>
  <c r="AT91" i="1"/>
  <c r="AU91" i="1"/>
  <c r="AT92" i="1"/>
  <c r="AU92" i="1"/>
  <c r="AU95" i="1"/>
  <c r="AT95" i="1"/>
  <c r="AI101" i="1"/>
  <c r="AV117" i="1"/>
  <c r="AO37" i="1"/>
  <c r="AN37" i="1"/>
  <c r="AO39" i="1"/>
  <c r="AN39" i="1"/>
  <c r="AT68" i="1"/>
  <c r="AU68" i="1"/>
  <c r="AP70" i="1"/>
  <c r="AU79" i="1"/>
  <c r="AT79" i="1"/>
  <c r="AO31" i="1"/>
  <c r="AU76" i="1"/>
  <c r="AT76" i="1"/>
  <c r="AW31" i="1"/>
  <c r="AI39" i="1"/>
  <c r="AX39" i="1" s="1"/>
  <c r="AN40" i="1"/>
  <c r="AO40" i="1"/>
  <c r="AO41" i="1"/>
  <c r="AN41" i="1"/>
  <c r="AN42" i="1"/>
  <c r="AO42" i="1"/>
  <c r="AO43" i="1"/>
  <c r="AN43" i="1"/>
  <c r="AN44" i="1"/>
  <c r="AO44" i="1"/>
  <c r="AO47" i="1"/>
  <c r="AN47" i="1"/>
  <c r="AT69" i="1"/>
  <c r="AU69" i="1"/>
  <c r="AT73" i="1"/>
  <c r="AU73" i="1"/>
  <c r="AT86" i="1"/>
  <c r="AU86" i="1"/>
  <c r="AU87" i="1"/>
  <c r="AT87" i="1"/>
  <c r="AU106" i="1"/>
  <c r="AT106" i="1"/>
  <c r="AT107" i="1"/>
  <c r="AU107" i="1"/>
  <c r="AW111" i="1"/>
  <c r="AI120" i="1"/>
  <c r="AX120" i="1" s="1"/>
  <c r="AV127" i="1"/>
  <c r="AK127" i="1"/>
  <c r="AO127" i="1"/>
  <c r="AN127" i="1"/>
  <c r="AK124" i="1"/>
  <c r="AN124" i="1"/>
  <c r="AO124" i="1"/>
  <c r="AV124" i="1"/>
  <c r="AV123" i="1"/>
  <c r="AX123" i="1"/>
  <c r="AK123" i="1"/>
  <c r="AM123" i="1" s="1"/>
  <c r="AN123" i="1"/>
  <c r="AO123" i="1"/>
  <c r="AK122" i="1"/>
  <c r="AN122" i="1"/>
  <c r="AO122" i="1"/>
  <c r="AV121" i="1"/>
  <c r="AI121" i="1"/>
  <c r="AK121" i="1"/>
  <c r="AO121" i="1"/>
  <c r="AN121" i="1"/>
  <c r="AK120" i="1"/>
  <c r="AM120" i="1" s="1"/>
  <c r="AN120" i="1"/>
  <c r="AO120" i="1"/>
  <c r="AK119" i="1"/>
  <c r="AO119" i="1"/>
  <c r="AN119" i="1"/>
  <c r="AW119" i="1"/>
  <c r="AI119" i="1"/>
  <c r="AK118" i="1"/>
  <c r="AN118" i="1"/>
  <c r="AO118" i="1"/>
  <c r="AW118" i="1"/>
  <c r="AI118" i="1"/>
  <c r="AX117" i="1"/>
  <c r="AK117" i="1"/>
  <c r="AM117" i="1" s="1"/>
  <c r="AO117" i="1"/>
  <c r="AN117" i="1"/>
  <c r="AO116" i="1"/>
  <c r="AN116" i="1"/>
  <c r="AW116" i="1"/>
  <c r="AN111" i="1"/>
  <c r="AO111" i="1"/>
  <c r="AL108" i="1"/>
  <c r="AX108" i="1" s="1"/>
  <c r="AO108" i="1"/>
  <c r="AN108" i="1"/>
  <c r="AN102" i="1"/>
  <c r="AO102" i="1"/>
  <c r="AP102" i="1"/>
  <c r="AN107" i="1"/>
  <c r="AO107" i="1"/>
  <c r="AO106" i="1"/>
  <c r="AN106" i="1"/>
  <c r="AL105" i="1"/>
  <c r="AI105" i="1"/>
  <c r="AN105" i="1"/>
  <c r="AO105" i="1"/>
  <c r="AI103" i="1"/>
  <c r="AO103" i="1"/>
  <c r="AN103" i="1"/>
  <c r="AI104" i="1"/>
  <c r="AK104" i="1"/>
  <c r="AO104" i="1"/>
  <c r="AN104" i="1"/>
  <c r="AN101" i="1"/>
  <c r="AO101" i="1"/>
  <c r="AO100" i="1"/>
  <c r="AN100" i="1"/>
  <c r="AM4" i="2"/>
  <c r="AI95" i="1"/>
  <c r="AK95" i="1"/>
  <c r="AN95" i="1"/>
  <c r="AO95" i="1"/>
  <c r="AO92" i="1"/>
  <c r="AN92" i="1"/>
  <c r="AW92" i="1"/>
  <c r="AV92" i="1"/>
  <c r="AO91" i="1"/>
  <c r="AN91" i="1"/>
  <c r="AK91" i="1"/>
  <c r="AN90" i="1"/>
  <c r="AO90" i="1"/>
  <c r="AP89" i="1"/>
  <c r="AO89" i="1"/>
  <c r="AN89" i="1"/>
  <c r="AW89" i="1"/>
  <c r="AV89" i="1"/>
  <c r="AI87" i="1"/>
  <c r="AO87" i="1"/>
  <c r="AN87" i="1"/>
  <c r="AW87" i="1"/>
  <c r="AK86" i="1"/>
  <c r="AN86" i="1"/>
  <c r="AO86" i="1"/>
  <c r="AI85" i="1"/>
  <c r="AO85" i="1"/>
  <c r="AN85" i="1"/>
  <c r="AI84" i="1"/>
  <c r="AO84" i="1"/>
  <c r="AN84" i="1"/>
  <c r="AW79" i="1"/>
  <c r="AV79" i="1"/>
  <c r="AP79" i="1"/>
  <c r="AK79" i="1"/>
  <c r="AO79" i="1"/>
  <c r="AN79" i="1"/>
  <c r="AW76" i="1"/>
  <c r="AV76" i="1"/>
  <c r="AI76" i="1"/>
  <c r="AK76" i="1"/>
  <c r="AO76" i="1"/>
  <c r="AN76" i="1"/>
  <c r="AK75" i="1"/>
  <c r="AO75" i="1"/>
  <c r="AN75" i="1"/>
  <c r="AW74" i="1"/>
  <c r="AV74" i="1"/>
  <c r="AK74" i="1"/>
  <c r="AO74" i="1"/>
  <c r="AN74" i="1"/>
  <c r="AP74" i="1"/>
  <c r="AK73" i="1"/>
  <c r="AO73" i="1"/>
  <c r="AN73" i="1"/>
  <c r="AW73" i="1"/>
  <c r="AV73" i="1"/>
  <c r="AK72" i="1"/>
  <c r="AO72" i="1"/>
  <c r="AN72" i="1"/>
  <c r="AK71" i="1"/>
  <c r="AN71" i="1"/>
  <c r="AO71" i="1"/>
  <c r="AI71" i="1"/>
  <c r="AK70" i="1"/>
  <c r="AN70" i="1"/>
  <c r="AO70" i="1"/>
  <c r="AW69" i="1"/>
  <c r="AV69" i="1"/>
  <c r="AK69" i="1"/>
  <c r="AP69" i="1"/>
  <c r="AO69" i="1"/>
  <c r="AN69" i="1"/>
  <c r="AW68" i="1"/>
  <c r="AV68" i="1"/>
  <c r="AI68" i="1"/>
  <c r="AO68" i="1"/>
  <c r="AN68" i="1"/>
  <c r="AB4" i="2"/>
  <c r="AH4" i="2"/>
  <c r="AM3" i="2"/>
  <c r="AL2" i="2"/>
  <c r="AL10" i="2" s="1"/>
  <c r="AH2" i="2"/>
  <c r="B15" i="1"/>
  <c r="AD4" i="1"/>
  <c r="AL68" i="1"/>
  <c r="AL72" i="1"/>
  <c r="AX72" i="1" s="1"/>
  <c r="AL76" i="1"/>
  <c r="AL90" i="1"/>
  <c r="AX90" i="1" s="1"/>
  <c r="AL111" i="1"/>
  <c r="AX111" i="1" s="1"/>
  <c r="AL121" i="1"/>
  <c r="AL153" i="1"/>
  <c r="AX153" i="1" s="1"/>
  <c r="AL154" i="1"/>
  <c r="AX154" i="1" s="1"/>
  <c r="AL167" i="1"/>
  <c r="AL168" i="1"/>
  <c r="AX168" i="1" s="1"/>
  <c r="AL91" i="1"/>
  <c r="AX91" i="1" s="1"/>
  <c r="AL92" i="1"/>
  <c r="AX92" i="1" s="1"/>
  <c r="AL104" i="1"/>
  <c r="AU14" i="1"/>
  <c r="AO10" i="1"/>
  <c r="AO7" i="1"/>
  <c r="AK31" i="1"/>
  <c r="AM31" i="1" s="1"/>
  <c r="AK37" i="1"/>
  <c r="AM37" i="1" s="1"/>
  <c r="AK38" i="1"/>
  <c r="AM38" i="1" s="1"/>
  <c r="AK39" i="1"/>
  <c r="AM39" i="1" s="1"/>
  <c r="AK42" i="1"/>
  <c r="AM42" i="1" s="1"/>
  <c r="AK43" i="1"/>
  <c r="AM43" i="1" s="1"/>
  <c r="AK44" i="1"/>
  <c r="AM44" i="1" s="1"/>
  <c r="AK47" i="1"/>
  <c r="AA32" i="1"/>
  <c r="AN32" i="1" s="1"/>
  <c r="AL48" i="1"/>
  <c r="E6" i="4" s="1"/>
  <c r="AL70" i="1"/>
  <c r="AX70" i="1" s="1"/>
  <c r="AL74" i="1"/>
  <c r="AL85" i="1"/>
  <c r="AL95" i="1"/>
  <c r="AL106" i="1"/>
  <c r="AX106" i="1" s="1"/>
  <c r="AW106" i="1"/>
  <c r="AL118" i="1"/>
  <c r="AL124" i="1"/>
  <c r="AX124" i="1" s="1"/>
  <c r="AL150" i="1"/>
  <c r="AK151" i="1"/>
  <c r="AL156" i="1"/>
  <c r="AX156" i="1" s="1"/>
  <c r="AL157" i="1"/>
  <c r="AX157" i="1" s="1"/>
  <c r="AL88" i="1"/>
  <c r="AX88" i="1" s="1"/>
  <c r="AL89" i="1"/>
  <c r="AX89" i="1" s="1"/>
  <c r="AL101" i="1"/>
  <c r="AL47" i="1"/>
  <c r="AV95" i="1"/>
  <c r="Y32" i="1"/>
  <c r="P27" i="4"/>
  <c r="AB2" i="2"/>
  <c r="AB3" i="2"/>
  <c r="AH3" i="2"/>
  <c r="P12" i="4"/>
  <c r="AL69" i="1"/>
  <c r="AL71" i="1"/>
  <c r="AL73" i="1"/>
  <c r="AL75" i="1"/>
  <c r="AL79" i="1"/>
  <c r="AL86" i="1"/>
  <c r="AX86" i="1" s="1"/>
  <c r="P15" i="4"/>
  <c r="AV91" i="1"/>
  <c r="AL84" i="1"/>
  <c r="AV84" i="1"/>
  <c r="AL87" i="1"/>
  <c r="AL100" i="1"/>
  <c r="AW100" i="1"/>
  <c r="AL103" i="1"/>
  <c r="AW103" i="1"/>
  <c r="P18" i="4"/>
  <c r="AV101" i="1"/>
  <c r="AI100" i="1"/>
  <c r="AL107" i="1"/>
  <c r="AX107" i="1" s="1"/>
  <c r="AV105" i="1"/>
  <c r="AI116" i="1"/>
  <c r="AL116" i="1"/>
  <c r="AL119" i="1"/>
  <c r="AL122" i="1"/>
  <c r="AX122" i="1" s="1"/>
  <c r="AL127" i="1"/>
  <c r="AL166" i="1"/>
  <c r="AL169" i="1"/>
  <c r="AL172" i="1"/>
  <c r="AX172" i="1" s="1"/>
  <c r="AI149" i="1"/>
  <c r="AL148" i="1"/>
  <c r="AX148" i="1" s="1"/>
  <c r="AL151" i="1"/>
  <c r="AK154" i="1"/>
  <c r="AK157" i="1"/>
  <c r="AK149" i="1"/>
  <c r="AL149" i="1"/>
  <c r="AL152" i="1"/>
  <c r="AK155" i="1"/>
  <c r="AL155" i="1"/>
  <c r="AX155" i="1" s="1"/>
  <c r="AK164" i="1"/>
  <c r="AM164" i="1" s="1"/>
  <c r="AK153" i="1"/>
  <c r="AK156" i="1"/>
  <c r="AK116" i="1"/>
  <c r="AK100" i="1"/>
  <c r="AK101" i="1"/>
  <c r="AK102" i="1"/>
  <c r="AM102" i="1" s="1"/>
  <c r="AK103" i="1"/>
  <c r="AK107" i="1"/>
  <c r="AK108" i="1"/>
  <c r="AK111" i="1"/>
  <c r="AK105" i="1"/>
  <c r="AK106" i="1"/>
  <c r="AK84" i="1"/>
  <c r="AK85" i="1"/>
  <c r="AK90" i="1"/>
  <c r="AK92" i="1"/>
  <c r="AK87" i="1"/>
  <c r="AK89" i="1"/>
  <c r="AK68" i="1"/>
  <c r="AI64" i="1"/>
  <c r="C9" i="4" s="1"/>
  <c r="AK41" i="1"/>
  <c r="AM41" i="1" s="1"/>
  <c r="AK40" i="1"/>
  <c r="AM40" i="1" s="1"/>
  <c r="AI38" i="1"/>
  <c r="AX38" i="1" s="1"/>
  <c r="AI37" i="1"/>
  <c r="AX37" i="1" s="1"/>
  <c r="AI31" i="1"/>
  <c r="AX31" i="1" s="1"/>
  <c r="AI63" i="1"/>
  <c r="AX63" i="1" s="1"/>
  <c r="AI55" i="1"/>
  <c r="AX55" i="1" s="1"/>
  <c r="AI21" i="1"/>
  <c r="AI40" i="1"/>
  <c r="AX40" i="1" s="1"/>
  <c r="AD15" i="1" l="1"/>
  <c r="AD16" i="1" s="1"/>
  <c r="AY4" i="1"/>
  <c r="AD4" i="2"/>
  <c r="AT4" i="2" s="1"/>
  <c r="AC4" i="2"/>
  <c r="AQ4" i="2" s="1"/>
  <c r="AC3" i="2"/>
  <c r="AO3" i="2" s="1"/>
  <c r="AD3" i="2"/>
  <c r="AS3" i="2" s="1"/>
  <c r="AC2" i="2"/>
  <c r="AO2" i="2" s="1"/>
  <c r="AD2" i="2"/>
  <c r="AP2" i="2" s="1"/>
  <c r="AK3" i="2"/>
  <c r="AK4" i="2"/>
  <c r="AK2" i="2"/>
  <c r="Y15" i="1"/>
  <c r="Y16" i="1" s="1"/>
  <c r="AJ4" i="1"/>
  <c r="AR21" i="1"/>
  <c r="AS21" i="1"/>
  <c r="AQ21" i="1"/>
  <c r="AE15" i="1"/>
  <c r="AM21" i="1"/>
  <c r="AX21" i="1"/>
  <c r="AB4" i="1"/>
  <c r="AB10" i="2"/>
  <c r="AI10" i="2"/>
  <c r="AH10" i="2"/>
  <c r="AM2" i="2"/>
  <c r="AM10" i="2" s="1"/>
  <c r="AV21" i="1"/>
  <c r="C7" i="4"/>
  <c r="AX151" i="1"/>
  <c r="AM106" i="1"/>
  <c r="AM153" i="1"/>
  <c r="AX101" i="1"/>
  <c r="AM68" i="1"/>
  <c r="AP157" i="1"/>
  <c r="AV102" i="1"/>
  <c r="AP117" i="1"/>
  <c r="AW165" i="1"/>
  <c r="AV152" i="1"/>
  <c r="AP156" i="1"/>
  <c r="AV148" i="1"/>
  <c r="AX103" i="1"/>
  <c r="AW150" i="1"/>
  <c r="AP120" i="1"/>
  <c r="AV40" i="1"/>
  <c r="AV149" i="1"/>
  <c r="AV75" i="1"/>
  <c r="AX69" i="1"/>
  <c r="AW63" i="1"/>
  <c r="AW41" i="1"/>
  <c r="AV37" i="1"/>
  <c r="AM111" i="1"/>
  <c r="AW127" i="1"/>
  <c r="AW122" i="1"/>
  <c r="AP111" i="1"/>
  <c r="AW123" i="1"/>
  <c r="AT80" i="1"/>
  <c r="J12" i="4" s="1"/>
  <c r="AV120" i="1"/>
  <c r="AW47" i="1"/>
  <c r="AX76" i="1"/>
  <c r="AP122" i="1"/>
  <c r="AV111" i="1"/>
  <c r="AP75" i="1"/>
  <c r="AX149" i="1"/>
  <c r="AV43" i="1"/>
  <c r="AW39" i="1"/>
  <c r="AW21" i="1"/>
  <c r="AW170" i="1"/>
  <c r="AU153" i="1"/>
  <c r="AT153" i="1"/>
  <c r="AP154" i="1"/>
  <c r="AU156" i="1"/>
  <c r="AT156" i="1"/>
  <c r="AV151" i="1"/>
  <c r="AV155" i="1"/>
  <c r="AW153" i="1"/>
  <c r="AU154" i="1"/>
  <c r="AT154" i="1"/>
  <c r="AT157" i="1"/>
  <c r="AU157" i="1"/>
  <c r="AV153" i="1"/>
  <c r="AU155" i="1"/>
  <c r="AT155" i="1"/>
  <c r="AP153" i="1"/>
  <c r="AP155" i="1"/>
  <c r="AV156" i="1"/>
  <c r="AV154" i="1"/>
  <c r="L24" i="4"/>
  <c r="AW117" i="1"/>
  <c r="AX116" i="1"/>
  <c r="AX105" i="1"/>
  <c r="AX75" i="1"/>
  <c r="AM72" i="1"/>
  <c r="AV55" i="1"/>
  <c r="AV44" i="1"/>
  <c r="AV42" i="1"/>
  <c r="AV166" i="1"/>
  <c r="AM172" i="1"/>
  <c r="AM167" i="1"/>
  <c r="AV168" i="1"/>
  <c r="AV169" i="1"/>
  <c r="AV167" i="1"/>
  <c r="AX167" i="1"/>
  <c r="AV164" i="1"/>
  <c r="AU170" i="1"/>
  <c r="AT170" i="1"/>
  <c r="AP170" i="1"/>
  <c r="AU169" i="1"/>
  <c r="AT169" i="1"/>
  <c r="AP169" i="1"/>
  <c r="AT167" i="1"/>
  <c r="AU167" i="1"/>
  <c r="AP167" i="1"/>
  <c r="AT166" i="1"/>
  <c r="AU166" i="1"/>
  <c r="AP166" i="1"/>
  <c r="AU168" i="1"/>
  <c r="AT168" i="1"/>
  <c r="AP168" i="1"/>
  <c r="AT165" i="1"/>
  <c r="AU165" i="1"/>
  <c r="AP165" i="1"/>
  <c r="AK176" i="1"/>
  <c r="D30" i="4" s="1"/>
  <c r="AO176" i="1"/>
  <c r="H30" i="4" s="1"/>
  <c r="AN176" i="1"/>
  <c r="G30" i="4" s="1"/>
  <c r="AW176" i="1"/>
  <c r="M30" i="4" s="1"/>
  <c r="AU164" i="1"/>
  <c r="AT164" i="1"/>
  <c r="AP164" i="1"/>
  <c r="AI176" i="1"/>
  <c r="C30" i="4" s="1"/>
  <c r="AT152" i="1"/>
  <c r="AU152" i="1"/>
  <c r="AM156" i="1"/>
  <c r="AU151" i="1"/>
  <c r="AT151" i="1"/>
  <c r="AP151" i="1"/>
  <c r="AU150" i="1"/>
  <c r="AT150" i="1"/>
  <c r="AP150" i="1"/>
  <c r="AU149" i="1"/>
  <c r="AT149" i="1"/>
  <c r="AP149" i="1"/>
  <c r="AK160" i="1"/>
  <c r="D27" i="4" s="1"/>
  <c r="O27" i="4"/>
  <c r="AO160" i="1"/>
  <c r="H27" i="4" s="1"/>
  <c r="AN160" i="1"/>
  <c r="G27" i="4" s="1"/>
  <c r="AM148" i="1"/>
  <c r="AU148" i="1"/>
  <c r="AT148" i="1"/>
  <c r="AP148" i="1"/>
  <c r="AU112" i="1"/>
  <c r="K18" i="4" s="1"/>
  <c r="AT112" i="1"/>
  <c r="J18" i="4" s="1"/>
  <c r="AT90" i="1"/>
  <c r="AU90" i="1"/>
  <c r="AT38" i="1"/>
  <c r="AU38" i="1"/>
  <c r="AP38" i="1"/>
  <c r="P9" i="4"/>
  <c r="AO64" i="1"/>
  <c r="H9" i="4" s="1"/>
  <c r="AN64" i="1"/>
  <c r="G9" i="4" s="1"/>
  <c r="AU127" i="1"/>
  <c r="AT127" i="1"/>
  <c r="AT111" i="1"/>
  <c r="AU111" i="1"/>
  <c r="P6" i="4"/>
  <c r="AN48" i="1"/>
  <c r="G6" i="4" s="1"/>
  <c r="AO48" i="1"/>
  <c r="H6" i="4" s="1"/>
  <c r="AW48" i="1"/>
  <c r="M6" i="4" s="1"/>
  <c r="AT63" i="1"/>
  <c r="AU63" i="1"/>
  <c r="AP63" i="1"/>
  <c r="AT44" i="1"/>
  <c r="AU44" i="1"/>
  <c r="AP44" i="1"/>
  <c r="AU42" i="1"/>
  <c r="AT42" i="1"/>
  <c r="AP42" i="1"/>
  <c r="AM105" i="1"/>
  <c r="AT31" i="1"/>
  <c r="AU31" i="1"/>
  <c r="AP31" i="1"/>
  <c r="AB32" i="1"/>
  <c r="AU88" i="1"/>
  <c r="AT88" i="1"/>
  <c r="AP88" i="1"/>
  <c r="AX87" i="1"/>
  <c r="AD32" i="1"/>
  <c r="AY32" i="1" s="1"/>
  <c r="AT39" i="1"/>
  <c r="AU39" i="1"/>
  <c r="AP39" i="1"/>
  <c r="AM70" i="1"/>
  <c r="AM108" i="1"/>
  <c r="AX79" i="1"/>
  <c r="AX95" i="1"/>
  <c r="P3" i="4"/>
  <c r="AO32" i="1"/>
  <c r="H3" i="4" s="1"/>
  <c r="G3" i="4"/>
  <c r="AU7" i="1"/>
  <c r="AW121" i="1"/>
  <c r="AT108" i="1"/>
  <c r="AU108" i="1"/>
  <c r="AU72" i="1"/>
  <c r="AT72" i="1"/>
  <c r="AT21" i="1"/>
  <c r="AU21" i="1"/>
  <c r="AP21" i="1"/>
  <c r="AV128" i="1"/>
  <c r="L21" i="4" s="1"/>
  <c r="AU117" i="1"/>
  <c r="AT117" i="1"/>
  <c r="AU120" i="1"/>
  <c r="AT120" i="1"/>
  <c r="AT47" i="1"/>
  <c r="AU47" i="1"/>
  <c r="AP47" i="1"/>
  <c r="AX84" i="1"/>
  <c r="AP127" i="1"/>
  <c r="AV31" i="1"/>
  <c r="AU70" i="1"/>
  <c r="AT70" i="1"/>
  <c r="AV88" i="1"/>
  <c r="AU37" i="1"/>
  <c r="AT37" i="1"/>
  <c r="AP37" i="1"/>
  <c r="AT55" i="1"/>
  <c r="AU55" i="1"/>
  <c r="AP55" i="1"/>
  <c r="AV64" i="1"/>
  <c r="L9" i="4" s="1"/>
  <c r="AU122" i="1"/>
  <c r="AT122" i="1"/>
  <c r="AU40" i="1"/>
  <c r="AT40" i="1"/>
  <c r="AP40" i="1"/>
  <c r="AW38" i="1"/>
  <c r="AT102" i="1"/>
  <c r="AU102" i="1"/>
  <c r="AU43" i="1"/>
  <c r="AT43" i="1"/>
  <c r="AP43" i="1"/>
  <c r="AU41" i="1"/>
  <c r="AT41" i="1"/>
  <c r="AP41" i="1"/>
  <c r="AU75" i="1"/>
  <c r="AT75" i="1"/>
  <c r="G24" i="4"/>
  <c r="H24" i="4"/>
  <c r="O24" i="4"/>
  <c r="P21" i="4"/>
  <c r="AO4" i="1"/>
  <c r="AU9" i="1"/>
  <c r="AW124" i="1"/>
  <c r="AM124" i="1"/>
  <c r="AU124" i="1"/>
  <c r="AT124" i="1"/>
  <c r="AP124" i="1"/>
  <c r="AU11" i="1"/>
  <c r="AU123" i="1"/>
  <c r="AT123" i="1"/>
  <c r="AP123" i="1"/>
  <c r="AU10" i="1"/>
  <c r="AM121" i="1"/>
  <c r="AX121" i="1"/>
  <c r="AU121" i="1"/>
  <c r="AT121" i="1"/>
  <c r="AP121" i="1"/>
  <c r="AU8" i="1"/>
  <c r="AU6" i="1"/>
  <c r="AT119" i="1"/>
  <c r="AU119" i="1"/>
  <c r="AP119" i="1"/>
  <c r="AK6" i="1"/>
  <c r="AM6" i="1" s="1"/>
  <c r="AV119" i="1"/>
  <c r="AM118" i="1"/>
  <c r="AU5" i="1"/>
  <c r="AX118" i="1"/>
  <c r="AV118" i="1"/>
  <c r="AI128" i="1"/>
  <c r="C21" i="4" s="1"/>
  <c r="AT118" i="1"/>
  <c r="AU118" i="1"/>
  <c r="AP118" i="1"/>
  <c r="AU3" i="1"/>
  <c r="AU116" i="1"/>
  <c r="AT116" i="1"/>
  <c r="AP116" i="1"/>
  <c r="AV116" i="1"/>
  <c r="AM116" i="1"/>
  <c r="AL128" i="1"/>
  <c r="E21" i="4" s="1"/>
  <c r="AK128" i="1"/>
  <c r="D21" i="4" s="1"/>
  <c r="O21" i="4"/>
  <c r="AO128" i="1"/>
  <c r="H21" i="4" s="1"/>
  <c r="AN128" i="1"/>
  <c r="G21" i="4" s="1"/>
  <c r="AM166" i="1"/>
  <c r="AX166" i="1"/>
  <c r="AM168" i="1"/>
  <c r="AM169" i="1"/>
  <c r="AX169" i="1"/>
  <c r="AM152" i="1"/>
  <c r="AX152" i="1"/>
  <c r="AM150" i="1"/>
  <c r="AX150" i="1"/>
  <c r="AM155" i="1"/>
  <c r="AM149" i="1"/>
  <c r="AM151" i="1"/>
  <c r="AM154" i="1"/>
  <c r="E24" i="4"/>
  <c r="AM122" i="1"/>
  <c r="AM127" i="1"/>
  <c r="AX127" i="1"/>
  <c r="AM119" i="1"/>
  <c r="AX119" i="1"/>
  <c r="AM47" i="1"/>
  <c r="AX47" i="1"/>
  <c r="AM71" i="1"/>
  <c r="AX71" i="1"/>
  <c r="AM74" i="1"/>
  <c r="AX74" i="1"/>
  <c r="AX68" i="1"/>
  <c r="AM73" i="1"/>
  <c r="AX73" i="1"/>
  <c r="AX85" i="1"/>
  <c r="AM88" i="1"/>
  <c r="AM103" i="1"/>
  <c r="AX104" i="1"/>
  <c r="AW108" i="1"/>
  <c r="AV108" i="1"/>
  <c r="AP108" i="1"/>
  <c r="AK10" i="1"/>
  <c r="AM10" i="1" s="1"/>
  <c r="AM107" i="1"/>
  <c r="AP107" i="1"/>
  <c r="AV107" i="1"/>
  <c r="AW107" i="1"/>
  <c r="AV106" i="1"/>
  <c r="AI9" i="1"/>
  <c r="AP106" i="1"/>
  <c r="AP105" i="1"/>
  <c r="AW105" i="1"/>
  <c r="AP103" i="1"/>
  <c r="AI6" i="1"/>
  <c r="AV103" i="1"/>
  <c r="AM104" i="1"/>
  <c r="AP104" i="1"/>
  <c r="AI7" i="1"/>
  <c r="AW104" i="1"/>
  <c r="AV104" i="1"/>
  <c r="AW101" i="1"/>
  <c r="AP101" i="1"/>
  <c r="AL112" i="1"/>
  <c r="E18" i="4" s="1"/>
  <c r="AK4" i="1"/>
  <c r="AM4" i="1" s="1"/>
  <c r="AV100" i="1"/>
  <c r="AI112" i="1"/>
  <c r="C18" i="4" s="1"/>
  <c r="AN112" i="1"/>
  <c r="G18" i="4" s="1"/>
  <c r="O18" i="4"/>
  <c r="AO112" i="1"/>
  <c r="H18" i="4" s="1"/>
  <c r="AP100" i="1"/>
  <c r="AX100" i="1"/>
  <c r="AI4" i="1"/>
  <c r="C10" i="4"/>
  <c r="L10" i="4"/>
  <c r="M7" i="4"/>
  <c r="AM86" i="1"/>
  <c r="AM95" i="1"/>
  <c r="AP95" i="1"/>
  <c r="AW95" i="1"/>
  <c r="AP92" i="1"/>
  <c r="AM92" i="1"/>
  <c r="AW91" i="1"/>
  <c r="AP91" i="1"/>
  <c r="AM91" i="1"/>
  <c r="AW90" i="1"/>
  <c r="AV90" i="1"/>
  <c r="AP90" i="1"/>
  <c r="AM89" i="1"/>
  <c r="AM87" i="1"/>
  <c r="AP87" i="1"/>
  <c r="AV87" i="1"/>
  <c r="AP86" i="1"/>
  <c r="AW86" i="1"/>
  <c r="AV86" i="1"/>
  <c r="AP85" i="1"/>
  <c r="AW85" i="1"/>
  <c r="AV85" i="1"/>
  <c r="AO96" i="1"/>
  <c r="H15" i="4" s="1"/>
  <c r="AN96" i="1"/>
  <c r="G15" i="4" s="1"/>
  <c r="AW84" i="1"/>
  <c r="AP84" i="1"/>
  <c r="AM79" i="1"/>
  <c r="AO14" i="1"/>
  <c r="AV14" i="1"/>
  <c r="AW14" i="1"/>
  <c r="AP14" i="1"/>
  <c r="AM76" i="1"/>
  <c r="AO11" i="1"/>
  <c r="AI11" i="1"/>
  <c r="AP76" i="1"/>
  <c r="AM75" i="1"/>
  <c r="AK9" i="1"/>
  <c r="AM9" i="1" s="1"/>
  <c r="AO9" i="1"/>
  <c r="AK8" i="1"/>
  <c r="AM8" i="1" s="1"/>
  <c r="AO8" i="1"/>
  <c r="AP73" i="1"/>
  <c r="AW72" i="1"/>
  <c r="AV72" i="1"/>
  <c r="AP72" i="1"/>
  <c r="AK7" i="1"/>
  <c r="AM7" i="1" s="1"/>
  <c r="AO6" i="1"/>
  <c r="AP71" i="1"/>
  <c r="AV71" i="1"/>
  <c r="AW71" i="1"/>
  <c r="AW70" i="1"/>
  <c r="AV70" i="1"/>
  <c r="AK5" i="1"/>
  <c r="AM5" i="1" s="1"/>
  <c r="AO5" i="1"/>
  <c r="AM69" i="1"/>
  <c r="AI80" i="1"/>
  <c r="C12" i="4" s="1"/>
  <c r="AO3" i="1"/>
  <c r="AP3" i="1"/>
  <c r="AK80" i="1"/>
  <c r="D12" i="4" s="1"/>
  <c r="AO80" i="1"/>
  <c r="H12" i="4" s="1"/>
  <c r="AN80" i="1"/>
  <c r="G12" i="4" s="1"/>
  <c r="AW3" i="1"/>
  <c r="AV3" i="1"/>
  <c r="AP68" i="1"/>
  <c r="AK14" i="1"/>
  <c r="AM14" i="1" s="1"/>
  <c r="AK48" i="1"/>
  <c r="AK11" i="1"/>
  <c r="AM11" i="1" s="1"/>
  <c r="AK64" i="1"/>
  <c r="D9" i="4" s="1"/>
  <c r="AI32" i="1"/>
  <c r="AP9" i="1"/>
  <c r="AM101" i="1"/>
  <c r="AI8" i="1"/>
  <c r="AL64" i="1"/>
  <c r="E9" i="4" s="1"/>
  <c r="AI48" i="1"/>
  <c r="AM90" i="1"/>
  <c r="AM85" i="1"/>
  <c r="AK112" i="1"/>
  <c r="D18" i="4" s="1"/>
  <c r="AI160" i="1"/>
  <c r="C27" i="4" s="1"/>
  <c r="AL160" i="1"/>
  <c r="E27" i="4" s="1"/>
  <c r="AV112" i="1"/>
  <c r="L18" i="4" s="1"/>
  <c r="AM157" i="1"/>
  <c r="AK32" i="1"/>
  <c r="AI10" i="1"/>
  <c r="AI5" i="1"/>
  <c r="AL80" i="1"/>
  <c r="E12" i="4" s="1"/>
  <c r="AM84" i="1"/>
  <c r="AL96" i="1"/>
  <c r="E15" i="4" s="1"/>
  <c r="AK96" i="1"/>
  <c r="D15" i="4" s="1"/>
  <c r="AM100" i="1"/>
  <c r="D24" i="4"/>
  <c r="AL176" i="1"/>
  <c r="E30" i="4" s="1"/>
  <c r="C24" i="4"/>
  <c r="AI96" i="1"/>
  <c r="C15" i="4" s="1"/>
  <c r="AI14" i="1"/>
  <c r="AJ15" i="1" l="1"/>
  <c r="AW4" i="1"/>
  <c r="AT4" i="1"/>
  <c r="AO4" i="2"/>
  <c r="E7" i="4"/>
  <c r="AU4" i="1"/>
  <c r="AQ4" i="1"/>
  <c r="AP4" i="1"/>
  <c r="AV4" i="1"/>
  <c r="AW32" i="1"/>
  <c r="M3" i="4" s="1"/>
  <c r="AS32" i="1"/>
  <c r="AQ32" i="1"/>
  <c r="AR32" i="1"/>
  <c r="AB15" i="1"/>
  <c r="AB16" i="1" s="1"/>
  <c r="AS4" i="1"/>
  <c r="AR4" i="1"/>
  <c r="AD10" i="2"/>
  <c r="AK10" i="2"/>
  <c r="AC10" i="2"/>
  <c r="AN2" i="2"/>
  <c r="AV3" i="2"/>
  <c r="AW3" i="2"/>
  <c r="AX4" i="2"/>
  <c r="AV4" i="2"/>
  <c r="AW4" i="2"/>
  <c r="AV2" i="2"/>
  <c r="AW2" i="2"/>
  <c r="P40" i="4"/>
  <c r="AN15" i="1"/>
  <c r="G40" i="4" s="1"/>
  <c r="J10" i="4"/>
  <c r="K10" i="4"/>
  <c r="AU80" i="1"/>
  <c r="K12" i="4" s="1"/>
  <c r="O30" i="4"/>
  <c r="P30" i="4"/>
  <c r="AP7" i="1"/>
  <c r="AX7" i="1"/>
  <c r="O40" i="4"/>
  <c r="AW7" i="1"/>
  <c r="AV32" i="1"/>
  <c r="L3" i="4" s="1"/>
  <c r="AV7" i="1"/>
  <c r="G7" i="4"/>
  <c r="P7" i="4"/>
  <c r="L7" i="4"/>
  <c r="G10" i="4"/>
  <c r="P10" i="4"/>
  <c r="AP3" i="2"/>
  <c r="AY3" i="2"/>
  <c r="AQ3" i="2"/>
  <c r="AT176" i="1"/>
  <c r="J30" i="4" s="1"/>
  <c r="AU176" i="1"/>
  <c r="K30" i="4" s="1"/>
  <c r="AP176" i="1"/>
  <c r="I30" i="4" s="1"/>
  <c r="AV176" i="1"/>
  <c r="L30" i="4" s="1"/>
  <c r="AT160" i="1"/>
  <c r="J27" i="4" s="1"/>
  <c r="AU160" i="1"/>
  <c r="K27" i="4" s="1"/>
  <c r="AP160" i="1"/>
  <c r="I27" i="4" s="1"/>
  <c r="AV160" i="1"/>
  <c r="L27" i="4" s="1"/>
  <c r="AW160" i="1"/>
  <c r="M27" i="4" s="1"/>
  <c r="AU96" i="1"/>
  <c r="K15" i="4" s="1"/>
  <c r="AT96" i="1"/>
  <c r="J15" i="4" s="1"/>
  <c r="AX5" i="1"/>
  <c r="AX32" i="1"/>
  <c r="N3" i="4" s="1"/>
  <c r="C3" i="4"/>
  <c r="AV48" i="1"/>
  <c r="L6" i="4" s="1"/>
  <c r="AM32" i="1"/>
  <c r="F3" i="4" s="1"/>
  <c r="D3" i="4"/>
  <c r="AU64" i="1"/>
  <c r="K9" i="4" s="1"/>
  <c r="AT64" i="1"/>
  <c r="J9" i="4" s="1"/>
  <c r="AP64" i="1"/>
  <c r="I9" i="4" s="1"/>
  <c r="AT32" i="1"/>
  <c r="J3" i="4" s="1"/>
  <c r="AU32" i="1"/>
  <c r="K3" i="4" s="1"/>
  <c r="AP32" i="1"/>
  <c r="I3" i="4" s="1"/>
  <c r="AW64" i="1"/>
  <c r="M9" i="4" s="1"/>
  <c r="AT48" i="1"/>
  <c r="J6" i="4" s="1"/>
  <c r="AU48" i="1"/>
  <c r="K6" i="4" s="1"/>
  <c r="AP48" i="1"/>
  <c r="I6" i="4" s="1"/>
  <c r="AX48" i="1"/>
  <c r="N6" i="4" s="1"/>
  <c r="C6" i="4"/>
  <c r="AW96" i="1"/>
  <c r="M15" i="4" s="1"/>
  <c r="AM48" i="1"/>
  <c r="F6" i="4" s="1"/>
  <c r="D6" i="4"/>
  <c r="J24" i="4"/>
  <c r="K24" i="4"/>
  <c r="I24" i="4"/>
  <c r="M24" i="4"/>
  <c r="AU2" i="2"/>
  <c r="AT2" i="2"/>
  <c r="BA2" i="2"/>
  <c r="AS2" i="2"/>
  <c r="AX128" i="1"/>
  <c r="N21" i="4" s="1"/>
  <c r="AU128" i="1"/>
  <c r="K21" i="4" s="1"/>
  <c r="AT128" i="1"/>
  <c r="J21" i="4" s="1"/>
  <c r="AP128" i="1"/>
  <c r="I21" i="4" s="1"/>
  <c r="AM128" i="1"/>
  <c r="F21" i="4" s="1"/>
  <c r="AW128" i="1"/>
  <c r="M21" i="4" s="1"/>
  <c r="AM176" i="1"/>
  <c r="F30" i="4" s="1"/>
  <c r="AX176" i="1"/>
  <c r="N30" i="4" s="1"/>
  <c r="AM160" i="1"/>
  <c r="F27" i="4" s="1"/>
  <c r="AX160" i="1"/>
  <c r="N27" i="4" s="1"/>
  <c r="N24" i="4"/>
  <c r="F24" i="4"/>
  <c r="AX8" i="1"/>
  <c r="AX3" i="1"/>
  <c r="AX14" i="1"/>
  <c r="AM64" i="1"/>
  <c r="F9" i="4" s="1"/>
  <c r="AX64" i="1"/>
  <c r="N9" i="4" s="1"/>
  <c r="AX80" i="1"/>
  <c r="N12" i="4" s="1"/>
  <c r="AX96" i="1"/>
  <c r="N15" i="4" s="1"/>
  <c r="AP4" i="2"/>
  <c r="AR4" i="2" s="1"/>
  <c r="AN4" i="2"/>
  <c r="AZ4" i="2" s="1"/>
  <c r="BA4" i="2"/>
  <c r="AU4" i="2"/>
  <c r="AX2" i="2"/>
  <c r="M10" i="4"/>
  <c r="AS4" i="2"/>
  <c r="AY4" i="2"/>
  <c r="AX3" i="2"/>
  <c r="AY2" i="2"/>
  <c r="N7" i="4"/>
  <c r="AX11" i="1"/>
  <c r="AX10" i="1"/>
  <c r="AX9" i="1"/>
  <c r="AX6" i="1"/>
  <c r="AW112" i="1"/>
  <c r="M18" i="4" s="1"/>
  <c r="AM112" i="1"/>
  <c r="F18" i="4" s="1"/>
  <c r="AX4" i="1"/>
  <c r="AX112" i="1"/>
  <c r="N18" i="4" s="1"/>
  <c r="AP112" i="1"/>
  <c r="I18" i="4" s="1"/>
  <c r="O10" i="4"/>
  <c r="I10" i="4"/>
  <c r="AQ2" i="2"/>
  <c r="AR2" i="2" s="1"/>
  <c r="O7" i="4"/>
  <c r="H7" i="4"/>
  <c r="I7" i="4"/>
  <c r="H10" i="4"/>
  <c r="K7" i="4"/>
  <c r="J7" i="4"/>
  <c r="AW10" i="1"/>
  <c r="AP10" i="1"/>
  <c r="AV10" i="1"/>
  <c r="AP96" i="1"/>
  <c r="I15" i="4" s="1"/>
  <c r="AV96" i="1"/>
  <c r="L15" i="4" s="1"/>
  <c r="AP11" i="1"/>
  <c r="AW11" i="1"/>
  <c r="AV11" i="1"/>
  <c r="AV9" i="1"/>
  <c r="AW9" i="1"/>
  <c r="AP8" i="1"/>
  <c r="AV8" i="1"/>
  <c r="AK15" i="1"/>
  <c r="D40" i="4" s="1"/>
  <c r="AW8" i="1"/>
  <c r="AP6" i="1"/>
  <c r="AW6" i="1"/>
  <c r="AI15" i="1"/>
  <c r="C40" i="4" s="1"/>
  <c r="AV6" i="1"/>
  <c r="AV5" i="1"/>
  <c r="AW5" i="1"/>
  <c r="AP5" i="1"/>
  <c r="AM80" i="1"/>
  <c r="F12" i="4" s="1"/>
  <c r="AP80" i="1"/>
  <c r="I12" i="4" s="1"/>
  <c r="AO15" i="1"/>
  <c r="H40" i="4" s="1"/>
  <c r="AL15" i="1"/>
  <c r="E40" i="4" s="1"/>
  <c r="AV80" i="1"/>
  <c r="L12" i="4" s="1"/>
  <c r="AW80" i="1"/>
  <c r="M12" i="4" s="1"/>
  <c r="AN3" i="2"/>
  <c r="BA3" i="2"/>
  <c r="AT3" i="2"/>
  <c r="AU3" i="2"/>
  <c r="AY15" i="1"/>
  <c r="AM96" i="1"/>
  <c r="F15" i="4" s="1"/>
  <c r="AQ10" i="2" l="1"/>
  <c r="E41" i="4" s="1"/>
  <c r="AT15" i="1"/>
  <c r="J40" i="4" s="1"/>
  <c r="AO10" i="2"/>
  <c r="AW15" i="1"/>
  <c r="M40" i="4" s="1"/>
  <c r="AS15" i="1"/>
  <c r="AR15" i="1"/>
  <c r="AQ15" i="1"/>
  <c r="AY10" i="2"/>
  <c r="M41" i="4" s="1"/>
  <c r="AV10" i="2"/>
  <c r="J41" i="4" s="1"/>
  <c r="AW10" i="2"/>
  <c r="K41" i="4" s="1"/>
  <c r="AZ3" i="2"/>
  <c r="AR3" i="2"/>
  <c r="AU15" i="1"/>
  <c r="K40" i="4" s="1"/>
  <c r="BA10" i="2"/>
  <c r="O41" i="4" s="1"/>
  <c r="P41" i="4"/>
  <c r="F7" i="4"/>
  <c r="D7" i="4"/>
  <c r="N10" i="4"/>
  <c r="E10" i="4"/>
  <c r="F10" i="4"/>
  <c r="D10" i="4"/>
  <c r="AZ2" i="2"/>
  <c r="AX10" i="2"/>
  <c r="L41" i="4" s="1"/>
  <c r="AX15" i="1"/>
  <c r="N40" i="4" s="1"/>
  <c r="AP10" i="2"/>
  <c r="AN10" i="2"/>
  <c r="AM15" i="1"/>
  <c r="F40" i="4" s="1"/>
  <c r="AV15" i="1"/>
  <c r="L40" i="4" s="1"/>
  <c r="AP15" i="1"/>
  <c r="I40" i="4" s="1"/>
  <c r="AU10" i="2"/>
  <c r="I41" i="4" s="1"/>
  <c r="AT10" i="2"/>
  <c r="H41" i="4" s="1"/>
  <c r="AS10" i="2"/>
  <c r="G41" i="4" s="1"/>
  <c r="AZ10" i="2" l="1"/>
  <c r="N41" i="4" s="1"/>
  <c r="C41" i="4"/>
  <c r="AR10" i="2"/>
  <c r="F41" i="4" s="1"/>
  <c r="D41" i="4"/>
</calcChain>
</file>

<file path=xl/sharedStrings.xml><?xml version="1.0" encoding="utf-8"?>
<sst xmlns="http://schemas.openxmlformats.org/spreadsheetml/2006/main" count="9331" uniqueCount="430">
  <si>
    <t>Johnson</t>
  </si>
  <si>
    <t>Kannas</t>
  </si>
  <si>
    <t>Hardwick</t>
  </si>
  <si>
    <t>Townsend</t>
  </si>
  <si>
    <t>AB</t>
  </si>
  <si>
    <t>1B</t>
  </si>
  <si>
    <t>2B</t>
  </si>
  <si>
    <t>3B</t>
  </si>
  <si>
    <t>HR</t>
  </si>
  <si>
    <t>Sac</t>
  </si>
  <si>
    <t>BB</t>
  </si>
  <si>
    <t>HBP</t>
  </si>
  <si>
    <t>K</t>
  </si>
  <si>
    <t>PA</t>
  </si>
  <si>
    <t>BA</t>
  </si>
  <si>
    <t>OBP</t>
  </si>
  <si>
    <t>SLG</t>
  </si>
  <si>
    <t>OPS</t>
  </si>
  <si>
    <t>ROE</t>
  </si>
  <si>
    <t>ROE-K</t>
  </si>
  <si>
    <t>GB-H</t>
  </si>
  <si>
    <t>FB-H</t>
  </si>
  <si>
    <t>GB-O</t>
  </si>
  <si>
    <t>FB-O</t>
  </si>
  <si>
    <t>GB-T</t>
  </si>
  <si>
    <t>FB-T</t>
  </si>
  <si>
    <t>BIP</t>
  </si>
  <si>
    <t>GB-E</t>
  </si>
  <si>
    <t>FB-E</t>
  </si>
  <si>
    <t>Hits</t>
  </si>
  <si>
    <t>TB</t>
  </si>
  <si>
    <t>Hits + BB+HBP</t>
  </si>
  <si>
    <t>Totals</t>
  </si>
  <si>
    <t>Season Totals</t>
  </si>
  <si>
    <t>1b</t>
  </si>
  <si>
    <t>2b</t>
  </si>
  <si>
    <t>3b</t>
  </si>
  <si>
    <t>Pitches</t>
  </si>
  <si>
    <t>Inn</t>
  </si>
  <si>
    <t>DP</t>
  </si>
  <si>
    <t>BIP%</t>
  </si>
  <si>
    <t>oBA</t>
  </si>
  <si>
    <t>oOBS</t>
  </si>
  <si>
    <t>BB%</t>
  </si>
  <si>
    <t>K%</t>
  </si>
  <si>
    <t>Slug</t>
  </si>
  <si>
    <t>Total</t>
  </si>
  <si>
    <t>Outs/BIP</t>
  </si>
  <si>
    <t>O+E/BIP</t>
  </si>
  <si>
    <t>BABIP</t>
  </si>
  <si>
    <t>ISO</t>
  </si>
  <si>
    <t>H+E/BIP</t>
  </si>
  <si>
    <t>TB+BB+E</t>
  </si>
  <si>
    <t>Runs</t>
  </si>
  <si>
    <t>P/Bat</t>
  </si>
  <si>
    <t>O/BIP</t>
  </si>
  <si>
    <t>Name</t>
  </si>
  <si>
    <t>Hitting</t>
  </si>
  <si>
    <t>Pitching</t>
  </si>
  <si>
    <t>G7 - Marlins</t>
  </si>
  <si>
    <t>Safe%</t>
  </si>
  <si>
    <t>G8 - Cubs</t>
  </si>
  <si>
    <t>G9 - Braves</t>
  </si>
  <si>
    <t>G10 - Cubs</t>
  </si>
  <si>
    <t>E*RA</t>
  </si>
  <si>
    <t>Bolton</t>
  </si>
  <si>
    <t>G11 - Braves (Tournament)</t>
  </si>
  <si>
    <t>G12 - Cardinals (Tournament)</t>
  </si>
  <si>
    <t>Redd</t>
  </si>
  <si>
    <t>Wilson</t>
  </si>
  <si>
    <t>Fitts</t>
  </si>
  <si>
    <t>Gant</t>
  </si>
  <si>
    <t>Taylor</t>
  </si>
  <si>
    <t>Jones</t>
  </si>
  <si>
    <t>LD-H</t>
  </si>
  <si>
    <t>LD-O</t>
  </si>
  <si>
    <t>LD-T</t>
  </si>
  <si>
    <t>Plyman</t>
  </si>
  <si>
    <t>G2 - Bulls</t>
  </si>
  <si>
    <t>G3 - Scrappers</t>
  </si>
  <si>
    <t>1-3</t>
  </si>
  <si>
    <t>3U</t>
  </si>
  <si>
    <t>4-3</t>
  </si>
  <si>
    <t>5-3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</si>
  <si>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</si>
  <si>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</si>
  <si>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</si>
  <si>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</si>
  <si>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</si>
  <si>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</si>
  <si>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</si>
  <si>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</si>
  <si>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</si>
  <si>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2-3</t>
  </si>
  <si>
    <t>P1</t>
  </si>
  <si>
    <t>P2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</si>
  <si>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</si>
  <si>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</si>
  <si>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</si>
  <si>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</si>
  <si>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</si>
  <si>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</si>
  <si>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</si>
  <si>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</si>
  <si>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</si>
  <si>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Ground Ball Errors</t>
  </si>
  <si>
    <t>Fly Ball Errors</t>
  </si>
  <si>
    <t>Total Errors</t>
  </si>
  <si>
    <t>Total Plays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</si>
  <si>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</si>
  <si>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</si>
  <si>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</si>
  <si>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</si>
  <si>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</si>
  <si>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</si>
  <si>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</si>
  <si>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</si>
  <si>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</si>
  <si>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OF-A 7</t>
  </si>
  <si>
    <t>OF-A 8</t>
  </si>
  <si>
    <t>OF-A 9</t>
  </si>
  <si>
    <t>Ground Balls and Outfield Assists</t>
  </si>
  <si>
    <t>Fly Balls</t>
  </si>
  <si>
    <t>Beard</t>
  </si>
  <si>
    <t>Williamson</t>
  </si>
  <si>
    <t>Pennington</t>
  </si>
  <si>
    <t>Leavell</t>
  </si>
  <si>
    <t>Craft</t>
  </si>
  <si>
    <t>Lietch</t>
  </si>
  <si>
    <t>Regional - 1</t>
  </si>
  <si>
    <t>Regional - 2</t>
  </si>
  <si>
    <t>Regional B1</t>
  </si>
  <si>
    <t>Regional B2</t>
  </si>
  <si>
    <t>Regional P1</t>
  </si>
  <si>
    <t>Regional P2</t>
  </si>
  <si>
    <t>State P1</t>
  </si>
  <si>
    <t>State P2</t>
  </si>
  <si>
    <t>State B1</t>
  </si>
  <si>
    <t>State B2</t>
  </si>
  <si>
    <t>GB%</t>
  </si>
  <si>
    <t>FB%</t>
  </si>
  <si>
    <t>LD%</t>
  </si>
  <si>
    <t>Column1</t>
  </si>
  <si>
    <t>Column33</t>
  </si>
  <si>
    <t>Column34</t>
  </si>
  <si>
    <t>Column35</t>
  </si>
  <si>
    <t>Column36</t>
  </si>
  <si>
    <t>Column37</t>
  </si>
  <si>
    <t>OB</t>
  </si>
  <si>
    <t>WS P1</t>
  </si>
  <si>
    <t>WS P2</t>
  </si>
  <si>
    <t>WS B1</t>
  </si>
  <si>
    <t>WS B2</t>
  </si>
  <si>
    <t>WS B3</t>
  </si>
  <si>
    <t>WS B4 **</t>
  </si>
  <si>
    <t>Hits+BB+HBP</t>
  </si>
  <si>
    <t>Smalley</t>
  </si>
  <si>
    <t>Hart</t>
  </si>
  <si>
    <t>Miller</t>
  </si>
  <si>
    <t>Harcrow</t>
  </si>
  <si>
    <t>Williams</t>
  </si>
  <si>
    <t>Cooley</t>
  </si>
  <si>
    <t>Loftis</t>
  </si>
  <si>
    <t>Todd</t>
  </si>
  <si>
    <t>Mapp</t>
  </si>
  <si>
    <t>Evans</t>
  </si>
  <si>
    <t>Turner</t>
  </si>
  <si>
    <t>Kirkland</t>
  </si>
  <si>
    <t>PF-O</t>
  </si>
  <si>
    <t>Sac-F</t>
  </si>
  <si>
    <t>RBI-O</t>
  </si>
  <si>
    <t>GB-E (T)</t>
  </si>
  <si>
    <t>GB-E(T)</t>
  </si>
  <si>
    <t>H+BB</t>
  </si>
  <si>
    <t>CS</t>
  </si>
  <si>
    <t>P-Off</t>
  </si>
  <si>
    <t>Assist</t>
  </si>
  <si>
    <t>6-3/4/5</t>
  </si>
  <si>
    <t>Regional - 1 (Tuscaloosa All-Stars)</t>
  </si>
  <si>
    <t>Regional - 2 (South Bibb)</t>
  </si>
  <si>
    <t>Regional B1 - Taylorville</t>
  </si>
  <si>
    <t>Regional B2 - South Bibb</t>
  </si>
  <si>
    <t>Appearances</t>
  </si>
  <si>
    <t>Game P1 - Bulls</t>
  </si>
  <si>
    <t>Game P2 - Tincaps</t>
  </si>
  <si>
    <t>Game 1 - Iron Birds</t>
  </si>
  <si>
    <t>Game 2 - Storm</t>
  </si>
  <si>
    <t>Spencer</t>
  </si>
  <si>
    <t>Nader</t>
  </si>
  <si>
    <t>Chapin, B</t>
  </si>
  <si>
    <t>Chapin, S</t>
  </si>
  <si>
    <t>Patton</t>
  </si>
  <si>
    <t>Pate</t>
  </si>
  <si>
    <t>Phillippi</t>
  </si>
  <si>
    <t>Remmert</t>
  </si>
  <si>
    <t>Bass</t>
  </si>
  <si>
    <t>Shirley</t>
  </si>
  <si>
    <t>IF-hit</t>
  </si>
  <si>
    <t>G2 - Storm</t>
  </si>
  <si>
    <t>E-Drop</t>
  </si>
  <si>
    <t>GB-if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</si>
  <si>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</si>
  <si>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</si>
  <si>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</si>
  <si>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</si>
  <si>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</si>
  <si>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</si>
  <si>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</si>
  <si>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</si>
  <si>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</si>
  <si>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</si>
  <si>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(IF-hit)</t>
  </si>
  <si>
    <t>Inc in GB</t>
  </si>
  <si>
    <t>Game 3 - Tincaps</t>
  </si>
  <si>
    <t>Game 4 - Hot Rods</t>
  </si>
  <si>
    <t>oBA+Err</t>
  </si>
  <si>
    <t>BA+Err</t>
  </si>
  <si>
    <t>Game 5 - Trash Pandas</t>
  </si>
  <si>
    <t>Game 6 - Rockhounds</t>
  </si>
  <si>
    <t>G7 - Bats</t>
  </si>
  <si>
    <t>Bulls</t>
  </si>
  <si>
    <t>Powell</t>
  </si>
  <si>
    <t>Bradford</t>
  </si>
  <si>
    <t>Harshman</t>
  </si>
  <si>
    <t>Patterson</t>
  </si>
  <si>
    <t>Anders</t>
  </si>
  <si>
    <t>Johnston</t>
  </si>
  <si>
    <t>Oswalt</t>
  </si>
  <si>
    <t>Holman</t>
  </si>
  <si>
    <t>Averette</t>
  </si>
  <si>
    <t>Ikard</t>
  </si>
  <si>
    <t>Galyon</t>
  </si>
  <si>
    <t>O'Briant</t>
  </si>
  <si>
    <t>Davis</t>
  </si>
  <si>
    <t>Plowman</t>
  </si>
  <si>
    <t>Burks</t>
  </si>
  <si>
    <t>Cole</t>
  </si>
  <si>
    <t>Rhodes</t>
  </si>
  <si>
    <t>Dogan</t>
  </si>
  <si>
    <t>Wiggins</t>
  </si>
  <si>
    <t>Dixon</t>
  </si>
  <si>
    <t>Faust</t>
  </si>
  <si>
    <t>Ackerman</t>
  </si>
  <si>
    <t>Haley</t>
  </si>
  <si>
    <t>Swann</t>
  </si>
  <si>
    <t>Cannon</t>
  </si>
  <si>
    <t>Sutton</t>
  </si>
  <si>
    <t>Naves</t>
  </si>
  <si>
    <t>Merriwether</t>
  </si>
  <si>
    <t>Eaton</t>
  </si>
  <si>
    <t>Dempsey</t>
  </si>
  <si>
    <t>Petty</t>
  </si>
  <si>
    <t>McPhail</t>
  </si>
  <si>
    <t>Merriweather</t>
  </si>
  <si>
    <t>Hyde</t>
  </si>
  <si>
    <t>Deal</t>
  </si>
  <si>
    <t>Allen</t>
  </si>
  <si>
    <t>Bats</t>
  </si>
  <si>
    <t>Iron Birds</t>
  </si>
  <si>
    <t>Storm</t>
  </si>
  <si>
    <t>Hot Rods</t>
  </si>
  <si>
    <t>Pandas</t>
  </si>
  <si>
    <t>Tincaps</t>
  </si>
  <si>
    <t>Rockhounds</t>
  </si>
  <si>
    <t>Marauders</t>
  </si>
  <si>
    <t>Merriweather, F</t>
  </si>
  <si>
    <t>Merriweather, T</t>
  </si>
  <si>
    <t>Team</t>
  </si>
  <si>
    <t>Trash Pandas</t>
  </si>
  <si>
    <t>Total Pitchers</t>
  </si>
  <si>
    <t>Pitchers &gt; 20</t>
  </si>
  <si>
    <t>Pitchers Multiple Games</t>
  </si>
  <si>
    <t>High %</t>
  </si>
  <si>
    <t>Top 2%</t>
  </si>
  <si>
    <t>&gt;10%</t>
  </si>
  <si>
    <t>G8 - Bulls</t>
  </si>
  <si>
    <t>OLD Pitch</t>
  </si>
  <si>
    <t>OLD App</t>
  </si>
  <si>
    <t>&gt;5%</t>
  </si>
  <si>
    <t>Pitchers &gt; 20 = Pitchers with more than 20 pitches in season</t>
  </si>
  <si>
    <t>Total Pitchers = Number of pitchers used for any amount</t>
  </si>
  <si>
    <t>Pitchers with Multiple games: Pitchers who threw in at least 2 games</t>
  </si>
  <si>
    <t>High % = % of team pitches thrown by highest used pitcher on that team</t>
  </si>
  <si>
    <t>Top 2% = % of team pitches thrown by 2 highest used pitchers on that team</t>
  </si>
  <si>
    <t>&gt;10% = Number of pitchers who threw at least 10% of team total</t>
  </si>
  <si>
    <t>&gt;5% = Number of pitchers who threw at least 5% of team total</t>
  </si>
  <si>
    <t>T1 - Trash Pandas</t>
  </si>
  <si>
    <t>L 4-12</t>
  </si>
  <si>
    <t>W 5-3</t>
  </si>
  <si>
    <t>L 2-14</t>
  </si>
  <si>
    <t>W 10-5</t>
  </si>
  <si>
    <t>L 7-8</t>
  </si>
  <si>
    <t>W 6-4</t>
  </si>
  <si>
    <t>W 7-4</t>
  </si>
  <si>
    <t>L 10-11</t>
  </si>
  <si>
    <t>L 1-9</t>
  </si>
  <si>
    <t>W 9-6</t>
  </si>
  <si>
    <t>T2 - Iron Birds</t>
  </si>
  <si>
    <t>T3 - Bulls (C*)</t>
  </si>
  <si>
    <t>If-hit</t>
  </si>
  <si>
    <t>GP1</t>
  </si>
  <si>
    <t>GP2</t>
  </si>
  <si>
    <t>RS</t>
  </si>
  <si>
    <t>RA</t>
  </si>
  <si>
    <t>RD</t>
  </si>
  <si>
    <t>Scoring 1</t>
  </si>
  <si>
    <t>Scoring 2</t>
  </si>
  <si>
    <t>Scoring 3</t>
  </si>
  <si>
    <t>Sum_Scoring</t>
  </si>
  <si>
    <t>Blank</t>
  </si>
  <si>
    <t>Score_T</t>
  </si>
  <si>
    <t>Score_20</t>
  </si>
  <si>
    <t>Score_M</t>
  </si>
  <si>
    <t>Score_H</t>
  </si>
  <si>
    <t>Score_2</t>
  </si>
  <si>
    <t>Score%</t>
  </si>
  <si>
    <t>Sum_Score</t>
  </si>
  <si>
    <t>Pitchers &gt; 100</t>
  </si>
  <si>
    <t>Gray</t>
  </si>
  <si>
    <t>Nunn</t>
  </si>
  <si>
    <t>Rabuka</t>
  </si>
  <si>
    <t>Game P1 - White Sox</t>
  </si>
  <si>
    <t>Game P2 - Rockies</t>
  </si>
  <si>
    <t>Game P3 - Astros</t>
  </si>
  <si>
    <t>Chapin</t>
  </si>
  <si>
    <t>E-Throw</t>
  </si>
  <si>
    <t>P1 - White Sox</t>
  </si>
  <si>
    <t>P2 - Rockies</t>
  </si>
  <si>
    <t>P3 - Astros</t>
  </si>
  <si>
    <t>GP3</t>
  </si>
  <si>
    <t>P3</t>
  </si>
  <si>
    <t>Per Game:</t>
  </si>
  <si>
    <t>Innings</t>
  </si>
  <si>
    <t>Outs</t>
  </si>
  <si>
    <t>Astros</t>
  </si>
  <si>
    <t>Athletics</t>
  </si>
  <si>
    <t>Braves</t>
  </si>
  <si>
    <t>Cardinals</t>
  </si>
  <si>
    <t>Dbacks</t>
  </si>
  <si>
    <t>Dodgers</t>
  </si>
  <si>
    <t>Giants</t>
  </si>
  <si>
    <t>Mariners</t>
  </si>
  <si>
    <t>Padres</t>
  </si>
  <si>
    <t>Phillies</t>
  </si>
  <si>
    <t>Rangers</t>
  </si>
  <si>
    <t>Red Sox</t>
  </si>
  <si>
    <t>Rockies</t>
  </si>
  <si>
    <t>White Sox</t>
  </si>
  <si>
    <t>Yankees</t>
  </si>
  <si>
    <t>Date</t>
  </si>
  <si>
    <t>Opponent</t>
  </si>
  <si>
    <t>Scored</t>
  </si>
  <si>
    <t>Allowed</t>
  </si>
  <si>
    <t>Meriweather, T</t>
  </si>
  <si>
    <t>Stephens, R</t>
  </si>
  <si>
    <t>Oliver</t>
  </si>
  <si>
    <t>A's</t>
  </si>
  <si>
    <t>Paulk</t>
  </si>
  <si>
    <t>Wright</t>
  </si>
  <si>
    <t>Randall</t>
  </si>
  <si>
    <t>Case</t>
  </si>
  <si>
    <t>Clark</t>
  </si>
  <si>
    <t>Ward</t>
  </si>
  <si>
    <t>Roberts</t>
  </si>
  <si>
    <t>Boothe</t>
  </si>
  <si>
    <t>Bradley</t>
  </si>
  <si>
    <t>Dogan, M</t>
  </si>
  <si>
    <t>Brignac</t>
  </si>
  <si>
    <t>Patrick</t>
  </si>
  <si>
    <t>Stimac</t>
  </si>
  <si>
    <t>Diamondbacks</t>
  </si>
  <si>
    <t>Carden, J</t>
  </si>
  <si>
    <t>Glover, G</t>
  </si>
  <si>
    <t>Dockery</t>
  </si>
  <si>
    <t>Hudson</t>
  </si>
  <si>
    <t>Deason</t>
  </si>
  <si>
    <t>Perkins</t>
  </si>
  <si>
    <t>Hembree</t>
  </si>
  <si>
    <t>Minor</t>
  </si>
  <si>
    <t>Kizzia</t>
  </si>
  <si>
    <t>Sparks</t>
  </si>
  <si>
    <t>Hardin</t>
  </si>
  <si>
    <t>Nolin</t>
  </si>
  <si>
    <t>Lawrence</t>
  </si>
  <si>
    <t>Winters</t>
  </si>
  <si>
    <t>George</t>
  </si>
  <si>
    <t>Cabrera</t>
  </si>
  <si>
    <t>Barton</t>
  </si>
  <si>
    <t>Moore</t>
  </si>
  <si>
    <t>Row Labels</t>
  </si>
  <si>
    <t>Grand Total</t>
  </si>
  <si>
    <t>Sum of Pitches</t>
  </si>
  <si>
    <t>Column Labels</t>
  </si>
  <si>
    <t>Game P4 - Mariners (C*)</t>
  </si>
  <si>
    <t>Safe</t>
  </si>
  <si>
    <t>Game 1 - Dbacks</t>
  </si>
  <si>
    <t>Games</t>
  </si>
  <si>
    <t>GP4</t>
  </si>
  <si>
    <t>P4 - Mariners (C*)</t>
  </si>
  <si>
    <t>Game 2 - Rockies</t>
  </si>
  <si>
    <t>Game 3 - Yankees</t>
  </si>
  <si>
    <t>G1 - Dbacks</t>
  </si>
  <si>
    <t>G2 - Rockies</t>
  </si>
  <si>
    <t>P4</t>
  </si>
  <si>
    <t>G11</t>
  </si>
  <si>
    <t>G12</t>
  </si>
  <si>
    <t>G13</t>
  </si>
  <si>
    <t>G14</t>
  </si>
  <si>
    <t>6 Games</t>
  </si>
  <si>
    <t>G3 - Yankees</t>
  </si>
  <si>
    <t>NA</t>
  </si>
  <si>
    <t>FALL 2023</t>
  </si>
  <si>
    <t>Fall</t>
  </si>
  <si>
    <t>Spring</t>
  </si>
  <si>
    <t>All 10 - Fall</t>
  </si>
  <si>
    <t>All 10 - Spring</t>
  </si>
  <si>
    <t>Total - Returns Fall</t>
  </si>
  <si>
    <t>Total -Returns Spr</t>
  </si>
  <si>
    <t>Scaled Spring (pa)</t>
  </si>
  <si>
    <t>New 4 - Scaled PA</t>
  </si>
  <si>
    <t>All 10 - Scaled PA</t>
  </si>
  <si>
    <t>New 4 - Fall</t>
  </si>
  <si>
    <t>New 4 - Spring</t>
  </si>
  <si>
    <t>Game 4 - Padres</t>
  </si>
  <si>
    <t>Game 5 - Cardinals</t>
  </si>
  <si>
    <t>Wright - Pickup</t>
  </si>
  <si>
    <t>G4 - Padres</t>
  </si>
  <si>
    <t>G5 - Cardinals</t>
  </si>
  <si>
    <t>G:</t>
  </si>
  <si>
    <t>Pickup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</si>
</sst>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164" fontId="0" fillId="0" borderId="0" xfId="0" applyNumberFormat="1"/>
    <xf numFmtId="0" fontId="2" fillId="0" borderId="0" xfId="0" applyFont="1"/>
    <xf numFmtId="165" fontId="0" fillId="0" borderId="0" xfId="1" applyNumberFormat="1" applyFont="1"/>
    <xf numFmtId="164" fontId="2" fillId="0" borderId="0" xfId="0" applyNumberFormat="1" applyFont="1"/>
    <xf numFmtId="165" fontId="2" fillId="0" borderId="0" xfId="1" applyNumberFormat="1" applyFont="1"/>
    <xf numFmtId="2" fontId="2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0" fillId="0" borderId="0" xfId="1" applyNumberFormat="1" applyFont="1"/>
    <xf numFmtId="164" fontId="2" fillId="0" borderId="0" xfId="1" applyNumberFormat="1" applyFont="1"/>
    <xf numFmtId="164" fontId="0" fillId="0" borderId="0" xfId="0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1" applyNumberFormat="1" applyFont="1" applyAlignment="1">
      <alignment horizontal="center"/>
    </xf>
    <xf numFmtId="0" fontId="0" fillId="2" borderId="0" xfId="0" applyFill="1" applyAlignment="1">
      <alignment horizontal="center"/>
    </xf>
    <xf numFmtId="49" fontId="2" fillId="0" borderId="0" xfId="0" applyNumberFormat="1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3" xfId="0" applyFont="1" applyBorder="1" applyAlignment="1">
      <alignment horizontal="center"/>
    </xf>
    <xf numFmtId="0" fontId="6" fillId="0" borderId="4" xfId="0" applyFont="1" applyBorder="1"/>
    <xf numFmtId="164" fontId="6" fillId="0" borderId="0" xfId="0" applyNumberFormat="1" applyFont="1"/>
    <xf numFmtId="165" fontId="6" fillId="0" borderId="0" xfId="1" applyNumberFormat="1" applyFont="1" applyBorder="1"/>
    <xf numFmtId="165" fontId="6" fillId="0" borderId="5" xfId="1" applyNumberFormat="1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164" fontId="5" fillId="0" borderId="7" xfId="0" applyNumberFormat="1" applyFont="1" applyBorder="1"/>
    <xf numFmtId="165" fontId="5" fillId="0" borderId="7" xfId="1" applyNumberFormat="1" applyFont="1" applyBorder="1"/>
    <xf numFmtId="165" fontId="6" fillId="0" borderId="8" xfId="1" applyNumberFormat="1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165" fontId="5" fillId="0" borderId="8" xfId="1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0" fontId="6" fillId="0" borderId="6" xfId="0" applyFont="1" applyBorder="1"/>
    <xf numFmtId="165" fontId="6" fillId="0" borderId="0" xfId="1" applyNumberFormat="1" applyFont="1"/>
    <xf numFmtId="165" fontId="5" fillId="0" borderId="2" xfId="1" applyNumberFormat="1" applyFont="1" applyBorder="1"/>
    <xf numFmtId="165" fontId="6" fillId="0" borderId="2" xfId="1" applyNumberFormat="1" applyFont="1" applyBorder="1"/>
    <xf numFmtId="164" fontId="1" fillId="0" borderId="0" xfId="1" applyNumberFormat="1" applyFont="1"/>
    <xf numFmtId="165" fontId="1" fillId="0" borderId="0" xfId="1" applyNumberFormat="1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7" fillId="0" borderId="1" xfId="0" applyFont="1" applyBorder="1"/>
    <xf numFmtId="0" fontId="7" fillId="0" borderId="0" xfId="0" applyFont="1" applyAlignment="1">
      <alignment horizontal="center"/>
    </xf>
    <xf numFmtId="0" fontId="8" fillId="0" borderId="4" xfId="0" applyFont="1" applyBorder="1"/>
    <xf numFmtId="2" fontId="8" fillId="0" borderId="0" xfId="0" applyNumberFormat="1" applyFont="1" applyAlignment="1">
      <alignment horizontal="center"/>
    </xf>
    <xf numFmtId="0" fontId="7" fillId="0" borderId="6" xfId="0" applyFont="1" applyBorder="1"/>
    <xf numFmtId="2" fontId="7" fillId="0" borderId="0" xfId="0" applyNumberFormat="1" applyFont="1" applyAlignment="1">
      <alignment horizontal="center"/>
    </xf>
    <xf numFmtId="0" fontId="8" fillId="0" borderId="1" xfId="0" applyFont="1" applyBorder="1"/>
    <xf numFmtId="0" fontId="7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5" fontId="8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165" fontId="7" fillId="0" borderId="2" xfId="1" applyNumberFormat="1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165" fontId="8" fillId="0" borderId="0" xfId="1" applyNumberFormat="1" applyFont="1" applyBorder="1" applyAlignment="1">
      <alignment horizontal="right"/>
    </xf>
    <xf numFmtId="164" fontId="8" fillId="0" borderId="0" xfId="0" applyNumberFormat="1" applyFont="1" applyAlignment="1">
      <alignment horizontal="right"/>
    </xf>
    <xf numFmtId="165" fontId="8" fillId="0" borderId="5" xfId="1" applyNumberFormat="1" applyFont="1" applyBorder="1" applyAlignment="1">
      <alignment horizontal="right"/>
    </xf>
    <xf numFmtId="165" fontId="7" fillId="0" borderId="7" xfId="1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165" fontId="7" fillId="0" borderId="8" xfId="1" applyNumberFormat="1" applyFont="1" applyBorder="1" applyAlignment="1">
      <alignment horizontal="right"/>
    </xf>
    <xf numFmtId="0" fontId="8" fillId="0" borderId="2" xfId="0" applyFont="1" applyBorder="1" applyAlignment="1">
      <alignment horizontal="right"/>
    </xf>
    <xf numFmtId="165" fontId="8" fillId="0" borderId="8" xfId="1" applyNumberFormat="1" applyFont="1" applyBorder="1" applyAlignment="1">
      <alignment horizontal="right"/>
    </xf>
    <xf numFmtId="165" fontId="8" fillId="0" borderId="2" xfId="1" applyNumberFormat="1" applyFont="1" applyBorder="1" applyAlignment="1">
      <alignment horizontal="right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164" fontId="8" fillId="5" borderId="0" xfId="0" applyNumberFormat="1" applyFont="1" applyFill="1" applyAlignment="1">
      <alignment horizontal="right"/>
    </xf>
    <xf numFmtId="165" fontId="8" fillId="6" borderId="0" xfId="1" applyNumberFormat="1" applyFont="1" applyFill="1" applyBorder="1" applyAlignment="1">
      <alignment horizontal="right"/>
    </xf>
    <xf numFmtId="165" fontId="8" fillId="5" borderId="5" xfId="1" applyNumberFormat="1" applyFont="1" applyFill="1" applyBorder="1" applyAlignment="1">
      <alignment horizontal="right"/>
    </xf>
    <xf numFmtId="165" fontId="8" fillId="7" borderId="0" xfId="1" applyNumberFormat="1" applyFont="1" applyFill="1" applyBorder="1" applyAlignment="1">
      <alignment horizontal="right"/>
    </xf>
    <xf numFmtId="164" fontId="8" fillId="7" borderId="0" xfId="0" applyNumberFormat="1" applyFont="1" applyFill="1" applyAlignment="1">
      <alignment horizontal="right"/>
    </xf>
    <xf numFmtId="0" fontId="9" fillId="0" borderId="7" xfId="0" applyFont="1" applyBorder="1" applyAlignment="1">
      <alignment horizontal="center"/>
    </xf>
    <xf numFmtId="16" fontId="0" fillId="0" borderId="0" xfId="0" applyNumberFormat="1"/>
    <xf numFmtId="2" fontId="0" fillId="0" borderId="0" xfId="0" applyNumberFormat="1"/>
    <xf numFmtId="0" fontId="0" fillId="0" borderId="9" xfId="0" applyBorder="1"/>
    <xf numFmtId="16" fontId="0" fillId="0" borderId="9" xfId="0" applyNumberFormat="1" applyBorder="1"/>
    <xf numFmtId="10" fontId="0" fillId="0" borderId="0" xfId="1" applyNumberFormat="1" applyFont="1"/>
    <xf numFmtId="10" fontId="0" fillId="0" borderId="0" xfId="0" applyNumberFormat="1"/>
    <xf numFmtId="0" fontId="0" fillId="0" borderId="10" xfId="0" applyBorder="1"/>
    <xf numFmtId="16" fontId="0" fillId="0" borderId="10" xfId="0" applyNumberFormat="1" applyBorder="1"/>
    <xf numFmtId="0" fontId="8" fillId="0" borderId="0" xfId="0" applyFont="1" applyAlignment="1">
      <alignment horizontal="left"/>
    </xf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8" fillId="7" borderId="4" xfId="0" applyFont="1" applyFill="1" applyBorder="1"/>
    <xf numFmtId="0" fontId="8" fillId="7" borderId="0" xfId="0" applyFont="1" applyFill="1" applyAlignment="1">
      <alignment horizontal="center"/>
    </xf>
    <xf numFmtId="10" fontId="2" fillId="0" borderId="0" xfId="1" applyNumberFormat="1" applyFont="1"/>
    <xf numFmtId="165" fontId="7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7" fillId="0" borderId="2" xfId="0" applyFont="1" applyBorder="1"/>
    <xf numFmtId="0" fontId="7" fillId="0" borderId="7" xfId="0" applyFont="1" applyBorder="1"/>
    <xf numFmtId="165" fontId="8" fillId="0" borderId="0" xfId="1" applyNumberFormat="1" applyFont="1" applyFill="1" applyBorder="1" applyAlignment="1">
      <alignment horizontal="right"/>
    </xf>
    <xf numFmtId="0" fontId="10" fillId="0" borderId="4" xfId="0" applyFont="1" applyBorder="1"/>
    <xf numFmtId="0" fontId="10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165" fontId="10" fillId="0" borderId="0" xfId="1" applyNumberFormat="1" applyFont="1" applyBorder="1" applyAlignment="1">
      <alignment horizontal="right"/>
    </xf>
    <xf numFmtId="164" fontId="10" fillId="5" borderId="0" xfId="0" applyNumberFormat="1" applyFont="1" applyFill="1" applyAlignment="1">
      <alignment horizontal="right"/>
    </xf>
    <xf numFmtId="165" fontId="10" fillId="6" borderId="0" xfId="1" applyNumberFormat="1" applyFont="1" applyFill="1" applyBorder="1" applyAlignment="1">
      <alignment horizontal="right"/>
    </xf>
    <xf numFmtId="165" fontId="10" fillId="7" borderId="0" xfId="1" applyNumberFormat="1" applyFont="1" applyFill="1" applyBorder="1" applyAlignment="1">
      <alignment horizontal="right"/>
    </xf>
    <xf numFmtId="164" fontId="10" fillId="7" borderId="0" xfId="0" applyNumberFormat="1" applyFont="1" applyFill="1" applyAlignment="1">
      <alignment horizontal="right"/>
    </xf>
    <xf numFmtId="165" fontId="10" fillId="5" borderId="5" xfId="1" applyNumberFormat="1" applyFont="1" applyFill="1" applyBorder="1" applyAlignment="1">
      <alignment horizontal="right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1244"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numFmt numFmtId="164" formatCode="0.000"/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14" formatCode="0.00%"/>
    </dxf>
    <dxf>
      <numFmt numFmtId="14" formatCode="0.00%"/>
    </dxf>
    <dxf>
      <numFmt numFmtId="0" formatCode="General"/>
    </dxf>
    <dxf>
      <numFmt numFmtId="0" formatCode="General"/>
    </dxf>
    <dxf>
      <numFmt numFmtId="19" formatCode="m/d/yyyy"/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  <dxf>
      <font>
        <b/>
        <i/>
        <color theme="9" tint="-0.24994659260841701"/>
      </font>
      <fill>
        <patternFill patternType="solid">
          <bgColor theme="4" tint="0.79995117038483843"/>
        </patternFill>
      </fill>
    </dxf>
    <dxf>
      <font>
        <b/>
        <i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ach" refreshedDate="45355.39819699074" createdVersion="8" refreshedVersion="8" minRefreshableVersion="3" recordCount="61" xr:uid="{C0A3E0EB-9E55-4A6B-91CC-A48959CFBF79}">
  <cacheSource type="worksheet">
    <worksheetSource name="Table3"/>
  </cacheSource>
  <cacheFields count="7">
    <cacheField name="Team" numFmtId="0">
      <sharedItems count="15">
        <s v="Yankees"/>
        <s v="Giants"/>
        <s v="A's"/>
        <s v="Braves"/>
        <s v="Dodgers"/>
        <s v="Red Sox"/>
        <s v="Rockies"/>
        <s v="Mariners"/>
        <s v="Phillies"/>
        <s v="Rangers"/>
        <s v="Cardinals"/>
        <s v="Astros"/>
        <s v="Diamondbacks"/>
        <s v="White Sox"/>
        <s v="Padres"/>
      </sharedItems>
    </cacheField>
    <cacheField name="Date" numFmtId="14">
      <sharedItems containsSemiMixedTypes="0" containsNonDate="0" containsDate="1" containsString="0" minDate="2024-03-02T00:00:00" maxDate="2024-03-04T00:00:00" count="2">
        <d v="2024-03-02T00:00:00"/>
        <d v="2024-03-03T00:00:00"/>
      </sharedItems>
    </cacheField>
    <cacheField name="Name" numFmtId="0">
      <sharedItems count="55">
        <s v="Anders"/>
        <s v="Meriweather, T"/>
        <s v="Stephens, R"/>
        <s v="Oliver"/>
        <s v="Paulk"/>
        <s v="Wright"/>
        <s v="Johnston"/>
        <s v="Randall"/>
        <s v="Johnson"/>
        <s v="Chapin"/>
        <s v="Spencer"/>
        <s v="Case"/>
        <s v="Clark"/>
        <s v="Ward"/>
        <s v="Roberts"/>
        <s v="Pate"/>
        <s v="Plowman"/>
        <s v="Boothe"/>
        <s v="Bradley"/>
        <s v="Dogan, M"/>
        <s v="Dixon"/>
        <s v="Brignac"/>
        <s v="Deal"/>
        <s v="Rhodes"/>
        <s v="Averette"/>
        <s v="Patrick"/>
        <s v="Dempsey"/>
        <s v="Powell"/>
        <s v="Stimac"/>
        <s v="Carden, J"/>
        <s v="Glover, G"/>
        <s v="Dockery"/>
        <s v="Hudson"/>
        <s v="Bradford"/>
        <s v="Deason"/>
        <s v="Perkins"/>
        <s v="Naves"/>
        <s v="Hembree"/>
        <s v="Wiggins"/>
        <s v="Minor"/>
        <s v="Kizzia"/>
        <s v="Swann"/>
        <s v="Sparks"/>
        <s v="Hardin"/>
        <s v="Nolin"/>
        <s v="Oswalt"/>
        <s v="Lawrence"/>
        <s v="Winters"/>
        <s v="Galyon"/>
        <s v="Harshman"/>
        <s v="George"/>
        <s v="Cabrera"/>
        <s v="Gray"/>
        <s v="Barton"/>
        <s v="Moore"/>
      </sharedItems>
    </cacheField>
    <cacheField name="Pitches" numFmtId="0">
      <sharedItems containsSemiMixedTypes="0" containsString="0" containsNumber="1" containsInteger="1" minValue="6" maxValue="67"/>
    </cacheField>
    <cacheField name="Opponent" numFmtId="0">
      <sharedItems containsBlank="1" count="2">
        <s v="Braves"/>
        <m/>
      </sharedItems>
    </cacheField>
    <cacheField name="Scored" numFmtId="0">
      <sharedItems containsString="0" containsBlank="1" containsNumber="1" containsInteger="1" minValue="6" maxValue="6"/>
    </cacheField>
    <cacheField name="Allowed" numFmtId="0">
      <sharedItems containsString="0" containsBlank="1" containsNumber="1" containsInteger="1" minValue="2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  <x v="0"/>
    <n v="33"/>
    <x v="0"/>
    <n v="6"/>
    <n v="2"/>
  </r>
  <r>
    <x v="0"/>
    <x v="0"/>
    <x v="1"/>
    <n v="16"/>
    <x v="0"/>
    <n v="6"/>
    <n v="2"/>
  </r>
  <r>
    <x v="1"/>
    <x v="0"/>
    <x v="2"/>
    <n v="46"/>
    <x v="1"/>
    <m/>
    <m/>
  </r>
  <r>
    <x v="1"/>
    <x v="0"/>
    <x v="3"/>
    <n v="50"/>
    <x v="1"/>
    <m/>
    <m/>
  </r>
  <r>
    <x v="2"/>
    <x v="0"/>
    <x v="4"/>
    <n v="59"/>
    <x v="1"/>
    <m/>
    <m/>
  </r>
  <r>
    <x v="2"/>
    <x v="0"/>
    <x v="5"/>
    <n v="17"/>
    <x v="1"/>
    <m/>
    <m/>
  </r>
  <r>
    <x v="2"/>
    <x v="0"/>
    <x v="6"/>
    <n v="8"/>
    <x v="1"/>
    <m/>
    <m/>
  </r>
  <r>
    <x v="3"/>
    <x v="0"/>
    <x v="7"/>
    <n v="60"/>
    <x v="1"/>
    <m/>
    <m/>
  </r>
  <r>
    <x v="3"/>
    <x v="0"/>
    <x v="8"/>
    <n v="34"/>
    <x v="1"/>
    <m/>
    <m/>
  </r>
  <r>
    <x v="4"/>
    <x v="0"/>
    <x v="9"/>
    <n v="41"/>
    <x v="1"/>
    <m/>
    <m/>
  </r>
  <r>
    <x v="4"/>
    <x v="0"/>
    <x v="10"/>
    <n v="38"/>
    <x v="1"/>
    <m/>
    <m/>
  </r>
  <r>
    <x v="2"/>
    <x v="0"/>
    <x v="11"/>
    <n v="41"/>
    <x v="1"/>
    <m/>
    <m/>
  </r>
  <r>
    <x v="2"/>
    <x v="0"/>
    <x v="6"/>
    <n v="20"/>
    <x v="1"/>
    <m/>
    <m/>
  </r>
  <r>
    <x v="5"/>
    <x v="0"/>
    <x v="12"/>
    <n v="53"/>
    <x v="1"/>
    <m/>
    <m/>
  </r>
  <r>
    <x v="5"/>
    <x v="0"/>
    <x v="13"/>
    <n v="36"/>
    <x v="1"/>
    <m/>
    <m/>
  </r>
  <r>
    <x v="5"/>
    <x v="0"/>
    <x v="14"/>
    <n v="16"/>
    <x v="1"/>
    <m/>
    <m/>
  </r>
  <r>
    <x v="6"/>
    <x v="0"/>
    <x v="15"/>
    <n v="40"/>
    <x v="1"/>
    <m/>
    <m/>
  </r>
  <r>
    <x v="6"/>
    <x v="0"/>
    <x v="16"/>
    <n v="48"/>
    <x v="1"/>
    <m/>
    <m/>
  </r>
  <r>
    <x v="6"/>
    <x v="0"/>
    <x v="17"/>
    <n v="30"/>
    <x v="1"/>
    <m/>
    <m/>
  </r>
  <r>
    <x v="7"/>
    <x v="0"/>
    <x v="18"/>
    <n v="47"/>
    <x v="1"/>
    <m/>
    <m/>
  </r>
  <r>
    <x v="7"/>
    <x v="0"/>
    <x v="19"/>
    <n v="38"/>
    <x v="1"/>
    <m/>
    <m/>
  </r>
  <r>
    <x v="7"/>
    <x v="0"/>
    <x v="20"/>
    <n v="37"/>
    <x v="1"/>
    <m/>
    <m/>
  </r>
  <r>
    <x v="8"/>
    <x v="0"/>
    <x v="21"/>
    <n v="65"/>
    <x v="1"/>
    <m/>
    <m/>
  </r>
  <r>
    <x v="8"/>
    <x v="0"/>
    <x v="22"/>
    <n v="20"/>
    <x v="1"/>
    <m/>
    <m/>
  </r>
  <r>
    <x v="9"/>
    <x v="0"/>
    <x v="23"/>
    <n v="32"/>
    <x v="1"/>
    <m/>
    <m/>
  </r>
  <r>
    <x v="9"/>
    <x v="0"/>
    <x v="24"/>
    <n v="13"/>
    <x v="1"/>
    <m/>
    <m/>
  </r>
  <r>
    <x v="9"/>
    <x v="0"/>
    <x v="24"/>
    <n v="39"/>
    <x v="1"/>
    <m/>
    <m/>
  </r>
  <r>
    <x v="9"/>
    <x v="0"/>
    <x v="23"/>
    <n v="19"/>
    <x v="1"/>
    <m/>
    <m/>
  </r>
  <r>
    <x v="10"/>
    <x v="0"/>
    <x v="25"/>
    <n v="32"/>
    <x v="1"/>
    <m/>
    <m/>
  </r>
  <r>
    <x v="10"/>
    <x v="0"/>
    <x v="26"/>
    <n v="11"/>
    <x v="1"/>
    <m/>
    <m/>
  </r>
  <r>
    <x v="11"/>
    <x v="0"/>
    <x v="27"/>
    <n v="34"/>
    <x v="1"/>
    <m/>
    <m/>
  </r>
  <r>
    <x v="11"/>
    <x v="0"/>
    <x v="28"/>
    <n v="20"/>
    <x v="1"/>
    <m/>
    <m/>
  </r>
  <r>
    <x v="12"/>
    <x v="0"/>
    <x v="29"/>
    <n v="31"/>
    <x v="1"/>
    <m/>
    <m/>
  </r>
  <r>
    <x v="12"/>
    <x v="0"/>
    <x v="30"/>
    <n v="45"/>
    <x v="1"/>
    <m/>
    <m/>
  </r>
  <r>
    <x v="13"/>
    <x v="0"/>
    <x v="31"/>
    <n v="48"/>
    <x v="1"/>
    <m/>
    <m/>
  </r>
  <r>
    <x v="13"/>
    <x v="0"/>
    <x v="32"/>
    <n v="24"/>
    <x v="1"/>
    <m/>
    <m/>
  </r>
  <r>
    <x v="11"/>
    <x v="1"/>
    <x v="33"/>
    <n v="36"/>
    <x v="1"/>
    <m/>
    <m/>
  </r>
  <r>
    <x v="11"/>
    <x v="1"/>
    <x v="34"/>
    <n v="35"/>
    <x v="1"/>
    <m/>
    <m/>
  </r>
  <r>
    <x v="1"/>
    <x v="1"/>
    <x v="1"/>
    <n v="53"/>
    <x v="1"/>
    <m/>
    <m/>
  </r>
  <r>
    <x v="1"/>
    <x v="1"/>
    <x v="35"/>
    <n v="54"/>
    <x v="1"/>
    <m/>
    <m/>
  </r>
  <r>
    <x v="10"/>
    <x v="1"/>
    <x v="36"/>
    <n v="44"/>
    <x v="1"/>
    <m/>
    <m/>
  </r>
  <r>
    <x v="10"/>
    <x v="1"/>
    <x v="37"/>
    <n v="43"/>
    <x v="1"/>
    <m/>
    <m/>
  </r>
  <r>
    <x v="10"/>
    <x v="1"/>
    <x v="38"/>
    <n v="6"/>
    <x v="1"/>
    <m/>
    <m/>
  </r>
  <r>
    <x v="13"/>
    <x v="1"/>
    <x v="39"/>
    <n v="26"/>
    <x v="1"/>
    <m/>
    <m/>
  </r>
  <r>
    <x v="13"/>
    <x v="1"/>
    <x v="40"/>
    <n v="22"/>
    <x v="1"/>
    <m/>
    <m/>
  </r>
  <r>
    <x v="3"/>
    <x v="1"/>
    <x v="41"/>
    <n v="36"/>
    <x v="1"/>
    <m/>
    <m/>
  </r>
  <r>
    <x v="3"/>
    <x v="1"/>
    <x v="42"/>
    <n v="26"/>
    <x v="1"/>
    <m/>
    <m/>
  </r>
  <r>
    <x v="3"/>
    <x v="1"/>
    <x v="43"/>
    <n v="17"/>
    <x v="1"/>
    <m/>
    <m/>
  </r>
  <r>
    <x v="14"/>
    <x v="1"/>
    <x v="44"/>
    <n v="59"/>
    <x v="1"/>
    <m/>
    <m/>
  </r>
  <r>
    <x v="14"/>
    <x v="1"/>
    <x v="45"/>
    <n v="26"/>
    <x v="1"/>
    <m/>
    <m/>
  </r>
  <r>
    <x v="14"/>
    <x v="0"/>
    <x v="46"/>
    <n v="67"/>
    <x v="1"/>
    <m/>
    <m/>
  </r>
  <r>
    <x v="14"/>
    <x v="0"/>
    <x v="47"/>
    <n v="35"/>
    <x v="1"/>
    <m/>
    <m/>
  </r>
  <r>
    <x v="5"/>
    <x v="1"/>
    <x v="14"/>
    <n v="44"/>
    <x v="1"/>
    <m/>
    <m/>
  </r>
  <r>
    <x v="5"/>
    <x v="1"/>
    <x v="48"/>
    <n v="20"/>
    <x v="1"/>
    <m/>
    <m/>
  </r>
  <r>
    <x v="5"/>
    <x v="1"/>
    <x v="49"/>
    <n v="31"/>
    <x v="1"/>
    <m/>
    <m/>
  </r>
  <r>
    <x v="6"/>
    <x v="1"/>
    <x v="50"/>
    <n v="14"/>
    <x v="1"/>
    <m/>
    <m/>
  </r>
  <r>
    <x v="6"/>
    <x v="1"/>
    <x v="17"/>
    <n v="49"/>
    <x v="1"/>
    <m/>
    <m/>
  </r>
  <r>
    <x v="6"/>
    <x v="1"/>
    <x v="51"/>
    <n v="44"/>
    <x v="1"/>
    <m/>
    <m/>
  </r>
  <r>
    <x v="4"/>
    <x v="1"/>
    <x v="52"/>
    <n v="31"/>
    <x v="1"/>
    <m/>
    <m/>
  </r>
  <r>
    <x v="0"/>
    <x v="1"/>
    <x v="53"/>
    <n v="28"/>
    <x v="1"/>
    <m/>
    <m/>
  </r>
  <r>
    <x v="0"/>
    <x v="1"/>
    <x v="54"/>
    <n v="30"/>
    <x v="1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2AC673-75E1-47ED-BC71-502985C4109F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76" firstHeaderRow="1" firstDataRow="2" firstDataCol="1"/>
  <pivotFields count="7">
    <pivotField axis="axisRow" showAll="0">
      <items count="16">
        <item x="2"/>
        <item x="11"/>
        <item x="3"/>
        <item x="10"/>
        <item x="12"/>
        <item x="4"/>
        <item x="1"/>
        <item x="7"/>
        <item x="14"/>
        <item x="8"/>
        <item x="9"/>
        <item x="5"/>
        <item x="6"/>
        <item x="13"/>
        <item x="0"/>
        <item t="default"/>
      </items>
    </pivotField>
    <pivotField axis="axisCol" numFmtId="14" showAll="0">
      <items count="3">
        <item x="0"/>
        <item x="1"/>
        <item t="default"/>
      </items>
    </pivotField>
    <pivotField axis="axisRow" showAll="0">
      <items count="56">
        <item x="0"/>
        <item x="24"/>
        <item x="53"/>
        <item x="17"/>
        <item x="33"/>
        <item x="18"/>
        <item x="21"/>
        <item x="51"/>
        <item x="29"/>
        <item x="11"/>
        <item x="9"/>
        <item x="12"/>
        <item x="22"/>
        <item x="34"/>
        <item x="26"/>
        <item x="20"/>
        <item x="31"/>
        <item x="19"/>
        <item x="48"/>
        <item x="50"/>
        <item x="30"/>
        <item x="52"/>
        <item x="43"/>
        <item x="49"/>
        <item x="37"/>
        <item x="32"/>
        <item x="8"/>
        <item x="6"/>
        <item x="40"/>
        <item x="46"/>
        <item x="1"/>
        <item x="39"/>
        <item x="54"/>
        <item x="36"/>
        <item x="44"/>
        <item x="3"/>
        <item x="45"/>
        <item x="15"/>
        <item x="25"/>
        <item x="4"/>
        <item x="35"/>
        <item x="16"/>
        <item x="27"/>
        <item x="7"/>
        <item x="23"/>
        <item x="14"/>
        <item x="42"/>
        <item x="10"/>
        <item x="2"/>
        <item x="28"/>
        <item x="41"/>
        <item x="13"/>
        <item x="38"/>
        <item x="47"/>
        <item x="5"/>
        <item t="default"/>
      </items>
    </pivotField>
    <pivotField dataField="1" showAll="0"/>
    <pivotField showAll="0">
      <items count="3">
        <item x="0"/>
        <item x="1"/>
        <item t="default"/>
      </items>
    </pivotField>
    <pivotField showAll="0"/>
    <pivotField showAll="0"/>
  </pivotFields>
  <rowFields count="2">
    <field x="0"/>
    <field x="2"/>
  </rowFields>
  <rowItems count="72">
    <i>
      <x/>
    </i>
    <i r="1">
      <x v="9"/>
    </i>
    <i r="1">
      <x v="27"/>
    </i>
    <i r="1">
      <x v="39"/>
    </i>
    <i r="1">
      <x v="54"/>
    </i>
    <i>
      <x v="1"/>
    </i>
    <i r="1">
      <x v="4"/>
    </i>
    <i r="1">
      <x v="13"/>
    </i>
    <i r="1">
      <x v="42"/>
    </i>
    <i r="1">
      <x v="49"/>
    </i>
    <i>
      <x v="2"/>
    </i>
    <i r="1">
      <x v="22"/>
    </i>
    <i r="1">
      <x v="26"/>
    </i>
    <i r="1">
      <x v="43"/>
    </i>
    <i r="1">
      <x v="46"/>
    </i>
    <i r="1">
      <x v="50"/>
    </i>
    <i>
      <x v="3"/>
    </i>
    <i r="1">
      <x v="14"/>
    </i>
    <i r="1">
      <x v="24"/>
    </i>
    <i r="1">
      <x v="33"/>
    </i>
    <i r="1">
      <x v="38"/>
    </i>
    <i r="1">
      <x v="52"/>
    </i>
    <i>
      <x v="4"/>
    </i>
    <i r="1">
      <x v="8"/>
    </i>
    <i r="1">
      <x v="20"/>
    </i>
    <i>
      <x v="5"/>
    </i>
    <i r="1">
      <x v="10"/>
    </i>
    <i r="1">
      <x v="21"/>
    </i>
    <i r="1">
      <x v="47"/>
    </i>
    <i>
      <x v="6"/>
    </i>
    <i r="1">
      <x v="30"/>
    </i>
    <i r="1">
      <x v="35"/>
    </i>
    <i r="1">
      <x v="40"/>
    </i>
    <i r="1">
      <x v="48"/>
    </i>
    <i>
      <x v="7"/>
    </i>
    <i r="1">
      <x v="5"/>
    </i>
    <i r="1">
      <x v="15"/>
    </i>
    <i r="1">
      <x v="17"/>
    </i>
    <i>
      <x v="8"/>
    </i>
    <i r="1">
      <x v="29"/>
    </i>
    <i r="1">
      <x v="34"/>
    </i>
    <i r="1">
      <x v="36"/>
    </i>
    <i r="1">
      <x v="53"/>
    </i>
    <i>
      <x v="9"/>
    </i>
    <i r="1">
      <x v="6"/>
    </i>
    <i r="1">
      <x v="12"/>
    </i>
    <i>
      <x v="10"/>
    </i>
    <i r="1">
      <x v="1"/>
    </i>
    <i r="1">
      <x v="44"/>
    </i>
    <i>
      <x v="11"/>
    </i>
    <i r="1">
      <x v="11"/>
    </i>
    <i r="1">
      <x v="18"/>
    </i>
    <i r="1">
      <x v="23"/>
    </i>
    <i r="1">
      <x v="45"/>
    </i>
    <i r="1">
      <x v="51"/>
    </i>
    <i>
      <x v="12"/>
    </i>
    <i r="1">
      <x v="3"/>
    </i>
    <i r="1">
      <x v="7"/>
    </i>
    <i r="1">
      <x v="19"/>
    </i>
    <i r="1">
      <x v="37"/>
    </i>
    <i r="1">
      <x v="41"/>
    </i>
    <i>
      <x v="13"/>
    </i>
    <i r="1">
      <x v="16"/>
    </i>
    <i r="1">
      <x v="25"/>
    </i>
    <i r="1">
      <x v="28"/>
    </i>
    <i r="1">
      <x v="31"/>
    </i>
    <i>
      <x v="14"/>
    </i>
    <i r="1">
      <x/>
    </i>
    <i r="1">
      <x v="2"/>
    </i>
    <i r="1">
      <x v="30"/>
    </i>
    <i r="1">
      <x v="32"/>
    </i>
    <i t="grand">
      <x/>
    </i>
  </rowItems>
  <colFields count="1">
    <field x="1"/>
  </colFields>
  <colItems count="3">
    <i>
      <x/>
    </i>
    <i>
      <x v="1"/>
    </i>
    <i t="grand">
      <x/>
    </i>
  </colItems>
  <dataFields count="1">
    <dataField name="Sum of Pitches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A25A5AB-A9A7-4C07-80B7-262BF57F034A}" name="Table3" displayName="Table3" ref="A1:G62" totalsRowShown="0">
  <autoFilter ref="A1:G62" xr:uid="{EA25A5AB-A9A7-4C07-80B7-262BF57F034A}"/>
  <tableColumns count="7">
    <tableColumn id="1" xr3:uid="{5E8EF0F8-7BEF-43DF-9A05-4156BBB602AF}" name="Team"/>
    <tableColumn id="2" xr3:uid="{72872582-E414-45C3-B6F5-818822EE64C9}" name="Date" dataDxfId="819"/>
    <tableColumn id="3" xr3:uid="{DD7A343C-5A22-4058-BF34-A77DAF04E11A}" name="Name"/>
    <tableColumn id="4" xr3:uid="{461EA04B-48D7-4CFB-9A11-ABE65D870498}" name="Pitches"/>
    <tableColumn id="5" xr3:uid="{815D7BF6-3B66-4DEC-89D2-58F7580F451B}" name="Opponent"/>
    <tableColumn id="6" xr3:uid="{50941890-63EE-4502-9CFD-2617FE4ACA7C}" name="Scored"/>
    <tableColumn id="7" xr3:uid="{1141C99A-968D-4E72-B03A-76DB85BD263A}" name="Allow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3059333-BC45-419B-A822-10CD36EAD323}" name="Table4" displayName="Table4" ref="A1:F45" totalsRowShown="0">
  <autoFilter ref="A1:F45" xr:uid="{B3059333-BC45-419B-A822-10CD36EAD323}"/>
  <sortState xmlns:xlrd2="http://schemas.microsoft.com/office/spreadsheetml/2017/richdata2" ref="A2:F45">
    <sortCondition descending="1" ref="C1:C45"/>
  </sortState>
  <tableColumns count="6">
    <tableColumn id="1" xr3:uid="{08EBEF6B-5B22-4926-991B-6BBA7A865567}" name="Name"/>
    <tableColumn id="2" xr3:uid="{BC33537E-EC9E-48EA-A67B-3BAFA4D0B175}" name="Team"/>
    <tableColumn id="5" xr3:uid="{E1D0B793-B7DD-4969-B39D-F771768AB98D}" name="Pitches" dataDxfId="818">
      <calculatedColumnFormula>VLOOKUP(Table4[[#This Row],[Name]],'Pitch Counts Team (2)'!$AL$3:$AO$62,2,FALSE)</calculatedColumnFormula>
    </tableColumn>
    <tableColumn id="6" xr3:uid="{C1E88DFD-716B-4117-A92F-389E2734763B}" name="Appearances" dataDxfId="817">
      <calculatedColumnFormula>VLOOKUP(Table4[[#This Row],[Name]],'Pitch Counts Team (2)'!$AL$3:$AO$62,3,FALSE)</calculatedColumnFormula>
    </tableColumn>
    <tableColumn id="3" xr3:uid="{9E5D2936-8B3A-4547-A7FD-21012C991A5D}" name="OLD Pitch"/>
    <tableColumn id="4" xr3:uid="{CDEFA153-6296-41F9-A311-5C55DA41CFC7}" name="OLD App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8D2BA2D-C1A7-48C5-86AE-75F4EB621422}" name="Table6" displayName="Table6" ref="H1:T10" totalsRowShown="0">
  <autoFilter ref="H1:T10" xr:uid="{88D2BA2D-C1A7-48C5-86AE-75F4EB621422}"/>
  <sortState xmlns:xlrd2="http://schemas.microsoft.com/office/spreadsheetml/2017/richdata2" ref="H2:T10">
    <sortCondition ref="H1:H10"/>
  </sortState>
  <tableColumns count="13">
    <tableColumn id="1" xr3:uid="{CADC3766-2FB1-4361-9397-34849CC7CD1E}" name="Team"/>
    <tableColumn id="2" xr3:uid="{B7B9D816-1C92-4D09-AC20-AA85AB4374DC}" name="Total Pitchers"/>
    <tableColumn id="3" xr3:uid="{CB8D8FCE-AC7F-4C1E-9C75-AFC9435434D1}" name="Pitchers &gt; 20"/>
    <tableColumn id="14" xr3:uid="{5B74D18D-F5E2-491C-B54A-7459A2463244}" name="Pitchers &gt; 100"/>
    <tableColumn id="4" xr3:uid="{ADFB53FB-2300-4DC1-81EC-7C1CB278D017}" name="Pitchers Multiple Games"/>
    <tableColumn id="5" xr3:uid="{31F10CEE-F67E-4273-B03C-088EC413ACF5}" name="High %" dataDxfId="816" dataCellStyle="Percent"/>
    <tableColumn id="6" xr3:uid="{EE4B3A28-090B-494B-A418-F815AA84A9F9}" name="Top 2%" dataDxfId="815" dataCellStyle="Percent"/>
    <tableColumn id="7" xr3:uid="{649BF3DB-F99E-4810-9DC6-F9D3593611AA}" name="&gt;10%"/>
    <tableColumn id="8" xr3:uid="{32683686-9C0F-4D45-9A2B-4B43A4AF5BF6}" name="&gt;5%"/>
    <tableColumn id="9" xr3:uid="{9FDE50BA-74FE-4309-9D5A-3B00F215E69D}" name="Scoring 1" dataDxfId="814">
      <calculatedColumnFormula>Table6[[#This Row],[Total Pitchers]]+Table6[[#This Row],[Pitchers &gt; 20]]*0.5+Table6[[#This Row],[Pitchers Multiple Games]]*0.5+Table6[[#This Row],[&gt;10%]]*0.5+Table6[[#This Row],[&gt;5%]]*0.5</calculatedColumnFormula>
    </tableColumn>
    <tableColumn id="10" xr3:uid="{8FB4F39C-76D0-4C4F-9ED4-D66D9D6B7409}" name="Scoring 2"/>
    <tableColumn id="11" xr3:uid="{499C1AD4-71D7-47A7-8C43-42393FC2931C}" name="Scoring 3"/>
    <tableColumn id="12" xr3:uid="{0F5120A6-C2B7-4BD9-98AD-B354AFBE4E97}" name="Sum_Scoring" dataDxfId="813">
      <calculatedColumnFormula>Table6[[#This Row],[Scoring 1]]+Table6[[#This Row],[Scoring 2]]+Table6[[#This Row],[Scoring 3]]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623BA39-9D13-4CEA-9FDA-981AEB2483F5}" name="Table68" displayName="Table68" ref="H21:Z30" totalsRowShown="0">
  <autoFilter ref="H21:Z30" xr:uid="{0623BA39-9D13-4CEA-9FDA-981AEB2483F5}"/>
  <sortState xmlns:xlrd2="http://schemas.microsoft.com/office/spreadsheetml/2017/richdata2" ref="H22:Z30">
    <sortCondition descending="1" ref="K21:K30"/>
  </sortState>
  <tableColumns count="19">
    <tableColumn id="1" xr3:uid="{398B7AD8-6FEF-4538-AE30-B86BE3E6759F}" name="Team"/>
    <tableColumn id="2" xr3:uid="{328DB6BF-9363-42BB-A648-6765B051F481}" name="Total Pitchers"/>
    <tableColumn id="3" xr3:uid="{555401CC-DB36-4C32-9FD1-F9BE5C87E2F1}" name="Pitchers &gt; 20"/>
    <tableColumn id="20" xr3:uid="{1D538931-A900-42BC-A1A0-56B6F6C2C4BC}" name="Pitchers &gt; 100"/>
    <tableColumn id="4" xr3:uid="{25314922-1F60-48AC-A1F2-3AF6AA98D91D}" name="Pitchers Multiple Games"/>
    <tableColumn id="5" xr3:uid="{CB6BC1E3-2427-46A5-9946-235479C1FB62}" name="High %" dataDxfId="812" dataCellStyle="Percent"/>
    <tableColumn id="6" xr3:uid="{D3CA567E-33E9-4B76-8681-309CB7948041}" name="Top 2%" dataDxfId="811" dataCellStyle="Percent"/>
    <tableColumn id="7" xr3:uid="{250B9142-3145-44BF-B35D-60E016A047A4}" name="&gt;10%"/>
    <tableColumn id="8" xr3:uid="{3BDD524A-D574-4405-BD08-BA07263BC70C}" name="&gt;5%"/>
    <tableColumn id="9" xr3:uid="{18E49C43-A25D-49C5-B495-B4F3DB6F6756}" name="Scoring 1" dataDxfId="810">
      <calculatedColumnFormula>Table68[[#This Row],[Total Pitchers]]+Table68[[#This Row],[Pitchers &gt; 20]]*0.5+Table68[[#This Row],[Pitchers Multiple Games]]*0.5+Table68[[#This Row],[&gt;10%]]*0.5+Table68[[#This Row],[&gt;5%]]*0.5</calculatedColumnFormula>
    </tableColumn>
    <tableColumn id="10" xr3:uid="{64694AF4-C718-41E8-A23F-34A895E59927}" name="Scoring 2" dataDxfId="809">
      <calculatedColumnFormula>Table68[[#This Row],[Scoring 1]]/(Table68[[#This Row],[High %]]+Table68[[#This Row],[Top 2%]])</calculatedColumnFormula>
    </tableColumn>
    <tableColumn id="11" xr3:uid="{ED6FC91F-3530-4F94-A671-1E7F45445809}" name="Blank"/>
    <tableColumn id="12" xr3:uid="{E4ABC3FF-AE94-4233-9AE8-CC1966F8DF99}" name="Score_T" dataDxfId="808"/>
    <tableColumn id="13" xr3:uid="{A209F047-56D3-4A94-8875-0BB06E2D6E9E}" name="Score_20" dataDxfId="807"/>
    <tableColumn id="14" xr3:uid="{4E190155-2753-4692-8190-0966D82CD8B6}" name="Score_M" dataDxfId="806"/>
    <tableColumn id="15" xr3:uid="{467113E6-8076-463B-A607-8EC575E9CC6C}" name="Score_H" dataDxfId="805"/>
    <tableColumn id="16" xr3:uid="{6526579C-A336-4F10-92AB-6F0C32D2C5B4}" name="Score_2" dataDxfId="804"/>
    <tableColumn id="17" xr3:uid="{20F861AB-9135-483B-A719-2402CA8C2939}" name="Score%" dataDxfId="803"/>
    <tableColumn id="18" xr3:uid="{314E1058-2D99-41D6-BF20-693B26B58D99}" name="Sum_Score" dataDxfId="802">
      <calculatedColumnFormula>SUM(Table68[[#This Row],[Score_T]:[Score%]])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015C3B9-1D23-454A-AEEB-F5BCE4282095}" name="Table1" displayName="Table1" ref="A1:J12" totalsRowShown="0">
  <autoFilter ref="A1:J12" xr:uid="{3015C3B9-1D23-454A-AEEB-F5BCE4282095}"/>
  <tableColumns count="10">
    <tableColumn id="1" xr3:uid="{C14A6340-0D58-4D0D-9055-466A34A936B1}" name="Column1"/>
    <tableColumn id="29" xr3:uid="{4EEDE921-F296-4CC0-AC78-7E0F7C7E9C07}" name="BA" dataDxfId="21"/>
    <tableColumn id="30" xr3:uid="{FADAE77F-A908-418E-911A-425F015B4593}" name="OB" dataDxfId="20"/>
    <tableColumn id="31" xr3:uid="{7FF04FE7-6C0C-4B61-9B27-DB39378B5EEF}" name="Slug" dataDxfId="19"/>
    <tableColumn id="32" xr3:uid="{7EDA0FF6-569E-4EB1-AC3D-DEDA3ECC0970}" name="OPS" dataDxfId="18"/>
    <tableColumn id="33" xr3:uid="{578E0100-F321-47C0-B649-19CC4D5974BF}" name="Column33" dataDxfId="17"/>
    <tableColumn id="34" xr3:uid="{FF35BAE9-4B72-4CFA-AC58-C8DFD89C867A}" name="Column34" dataDxfId="16"/>
    <tableColumn id="35" xr3:uid="{D9F7AE55-9D5B-4467-BFCF-72E9520393F9}" name="Column35" dataDxfId="15"/>
    <tableColumn id="36" xr3:uid="{F0A0BE8F-864F-42FF-9851-DDCEFADF1604}" name="Column36" dataDxfId="14"/>
    <tableColumn id="37" xr3:uid="{9AD777E0-5721-47CE-AF83-867B0C29BCA4}" name="Column37" dataDxfId="1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AL13" totalsRowShown="0">
  <autoFilter ref="A2:AL13" xr:uid="{00000000-0009-0000-0100-000002000000}"/>
  <sortState xmlns:xlrd2="http://schemas.microsoft.com/office/spreadsheetml/2017/richdata2" ref="A3:AL13">
    <sortCondition descending="1" ref="AA2:AA13"/>
  </sortState>
  <tableColumns count="38">
    <tableColumn id="1" xr3:uid="{00000000-0010-0000-0000-000001000000}" name="Name"/>
    <tableColumn id="2" xr3:uid="{00000000-0010-0000-0000-000002000000}" name="1B"/>
    <tableColumn id="3" xr3:uid="{00000000-0010-0000-0000-000003000000}" name="2B"/>
    <tableColumn id="4" xr3:uid="{00000000-0010-0000-0000-000004000000}" name="3B"/>
    <tableColumn id="5" xr3:uid="{00000000-0010-0000-0000-000005000000}" name="HR"/>
    <tableColumn id="6" xr3:uid="{00000000-0010-0000-0000-000006000000}" name="ROE"/>
    <tableColumn id="7" xr3:uid="{00000000-0010-0000-0000-000007000000}" name="ROE-K"/>
    <tableColumn id="8" xr3:uid="{00000000-0010-0000-0000-000008000000}" name="Sac"/>
    <tableColumn id="9" xr3:uid="{00000000-0010-0000-0000-000009000000}" name="BB"/>
    <tableColumn id="10" xr3:uid="{00000000-0010-0000-0000-00000A000000}" name="HBP"/>
    <tableColumn id="11" xr3:uid="{00000000-0010-0000-0000-00000B000000}" name="K"/>
    <tableColumn id="12" xr3:uid="{00000000-0010-0000-0000-00000C000000}" name="GB-H"/>
    <tableColumn id="13" xr3:uid="{00000000-0010-0000-0000-00000D000000}" name="FB-H"/>
    <tableColumn id="14" xr3:uid="{00000000-0010-0000-0000-00000E000000}" name="GB-O"/>
    <tableColumn id="15" xr3:uid="{00000000-0010-0000-0000-00000F000000}" name="FB-O"/>
    <tableColumn id="16" xr3:uid="{00000000-0010-0000-0000-000010000000}" name="GB-E"/>
    <tableColumn id="17" xr3:uid="{00000000-0010-0000-0000-000011000000}" name="FB-E"/>
    <tableColumn id="18" xr3:uid="{00000000-0010-0000-0000-000012000000}" name="Hits"/>
    <tableColumn id="19" xr3:uid="{00000000-0010-0000-0000-000013000000}" name="TB"/>
    <tableColumn id="20" xr3:uid="{00000000-0010-0000-0000-000014000000}" name="Hits + BB+HBP"/>
    <tableColumn id="21" xr3:uid="{00000000-0010-0000-0000-000015000000}" name="AB"/>
    <tableColumn id="22" xr3:uid="{00000000-0010-0000-0000-000016000000}" name="PA"/>
    <tableColumn id="23" xr3:uid="{00000000-0010-0000-0000-000017000000}" name="GB-T"/>
    <tableColumn id="24" xr3:uid="{00000000-0010-0000-0000-000018000000}" name="FB-T"/>
    <tableColumn id="25" xr3:uid="{00000000-0010-0000-0000-000019000000}" name="BIP"/>
    <tableColumn id="26" xr3:uid="{00000000-0010-0000-0000-00001A000000}" name="BA" dataDxfId="12"/>
    <tableColumn id="27" xr3:uid="{00000000-0010-0000-0000-00001B000000}" name="OBP" dataDxfId="11"/>
    <tableColumn id="28" xr3:uid="{00000000-0010-0000-0000-00001C000000}" name="SLG" dataDxfId="10"/>
    <tableColumn id="29" xr3:uid="{00000000-0010-0000-0000-00001D000000}" name="OPS" dataDxfId="9"/>
    <tableColumn id="30" xr3:uid="{00000000-0010-0000-0000-00001E000000}" name="K%" dataDxfId="8"/>
    <tableColumn id="31" xr3:uid="{00000000-0010-0000-0000-00001F000000}" name="BB%" dataDxfId="7"/>
    <tableColumn id="32" xr3:uid="{00000000-0010-0000-0000-000020000000}" name="BIP%" dataDxfId="6"/>
    <tableColumn id="33" xr3:uid="{00000000-0010-0000-0000-000021000000}" name="O/BIP" dataDxfId="5"/>
    <tableColumn id="34" xr3:uid="{00000000-0010-0000-0000-000022000000}" name="O+E/BIP" dataDxfId="4"/>
    <tableColumn id="35" xr3:uid="{00000000-0010-0000-0000-000023000000}" name="H+E/BIP" dataDxfId="3"/>
    <tableColumn id="36" xr3:uid="{00000000-0010-0000-0000-000024000000}" name="BABIP" dataDxfId="2"/>
    <tableColumn id="37" xr3:uid="{00000000-0010-0000-0000-000025000000}" name="ISO" dataDxfId="1"/>
    <tableColumn id="38" xr3:uid="{00000000-0010-0000-0000-000026000000}" name="Safe%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D241"/>
  <sheetViews>
    <sheetView tabSelected="1" workbookViewId="0">
      <selection activeCell="AI9" sqref="AI9"/>
    </sheetView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hidden="1" customWidth="1"/>
    <col min="8" max="8" width="3.7109375" style="49" customWidth="1"/>
    <col min="9" max="9" width="4.7109375" style="49" customWidth="1"/>
    <col min="10" max="12" width="3.7109375" style="49" customWidth="1"/>
    <col min="13" max="21" width="4.28515625" style="49" customWidth="1"/>
    <col min="22" max="22" width="5.7109375" style="49" customWidth="1"/>
    <col min="23" max="23" width="4.28515625" style="49" customWidth="1"/>
    <col min="24" max="24" width="5" style="49" customWidth="1"/>
    <col min="25" max="29" width="4.28515625" style="49" customWidth="1"/>
    <col min="30" max="30" width="5.140625" style="49" customWidth="1"/>
    <col min="31" max="33" width="4.28515625" style="49" customWidth="1"/>
    <col min="34" max="34" width="1" style="60" customWidth="1"/>
    <col min="35" max="42" width="6.28515625" style="61" customWidth="1"/>
    <col min="43" max="45" width="6.28515625" style="60" customWidth="1"/>
    <col min="46" max="51" width="6.28515625" style="61" customWidth="1"/>
    <col min="52" max="52" width="2.140625" style="48" customWidth="1"/>
    <col min="53" max="53" width="11.85546875" style="48" bestFit="1" customWidth="1"/>
    <col min="54" max="55" width="7.5703125" style="49" customWidth="1"/>
    <col min="56" max="56" width="9.42578125" style="49" customWidth="1"/>
    <col min="57" max="16384" width="9.140625" style="48"/>
  </cols>
  <sheetData>
    <row r="1" spans="1:56" x14ac:dyDescent="0.2">
      <c r="A1" s="47" t="s">
        <v>33</v>
      </c>
      <c r="N1" s="49" t="s">
        <v>212</v>
      </c>
      <c r="BB1" s="116"/>
      <c r="BC1" s="116"/>
      <c r="BD1" s="116"/>
    </row>
    <row r="2" spans="1:56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211</v>
      </c>
      <c r="O2" s="57" t="s">
        <v>21</v>
      </c>
      <c r="P2" s="57" t="s">
        <v>74</v>
      </c>
      <c r="Q2" s="57" t="s">
        <v>22</v>
      </c>
      <c r="R2" s="57" t="s">
        <v>23</v>
      </c>
      <c r="S2" s="57" t="s">
        <v>168</v>
      </c>
      <c r="T2" s="57" t="s">
        <v>75</v>
      </c>
      <c r="U2" s="57" t="s">
        <v>27</v>
      </c>
      <c r="V2" s="57" t="s">
        <v>171</v>
      </c>
      <c r="W2" s="57" t="s">
        <v>28</v>
      </c>
      <c r="X2" s="57" t="s">
        <v>170</v>
      </c>
      <c r="Y2" s="57" t="s">
        <v>29</v>
      </c>
      <c r="Z2" s="57" t="s">
        <v>4</v>
      </c>
      <c r="AA2" s="57" t="s">
        <v>13</v>
      </c>
      <c r="AB2" s="57" t="s">
        <v>26</v>
      </c>
      <c r="AC2" s="57" t="s">
        <v>30</v>
      </c>
      <c r="AD2" s="57" t="s">
        <v>173</v>
      </c>
      <c r="AE2" s="57" t="s">
        <v>24</v>
      </c>
      <c r="AF2" s="57" t="s">
        <v>25</v>
      </c>
      <c r="AG2" s="57" t="s">
        <v>76</v>
      </c>
      <c r="AH2" s="62"/>
      <c r="AI2" s="63" t="s">
        <v>14</v>
      </c>
      <c r="AJ2" s="63" t="s">
        <v>216</v>
      </c>
      <c r="AK2" s="63" t="s">
        <v>15</v>
      </c>
      <c r="AL2" s="63" t="s">
        <v>16</v>
      </c>
      <c r="AM2" s="63" t="s">
        <v>17</v>
      </c>
      <c r="AN2" s="63" t="s">
        <v>44</v>
      </c>
      <c r="AO2" s="63" t="s">
        <v>43</v>
      </c>
      <c r="AP2" s="63" t="s">
        <v>40</v>
      </c>
      <c r="AQ2" s="62" t="s">
        <v>139</v>
      </c>
      <c r="AR2" s="62" t="s">
        <v>140</v>
      </c>
      <c r="AS2" s="62" t="s">
        <v>141</v>
      </c>
      <c r="AT2" s="63" t="s">
        <v>55</v>
      </c>
      <c r="AU2" s="63" t="s">
        <v>48</v>
      </c>
      <c r="AV2" s="63" t="s">
        <v>51</v>
      </c>
      <c r="AW2" s="63" t="s">
        <v>49</v>
      </c>
      <c r="AX2" s="63" t="s">
        <v>50</v>
      </c>
      <c r="AY2" s="64" t="s">
        <v>60</v>
      </c>
      <c r="BC2" s="51"/>
      <c r="BD2" s="51"/>
    </row>
    <row r="3" spans="1:56" x14ac:dyDescent="0.2">
      <c r="A3" s="52" t="s">
        <v>318</v>
      </c>
      <c r="B3" s="49">
        <f t="shared" ref="B3:B13" si="0">B20+B36+B52+B68+B84+B100+B116+B132+B148+B164+B180+B196+B212+B228</f>
        <v>7</v>
      </c>
      <c r="C3" s="49">
        <f t="shared" ref="C3:AG3" si="1">C20+C36+C52+C68+C84+C100+C116+C132+C148+C164+C180+C196+C212+C228</f>
        <v>1</v>
      </c>
      <c r="D3" s="49">
        <f t="shared" si="1"/>
        <v>3</v>
      </c>
      <c r="E3" s="49">
        <f t="shared" si="1"/>
        <v>0</v>
      </c>
      <c r="F3" s="49">
        <f t="shared" si="1"/>
        <v>2</v>
      </c>
      <c r="G3" s="49">
        <f t="shared" si="1"/>
        <v>0</v>
      </c>
      <c r="H3" s="49">
        <f t="shared" si="1"/>
        <v>0</v>
      </c>
      <c r="I3" s="49">
        <f t="shared" ref="I3" si="2">I20+I36+I52+I68+I84+I100+I116+I132+I148+I164+I180+I196+I212+I228</f>
        <v>0</v>
      </c>
      <c r="J3" s="49">
        <f t="shared" si="1"/>
        <v>2</v>
      </c>
      <c r="K3" s="49">
        <f t="shared" si="1"/>
        <v>0</v>
      </c>
      <c r="L3" s="49">
        <f t="shared" si="1"/>
        <v>0</v>
      </c>
      <c r="M3" s="49">
        <f t="shared" si="1"/>
        <v>3</v>
      </c>
      <c r="N3" s="49">
        <f t="shared" ref="N3" si="3">N20+N36+N52+N68+N84+N100+N116+N132+N148+N164+N180+N196+N212+N228</f>
        <v>2</v>
      </c>
      <c r="O3" s="49">
        <f t="shared" si="1"/>
        <v>4</v>
      </c>
      <c r="P3" s="49">
        <f t="shared" si="1"/>
        <v>4</v>
      </c>
      <c r="Q3" s="49">
        <f t="shared" si="1"/>
        <v>1</v>
      </c>
      <c r="R3" s="49">
        <f t="shared" si="1"/>
        <v>1</v>
      </c>
      <c r="S3" s="49">
        <f t="shared" ref="S3:X3" si="4">S20+S36+S52+S68+S84+S100+S116+S132+S148+S164+S180+S196+S212+S228</f>
        <v>2</v>
      </c>
      <c r="T3" s="49">
        <f t="shared" si="4"/>
        <v>0</v>
      </c>
      <c r="U3" s="49">
        <f t="shared" si="4"/>
        <v>1</v>
      </c>
      <c r="V3" s="49">
        <f t="shared" ref="V3" si="5">V20+V36+V52+V68+V84+V100+V116+V132+V148+V164+V180+V196+V212+V228</f>
        <v>1</v>
      </c>
      <c r="W3" s="49">
        <f t="shared" si="4"/>
        <v>0</v>
      </c>
      <c r="X3" s="49">
        <f t="shared" si="4"/>
        <v>0</v>
      </c>
      <c r="Y3" s="74">
        <f t="shared" si="1"/>
        <v>11</v>
      </c>
      <c r="Z3" s="74">
        <f t="shared" si="1"/>
        <v>17</v>
      </c>
      <c r="AA3" s="74">
        <f t="shared" si="1"/>
        <v>19</v>
      </c>
      <c r="AB3" s="74">
        <f t="shared" ref="AB3:AD13" si="6">AB20+AB36+AB52+AB68+AB84+AB100+AB116+AB132+AB148+AB164+AB180+AB196+AB212+AB228</f>
        <v>17</v>
      </c>
      <c r="AC3" s="75">
        <f t="shared" si="6"/>
        <v>18</v>
      </c>
      <c r="AD3" s="75">
        <f t="shared" si="6"/>
        <v>13</v>
      </c>
      <c r="AE3" s="75">
        <f t="shared" si="1"/>
        <v>6</v>
      </c>
      <c r="AF3" s="75">
        <f t="shared" si="1"/>
        <v>7</v>
      </c>
      <c r="AG3" s="75">
        <f t="shared" si="1"/>
        <v>4</v>
      </c>
      <c r="AH3" s="65"/>
      <c r="AI3" s="76">
        <f t="shared" ref="AI3:AI15" si="7">IF(Z3=0,"NA",Y3/Z3)</f>
        <v>0.6470588235294118</v>
      </c>
      <c r="AJ3" s="76">
        <f>(Y3+F3)/Z3</f>
        <v>0.76470588235294112</v>
      </c>
      <c r="AK3" s="76">
        <f t="shared" ref="AK3:AK15" si="8">IF(AA3=0,"NA",(Y3+J3+K3)/AA3)</f>
        <v>0.68421052631578949</v>
      </c>
      <c r="AL3" s="76">
        <f>IF(Z3=0,"NA",AC3/Z3)</f>
        <v>1.0588235294117647</v>
      </c>
      <c r="AM3" s="76">
        <f>IF(Z3=0, "NA",AK3+AL3)</f>
        <v>1.7430340557275543</v>
      </c>
      <c r="AN3" s="77">
        <f t="shared" ref="AN3:AN15" si="9">IFERROR((L3+G3)/AA3,"NA")</f>
        <v>0</v>
      </c>
      <c r="AO3" s="77">
        <f t="shared" ref="AO3:AO15" si="10">IFERROR((J3+K3)/AA3,"NA")</f>
        <v>0.10526315789473684</v>
      </c>
      <c r="AP3" s="77">
        <f t="shared" ref="AP3:AP15" si="11">IFERROR(AB3/AA3,"NA")</f>
        <v>0.89473684210526316</v>
      </c>
      <c r="AQ3" s="79">
        <f t="shared" ref="AQ3:AQ14" si="12">IFERROR(AE3/$AB3, "NA")</f>
        <v>0.35294117647058826</v>
      </c>
      <c r="AR3" s="79">
        <f t="shared" ref="AR3:AR14" si="13">IFERROR(AF3/$AB3, "NA")</f>
        <v>0.41176470588235292</v>
      </c>
      <c r="AS3" s="79">
        <f t="shared" ref="AS3:AS14" si="14">IFERROR(AG3/$AB3, "NA")</f>
        <v>0.23529411764705882</v>
      </c>
      <c r="AT3" s="80">
        <f>IFERROR((H3+Q3+R3+S3+T3)/AB3,"NA")</f>
        <v>0.23529411764705882</v>
      </c>
      <c r="AU3" s="80">
        <f t="shared" ref="AU3:AU15" si="15">IFERROR((H3+Q3+R3+U3+W3)/AB3,"NA")</f>
        <v>0.17647058823529413</v>
      </c>
      <c r="AV3" s="80">
        <f t="shared" ref="AV3:AV15" si="16">IFERROR((F3+Y3)/AB3,"NA")</f>
        <v>0.76470588235294112</v>
      </c>
      <c r="AW3" s="76">
        <f t="shared" ref="AW3:AW15" si="17">IFERROR(Y3/AB3,"NA")</f>
        <v>0.6470588235294118</v>
      </c>
      <c r="AX3" s="80">
        <f t="shared" ref="AX3:AX15" si="18">IFERROR(AL3-AI3,"NA")</f>
        <v>0.41176470588235292</v>
      </c>
      <c r="AY3" s="78">
        <f>IFERROR((AD3+F3+G3)/AA3, "NA")</f>
        <v>0.78947368421052633</v>
      </c>
      <c r="BD3" s="53"/>
    </row>
    <row r="4" spans="1:56" x14ac:dyDescent="0.2">
      <c r="A4" s="52" t="s">
        <v>188</v>
      </c>
      <c r="B4" s="49">
        <f t="shared" si="0"/>
        <v>8</v>
      </c>
      <c r="C4" s="49">
        <f t="shared" ref="C4:AG4" si="19">C21+C37+C53+C69+C85+C101+C117+C133+C149+C165+C181+C197+C213+C229</f>
        <v>1</v>
      </c>
      <c r="D4" s="49">
        <f t="shared" si="19"/>
        <v>1</v>
      </c>
      <c r="E4" s="49">
        <f t="shared" ref="E4:X4" si="20">E21+E37+E53+E69+E85+E101+E117+E133+E149+E165+E181+E197+E213+E229</f>
        <v>0</v>
      </c>
      <c r="F4" s="49">
        <f t="shared" si="20"/>
        <v>2</v>
      </c>
      <c r="G4" s="49">
        <f t="shared" si="20"/>
        <v>0</v>
      </c>
      <c r="H4" s="49">
        <f t="shared" si="20"/>
        <v>0</v>
      </c>
      <c r="I4" s="49">
        <f t="shared" si="20"/>
        <v>0</v>
      </c>
      <c r="J4" s="49">
        <f t="shared" si="20"/>
        <v>5</v>
      </c>
      <c r="K4" s="49">
        <f t="shared" si="20"/>
        <v>0</v>
      </c>
      <c r="L4" s="49">
        <f t="shared" si="20"/>
        <v>4</v>
      </c>
      <c r="M4" s="49">
        <f t="shared" si="20"/>
        <v>1</v>
      </c>
      <c r="N4" s="49">
        <f t="shared" ref="N4" si="21">N21+N37+N53+N69+N85+N101+N117+N133+N149+N165+N181+N197+N213+N229</f>
        <v>0</v>
      </c>
      <c r="O4" s="49">
        <f t="shared" si="20"/>
        <v>2</v>
      </c>
      <c r="P4" s="49">
        <f t="shared" si="20"/>
        <v>7</v>
      </c>
      <c r="Q4" s="49">
        <f t="shared" si="20"/>
        <v>1</v>
      </c>
      <c r="R4" s="49">
        <f t="shared" si="20"/>
        <v>0</v>
      </c>
      <c r="S4" s="49">
        <f t="shared" si="20"/>
        <v>0</v>
      </c>
      <c r="T4" s="49">
        <f t="shared" si="20"/>
        <v>0</v>
      </c>
      <c r="U4" s="49">
        <f t="shared" si="20"/>
        <v>2</v>
      </c>
      <c r="V4" s="49">
        <f t="shared" si="20"/>
        <v>0</v>
      </c>
      <c r="W4" s="49">
        <f t="shared" si="20"/>
        <v>0</v>
      </c>
      <c r="X4" s="49">
        <f t="shared" si="20"/>
        <v>0</v>
      </c>
      <c r="Y4" s="74">
        <f t="shared" si="19"/>
        <v>10</v>
      </c>
      <c r="Z4" s="74">
        <f t="shared" si="19"/>
        <v>17</v>
      </c>
      <c r="AA4" s="74">
        <f t="shared" si="19"/>
        <v>22</v>
      </c>
      <c r="AB4" s="74">
        <f t="shared" si="6"/>
        <v>13</v>
      </c>
      <c r="AC4" s="75">
        <f t="shared" si="6"/>
        <v>13</v>
      </c>
      <c r="AD4" s="75">
        <f t="shared" si="6"/>
        <v>15</v>
      </c>
      <c r="AE4" s="75">
        <f t="shared" si="19"/>
        <v>4</v>
      </c>
      <c r="AF4" s="75">
        <f t="shared" si="19"/>
        <v>2</v>
      </c>
      <c r="AG4" s="75">
        <f t="shared" si="19"/>
        <v>7</v>
      </c>
      <c r="AH4" s="65"/>
      <c r="AI4" s="76">
        <f t="shared" si="7"/>
        <v>0.58823529411764708</v>
      </c>
      <c r="AJ4" s="76">
        <f t="shared" ref="AJ4:AJ12" si="22">(Y4+F4)/Z4</f>
        <v>0.70588235294117652</v>
      </c>
      <c r="AK4" s="76">
        <f t="shared" si="8"/>
        <v>0.68181818181818177</v>
      </c>
      <c r="AL4" s="76">
        <f t="shared" ref="AL4:AL14" si="23">IF(Z4=0,"NA",AC4/Z4)</f>
        <v>0.76470588235294112</v>
      </c>
      <c r="AM4" s="76">
        <f t="shared" ref="AM4:AM14" si="24">IF(Z4=0, "NA",AK4+AL4)</f>
        <v>1.4465240641711228</v>
      </c>
      <c r="AN4" s="77">
        <f t="shared" si="9"/>
        <v>0.18181818181818182</v>
      </c>
      <c r="AO4" s="77">
        <f t="shared" si="10"/>
        <v>0.22727272727272727</v>
      </c>
      <c r="AP4" s="77">
        <f t="shared" si="11"/>
        <v>0.59090909090909094</v>
      </c>
      <c r="AQ4" s="79">
        <f t="shared" si="12"/>
        <v>0.30769230769230771</v>
      </c>
      <c r="AR4" s="79">
        <f t="shared" si="13"/>
        <v>0.15384615384615385</v>
      </c>
      <c r="AS4" s="79">
        <f t="shared" si="14"/>
        <v>0.53846153846153844</v>
      </c>
      <c r="AT4" s="80">
        <f t="shared" ref="AT4:AT14" si="25">IFERROR((H4+Q4+R4+S4+T4)/AB4,"NA")</f>
        <v>7.6923076923076927E-2</v>
      </c>
      <c r="AU4" s="80">
        <f t="shared" si="15"/>
        <v>0.23076923076923078</v>
      </c>
      <c r="AV4" s="80">
        <f t="shared" si="16"/>
        <v>0.92307692307692313</v>
      </c>
      <c r="AW4" s="76">
        <f t="shared" si="17"/>
        <v>0.76923076923076927</v>
      </c>
      <c r="AX4" s="80">
        <f t="shared" si="18"/>
        <v>0.17647058823529405</v>
      </c>
      <c r="AY4" s="78">
        <f t="shared" ref="AY4:AY14" si="26">IFERROR((AD4+F4+G4)/AA4, "NA")</f>
        <v>0.77272727272727271</v>
      </c>
      <c r="BD4" s="53"/>
    </row>
    <row r="5" spans="1:56" x14ac:dyDescent="0.2">
      <c r="A5" s="52" t="s">
        <v>189</v>
      </c>
      <c r="B5" s="49">
        <f t="shared" si="0"/>
        <v>7</v>
      </c>
      <c r="C5" s="49">
        <f t="shared" ref="C5:AG5" si="27">C22+C38+C54+C70+C86+C102+C118+C134+C150+C166+C182+C198+C214+C230</f>
        <v>5</v>
      </c>
      <c r="D5" s="49">
        <f t="shared" si="27"/>
        <v>2</v>
      </c>
      <c r="E5" s="49">
        <f t="shared" si="27"/>
        <v>0</v>
      </c>
      <c r="F5" s="49">
        <f t="shared" si="27"/>
        <v>4</v>
      </c>
      <c r="G5" s="49">
        <f t="shared" si="27"/>
        <v>0</v>
      </c>
      <c r="H5" s="49">
        <f t="shared" si="27"/>
        <v>0</v>
      </c>
      <c r="I5" s="49">
        <f t="shared" si="27"/>
        <v>0</v>
      </c>
      <c r="J5" s="49">
        <f t="shared" si="27"/>
        <v>4</v>
      </c>
      <c r="K5" s="49">
        <f t="shared" si="27"/>
        <v>1</v>
      </c>
      <c r="L5" s="49">
        <f t="shared" si="27"/>
        <v>1</v>
      </c>
      <c r="M5" s="49">
        <f t="shared" si="27"/>
        <v>1</v>
      </c>
      <c r="N5" s="49">
        <f t="shared" ref="N5" si="28">N22+N38+N54+N70+N86+N102+N118+N134+N150+N166+N182+N198+N214+N230</f>
        <v>1</v>
      </c>
      <c r="O5" s="49">
        <f t="shared" si="27"/>
        <v>5</v>
      </c>
      <c r="P5" s="49">
        <f t="shared" si="27"/>
        <v>8</v>
      </c>
      <c r="Q5" s="49">
        <f t="shared" si="27"/>
        <v>2</v>
      </c>
      <c r="R5" s="49">
        <f t="shared" si="27"/>
        <v>0</v>
      </c>
      <c r="S5" s="49">
        <f t="shared" si="27"/>
        <v>2</v>
      </c>
      <c r="T5" s="49">
        <f t="shared" si="27"/>
        <v>0</v>
      </c>
      <c r="U5" s="49">
        <f t="shared" si="27"/>
        <v>0</v>
      </c>
      <c r="V5" s="49">
        <f t="shared" si="27"/>
        <v>1</v>
      </c>
      <c r="W5" s="49">
        <f t="shared" si="27"/>
        <v>3</v>
      </c>
      <c r="X5" s="49">
        <f t="shared" si="27"/>
        <v>0</v>
      </c>
      <c r="Y5" s="74">
        <f t="shared" si="27"/>
        <v>14</v>
      </c>
      <c r="Z5" s="74">
        <f t="shared" si="27"/>
        <v>23</v>
      </c>
      <c r="AA5" s="74">
        <f t="shared" si="27"/>
        <v>28</v>
      </c>
      <c r="AB5" s="74">
        <f t="shared" si="6"/>
        <v>22</v>
      </c>
      <c r="AC5" s="75">
        <f t="shared" si="6"/>
        <v>23</v>
      </c>
      <c r="AD5" s="75">
        <f t="shared" si="6"/>
        <v>19</v>
      </c>
      <c r="AE5" s="75">
        <f t="shared" si="27"/>
        <v>4</v>
      </c>
      <c r="AF5" s="75">
        <f t="shared" si="27"/>
        <v>10</v>
      </c>
      <c r="AG5" s="75">
        <f t="shared" si="27"/>
        <v>8</v>
      </c>
      <c r="AH5" s="65"/>
      <c r="AI5" s="76">
        <f t="shared" si="7"/>
        <v>0.60869565217391308</v>
      </c>
      <c r="AJ5" s="76">
        <f t="shared" si="22"/>
        <v>0.78260869565217395</v>
      </c>
      <c r="AK5" s="76">
        <f t="shared" si="8"/>
        <v>0.6785714285714286</v>
      </c>
      <c r="AL5" s="76">
        <f t="shared" si="23"/>
        <v>1</v>
      </c>
      <c r="AM5" s="76">
        <f t="shared" si="24"/>
        <v>1.6785714285714286</v>
      </c>
      <c r="AN5" s="77">
        <f t="shared" si="9"/>
        <v>3.5714285714285712E-2</v>
      </c>
      <c r="AO5" s="77">
        <f t="shared" si="10"/>
        <v>0.17857142857142858</v>
      </c>
      <c r="AP5" s="77">
        <f t="shared" si="11"/>
        <v>0.7857142857142857</v>
      </c>
      <c r="AQ5" s="79">
        <f t="shared" si="12"/>
        <v>0.18181818181818182</v>
      </c>
      <c r="AR5" s="79">
        <f t="shared" si="13"/>
        <v>0.45454545454545453</v>
      </c>
      <c r="AS5" s="79">
        <f t="shared" si="14"/>
        <v>0.36363636363636365</v>
      </c>
      <c r="AT5" s="80">
        <f t="shared" si="25"/>
        <v>0.18181818181818182</v>
      </c>
      <c r="AU5" s="80">
        <f t="shared" si="15"/>
        <v>0.22727272727272727</v>
      </c>
      <c r="AV5" s="80">
        <f t="shared" si="16"/>
        <v>0.81818181818181823</v>
      </c>
      <c r="AW5" s="76">
        <f t="shared" si="17"/>
        <v>0.63636363636363635</v>
      </c>
      <c r="AX5" s="80">
        <f t="shared" si="18"/>
        <v>0.39130434782608692</v>
      </c>
      <c r="AY5" s="78">
        <f t="shared" si="26"/>
        <v>0.8214285714285714</v>
      </c>
      <c r="BD5" s="53"/>
    </row>
    <row r="6" spans="1:56" x14ac:dyDescent="0.2">
      <c r="A6" s="52" t="s">
        <v>187</v>
      </c>
      <c r="B6" s="49">
        <f t="shared" si="0"/>
        <v>8</v>
      </c>
      <c r="C6" s="49">
        <f t="shared" ref="C6:AG6" si="29">C23+C39+C55+C71+C87+C103+C119+C135+C151+C167+C183+C199+C215+C231</f>
        <v>0</v>
      </c>
      <c r="D6" s="49">
        <f t="shared" si="29"/>
        <v>1</v>
      </c>
      <c r="E6" s="49">
        <f t="shared" si="29"/>
        <v>0</v>
      </c>
      <c r="F6" s="49">
        <f t="shared" si="29"/>
        <v>2</v>
      </c>
      <c r="G6" s="49">
        <f t="shared" si="29"/>
        <v>0</v>
      </c>
      <c r="H6" s="49">
        <f t="shared" si="29"/>
        <v>0</v>
      </c>
      <c r="I6" s="49">
        <f t="shared" ref="I6" si="30">I23+I39+I55+I71+I87+I103+I119+I135+I151+I167+I183+I199+I215+I231</f>
        <v>0</v>
      </c>
      <c r="J6" s="49">
        <f t="shared" si="29"/>
        <v>6</v>
      </c>
      <c r="K6" s="49">
        <f t="shared" si="29"/>
        <v>0</v>
      </c>
      <c r="L6" s="49">
        <f t="shared" si="29"/>
        <v>2</v>
      </c>
      <c r="M6" s="49">
        <f t="shared" si="29"/>
        <v>2</v>
      </c>
      <c r="N6" s="49">
        <f t="shared" ref="N6" si="31">N23+N39+N55+N71+N87+N103+N119+N135+N151+N167+N183+N199+N215+N231</f>
        <v>0</v>
      </c>
      <c r="O6" s="49">
        <f t="shared" si="29"/>
        <v>5</v>
      </c>
      <c r="P6" s="49">
        <f t="shared" si="29"/>
        <v>2</v>
      </c>
      <c r="Q6" s="49">
        <f t="shared" si="29"/>
        <v>4</v>
      </c>
      <c r="R6" s="49">
        <f t="shared" si="29"/>
        <v>0</v>
      </c>
      <c r="S6" s="49">
        <f t="shared" ref="S6:X6" si="32">S23+S39+S55+S71+S87+S103+S119+S135+S151+S167+S183+S199+S215+S231</f>
        <v>4</v>
      </c>
      <c r="T6" s="49">
        <f t="shared" si="32"/>
        <v>0</v>
      </c>
      <c r="U6" s="49">
        <f t="shared" si="32"/>
        <v>2</v>
      </c>
      <c r="V6" s="49">
        <f t="shared" ref="V6" si="33">V23+V39+V55+V71+V87+V103+V119+V135+V151+V167+V183+V199+V215+V231</f>
        <v>0</v>
      </c>
      <c r="W6" s="49">
        <f t="shared" si="32"/>
        <v>0</v>
      </c>
      <c r="X6" s="49">
        <f t="shared" si="32"/>
        <v>1</v>
      </c>
      <c r="Y6" s="74">
        <f t="shared" si="29"/>
        <v>9</v>
      </c>
      <c r="Z6" s="74">
        <f t="shared" si="29"/>
        <v>21</v>
      </c>
      <c r="AA6" s="74">
        <f t="shared" si="29"/>
        <v>27</v>
      </c>
      <c r="AB6" s="74">
        <f t="shared" si="6"/>
        <v>19</v>
      </c>
      <c r="AC6" s="75">
        <f t="shared" si="6"/>
        <v>11</v>
      </c>
      <c r="AD6" s="75">
        <f t="shared" si="6"/>
        <v>15</v>
      </c>
      <c r="AE6" s="75">
        <f t="shared" si="29"/>
        <v>8</v>
      </c>
      <c r="AF6" s="75">
        <f t="shared" si="29"/>
        <v>9</v>
      </c>
      <c r="AG6" s="75">
        <f t="shared" si="29"/>
        <v>2</v>
      </c>
      <c r="AH6" s="65"/>
      <c r="AI6" s="76">
        <f t="shared" si="7"/>
        <v>0.42857142857142855</v>
      </c>
      <c r="AJ6" s="76">
        <f t="shared" si="22"/>
        <v>0.52380952380952384</v>
      </c>
      <c r="AK6" s="76">
        <f t="shared" si="8"/>
        <v>0.55555555555555558</v>
      </c>
      <c r="AL6" s="76">
        <f t="shared" si="23"/>
        <v>0.52380952380952384</v>
      </c>
      <c r="AM6" s="76">
        <f t="shared" si="24"/>
        <v>1.0793650793650795</v>
      </c>
      <c r="AN6" s="77">
        <f t="shared" si="9"/>
        <v>7.407407407407407E-2</v>
      </c>
      <c r="AO6" s="77">
        <f t="shared" si="10"/>
        <v>0.22222222222222221</v>
      </c>
      <c r="AP6" s="77">
        <f t="shared" si="11"/>
        <v>0.70370370370370372</v>
      </c>
      <c r="AQ6" s="79">
        <f t="shared" si="12"/>
        <v>0.42105263157894735</v>
      </c>
      <c r="AR6" s="79">
        <f t="shared" si="13"/>
        <v>0.47368421052631576</v>
      </c>
      <c r="AS6" s="79">
        <f t="shared" si="14"/>
        <v>0.10526315789473684</v>
      </c>
      <c r="AT6" s="80">
        <f t="shared" si="25"/>
        <v>0.42105263157894735</v>
      </c>
      <c r="AU6" s="80">
        <f t="shared" si="15"/>
        <v>0.31578947368421051</v>
      </c>
      <c r="AV6" s="80">
        <f t="shared" si="16"/>
        <v>0.57894736842105265</v>
      </c>
      <c r="AW6" s="76">
        <f t="shared" si="17"/>
        <v>0.47368421052631576</v>
      </c>
      <c r="AX6" s="80">
        <f t="shared" si="18"/>
        <v>9.5238095238095288E-2</v>
      </c>
      <c r="AY6" s="78">
        <f t="shared" si="26"/>
        <v>0.62962962962962965</v>
      </c>
      <c r="BD6" s="53"/>
    </row>
    <row r="7" spans="1:56" x14ac:dyDescent="0.2">
      <c r="A7" s="52" t="s">
        <v>192</v>
      </c>
      <c r="B7" s="49">
        <f t="shared" si="0"/>
        <v>4</v>
      </c>
      <c r="C7" s="49">
        <f t="shared" ref="C7:AG7" si="34">C24+C40+C56+C72+C88+C104+C120+C136+C152+C168+C184+C200+C216+C232</f>
        <v>3</v>
      </c>
      <c r="D7" s="49">
        <f t="shared" si="34"/>
        <v>0</v>
      </c>
      <c r="E7" s="49">
        <f t="shared" si="34"/>
        <v>0</v>
      </c>
      <c r="F7" s="49">
        <f t="shared" si="34"/>
        <v>0</v>
      </c>
      <c r="G7" s="49">
        <f t="shared" si="34"/>
        <v>0</v>
      </c>
      <c r="H7" s="49">
        <f t="shared" si="34"/>
        <v>0</v>
      </c>
      <c r="I7" s="49">
        <f t="shared" ref="I7" si="35">I24+I40+I56+I72+I88+I104+I120+I136+I152+I168+I184+I200+I216+I232</f>
        <v>0</v>
      </c>
      <c r="J7" s="49">
        <f t="shared" si="34"/>
        <v>4</v>
      </c>
      <c r="K7" s="49">
        <f t="shared" si="34"/>
        <v>0</v>
      </c>
      <c r="L7" s="49">
        <f t="shared" si="34"/>
        <v>6</v>
      </c>
      <c r="M7" s="49">
        <f t="shared" si="34"/>
        <v>3</v>
      </c>
      <c r="N7" s="49">
        <f t="shared" ref="N7" si="36">N24+N40+N56+N72+N88+N104+N120+N136+N152+N168+N184+N200+N216+N232</f>
        <v>0</v>
      </c>
      <c r="O7" s="49">
        <f t="shared" si="34"/>
        <v>3</v>
      </c>
      <c r="P7" s="49">
        <f t="shared" si="34"/>
        <v>1</v>
      </c>
      <c r="Q7" s="49">
        <f t="shared" si="34"/>
        <v>5</v>
      </c>
      <c r="R7" s="49">
        <f t="shared" si="34"/>
        <v>0</v>
      </c>
      <c r="S7" s="49">
        <f t="shared" ref="S7:X7" si="37">S24+S40+S56+S72+S88+S104+S120+S136+S152+S168+S184+S200+S216+S232</f>
        <v>2</v>
      </c>
      <c r="T7" s="49">
        <f t="shared" si="37"/>
        <v>1</v>
      </c>
      <c r="U7" s="49">
        <f t="shared" si="37"/>
        <v>0</v>
      </c>
      <c r="V7" s="49">
        <f t="shared" ref="V7" si="38">V24+V40+V56+V72+V88+V104+V120+V136+V152+V168+V184+V200+V216+V232</f>
        <v>0</v>
      </c>
      <c r="W7" s="49">
        <f t="shared" si="37"/>
        <v>0</v>
      </c>
      <c r="X7" s="49">
        <f t="shared" si="37"/>
        <v>1</v>
      </c>
      <c r="Y7" s="74">
        <f t="shared" si="34"/>
        <v>7</v>
      </c>
      <c r="Z7" s="74">
        <f t="shared" si="34"/>
        <v>21</v>
      </c>
      <c r="AA7" s="74">
        <f t="shared" si="34"/>
        <v>25</v>
      </c>
      <c r="AB7" s="74">
        <f t="shared" si="6"/>
        <v>15</v>
      </c>
      <c r="AC7" s="75">
        <f t="shared" si="6"/>
        <v>10</v>
      </c>
      <c r="AD7" s="75">
        <f t="shared" si="6"/>
        <v>11</v>
      </c>
      <c r="AE7" s="75">
        <f t="shared" si="34"/>
        <v>8</v>
      </c>
      <c r="AF7" s="75">
        <f t="shared" si="34"/>
        <v>5</v>
      </c>
      <c r="AG7" s="75">
        <f t="shared" si="34"/>
        <v>2</v>
      </c>
      <c r="AH7" s="65"/>
      <c r="AI7" s="76">
        <f t="shared" si="7"/>
        <v>0.33333333333333331</v>
      </c>
      <c r="AJ7" s="76">
        <f t="shared" si="22"/>
        <v>0.33333333333333331</v>
      </c>
      <c r="AK7" s="76">
        <f t="shared" si="8"/>
        <v>0.44</v>
      </c>
      <c r="AL7" s="76">
        <f t="shared" si="23"/>
        <v>0.47619047619047616</v>
      </c>
      <c r="AM7" s="76">
        <f t="shared" si="24"/>
        <v>0.91619047619047622</v>
      </c>
      <c r="AN7" s="77">
        <f t="shared" si="9"/>
        <v>0.24</v>
      </c>
      <c r="AO7" s="77">
        <f t="shared" si="10"/>
        <v>0.16</v>
      </c>
      <c r="AP7" s="77">
        <f t="shared" si="11"/>
        <v>0.6</v>
      </c>
      <c r="AQ7" s="79">
        <f t="shared" si="12"/>
        <v>0.53333333333333333</v>
      </c>
      <c r="AR7" s="79">
        <f t="shared" si="13"/>
        <v>0.33333333333333331</v>
      </c>
      <c r="AS7" s="79">
        <f t="shared" si="14"/>
        <v>0.13333333333333333</v>
      </c>
      <c r="AT7" s="80">
        <f t="shared" si="25"/>
        <v>0.53333333333333333</v>
      </c>
      <c r="AU7" s="80">
        <f t="shared" si="15"/>
        <v>0.33333333333333331</v>
      </c>
      <c r="AV7" s="80">
        <f t="shared" si="16"/>
        <v>0.46666666666666667</v>
      </c>
      <c r="AW7" s="76">
        <f t="shared" si="17"/>
        <v>0.46666666666666667</v>
      </c>
      <c r="AX7" s="80">
        <f t="shared" si="18"/>
        <v>0.14285714285714285</v>
      </c>
      <c r="AY7" s="78">
        <f t="shared" si="26"/>
        <v>0.44</v>
      </c>
      <c r="BD7" s="53"/>
    </row>
    <row r="8" spans="1:56" x14ac:dyDescent="0.2">
      <c r="A8" s="52" t="s">
        <v>191</v>
      </c>
      <c r="B8" s="49">
        <f t="shared" si="0"/>
        <v>6</v>
      </c>
      <c r="C8" s="49">
        <f t="shared" ref="C8:AG8" si="39">C25+C41+C57+C73+C89+C105+C121+C137+C153+C169+C185+C201+C217+C233</f>
        <v>0</v>
      </c>
      <c r="D8" s="49">
        <f t="shared" si="39"/>
        <v>0</v>
      </c>
      <c r="E8" s="49">
        <f t="shared" si="39"/>
        <v>0</v>
      </c>
      <c r="F8" s="49">
        <f t="shared" si="39"/>
        <v>1</v>
      </c>
      <c r="G8" s="49">
        <f t="shared" si="39"/>
        <v>0</v>
      </c>
      <c r="H8" s="49">
        <f t="shared" si="39"/>
        <v>0</v>
      </c>
      <c r="I8" s="49">
        <f t="shared" ref="I8" si="40">I25+I41+I57+I73+I89+I105+I121+I137+I153+I169+I185+I201+I217+I233</f>
        <v>0</v>
      </c>
      <c r="J8" s="49">
        <f t="shared" si="39"/>
        <v>8</v>
      </c>
      <c r="K8" s="49">
        <f t="shared" si="39"/>
        <v>0</v>
      </c>
      <c r="L8" s="49">
        <f t="shared" si="39"/>
        <v>4</v>
      </c>
      <c r="M8" s="49">
        <f t="shared" si="39"/>
        <v>3</v>
      </c>
      <c r="N8" s="49">
        <f t="shared" ref="N8" si="41">N25+N41+N57+N73+N89+N105+N121+N137+N153+N169+N185+N201+N217+N233</f>
        <v>0</v>
      </c>
      <c r="O8" s="49">
        <f t="shared" si="39"/>
        <v>0</v>
      </c>
      <c r="P8" s="49">
        <f t="shared" si="39"/>
        <v>3</v>
      </c>
      <c r="Q8" s="49">
        <f t="shared" si="39"/>
        <v>3</v>
      </c>
      <c r="R8" s="49">
        <f t="shared" si="39"/>
        <v>0</v>
      </c>
      <c r="S8" s="49">
        <f t="shared" ref="S8:X8" si="42">S25+S41+S57+S73+S89+S105+S121+S137+S153+S169+S185+S201+S217+S233</f>
        <v>2</v>
      </c>
      <c r="T8" s="49">
        <f t="shared" si="42"/>
        <v>0</v>
      </c>
      <c r="U8" s="49">
        <f t="shared" si="42"/>
        <v>0</v>
      </c>
      <c r="V8" s="49">
        <f t="shared" ref="V8" si="43">V25+V41+V57+V73+V89+V105+V121+V137+V153+V169+V185+V201+V217+V233</f>
        <v>1</v>
      </c>
      <c r="W8" s="49">
        <f t="shared" si="42"/>
        <v>0</v>
      </c>
      <c r="X8" s="49">
        <f t="shared" si="42"/>
        <v>2</v>
      </c>
      <c r="Y8" s="74">
        <f t="shared" si="39"/>
        <v>6</v>
      </c>
      <c r="Z8" s="74">
        <f t="shared" si="39"/>
        <v>16</v>
      </c>
      <c r="AA8" s="74">
        <f t="shared" si="39"/>
        <v>24</v>
      </c>
      <c r="AB8" s="74">
        <f t="shared" si="6"/>
        <v>12</v>
      </c>
      <c r="AC8" s="75">
        <f t="shared" si="6"/>
        <v>6</v>
      </c>
      <c r="AD8" s="75">
        <f t="shared" si="6"/>
        <v>14</v>
      </c>
      <c r="AE8" s="75">
        <f t="shared" si="39"/>
        <v>7</v>
      </c>
      <c r="AF8" s="75">
        <f t="shared" si="39"/>
        <v>2</v>
      </c>
      <c r="AG8" s="75">
        <f t="shared" si="39"/>
        <v>3</v>
      </c>
      <c r="AH8" s="65"/>
      <c r="AI8" s="76">
        <f t="shared" si="7"/>
        <v>0.375</v>
      </c>
      <c r="AJ8" s="76">
        <f t="shared" si="22"/>
        <v>0.4375</v>
      </c>
      <c r="AK8" s="76">
        <f t="shared" si="8"/>
        <v>0.58333333333333337</v>
      </c>
      <c r="AL8" s="76">
        <f t="shared" si="23"/>
        <v>0.375</v>
      </c>
      <c r="AM8" s="76">
        <f t="shared" si="24"/>
        <v>0.95833333333333337</v>
      </c>
      <c r="AN8" s="77">
        <f t="shared" si="9"/>
        <v>0.16666666666666666</v>
      </c>
      <c r="AO8" s="77">
        <f t="shared" si="10"/>
        <v>0.33333333333333331</v>
      </c>
      <c r="AP8" s="77">
        <f t="shared" si="11"/>
        <v>0.5</v>
      </c>
      <c r="AQ8" s="79">
        <f t="shared" si="12"/>
        <v>0.58333333333333337</v>
      </c>
      <c r="AR8" s="79">
        <f t="shared" si="13"/>
        <v>0.16666666666666666</v>
      </c>
      <c r="AS8" s="79">
        <f t="shared" si="14"/>
        <v>0.25</v>
      </c>
      <c r="AT8" s="80">
        <f t="shared" si="25"/>
        <v>0.41666666666666669</v>
      </c>
      <c r="AU8" s="80">
        <f t="shared" si="15"/>
        <v>0.25</v>
      </c>
      <c r="AV8" s="80">
        <f t="shared" si="16"/>
        <v>0.58333333333333337</v>
      </c>
      <c r="AW8" s="76">
        <f t="shared" si="17"/>
        <v>0.5</v>
      </c>
      <c r="AX8" s="80">
        <f t="shared" si="18"/>
        <v>0</v>
      </c>
      <c r="AY8" s="78">
        <f t="shared" si="26"/>
        <v>0.625</v>
      </c>
      <c r="BD8" s="53"/>
    </row>
    <row r="9" spans="1:56" x14ac:dyDescent="0.2">
      <c r="A9" s="52" t="s">
        <v>195</v>
      </c>
      <c r="B9" s="49">
        <f t="shared" si="0"/>
        <v>9</v>
      </c>
      <c r="C9" s="49">
        <f t="shared" ref="C9:AG9" si="44">C26+C42+C58+C74+C90+C106+C122+C138+C154+C170+C186+C202+C218+C234</f>
        <v>2</v>
      </c>
      <c r="D9" s="49">
        <f t="shared" si="44"/>
        <v>1</v>
      </c>
      <c r="E9" s="49">
        <f t="shared" si="44"/>
        <v>0</v>
      </c>
      <c r="F9" s="49">
        <f t="shared" si="44"/>
        <v>0</v>
      </c>
      <c r="G9" s="49">
        <f t="shared" si="44"/>
        <v>0</v>
      </c>
      <c r="H9" s="49">
        <f t="shared" si="44"/>
        <v>0</v>
      </c>
      <c r="I9" s="49">
        <f t="shared" ref="I9" si="45">I26+I42+I58+I74+I90+I106+I122+I138+I154+I170+I186+I202+I218+I234</f>
        <v>0</v>
      </c>
      <c r="J9" s="49">
        <f t="shared" si="44"/>
        <v>3</v>
      </c>
      <c r="K9" s="49">
        <f t="shared" si="44"/>
        <v>0</v>
      </c>
      <c r="L9" s="49">
        <f t="shared" si="44"/>
        <v>4</v>
      </c>
      <c r="M9" s="49">
        <f t="shared" si="44"/>
        <v>3</v>
      </c>
      <c r="N9" s="49">
        <f t="shared" ref="N9" si="46">N26+N42+N58+N74+N90+N106+N122+N138+N154+N170+N186+N202+N218+N234</f>
        <v>1</v>
      </c>
      <c r="O9" s="49">
        <f t="shared" si="44"/>
        <v>5</v>
      </c>
      <c r="P9" s="49">
        <f t="shared" si="44"/>
        <v>4</v>
      </c>
      <c r="Q9" s="49">
        <f t="shared" si="44"/>
        <v>3</v>
      </c>
      <c r="R9" s="49">
        <f t="shared" si="44"/>
        <v>0</v>
      </c>
      <c r="S9" s="49">
        <f t="shared" ref="S9:X9" si="47">S26+S42+S58+S74+S90+S106+S122+S138+S154+S170+S186+S202+S218+S234</f>
        <v>1</v>
      </c>
      <c r="T9" s="49">
        <f t="shared" si="47"/>
        <v>0</v>
      </c>
      <c r="U9" s="49">
        <f t="shared" si="47"/>
        <v>0</v>
      </c>
      <c r="V9" s="49">
        <f t="shared" ref="V9" si="48">V26+V42+V58+V74+V90+V106+V122+V138+V154+V170+V186+V202+V218+V234</f>
        <v>0</v>
      </c>
      <c r="W9" s="49">
        <f t="shared" si="47"/>
        <v>0</v>
      </c>
      <c r="X9" s="49">
        <f t="shared" si="47"/>
        <v>1</v>
      </c>
      <c r="Y9" s="74">
        <f t="shared" si="44"/>
        <v>12</v>
      </c>
      <c r="Z9" s="74">
        <f t="shared" si="44"/>
        <v>20</v>
      </c>
      <c r="AA9" s="74">
        <f t="shared" si="44"/>
        <v>23</v>
      </c>
      <c r="AB9" s="74">
        <f t="shared" si="6"/>
        <v>16</v>
      </c>
      <c r="AC9" s="75">
        <f t="shared" si="6"/>
        <v>16</v>
      </c>
      <c r="AD9" s="75">
        <f t="shared" si="6"/>
        <v>15</v>
      </c>
      <c r="AE9" s="75">
        <f t="shared" si="44"/>
        <v>6</v>
      </c>
      <c r="AF9" s="75">
        <f t="shared" si="44"/>
        <v>6</v>
      </c>
      <c r="AG9" s="75">
        <f t="shared" si="44"/>
        <v>4</v>
      </c>
      <c r="AH9" s="65"/>
      <c r="AI9" s="76">
        <f t="shared" si="7"/>
        <v>0.6</v>
      </c>
      <c r="AJ9" s="76">
        <f t="shared" si="22"/>
        <v>0.6</v>
      </c>
      <c r="AK9" s="76">
        <f t="shared" si="8"/>
        <v>0.65217391304347827</v>
      </c>
      <c r="AL9" s="76">
        <f t="shared" si="23"/>
        <v>0.8</v>
      </c>
      <c r="AM9" s="76">
        <f t="shared" si="24"/>
        <v>1.4521739130434783</v>
      </c>
      <c r="AN9" s="77">
        <f t="shared" si="9"/>
        <v>0.17391304347826086</v>
      </c>
      <c r="AO9" s="77">
        <f t="shared" si="10"/>
        <v>0.13043478260869565</v>
      </c>
      <c r="AP9" s="77">
        <f t="shared" si="11"/>
        <v>0.69565217391304346</v>
      </c>
      <c r="AQ9" s="79">
        <f t="shared" si="12"/>
        <v>0.375</v>
      </c>
      <c r="AR9" s="79">
        <f t="shared" si="13"/>
        <v>0.375</v>
      </c>
      <c r="AS9" s="79">
        <f t="shared" si="14"/>
        <v>0.25</v>
      </c>
      <c r="AT9" s="80">
        <f t="shared" si="25"/>
        <v>0.25</v>
      </c>
      <c r="AU9" s="80">
        <f t="shared" si="15"/>
        <v>0.1875</v>
      </c>
      <c r="AV9" s="80">
        <f t="shared" si="16"/>
        <v>0.75</v>
      </c>
      <c r="AW9" s="76">
        <f t="shared" si="17"/>
        <v>0.75</v>
      </c>
      <c r="AX9" s="80">
        <f t="shared" si="18"/>
        <v>0.20000000000000007</v>
      </c>
      <c r="AY9" s="78">
        <f t="shared" si="26"/>
        <v>0.65217391304347827</v>
      </c>
      <c r="BD9" s="53"/>
    </row>
    <row r="10" spans="1:56" x14ac:dyDescent="0.2">
      <c r="A10" s="52" t="s">
        <v>319</v>
      </c>
      <c r="B10" s="49">
        <f t="shared" si="0"/>
        <v>6</v>
      </c>
      <c r="C10" s="49">
        <f t="shared" ref="C10:AG10" si="49">C27+C43+C59+C75+C91+C107+C123+C139+C155+C171+C187+C203+C219+C235</f>
        <v>0</v>
      </c>
      <c r="D10" s="49">
        <f t="shared" si="49"/>
        <v>0</v>
      </c>
      <c r="E10" s="49">
        <f t="shared" si="49"/>
        <v>0</v>
      </c>
      <c r="F10" s="49">
        <f t="shared" si="49"/>
        <v>0</v>
      </c>
      <c r="G10" s="49">
        <f t="shared" si="49"/>
        <v>0</v>
      </c>
      <c r="H10" s="49">
        <f t="shared" si="49"/>
        <v>0</v>
      </c>
      <c r="I10" s="49">
        <f t="shared" ref="I10" si="50">I27+I43+I59+I75+I91+I107+I123+I139+I155+I171+I187+I203+I219+I235</f>
        <v>0</v>
      </c>
      <c r="J10" s="49">
        <f t="shared" si="49"/>
        <v>6</v>
      </c>
      <c r="K10" s="49">
        <f t="shared" si="49"/>
        <v>2</v>
      </c>
      <c r="L10" s="49">
        <f t="shared" si="49"/>
        <v>4</v>
      </c>
      <c r="M10" s="49">
        <f t="shared" si="49"/>
        <v>3</v>
      </c>
      <c r="N10" s="49">
        <f t="shared" ref="N10" si="51">N27+N43+N59+N75+N91+N107+N123+N139+N155+N171+N187+N203+N219+N235</f>
        <v>2</v>
      </c>
      <c r="O10" s="49">
        <f t="shared" si="49"/>
        <v>2</v>
      </c>
      <c r="P10" s="49">
        <f t="shared" si="49"/>
        <v>1</v>
      </c>
      <c r="Q10" s="49">
        <f t="shared" si="49"/>
        <v>1</v>
      </c>
      <c r="R10" s="49">
        <f t="shared" si="49"/>
        <v>0</v>
      </c>
      <c r="S10" s="49">
        <f t="shared" ref="S10:X10" si="52">S27+S43+S59+S75+S91+S107+S123+S139+S155+S171+S187+S203+S219+S235</f>
        <v>0</v>
      </c>
      <c r="T10" s="49">
        <f t="shared" si="52"/>
        <v>1</v>
      </c>
      <c r="U10" s="49">
        <f t="shared" si="52"/>
        <v>0</v>
      </c>
      <c r="V10" s="49">
        <f t="shared" ref="V10" si="53">V27+V43+V59+V75+V91+V107+V123+V139+V155+V171+V187+V203+V219+V235</f>
        <v>0</v>
      </c>
      <c r="W10" s="49">
        <f t="shared" si="52"/>
        <v>0</v>
      </c>
      <c r="X10" s="49">
        <f t="shared" si="52"/>
        <v>0</v>
      </c>
      <c r="Y10" s="74">
        <f t="shared" si="49"/>
        <v>6</v>
      </c>
      <c r="Z10" s="74">
        <f t="shared" si="49"/>
        <v>12</v>
      </c>
      <c r="AA10" s="74">
        <f t="shared" si="49"/>
        <v>20</v>
      </c>
      <c r="AB10" s="74">
        <f t="shared" si="6"/>
        <v>8</v>
      </c>
      <c r="AC10" s="75">
        <f t="shared" si="6"/>
        <v>6</v>
      </c>
      <c r="AD10" s="75">
        <f t="shared" si="6"/>
        <v>14</v>
      </c>
      <c r="AE10" s="75">
        <f t="shared" si="49"/>
        <v>4</v>
      </c>
      <c r="AF10" s="75">
        <f t="shared" si="49"/>
        <v>2</v>
      </c>
      <c r="AG10" s="75">
        <f t="shared" si="49"/>
        <v>2</v>
      </c>
      <c r="AH10" s="65"/>
      <c r="AI10" s="76">
        <f t="shared" si="7"/>
        <v>0.5</v>
      </c>
      <c r="AJ10" s="76">
        <f t="shared" si="22"/>
        <v>0.5</v>
      </c>
      <c r="AK10" s="76">
        <f t="shared" si="8"/>
        <v>0.7</v>
      </c>
      <c r="AL10" s="76">
        <f t="shared" si="23"/>
        <v>0.5</v>
      </c>
      <c r="AM10" s="76">
        <f t="shared" si="24"/>
        <v>1.2</v>
      </c>
      <c r="AN10" s="77">
        <f t="shared" si="9"/>
        <v>0.2</v>
      </c>
      <c r="AO10" s="77">
        <f t="shared" si="10"/>
        <v>0.4</v>
      </c>
      <c r="AP10" s="77">
        <f t="shared" si="11"/>
        <v>0.4</v>
      </c>
      <c r="AQ10" s="79">
        <f t="shared" si="12"/>
        <v>0.5</v>
      </c>
      <c r="AR10" s="79">
        <f t="shared" si="13"/>
        <v>0.25</v>
      </c>
      <c r="AS10" s="79">
        <f t="shared" si="14"/>
        <v>0.25</v>
      </c>
      <c r="AT10" s="80">
        <f t="shared" si="25"/>
        <v>0.25</v>
      </c>
      <c r="AU10" s="80">
        <f t="shared" si="15"/>
        <v>0.125</v>
      </c>
      <c r="AV10" s="80">
        <f t="shared" si="16"/>
        <v>0.75</v>
      </c>
      <c r="AW10" s="76">
        <f t="shared" si="17"/>
        <v>0.75</v>
      </c>
      <c r="AX10" s="80">
        <f t="shared" si="18"/>
        <v>0</v>
      </c>
      <c r="AY10" s="78">
        <f t="shared" si="26"/>
        <v>0.7</v>
      </c>
      <c r="BD10" s="53"/>
    </row>
    <row r="11" spans="1:56" x14ac:dyDescent="0.2">
      <c r="A11" s="52" t="s">
        <v>243</v>
      </c>
      <c r="B11" s="49">
        <f t="shared" si="0"/>
        <v>4</v>
      </c>
      <c r="C11" s="49">
        <f t="shared" ref="C11:AG11" si="54">C28+C44+C60+C76+C92+C108+C124+C140+C156+C172+C188+C204+C220+C236</f>
        <v>0</v>
      </c>
      <c r="D11" s="49">
        <f t="shared" si="54"/>
        <v>0</v>
      </c>
      <c r="E11" s="49">
        <f t="shared" si="54"/>
        <v>0</v>
      </c>
      <c r="F11" s="49">
        <f t="shared" si="54"/>
        <v>0</v>
      </c>
      <c r="G11" s="49">
        <f t="shared" si="54"/>
        <v>0</v>
      </c>
      <c r="H11" s="49">
        <f t="shared" si="54"/>
        <v>0</v>
      </c>
      <c r="I11" s="49">
        <f t="shared" ref="I11" si="55">I28+I44+I60+I76+I92+I108+I124+I140+I156+I172+I188+I204+I220+I236</f>
        <v>0</v>
      </c>
      <c r="J11" s="49">
        <f t="shared" si="54"/>
        <v>8</v>
      </c>
      <c r="K11" s="49">
        <f t="shared" si="54"/>
        <v>2</v>
      </c>
      <c r="L11" s="49">
        <f t="shared" si="54"/>
        <v>6</v>
      </c>
      <c r="M11" s="49">
        <f t="shared" si="54"/>
        <v>2</v>
      </c>
      <c r="N11" s="49">
        <f t="shared" ref="N11" si="56">N28+N44+N60+N76+N92+N108+N124+N140+N156+N172+N188+N204+N220+N236</f>
        <v>2</v>
      </c>
      <c r="O11" s="49">
        <f t="shared" si="54"/>
        <v>1</v>
      </c>
      <c r="P11" s="49">
        <f t="shared" si="54"/>
        <v>0</v>
      </c>
      <c r="Q11" s="49">
        <f t="shared" si="54"/>
        <v>1</v>
      </c>
      <c r="R11" s="49">
        <f t="shared" si="54"/>
        <v>0</v>
      </c>
      <c r="S11" s="49">
        <f t="shared" ref="S11:X11" si="57">S28+S44+S60+S76+S92+S108+S124+S140+S156+S172+S188+S204+S220+S236</f>
        <v>1</v>
      </c>
      <c r="T11" s="49">
        <f t="shared" si="57"/>
        <v>1</v>
      </c>
      <c r="U11" s="49">
        <f t="shared" si="57"/>
        <v>0</v>
      </c>
      <c r="V11" s="49">
        <f t="shared" ref="V11" si="58">V28+V44+V60+V76+V92+V108+V124+V140+V156+V172+V188+V204+V220+V236</f>
        <v>0</v>
      </c>
      <c r="W11" s="49">
        <f t="shared" si="57"/>
        <v>0</v>
      </c>
      <c r="X11" s="49">
        <f t="shared" si="57"/>
        <v>0</v>
      </c>
      <c r="Y11" s="74">
        <f t="shared" si="54"/>
        <v>4</v>
      </c>
      <c r="Z11" s="74">
        <f t="shared" si="54"/>
        <v>13</v>
      </c>
      <c r="AA11" s="74">
        <f t="shared" si="54"/>
        <v>23</v>
      </c>
      <c r="AB11" s="74">
        <f t="shared" si="6"/>
        <v>7</v>
      </c>
      <c r="AC11" s="75">
        <f t="shared" si="6"/>
        <v>4</v>
      </c>
      <c r="AD11" s="75">
        <f t="shared" si="6"/>
        <v>14</v>
      </c>
      <c r="AE11" s="75">
        <f t="shared" si="54"/>
        <v>3</v>
      </c>
      <c r="AF11" s="75">
        <f t="shared" si="54"/>
        <v>2</v>
      </c>
      <c r="AG11" s="75">
        <f t="shared" si="54"/>
        <v>1</v>
      </c>
      <c r="AH11" s="65"/>
      <c r="AI11" s="76">
        <f t="shared" si="7"/>
        <v>0.30769230769230771</v>
      </c>
      <c r="AJ11" s="76">
        <f t="shared" si="22"/>
        <v>0.30769230769230771</v>
      </c>
      <c r="AK11" s="76">
        <f t="shared" si="8"/>
        <v>0.60869565217391308</v>
      </c>
      <c r="AL11" s="76">
        <f t="shared" si="23"/>
        <v>0.30769230769230771</v>
      </c>
      <c r="AM11" s="76">
        <f t="shared" si="24"/>
        <v>0.91638795986622079</v>
      </c>
      <c r="AN11" s="77">
        <f t="shared" si="9"/>
        <v>0.2608695652173913</v>
      </c>
      <c r="AO11" s="77">
        <f t="shared" si="10"/>
        <v>0.43478260869565216</v>
      </c>
      <c r="AP11" s="77">
        <f t="shared" si="11"/>
        <v>0.30434782608695654</v>
      </c>
      <c r="AQ11" s="79">
        <f t="shared" si="12"/>
        <v>0.42857142857142855</v>
      </c>
      <c r="AR11" s="79">
        <f t="shared" si="13"/>
        <v>0.2857142857142857</v>
      </c>
      <c r="AS11" s="79">
        <f t="shared" si="14"/>
        <v>0.14285714285714285</v>
      </c>
      <c r="AT11" s="80">
        <f t="shared" si="25"/>
        <v>0.42857142857142855</v>
      </c>
      <c r="AU11" s="80">
        <f t="shared" si="15"/>
        <v>0.14285714285714285</v>
      </c>
      <c r="AV11" s="80">
        <f t="shared" si="16"/>
        <v>0.5714285714285714</v>
      </c>
      <c r="AW11" s="76">
        <f t="shared" si="17"/>
        <v>0.5714285714285714</v>
      </c>
      <c r="AX11" s="80">
        <f t="shared" si="18"/>
        <v>0</v>
      </c>
      <c r="AY11" s="78">
        <f t="shared" si="26"/>
        <v>0.60869565217391308</v>
      </c>
      <c r="BD11" s="53"/>
    </row>
    <row r="12" spans="1:56" x14ac:dyDescent="0.2">
      <c r="A12" s="52" t="s">
        <v>320</v>
      </c>
      <c r="B12" s="49">
        <f t="shared" si="0"/>
        <v>0</v>
      </c>
      <c r="C12" s="49">
        <f t="shared" ref="C12:AG12" si="59">C29+C45+C61+C77+C93+C109+C125+C141+C157+C173+C189+C205+C221+C237</f>
        <v>0</v>
      </c>
      <c r="D12" s="49">
        <f t="shared" si="59"/>
        <v>0</v>
      </c>
      <c r="E12" s="49">
        <f t="shared" si="59"/>
        <v>0</v>
      </c>
      <c r="F12" s="49">
        <f t="shared" si="59"/>
        <v>0</v>
      </c>
      <c r="G12" s="49">
        <f t="shared" si="59"/>
        <v>0</v>
      </c>
      <c r="H12" s="49">
        <f t="shared" si="59"/>
        <v>0</v>
      </c>
      <c r="I12" s="49">
        <f t="shared" ref="I12" si="60">I29+I45+I61+I77+I93+I109+I125+I141+I157+I173+I189+I205+I221+I237</f>
        <v>0</v>
      </c>
      <c r="J12" s="49">
        <f t="shared" si="59"/>
        <v>8</v>
      </c>
      <c r="K12" s="49">
        <f t="shared" si="59"/>
        <v>0</v>
      </c>
      <c r="L12" s="49">
        <f t="shared" si="59"/>
        <v>12</v>
      </c>
      <c r="M12" s="49">
        <f t="shared" si="59"/>
        <v>0</v>
      </c>
      <c r="N12" s="49">
        <f t="shared" ref="N12" si="61">N29+N45+N61+N77+N93+N109+N125+N141+N157+N173+N189+N205+N221+N237</f>
        <v>0</v>
      </c>
      <c r="O12" s="49">
        <f t="shared" si="59"/>
        <v>0</v>
      </c>
      <c r="P12" s="49">
        <f t="shared" si="59"/>
        <v>0</v>
      </c>
      <c r="Q12" s="49">
        <f t="shared" si="59"/>
        <v>0</v>
      </c>
      <c r="R12" s="49">
        <f t="shared" si="59"/>
        <v>0</v>
      </c>
      <c r="S12" s="49">
        <f t="shared" ref="S12:X12" si="62">S29+S45+S61+S77+S93+S109+S125+S141+S157+S173+S189+S205+S221+S237</f>
        <v>0</v>
      </c>
      <c r="T12" s="49">
        <f t="shared" si="62"/>
        <v>0</v>
      </c>
      <c r="U12" s="49">
        <f t="shared" si="62"/>
        <v>0</v>
      </c>
      <c r="V12" s="49">
        <f t="shared" ref="V12" si="63">V29+V45+V61+V77+V93+V109+V125+V141+V157+V173+V189+V205+V221+V237</f>
        <v>0</v>
      </c>
      <c r="W12" s="49">
        <f t="shared" si="62"/>
        <v>0</v>
      </c>
      <c r="X12" s="49">
        <f t="shared" si="62"/>
        <v>0</v>
      </c>
      <c r="Y12" s="74">
        <f t="shared" si="59"/>
        <v>0</v>
      </c>
      <c r="Z12" s="74">
        <f t="shared" si="59"/>
        <v>12</v>
      </c>
      <c r="AA12" s="74">
        <f t="shared" si="59"/>
        <v>20</v>
      </c>
      <c r="AB12" s="74">
        <f t="shared" si="6"/>
        <v>0</v>
      </c>
      <c r="AC12" s="75">
        <f t="shared" si="6"/>
        <v>0</v>
      </c>
      <c r="AD12" s="75">
        <f t="shared" si="6"/>
        <v>8</v>
      </c>
      <c r="AE12" s="75">
        <f t="shared" si="59"/>
        <v>0</v>
      </c>
      <c r="AF12" s="75">
        <f t="shared" si="59"/>
        <v>0</v>
      </c>
      <c r="AG12" s="75">
        <f t="shared" si="59"/>
        <v>0</v>
      </c>
      <c r="AH12" s="65"/>
      <c r="AI12" s="76">
        <f t="shared" si="7"/>
        <v>0</v>
      </c>
      <c r="AJ12" s="76">
        <f t="shared" si="22"/>
        <v>0</v>
      </c>
      <c r="AK12" s="76">
        <f t="shared" si="8"/>
        <v>0.4</v>
      </c>
      <c r="AL12" s="76">
        <f t="shared" si="23"/>
        <v>0</v>
      </c>
      <c r="AM12" s="76">
        <f t="shared" si="24"/>
        <v>0.4</v>
      </c>
      <c r="AN12" s="77">
        <f t="shared" si="9"/>
        <v>0.6</v>
      </c>
      <c r="AO12" s="77">
        <f t="shared" si="10"/>
        <v>0.4</v>
      </c>
      <c r="AP12" s="77">
        <f t="shared" si="11"/>
        <v>0</v>
      </c>
      <c r="AQ12" s="79" t="str">
        <f t="shared" si="12"/>
        <v>NA</v>
      </c>
      <c r="AR12" s="79" t="str">
        <f t="shared" si="13"/>
        <v>NA</v>
      </c>
      <c r="AS12" s="79" t="str">
        <f t="shared" si="14"/>
        <v>NA</v>
      </c>
      <c r="AT12" s="80" t="str">
        <f t="shared" si="25"/>
        <v>NA</v>
      </c>
      <c r="AU12" s="80" t="str">
        <f t="shared" si="15"/>
        <v>NA</v>
      </c>
      <c r="AV12" s="80" t="str">
        <f t="shared" si="16"/>
        <v>NA</v>
      </c>
      <c r="AW12" s="76" t="str">
        <f t="shared" si="17"/>
        <v>NA</v>
      </c>
      <c r="AX12" s="80">
        <f t="shared" si="18"/>
        <v>0</v>
      </c>
      <c r="AY12" s="78">
        <f t="shared" si="26"/>
        <v>0.4</v>
      </c>
      <c r="BD12" s="53"/>
    </row>
    <row r="13" spans="1:56" s="114" customFormat="1" x14ac:dyDescent="0.2">
      <c r="A13" s="104" t="s">
        <v>429</v>
      </c>
      <c r="B13" s="105">
        <f t="shared" si="0"/>
        <v>0</v>
      </c>
      <c r="C13" s="105">
        <f t="shared" ref="C13:H13" si="64">C30+C46+C62+C78+C94+C110+C126+C142+C158+C174+C190+C206+C222+C238</f>
        <v>0</v>
      </c>
      <c r="D13" s="105">
        <f t="shared" si="64"/>
        <v>1</v>
      </c>
      <c r="E13" s="105">
        <f t="shared" si="64"/>
        <v>0</v>
      </c>
      <c r="F13" s="105">
        <f t="shared" si="64"/>
        <v>0</v>
      </c>
      <c r="G13" s="105">
        <f t="shared" si="64"/>
        <v>0</v>
      </c>
      <c r="H13" s="105">
        <f t="shared" si="64"/>
        <v>0</v>
      </c>
      <c r="I13" s="105">
        <f t="shared" ref="I13" si="65">I30+I46+I62+I78+I94+I110+I126+I142+I158+I174+I190+I206+I222+I238</f>
        <v>0</v>
      </c>
      <c r="J13" s="105">
        <f>J30+J46+J62+J78+J94+J110+J126+J142+J158+J174+J190+J206+J222+J238</f>
        <v>0</v>
      </c>
      <c r="K13" s="105">
        <f>K30+K46+K62+K78+K94+K110+K126+K142+K158+K174+K190+K206+K222+K238</f>
        <v>0</v>
      </c>
      <c r="L13" s="105">
        <f>L30+L46+L62+L78+L94+L110+L126+L142+L158+L174+L190+L206+L222+L238</f>
        <v>1</v>
      </c>
      <c r="M13" s="105">
        <f>M30+M46+M62+M78+M94+M110+M126+M142+M158+M174+M190+M206+M222+M238</f>
        <v>1</v>
      </c>
      <c r="N13" s="105">
        <f t="shared" ref="N13" si="66">N30+N46+N62+N78+N94+N110+N126+N142+N158+N174+N190+N206+N222+N238</f>
        <v>0</v>
      </c>
      <c r="O13" s="105">
        <f>O30+O46+O62+O78+O94+O110+O126+O142+O158+O174+O190+O206+O222+O238</f>
        <v>0</v>
      </c>
      <c r="P13" s="105">
        <f>P30+P46+P62+P78+P94+P110+P126+P142+P158+P174+P190+P206+P222+P238</f>
        <v>0</v>
      </c>
      <c r="Q13" s="105">
        <f>Q30+Q46+Q62+Q78+Q94+Q110+Q126+Q142+Q158+Q174+Q190+Q206+Q222+Q238</f>
        <v>0</v>
      </c>
      <c r="R13" s="105">
        <f>R30+R46+R62+R78+R94+R110+R126+R142+R158+R174+R190+R206+R222+R238</f>
        <v>0</v>
      </c>
      <c r="S13" s="105">
        <f t="shared" ref="S13:X13" si="67">S30+S46+S62+S78+S94+S110+S126+S142+S158+S174+S190+S206+S222+S238</f>
        <v>0</v>
      </c>
      <c r="T13" s="105">
        <f t="shared" si="67"/>
        <v>0</v>
      </c>
      <c r="U13" s="105">
        <f t="shared" si="67"/>
        <v>0</v>
      </c>
      <c r="V13" s="105">
        <f t="shared" ref="V13" si="68">V30+V46+V62+V78+V94+V110+V126+V142+V158+V174+V190+V206+V222+V238</f>
        <v>0</v>
      </c>
      <c r="W13" s="105">
        <f t="shared" si="67"/>
        <v>0</v>
      </c>
      <c r="X13" s="105">
        <f t="shared" si="67"/>
        <v>0</v>
      </c>
      <c r="Y13" s="106">
        <f>Y30+Y46+Y62+Y78+Y94+Y110+Y126+Y142+Y158+Y174+Y190+Y206+Y222+Y238</f>
        <v>1</v>
      </c>
      <c r="Z13" s="106">
        <f>Z30+Z46+Z62+Z78+Z94+Z110+Z126+Z142+Z158+Z174+Z190+Z206+Z222+Z238</f>
        <v>2</v>
      </c>
      <c r="AA13" s="106">
        <f>AA30+AA46+AA62+AA78+AA94+AA110+AA126+AA142+AA158+AA174+AA190+AA206+AA222+AA238</f>
        <v>2</v>
      </c>
      <c r="AB13" s="106">
        <f t="shared" si="6"/>
        <v>1</v>
      </c>
      <c r="AC13" s="107">
        <f t="shared" si="6"/>
        <v>3</v>
      </c>
      <c r="AD13" s="107">
        <f t="shared" si="6"/>
        <v>1</v>
      </c>
      <c r="AE13" s="107">
        <f>AE30+AE46+AE62+AE78+AE94+AE110+AE126+AE142+AE158+AE174+AE190+AE206+AE222+AE238</f>
        <v>1</v>
      </c>
      <c r="AF13" s="107">
        <f>AF30+AF46+AF62+AF78+AF94+AF110+AF126+AF142+AF158+AF174+AF190+AF206+AF222+AF238</f>
        <v>0</v>
      </c>
      <c r="AG13" s="107">
        <f>AG30+AG46+AG62+AG78+AG94+AG110+AG126+AG142+AG158+AG174+AG190+AG206+AG222+AG238</f>
        <v>0</v>
      </c>
      <c r="AH13" s="108"/>
      <c r="AI13" s="109">
        <f t="shared" si="7"/>
        <v>0.5</v>
      </c>
      <c r="AJ13" s="109">
        <f>IFERROR((Y13+F13)/Z13, "NA")</f>
        <v>0.5</v>
      </c>
      <c r="AK13" s="109">
        <f t="shared" si="8"/>
        <v>0.5</v>
      </c>
      <c r="AL13" s="109">
        <f t="shared" si="23"/>
        <v>1.5</v>
      </c>
      <c r="AM13" s="109">
        <f t="shared" si="24"/>
        <v>2</v>
      </c>
      <c r="AN13" s="110">
        <f t="shared" si="9"/>
        <v>0.5</v>
      </c>
      <c r="AO13" s="110">
        <f t="shared" si="10"/>
        <v>0</v>
      </c>
      <c r="AP13" s="110">
        <f t="shared" si="11"/>
        <v>0.5</v>
      </c>
      <c r="AQ13" s="111">
        <f t="shared" si="12"/>
        <v>1</v>
      </c>
      <c r="AR13" s="111">
        <f t="shared" si="13"/>
        <v>0</v>
      </c>
      <c r="AS13" s="111">
        <f t="shared" si="14"/>
        <v>0</v>
      </c>
      <c r="AT13" s="112">
        <f t="shared" si="25"/>
        <v>0</v>
      </c>
      <c r="AU13" s="112">
        <f t="shared" si="15"/>
        <v>0</v>
      </c>
      <c r="AV13" s="112">
        <f t="shared" si="16"/>
        <v>1</v>
      </c>
      <c r="AW13" s="109">
        <f t="shared" si="17"/>
        <v>1</v>
      </c>
      <c r="AX13" s="112">
        <f t="shared" ref="AX13" si="69">IFERROR(AL13-AI13,"NA")</f>
        <v>1</v>
      </c>
      <c r="AY13" s="113">
        <f t="shared" si="26"/>
        <v>0.5</v>
      </c>
      <c r="BB13" s="105"/>
      <c r="BC13" s="105"/>
      <c r="BD13" s="115"/>
    </row>
    <row r="14" spans="1:56" hidden="1" x14ac:dyDescent="0.2">
      <c r="A14" s="52"/>
      <c r="B14" s="49">
        <f t="shared" ref="B14" si="70">B31+B47+B63+B79+B95+B111+B127+B143+B159+B175+B191+B207+B223+B239</f>
        <v>0</v>
      </c>
      <c r="C14" s="49">
        <f t="shared" ref="C14:AG14" si="71">C31+C47+C63+C79+C95+C111+C127+C143+C159+C175+C191+C207+C223+C239</f>
        <v>0</v>
      </c>
      <c r="D14" s="49">
        <f t="shared" si="71"/>
        <v>0</v>
      </c>
      <c r="E14" s="49">
        <f t="shared" si="71"/>
        <v>0</v>
      </c>
      <c r="F14" s="49">
        <f t="shared" si="71"/>
        <v>0</v>
      </c>
      <c r="G14" s="49">
        <f t="shared" si="71"/>
        <v>0</v>
      </c>
      <c r="H14" s="49">
        <f t="shared" si="71"/>
        <v>0</v>
      </c>
      <c r="I14" s="49">
        <f t="shared" ref="I14" si="72">I31+I47+I63+I79+I95+I111+I127+I143+I159+I175+I191+I207+I223+I239</f>
        <v>0</v>
      </c>
      <c r="J14" s="49">
        <f t="shared" si="71"/>
        <v>0</v>
      </c>
      <c r="K14" s="49">
        <f t="shared" si="71"/>
        <v>0</v>
      </c>
      <c r="L14" s="49">
        <f t="shared" si="71"/>
        <v>0</v>
      </c>
      <c r="M14" s="49">
        <f t="shared" si="71"/>
        <v>0</v>
      </c>
      <c r="N14" s="49">
        <f t="shared" ref="N14" si="73">N31+N47+N63+N79+N95+N111+N127+N143+N159+N175+N191+N207+N223+N239</f>
        <v>0</v>
      </c>
      <c r="O14" s="49">
        <f t="shared" si="71"/>
        <v>0</v>
      </c>
      <c r="P14" s="49">
        <f t="shared" si="71"/>
        <v>0</v>
      </c>
      <c r="Q14" s="49">
        <f t="shared" si="71"/>
        <v>0</v>
      </c>
      <c r="R14" s="49">
        <f t="shared" si="71"/>
        <v>0</v>
      </c>
      <c r="S14" s="49">
        <f t="shared" ref="S14:X14" si="74">S31+S47+S63+S79+S95+S111+S127+S143+S159+S175+S191+S207+S223+S239</f>
        <v>0</v>
      </c>
      <c r="T14" s="49">
        <f t="shared" si="74"/>
        <v>0</v>
      </c>
      <c r="U14" s="49">
        <f t="shared" si="74"/>
        <v>0</v>
      </c>
      <c r="V14" s="49">
        <f t="shared" ref="V14" si="75">V31+V47+V63+V79+V95+V111+V127+V143+V159+V175+V191+V207+V223+V239</f>
        <v>0</v>
      </c>
      <c r="W14" s="49">
        <f t="shared" si="74"/>
        <v>0</v>
      </c>
      <c r="X14" s="49">
        <f t="shared" si="74"/>
        <v>0</v>
      </c>
      <c r="Y14" s="74">
        <f t="shared" si="71"/>
        <v>0</v>
      </c>
      <c r="Z14" s="74">
        <f t="shared" si="71"/>
        <v>0</v>
      </c>
      <c r="AA14" s="74">
        <f t="shared" si="71"/>
        <v>0</v>
      </c>
      <c r="AB14" s="74">
        <f t="shared" ref="AB14:AD14" si="76">AB31+AB47+AB63+AB79+AB95+AB111+AB127+AB143+AB159+AB175+AB191+AB207+AB223+AB239</f>
        <v>0</v>
      </c>
      <c r="AC14" s="75">
        <f t="shared" si="76"/>
        <v>0</v>
      </c>
      <c r="AD14" s="75">
        <f t="shared" si="76"/>
        <v>0</v>
      </c>
      <c r="AE14" s="75">
        <f t="shared" si="71"/>
        <v>0</v>
      </c>
      <c r="AF14" s="75">
        <f t="shared" si="71"/>
        <v>0</v>
      </c>
      <c r="AG14" s="75">
        <f t="shared" si="71"/>
        <v>0</v>
      </c>
      <c r="AH14" s="65"/>
      <c r="AI14" s="76" t="str">
        <f t="shared" si="7"/>
        <v>NA</v>
      </c>
      <c r="AJ14" s="76" t="str">
        <f>IFERROR((Y14+F14)/Z14, "NA")</f>
        <v>NA</v>
      </c>
      <c r="AK14" s="76" t="str">
        <f t="shared" si="8"/>
        <v>NA</v>
      </c>
      <c r="AL14" s="76" t="str">
        <f t="shared" si="23"/>
        <v>NA</v>
      </c>
      <c r="AM14" s="76" t="str">
        <f t="shared" si="24"/>
        <v>NA</v>
      </c>
      <c r="AN14" s="77" t="str">
        <f t="shared" si="9"/>
        <v>NA</v>
      </c>
      <c r="AO14" s="77" t="str">
        <f t="shared" si="10"/>
        <v>NA</v>
      </c>
      <c r="AP14" s="77" t="str">
        <f t="shared" si="11"/>
        <v>NA</v>
      </c>
      <c r="AQ14" s="79" t="str">
        <f t="shared" si="12"/>
        <v>NA</v>
      </c>
      <c r="AR14" s="79" t="str">
        <f t="shared" si="13"/>
        <v>NA</v>
      </c>
      <c r="AS14" s="79" t="str">
        <f t="shared" si="14"/>
        <v>NA</v>
      </c>
      <c r="AT14" s="80" t="str">
        <f t="shared" si="25"/>
        <v>NA</v>
      </c>
      <c r="AU14" s="80" t="str">
        <f t="shared" si="15"/>
        <v>NA</v>
      </c>
      <c r="AV14" s="80" t="str">
        <f t="shared" si="16"/>
        <v>NA</v>
      </c>
      <c r="AW14" s="76" t="str">
        <f t="shared" si="17"/>
        <v>NA</v>
      </c>
      <c r="AX14" s="80" t="str">
        <f t="shared" si="18"/>
        <v>NA</v>
      </c>
      <c r="AY14" s="78" t="str">
        <f t="shared" si="26"/>
        <v>NA</v>
      </c>
      <c r="BD14" s="53"/>
    </row>
    <row r="15" spans="1:56" s="47" customFormat="1" x14ac:dyDescent="0.2">
      <c r="A15" s="54" t="s">
        <v>32</v>
      </c>
      <c r="B15" s="58">
        <f t="shared" ref="B15:AG15" si="77">SUM(B3:B14)</f>
        <v>59</v>
      </c>
      <c r="C15" s="58">
        <f t="shared" si="77"/>
        <v>12</v>
      </c>
      <c r="D15" s="58">
        <f t="shared" si="77"/>
        <v>9</v>
      </c>
      <c r="E15" s="58">
        <f t="shared" si="77"/>
        <v>0</v>
      </c>
      <c r="F15" s="58">
        <f t="shared" si="77"/>
        <v>11</v>
      </c>
      <c r="G15" s="58">
        <f t="shared" si="77"/>
        <v>0</v>
      </c>
      <c r="H15" s="58">
        <f t="shared" si="77"/>
        <v>0</v>
      </c>
      <c r="I15" s="58">
        <f t="shared" si="77"/>
        <v>0</v>
      </c>
      <c r="J15" s="58">
        <f t="shared" si="77"/>
        <v>54</v>
      </c>
      <c r="K15" s="58">
        <f t="shared" si="77"/>
        <v>5</v>
      </c>
      <c r="L15" s="58">
        <f t="shared" si="77"/>
        <v>44</v>
      </c>
      <c r="M15" s="58">
        <f t="shared" si="77"/>
        <v>22</v>
      </c>
      <c r="N15" s="81">
        <f t="shared" si="77"/>
        <v>8</v>
      </c>
      <c r="O15" s="58">
        <f t="shared" si="77"/>
        <v>27</v>
      </c>
      <c r="P15" s="58">
        <f t="shared" si="77"/>
        <v>30</v>
      </c>
      <c r="Q15" s="58">
        <f t="shared" si="77"/>
        <v>21</v>
      </c>
      <c r="R15" s="58">
        <f t="shared" si="77"/>
        <v>1</v>
      </c>
      <c r="S15" s="58">
        <f t="shared" si="77"/>
        <v>14</v>
      </c>
      <c r="T15" s="58">
        <f t="shared" si="77"/>
        <v>3</v>
      </c>
      <c r="U15" s="58">
        <f t="shared" si="77"/>
        <v>5</v>
      </c>
      <c r="V15" s="58">
        <f t="shared" si="77"/>
        <v>3</v>
      </c>
      <c r="W15" s="58">
        <f t="shared" si="77"/>
        <v>3</v>
      </c>
      <c r="X15" s="58">
        <f t="shared" si="77"/>
        <v>5</v>
      </c>
      <c r="Y15" s="58">
        <f t="shared" si="77"/>
        <v>80</v>
      </c>
      <c r="Z15" s="58">
        <f t="shared" si="77"/>
        <v>174</v>
      </c>
      <c r="AA15" s="58">
        <f t="shared" si="77"/>
        <v>233</v>
      </c>
      <c r="AB15" s="58">
        <f t="shared" si="77"/>
        <v>130</v>
      </c>
      <c r="AC15" s="58">
        <f t="shared" si="77"/>
        <v>110</v>
      </c>
      <c r="AD15" s="58">
        <f t="shared" si="77"/>
        <v>139</v>
      </c>
      <c r="AE15" s="58">
        <f t="shared" si="77"/>
        <v>51</v>
      </c>
      <c r="AF15" s="58">
        <f t="shared" si="77"/>
        <v>45</v>
      </c>
      <c r="AG15" s="58">
        <f t="shared" si="77"/>
        <v>33</v>
      </c>
      <c r="AH15" s="68"/>
      <c r="AI15" s="69">
        <f t="shared" si="7"/>
        <v>0.45977011494252873</v>
      </c>
      <c r="AJ15" s="69">
        <f>(Y15+F15)/Z15</f>
        <v>0.52298850574712641</v>
      </c>
      <c r="AK15" s="69">
        <f t="shared" si="8"/>
        <v>0.59656652360515017</v>
      </c>
      <c r="AL15" s="69">
        <f>AC15/Z15</f>
        <v>0.63218390804597702</v>
      </c>
      <c r="AM15" s="69">
        <f t="shared" ref="AM15" si="78">AK15+AL15</f>
        <v>1.2287504316511271</v>
      </c>
      <c r="AN15" s="68">
        <f t="shared" si="9"/>
        <v>0.18884120171673821</v>
      </c>
      <c r="AO15" s="68">
        <f t="shared" si="10"/>
        <v>0.25321888412017168</v>
      </c>
      <c r="AP15" s="68">
        <f t="shared" si="11"/>
        <v>0.55793991416309008</v>
      </c>
      <c r="AQ15" s="68">
        <f>AE15/$AB15</f>
        <v>0.3923076923076923</v>
      </c>
      <c r="AR15" s="68">
        <f>AF15/$AB15</f>
        <v>0.34615384615384615</v>
      </c>
      <c r="AS15" s="68">
        <f>AG15/$AB15</f>
        <v>0.25384615384615383</v>
      </c>
      <c r="AT15" s="69">
        <f>IFERROR((H15+Q15+R15+S15+T15)/AB15,"NA")</f>
        <v>0.3</v>
      </c>
      <c r="AU15" s="69">
        <f t="shared" si="15"/>
        <v>0.23076923076923078</v>
      </c>
      <c r="AV15" s="69">
        <f t="shared" si="16"/>
        <v>0.7</v>
      </c>
      <c r="AW15" s="69">
        <f t="shared" si="17"/>
        <v>0.61538461538461542</v>
      </c>
      <c r="AX15" s="69">
        <f t="shared" si="18"/>
        <v>0.17241379310344829</v>
      </c>
      <c r="AY15" s="70">
        <f t="shared" ref="AY15" si="79">(AD15+F15+G15)/AA15</f>
        <v>0.64377682403433478</v>
      </c>
      <c r="BA15" s="48"/>
      <c r="BB15" s="49"/>
      <c r="BC15" s="49"/>
      <c r="BD15" s="53"/>
    </row>
    <row r="16" spans="1:56" x14ac:dyDescent="0.2">
      <c r="J16" s="49">
        <f>J15/$Y$17</f>
        <v>6</v>
      </c>
      <c r="L16" s="49">
        <f>L15/$Y$17</f>
        <v>4.8888888888888893</v>
      </c>
      <c r="V16" s="90"/>
      <c r="W16" s="90" t="s">
        <v>331</v>
      </c>
      <c r="Y16" s="49">
        <f>Y15/$Y$17</f>
        <v>8.8888888888888893</v>
      </c>
      <c r="Z16" s="49">
        <f t="shared" ref="Z16:AD16" si="80">Z15/$Y$17</f>
        <v>19.333333333333332</v>
      </c>
      <c r="AA16" s="49">
        <f t="shared" si="80"/>
        <v>25.888888888888889</v>
      </c>
      <c r="AB16" s="49">
        <f t="shared" si="80"/>
        <v>14.444444444444445</v>
      </c>
      <c r="AD16" s="49">
        <f t="shared" si="80"/>
        <v>15.444444444444445</v>
      </c>
      <c r="BD16" s="53"/>
    </row>
    <row r="17" spans="1:56" x14ac:dyDescent="0.2">
      <c r="W17" s="49" t="s">
        <v>396</v>
      </c>
      <c r="Y17" s="49">
        <v>9</v>
      </c>
      <c r="BD17" s="53"/>
    </row>
    <row r="18" spans="1:56" x14ac:dyDescent="0.2">
      <c r="A18" s="47" t="s">
        <v>321</v>
      </c>
      <c r="BA18" s="47"/>
      <c r="BB18" s="51"/>
      <c r="BC18" s="51"/>
      <c r="BD18" s="55"/>
    </row>
    <row r="19" spans="1:56" x14ac:dyDescent="0.2">
      <c r="A19" s="56"/>
      <c r="B19" s="59" t="s">
        <v>5</v>
      </c>
      <c r="C19" s="59" t="s">
        <v>6</v>
      </c>
      <c r="D19" s="59" t="s">
        <v>7</v>
      </c>
      <c r="E19" s="59" t="s">
        <v>8</v>
      </c>
      <c r="F19" s="59" t="s">
        <v>18</v>
      </c>
      <c r="G19" s="59" t="s">
        <v>19</v>
      </c>
      <c r="H19" s="59" t="s">
        <v>9</v>
      </c>
      <c r="I19" s="59" t="s">
        <v>169</v>
      </c>
      <c r="J19" s="59" t="s">
        <v>10</v>
      </c>
      <c r="K19" s="59" t="s">
        <v>11</v>
      </c>
      <c r="L19" s="59" t="s">
        <v>12</v>
      </c>
      <c r="M19" s="59" t="s">
        <v>20</v>
      </c>
      <c r="N19" s="59" t="s">
        <v>197</v>
      </c>
      <c r="O19" s="59" t="s">
        <v>21</v>
      </c>
      <c r="P19" s="59" t="s">
        <v>74</v>
      </c>
      <c r="Q19" s="59" t="s">
        <v>22</v>
      </c>
      <c r="R19" s="59" t="s">
        <v>23</v>
      </c>
      <c r="S19" s="59" t="s">
        <v>168</v>
      </c>
      <c r="T19" s="59" t="s">
        <v>75</v>
      </c>
      <c r="U19" s="59" t="s">
        <v>27</v>
      </c>
      <c r="V19" s="59" t="s">
        <v>172</v>
      </c>
      <c r="W19" s="59" t="s">
        <v>28</v>
      </c>
      <c r="X19" s="59" t="s">
        <v>170</v>
      </c>
      <c r="Y19" s="59" t="s">
        <v>29</v>
      </c>
      <c r="Z19" s="59" t="s">
        <v>4</v>
      </c>
      <c r="AA19" s="59" t="s">
        <v>13</v>
      </c>
      <c r="AB19" s="59" t="s">
        <v>26</v>
      </c>
      <c r="AC19" s="59" t="s">
        <v>30</v>
      </c>
      <c r="AD19" s="59" t="s">
        <v>173</v>
      </c>
      <c r="AE19" s="59" t="s">
        <v>24</v>
      </c>
      <c r="AF19" s="59" t="s">
        <v>25</v>
      </c>
      <c r="AG19" s="59" t="s">
        <v>76</v>
      </c>
      <c r="AH19" s="62"/>
      <c r="AI19" s="71" t="s">
        <v>14</v>
      </c>
      <c r="AJ19" s="71"/>
      <c r="AK19" s="71" t="s">
        <v>15</v>
      </c>
      <c r="AL19" s="71" t="s">
        <v>16</v>
      </c>
      <c r="AM19" s="71" t="s">
        <v>17</v>
      </c>
      <c r="AN19" s="71" t="s">
        <v>44</v>
      </c>
      <c r="AO19" s="71" t="s">
        <v>43</v>
      </c>
      <c r="AP19" s="71" t="s">
        <v>40</v>
      </c>
      <c r="AQ19" s="62" t="s">
        <v>139</v>
      </c>
      <c r="AR19" s="62" t="s">
        <v>140</v>
      </c>
      <c r="AS19" s="62" t="s">
        <v>141</v>
      </c>
      <c r="AT19" s="71" t="s">
        <v>55</v>
      </c>
      <c r="AU19" s="71" t="s">
        <v>48</v>
      </c>
      <c r="AV19" s="71" t="s">
        <v>51</v>
      </c>
      <c r="AW19" s="71" t="s">
        <v>49</v>
      </c>
      <c r="AX19" s="63" t="s">
        <v>50</v>
      </c>
      <c r="AY19" s="64" t="s">
        <v>60</v>
      </c>
    </row>
    <row r="20" spans="1:56" x14ac:dyDescent="0.2">
      <c r="A20" s="52" t="s">
        <v>318</v>
      </c>
      <c r="B20" s="49">
        <v>1</v>
      </c>
      <c r="O20" s="49">
        <v>1</v>
      </c>
      <c r="R20" s="49">
        <v>1</v>
      </c>
      <c r="Y20" s="49">
        <f>B20+C20+D20+E20</f>
        <v>1</v>
      </c>
      <c r="Z20" s="49">
        <f t="shared" ref="Z20:Z31" si="81">B20+C20+D20+E20+F20+L20+Q20+R20+T20+S20</f>
        <v>2</v>
      </c>
      <c r="AA20" s="49">
        <f t="shared" ref="AA20:AA31" si="82">B20+C20+D20+E20+F20+G20+H20+J20+K20+L20+Q20+R20+T20+S20+I20</f>
        <v>2</v>
      </c>
      <c r="AB20" s="49">
        <f t="shared" ref="AB20:AB31" si="83">Y20+H20+F20+Q20+R20+T20+S20+I20</f>
        <v>2</v>
      </c>
      <c r="AC20" s="49">
        <f t="shared" ref="AC20:AC31" si="84">B20+2*C20+3*D20+4*E20</f>
        <v>1</v>
      </c>
      <c r="AD20" s="49">
        <f t="shared" ref="AD20:AD31" si="85">Y20+J20+K20</f>
        <v>1</v>
      </c>
      <c r="AE20" s="49">
        <f t="shared" ref="AE20:AE31" si="86">M20+Q20+U20+V20</f>
        <v>0</v>
      </c>
      <c r="AF20" s="49">
        <f t="shared" ref="AF20:AF31" si="87">O20+R20+W20+S20+I20</f>
        <v>2</v>
      </c>
      <c r="AG20" s="49">
        <f>T20+P20</f>
        <v>0</v>
      </c>
      <c r="AH20" s="65"/>
      <c r="AI20" s="66">
        <f t="shared" ref="AI20:AI32" si="88">IF(Z20=0,"NA",Y20/Z20)</f>
        <v>0.5</v>
      </c>
      <c r="AJ20" s="66"/>
      <c r="AK20" s="66">
        <f t="shared" ref="AK20:AK32" si="89">IF(AA20=0,"NA",(Y20+J20+K20)/AA20)</f>
        <v>0.5</v>
      </c>
      <c r="AL20" s="66">
        <f t="shared" ref="AL20:AL32" si="90">IFERROR(AC20/Z20,"NA")</f>
        <v>0.5</v>
      </c>
      <c r="AM20" s="66">
        <f>IFERROR(AK20+AL20,"NA")</f>
        <v>1</v>
      </c>
      <c r="AN20" s="65">
        <f>IFERROR((L20+G20)/AA20,"NA")</f>
        <v>0</v>
      </c>
      <c r="AO20" s="65">
        <f t="shared" ref="AO20:AO32" si="91">IFERROR((J20+K20)/AA20,"NA")</f>
        <v>0</v>
      </c>
      <c r="AP20" s="65">
        <f t="shared" ref="AP20:AP32" si="92">IFERROR(AB20/AA20,"NA")</f>
        <v>1</v>
      </c>
      <c r="AQ20" s="65">
        <f t="shared" ref="AQ20:AQ31" si="93">IFERROR(AE20/$AB20, "NA")</f>
        <v>0</v>
      </c>
      <c r="AR20" s="65">
        <f t="shared" ref="AR20:AR31" si="94">IFERROR(AF20/$AB20, "NA")</f>
        <v>1</v>
      </c>
      <c r="AS20" s="65">
        <f t="shared" ref="AS20:AS31" si="95">IFERROR(AG20/$AB20, "NA")</f>
        <v>0</v>
      </c>
      <c r="AT20" s="66">
        <f t="shared" ref="AT20:AT32" si="96">IFERROR((H20+Q20+R20)/AB20,"NA")</f>
        <v>0.5</v>
      </c>
      <c r="AU20" s="66">
        <f t="shared" ref="AU20:AU32" si="97">IFERROR((H20+Q20+R20+U20+W20)/AB20,"NA")</f>
        <v>0.5</v>
      </c>
      <c r="AV20" s="66">
        <f t="shared" ref="AV20:AV32" si="98">IFERROR((F20+Y20)/AB20,"NA")</f>
        <v>0.5</v>
      </c>
      <c r="AW20" s="66">
        <f t="shared" ref="AW20:AW32" si="99">IFERROR(Y20/AB20,"NA")</f>
        <v>0.5</v>
      </c>
      <c r="AX20" s="66">
        <f>IFERROR(AL20-AI20,"NA")</f>
        <v>0</v>
      </c>
      <c r="AY20" s="67">
        <f t="shared" ref="AY20:AY31" si="100">IFERROR((AD20+F20+G20)/AA20, "NA")</f>
        <v>0.5</v>
      </c>
      <c r="BA20" s="48" t="s">
        <v>332</v>
      </c>
      <c r="BB20" s="49">
        <v>3</v>
      </c>
    </row>
    <row r="21" spans="1:56" x14ac:dyDescent="0.2">
      <c r="A21" s="52" t="s">
        <v>188</v>
      </c>
      <c r="F21" s="49">
        <v>1</v>
      </c>
      <c r="L21" s="49">
        <v>1</v>
      </c>
      <c r="U21" s="49">
        <v>1</v>
      </c>
      <c r="Y21" s="49">
        <f t="shared" ref="Y21:Y31" si="101">B21+C21+D21+E21</f>
        <v>0</v>
      </c>
      <c r="Z21" s="49">
        <f t="shared" si="81"/>
        <v>2</v>
      </c>
      <c r="AA21" s="49">
        <f t="shared" si="82"/>
        <v>2</v>
      </c>
      <c r="AB21" s="49">
        <f t="shared" si="83"/>
        <v>1</v>
      </c>
      <c r="AC21" s="49">
        <f t="shared" si="84"/>
        <v>0</v>
      </c>
      <c r="AD21" s="49">
        <f t="shared" si="85"/>
        <v>0</v>
      </c>
      <c r="AE21" s="49">
        <f t="shared" si="86"/>
        <v>1</v>
      </c>
      <c r="AF21" s="49">
        <f t="shared" si="87"/>
        <v>0</v>
      </c>
      <c r="AG21" s="49">
        <f t="shared" ref="AG21:AG31" si="102">T21+P21</f>
        <v>0</v>
      </c>
      <c r="AH21" s="65"/>
      <c r="AI21" s="66">
        <f t="shared" si="88"/>
        <v>0</v>
      </c>
      <c r="AJ21" s="66"/>
      <c r="AK21" s="66">
        <f t="shared" si="89"/>
        <v>0</v>
      </c>
      <c r="AL21" s="66">
        <f t="shared" si="90"/>
        <v>0</v>
      </c>
      <c r="AM21" s="66">
        <f>IFERROR(AK21+AL21,"NA")</f>
        <v>0</v>
      </c>
      <c r="AN21" s="65">
        <f t="shared" ref="AN21:AN30" si="103">IFERROR((L21+G21)/AA21,"NA")</f>
        <v>0.5</v>
      </c>
      <c r="AO21" s="65">
        <f t="shared" si="91"/>
        <v>0</v>
      </c>
      <c r="AP21" s="65">
        <f t="shared" si="92"/>
        <v>0.5</v>
      </c>
      <c r="AQ21" s="65">
        <f t="shared" si="93"/>
        <v>1</v>
      </c>
      <c r="AR21" s="65">
        <f t="shared" si="94"/>
        <v>0</v>
      </c>
      <c r="AS21" s="65">
        <f t="shared" si="95"/>
        <v>0</v>
      </c>
      <c r="AT21" s="66">
        <f t="shared" si="96"/>
        <v>0</v>
      </c>
      <c r="AU21" s="66">
        <f t="shared" si="97"/>
        <v>1</v>
      </c>
      <c r="AV21" s="66">
        <f t="shared" si="98"/>
        <v>1</v>
      </c>
      <c r="AW21" s="66">
        <f t="shared" si="99"/>
        <v>0</v>
      </c>
      <c r="AX21" s="66">
        <f>IFERROR(AL21-AI21,"NA")</f>
        <v>0</v>
      </c>
      <c r="AY21" s="67">
        <f t="shared" si="100"/>
        <v>0.5</v>
      </c>
      <c r="BA21" s="48" t="s">
        <v>333</v>
      </c>
      <c r="BB21" s="49">
        <v>6</v>
      </c>
    </row>
    <row r="22" spans="1:56" x14ac:dyDescent="0.2">
      <c r="A22" s="52" t="s">
        <v>189</v>
      </c>
      <c r="B22" s="49">
        <v>1</v>
      </c>
      <c r="J22" s="49">
        <v>1</v>
      </c>
      <c r="O22" s="49">
        <v>1</v>
      </c>
      <c r="Y22" s="49">
        <f t="shared" si="101"/>
        <v>1</v>
      </c>
      <c r="Z22" s="49">
        <f t="shared" si="81"/>
        <v>1</v>
      </c>
      <c r="AA22" s="49">
        <f t="shared" si="82"/>
        <v>2</v>
      </c>
      <c r="AB22" s="49">
        <f t="shared" si="83"/>
        <v>1</v>
      </c>
      <c r="AC22" s="49">
        <f t="shared" si="84"/>
        <v>1</v>
      </c>
      <c r="AD22" s="49">
        <f t="shared" si="85"/>
        <v>2</v>
      </c>
      <c r="AE22" s="49">
        <f t="shared" si="86"/>
        <v>0</v>
      </c>
      <c r="AF22" s="49">
        <f t="shared" si="87"/>
        <v>1</v>
      </c>
      <c r="AG22" s="49">
        <f t="shared" si="102"/>
        <v>0</v>
      </c>
      <c r="AH22" s="65"/>
      <c r="AI22" s="66">
        <f t="shared" si="88"/>
        <v>1</v>
      </c>
      <c r="AJ22" s="66"/>
      <c r="AK22" s="66">
        <f t="shared" si="89"/>
        <v>1</v>
      </c>
      <c r="AL22" s="66">
        <f t="shared" si="90"/>
        <v>1</v>
      </c>
      <c r="AM22" s="66">
        <f>IFERROR(AK22+AL22,"NA")</f>
        <v>2</v>
      </c>
      <c r="AN22" s="65">
        <f t="shared" si="103"/>
        <v>0</v>
      </c>
      <c r="AO22" s="65">
        <f t="shared" si="91"/>
        <v>0.5</v>
      </c>
      <c r="AP22" s="65">
        <f t="shared" si="92"/>
        <v>0.5</v>
      </c>
      <c r="AQ22" s="65">
        <f t="shared" si="93"/>
        <v>0</v>
      </c>
      <c r="AR22" s="65">
        <f t="shared" si="94"/>
        <v>1</v>
      </c>
      <c r="AS22" s="65">
        <f t="shared" si="95"/>
        <v>0</v>
      </c>
      <c r="AT22" s="66">
        <f t="shared" si="96"/>
        <v>0</v>
      </c>
      <c r="AU22" s="66">
        <f t="shared" si="97"/>
        <v>0</v>
      </c>
      <c r="AV22" s="66">
        <f t="shared" si="98"/>
        <v>1</v>
      </c>
      <c r="AW22" s="66">
        <f t="shared" si="99"/>
        <v>1</v>
      </c>
      <c r="AX22" s="66">
        <f>IFERROR(AL22-AI22,"NA")</f>
        <v>0</v>
      </c>
      <c r="AY22" s="67">
        <f t="shared" si="100"/>
        <v>1</v>
      </c>
    </row>
    <row r="23" spans="1:56" x14ac:dyDescent="0.2">
      <c r="A23" s="52" t="s">
        <v>187</v>
      </c>
      <c r="J23" s="49">
        <v>1</v>
      </c>
      <c r="S23" s="49">
        <v>1</v>
      </c>
      <c r="Y23" s="49">
        <f t="shared" si="101"/>
        <v>0</v>
      </c>
      <c r="Z23" s="49">
        <f t="shared" si="81"/>
        <v>1</v>
      </c>
      <c r="AA23" s="49">
        <f t="shared" si="82"/>
        <v>2</v>
      </c>
      <c r="AB23" s="49">
        <f t="shared" si="83"/>
        <v>1</v>
      </c>
      <c r="AC23" s="49">
        <f t="shared" si="84"/>
        <v>0</v>
      </c>
      <c r="AD23" s="49">
        <f t="shared" si="85"/>
        <v>1</v>
      </c>
      <c r="AE23" s="49">
        <f t="shared" si="86"/>
        <v>0</v>
      </c>
      <c r="AF23" s="49">
        <f t="shared" si="87"/>
        <v>1</v>
      </c>
      <c r="AG23" s="49">
        <f t="shared" si="102"/>
        <v>0</v>
      </c>
      <c r="AH23" s="65"/>
      <c r="AI23" s="66">
        <f t="shared" si="88"/>
        <v>0</v>
      </c>
      <c r="AJ23" s="66"/>
      <c r="AK23" s="66">
        <f t="shared" si="89"/>
        <v>0.5</v>
      </c>
      <c r="AL23" s="66">
        <f t="shared" si="90"/>
        <v>0</v>
      </c>
      <c r="AM23" s="66">
        <f t="shared" ref="AM23:AM29" si="104">IFERROR(AK23+AL23,"NA")</f>
        <v>0.5</v>
      </c>
      <c r="AN23" s="65">
        <f t="shared" si="103"/>
        <v>0</v>
      </c>
      <c r="AO23" s="65">
        <f t="shared" si="91"/>
        <v>0.5</v>
      </c>
      <c r="AP23" s="65">
        <f t="shared" si="92"/>
        <v>0.5</v>
      </c>
      <c r="AQ23" s="65">
        <f t="shared" si="93"/>
        <v>0</v>
      </c>
      <c r="AR23" s="65">
        <f t="shared" si="94"/>
        <v>1</v>
      </c>
      <c r="AS23" s="65">
        <f t="shared" si="95"/>
        <v>0</v>
      </c>
      <c r="AT23" s="66">
        <f t="shared" si="96"/>
        <v>0</v>
      </c>
      <c r="AU23" s="66">
        <f t="shared" si="97"/>
        <v>0</v>
      </c>
      <c r="AV23" s="66">
        <f t="shared" si="98"/>
        <v>0</v>
      </c>
      <c r="AW23" s="66">
        <f t="shared" si="99"/>
        <v>0</v>
      </c>
      <c r="AX23" s="66">
        <f t="shared" ref="AX23:AX29" si="105">IFERROR(AL23-AI23,"NA")</f>
        <v>0</v>
      </c>
      <c r="AY23" s="67">
        <f t="shared" si="100"/>
        <v>0.5</v>
      </c>
    </row>
    <row r="24" spans="1:56" x14ac:dyDescent="0.2">
      <c r="A24" s="52" t="s">
        <v>192</v>
      </c>
      <c r="B24" s="49">
        <v>1</v>
      </c>
      <c r="P24" s="49">
        <v>1</v>
      </c>
      <c r="T24" s="49">
        <v>1</v>
      </c>
      <c r="Y24" s="49">
        <f t="shared" si="101"/>
        <v>1</v>
      </c>
      <c r="Z24" s="49">
        <f t="shared" si="81"/>
        <v>2</v>
      </c>
      <c r="AA24" s="49">
        <f t="shared" si="82"/>
        <v>2</v>
      </c>
      <c r="AB24" s="49">
        <f t="shared" si="83"/>
        <v>2</v>
      </c>
      <c r="AC24" s="49">
        <f t="shared" si="84"/>
        <v>1</v>
      </c>
      <c r="AD24" s="49">
        <f t="shared" si="85"/>
        <v>1</v>
      </c>
      <c r="AE24" s="49">
        <f t="shared" si="86"/>
        <v>0</v>
      </c>
      <c r="AF24" s="49">
        <f t="shared" si="87"/>
        <v>0</v>
      </c>
      <c r="AG24" s="49">
        <f t="shared" si="102"/>
        <v>2</v>
      </c>
      <c r="AH24" s="65"/>
      <c r="AI24" s="66">
        <f t="shared" si="88"/>
        <v>0.5</v>
      </c>
      <c r="AJ24" s="66"/>
      <c r="AK24" s="66">
        <f t="shared" si="89"/>
        <v>0.5</v>
      </c>
      <c r="AL24" s="66">
        <f t="shared" si="90"/>
        <v>0.5</v>
      </c>
      <c r="AM24" s="66">
        <f t="shared" si="104"/>
        <v>1</v>
      </c>
      <c r="AN24" s="65">
        <f t="shared" si="103"/>
        <v>0</v>
      </c>
      <c r="AO24" s="65">
        <f t="shared" si="91"/>
        <v>0</v>
      </c>
      <c r="AP24" s="65">
        <f t="shared" si="92"/>
        <v>1</v>
      </c>
      <c r="AQ24" s="65">
        <f t="shared" si="93"/>
        <v>0</v>
      </c>
      <c r="AR24" s="65">
        <f t="shared" si="94"/>
        <v>0</v>
      </c>
      <c r="AS24" s="65">
        <f t="shared" si="95"/>
        <v>1</v>
      </c>
      <c r="AT24" s="66">
        <f t="shared" si="96"/>
        <v>0</v>
      </c>
      <c r="AU24" s="66">
        <f t="shared" si="97"/>
        <v>0</v>
      </c>
      <c r="AV24" s="66">
        <f t="shared" si="98"/>
        <v>0.5</v>
      </c>
      <c r="AW24" s="66">
        <f t="shared" si="99"/>
        <v>0.5</v>
      </c>
      <c r="AX24" s="66">
        <f t="shared" si="105"/>
        <v>0</v>
      </c>
      <c r="AY24" s="67">
        <f t="shared" si="100"/>
        <v>0.5</v>
      </c>
    </row>
    <row r="25" spans="1:56" x14ac:dyDescent="0.2">
      <c r="A25" s="52" t="s">
        <v>191</v>
      </c>
      <c r="B25" s="49">
        <v>1</v>
      </c>
      <c r="J25" s="49">
        <v>1</v>
      </c>
      <c r="P25" s="49">
        <v>1</v>
      </c>
      <c r="X25" s="49">
        <v>1</v>
      </c>
      <c r="Y25" s="49">
        <f t="shared" si="101"/>
        <v>1</v>
      </c>
      <c r="Z25" s="49">
        <f t="shared" si="81"/>
        <v>1</v>
      </c>
      <c r="AA25" s="49">
        <f t="shared" si="82"/>
        <v>2</v>
      </c>
      <c r="AB25" s="49">
        <f t="shared" si="83"/>
        <v>1</v>
      </c>
      <c r="AC25" s="49">
        <f t="shared" si="84"/>
        <v>1</v>
      </c>
      <c r="AD25" s="49">
        <f t="shared" si="85"/>
        <v>2</v>
      </c>
      <c r="AE25" s="49">
        <f t="shared" si="86"/>
        <v>0</v>
      </c>
      <c r="AF25" s="49">
        <f t="shared" si="87"/>
        <v>0</v>
      </c>
      <c r="AG25" s="49">
        <f t="shared" si="102"/>
        <v>1</v>
      </c>
      <c r="AH25" s="65"/>
      <c r="AI25" s="66">
        <f t="shared" si="88"/>
        <v>1</v>
      </c>
      <c r="AJ25" s="66"/>
      <c r="AK25" s="66">
        <f t="shared" si="89"/>
        <v>1</v>
      </c>
      <c r="AL25" s="66">
        <f t="shared" si="90"/>
        <v>1</v>
      </c>
      <c r="AM25" s="66">
        <f t="shared" si="104"/>
        <v>2</v>
      </c>
      <c r="AN25" s="65">
        <f t="shared" si="103"/>
        <v>0</v>
      </c>
      <c r="AO25" s="65">
        <f t="shared" si="91"/>
        <v>0.5</v>
      </c>
      <c r="AP25" s="65">
        <f t="shared" si="92"/>
        <v>0.5</v>
      </c>
      <c r="AQ25" s="65">
        <f t="shared" si="93"/>
        <v>0</v>
      </c>
      <c r="AR25" s="65">
        <f t="shared" si="94"/>
        <v>0</v>
      </c>
      <c r="AS25" s="65">
        <f t="shared" si="95"/>
        <v>1</v>
      </c>
      <c r="AT25" s="66">
        <f t="shared" si="96"/>
        <v>0</v>
      </c>
      <c r="AU25" s="66">
        <f t="shared" si="97"/>
        <v>0</v>
      </c>
      <c r="AV25" s="66">
        <f t="shared" si="98"/>
        <v>1</v>
      </c>
      <c r="AW25" s="66">
        <f t="shared" si="99"/>
        <v>1</v>
      </c>
      <c r="AX25" s="66">
        <f t="shared" si="105"/>
        <v>0</v>
      </c>
      <c r="AY25" s="67">
        <f t="shared" si="100"/>
        <v>1</v>
      </c>
    </row>
    <row r="26" spans="1:56" x14ac:dyDescent="0.2">
      <c r="A26" s="52" t="s">
        <v>195</v>
      </c>
      <c r="B26" s="49">
        <v>1</v>
      </c>
      <c r="J26" s="49">
        <v>1</v>
      </c>
      <c r="M26" s="49">
        <v>1</v>
      </c>
      <c r="Y26" s="49">
        <f t="shared" si="101"/>
        <v>1</v>
      </c>
      <c r="Z26" s="49">
        <f t="shared" si="81"/>
        <v>1</v>
      </c>
      <c r="AA26" s="49">
        <f t="shared" si="82"/>
        <v>2</v>
      </c>
      <c r="AB26" s="49">
        <f t="shared" si="83"/>
        <v>1</v>
      </c>
      <c r="AC26" s="49">
        <f t="shared" si="84"/>
        <v>1</v>
      </c>
      <c r="AD26" s="49">
        <f t="shared" si="85"/>
        <v>2</v>
      </c>
      <c r="AE26" s="49">
        <f t="shared" si="86"/>
        <v>1</v>
      </c>
      <c r="AF26" s="49">
        <f t="shared" si="87"/>
        <v>0</v>
      </c>
      <c r="AG26" s="49">
        <f t="shared" si="102"/>
        <v>0</v>
      </c>
      <c r="AH26" s="65"/>
      <c r="AI26" s="66">
        <f t="shared" si="88"/>
        <v>1</v>
      </c>
      <c r="AJ26" s="66"/>
      <c r="AK26" s="66">
        <f t="shared" si="89"/>
        <v>1</v>
      </c>
      <c r="AL26" s="66">
        <f t="shared" si="90"/>
        <v>1</v>
      </c>
      <c r="AM26" s="66">
        <f t="shared" si="104"/>
        <v>2</v>
      </c>
      <c r="AN26" s="65">
        <f t="shared" si="103"/>
        <v>0</v>
      </c>
      <c r="AO26" s="65">
        <f t="shared" si="91"/>
        <v>0.5</v>
      </c>
      <c r="AP26" s="65">
        <f t="shared" si="92"/>
        <v>0.5</v>
      </c>
      <c r="AQ26" s="65">
        <f t="shared" si="93"/>
        <v>1</v>
      </c>
      <c r="AR26" s="65">
        <f t="shared" si="94"/>
        <v>0</v>
      </c>
      <c r="AS26" s="65">
        <f t="shared" si="95"/>
        <v>0</v>
      </c>
      <c r="AT26" s="66">
        <f t="shared" si="96"/>
        <v>0</v>
      </c>
      <c r="AU26" s="66">
        <f t="shared" si="97"/>
        <v>0</v>
      </c>
      <c r="AV26" s="66">
        <f t="shared" si="98"/>
        <v>1</v>
      </c>
      <c r="AW26" s="66">
        <f t="shared" si="99"/>
        <v>1</v>
      </c>
      <c r="AX26" s="66">
        <f t="shared" si="105"/>
        <v>0</v>
      </c>
      <c r="AY26" s="67">
        <f t="shared" si="100"/>
        <v>1</v>
      </c>
    </row>
    <row r="27" spans="1:56" x14ac:dyDescent="0.2">
      <c r="A27" s="52" t="s">
        <v>319</v>
      </c>
      <c r="B27" s="49">
        <v>1</v>
      </c>
      <c r="L27" s="49">
        <v>1</v>
      </c>
      <c r="M27" s="49">
        <v>1</v>
      </c>
      <c r="N27" s="49">
        <v>1</v>
      </c>
      <c r="Y27" s="49">
        <f t="shared" si="101"/>
        <v>1</v>
      </c>
      <c r="Z27" s="49">
        <f t="shared" si="81"/>
        <v>2</v>
      </c>
      <c r="AA27" s="49">
        <f t="shared" si="82"/>
        <v>2</v>
      </c>
      <c r="AB27" s="49">
        <f t="shared" si="83"/>
        <v>1</v>
      </c>
      <c r="AC27" s="49">
        <f t="shared" si="84"/>
        <v>1</v>
      </c>
      <c r="AD27" s="49">
        <f t="shared" si="85"/>
        <v>1</v>
      </c>
      <c r="AE27" s="49">
        <f t="shared" si="86"/>
        <v>1</v>
      </c>
      <c r="AF27" s="49">
        <f t="shared" si="87"/>
        <v>0</v>
      </c>
      <c r="AG27" s="49">
        <f t="shared" si="102"/>
        <v>0</v>
      </c>
      <c r="AH27" s="65"/>
      <c r="AI27" s="66">
        <f t="shared" si="88"/>
        <v>0.5</v>
      </c>
      <c r="AJ27" s="66"/>
      <c r="AK27" s="66">
        <f t="shared" si="89"/>
        <v>0.5</v>
      </c>
      <c r="AL27" s="66">
        <f t="shared" si="90"/>
        <v>0.5</v>
      </c>
      <c r="AM27" s="66">
        <f t="shared" si="104"/>
        <v>1</v>
      </c>
      <c r="AN27" s="65">
        <f t="shared" si="103"/>
        <v>0.5</v>
      </c>
      <c r="AO27" s="65">
        <f t="shared" si="91"/>
        <v>0</v>
      </c>
      <c r="AP27" s="65">
        <f t="shared" si="92"/>
        <v>0.5</v>
      </c>
      <c r="AQ27" s="65">
        <f t="shared" si="93"/>
        <v>1</v>
      </c>
      <c r="AR27" s="65">
        <f t="shared" si="94"/>
        <v>0</v>
      </c>
      <c r="AS27" s="65">
        <f t="shared" si="95"/>
        <v>0</v>
      </c>
      <c r="AT27" s="66">
        <f t="shared" si="96"/>
        <v>0</v>
      </c>
      <c r="AU27" s="66">
        <f t="shared" si="97"/>
        <v>0</v>
      </c>
      <c r="AV27" s="66">
        <f t="shared" si="98"/>
        <v>1</v>
      </c>
      <c r="AW27" s="66">
        <f t="shared" si="99"/>
        <v>1</v>
      </c>
      <c r="AX27" s="66">
        <f t="shared" si="105"/>
        <v>0</v>
      </c>
      <c r="AY27" s="67">
        <f t="shared" si="100"/>
        <v>0.5</v>
      </c>
    </row>
    <row r="28" spans="1:56" x14ac:dyDescent="0.2">
      <c r="A28" s="52" t="s">
        <v>243</v>
      </c>
      <c r="J28" s="49">
        <v>2</v>
      </c>
      <c r="Y28" s="49">
        <f t="shared" si="101"/>
        <v>0</v>
      </c>
      <c r="Z28" s="49">
        <f t="shared" si="81"/>
        <v>0</v>
      </c>
      <c r="AA28" s="49">
        <f t="shared" si="82"/>
        <v>2</v>
      </c>
      <c r="AB28" s="49">
        <f t="shared" si="83"/>
        <v>0</v>
      </c>
      <c r="AC28" s="49">
        <f t="shared" si="84"/>
        <v>0</v>
      </c>
      <c r="AD28" s="49">
        <f t="shared" si="85"/>
        <v>2</v>
      </c>
      <c r="AE28" s="49">
        <f t="shared" si="86"/>
        <v>0</v>
      </c>
      <c r="AF28" s="49">
        <f t="shared" si="87"/>
        <v>0</v>
      </c>
      <c r="AG28" s="49">
        <f t="shared" si="102"/>
        <v>0</v>
      </c>
      <c r="AH28" s="65"/>
      <c r="AI28" s="66" t="str">
        <f t="shared" si="88"/>
        <v>NA</v>
      </c>
      <c r="AJ28" s="66"/>
      <c r="AK28" s="66">
        <f t="shared" si="89"/>
        <v>1</v>
      </c>
      <c r="AL28" s="66" t="str">
        <f t="shared" si="90"/>
        <v>NA</v>
      </c>
      <c r="AM28" s="66" t="str">
        <f t="shared" si="104"/>
        <v>NA</v>
      </c>
      <c r="AN28" s="65">
        <f t="shared" si="103"/>
        <v>0</v>
      </c>
      <c r="AO28" s="65">
        <f t="shared" si="91"/>
        <v>1</v>
      </c>
      <c r="AP28" s="65">
        <f t="shared" si="92"/>
        <v>0</v>
      </c>
      <c r="AQ28" s="65" t="str">
        <f t="shared" si="93"/>
        <v>NA</v>
      </c>
      <c r="AR28" s="65" t="str">
        <f t="shared" si="94"/>
        <v>NA</v>
      </c>
      <c r="AS28" s="65" t="str">
        <f t="shared" si="95"/>
        <v>NA</v>
      </c>
      <c r="AT28" s="66" t="str">
        <f t="shared" si="96"/>
        <v>NA</v>
      </c>
      <c r="AU28" s="66" t="str">
        <f t="shared" si="97"/>
        <v>NA</v>
      </c>
      <c r="AV28" s="66" t="str">
        <f t="shared" si="98"/>
        <v>NA</v>
      </c>
      <c r="AW28" s="66" t="str">
        <f t="shared" si="99"/>
        <v>NA</v>
      </c>
      <c r="AX28" s="66" t="str">
        <f t="shared" si="105"/>
        <v>NA</v>
      </c>
      <c r="AY28" s="67">
        <f t="shared" si="100"/>
        <v>1</v>
      </c>
    </row>
    <row r="29" spans="1:56" x14ac:dyDescent="0.2">
      <c r="A29" s="52" t="s">
        <v>320</v>
      </c>
      <c r="J29" s="49">
        <v>1</v>
      </c>
      <c r="L29" s="49">
        <v>1</v>
      </c>
      <c r="Y29" s="49">
        <f t="shared" si="101"/>
        <v>0</v>
      </c>
      <c r="Z29" s="49">
        <f t="shared" si="81"/>
        <v>1</v>
      </c>
      <c r="AA29" s="49">
        <f t="shared" si="82"/>
        <v>2</v>
      </c>
      <c r="AB29" s="49">
        <f t="shared" si="83"/>
        <v>0</v>
      </c>
      <c r="AC29" s="49">
        <f t="shared" si="84"/>
        <v>0</v>
      </c>
      <c r="AD29" s="49">
        <f t="shared" si="85"/>
        <v>1</v>
      </c>
      <c r="AE29" s="49">
        <f t="shared" si="86"/>
        <v>0</v>
      </c>
      <c r="AF29" s="49">
        <f t="shared" si="87"/>
        <v>0</v>
      </c>
      <c r="AG29" s="49">
        <f t="shared" si="102"/>
        <v>0</v>
      </c>
      <c r="AH29" s="65"/>
      <c r="AI29" s="66">
        <f t="shared" si="88"/>
        <v>0</v>
      </c>
      <c r="AJ29" s="66"/>
      <c r="AK29" s="66">
        <f t="shared" si="89"/>
        <v>0.5</v>
      </c>
      <c r="AL29" s="66">
        <f t="shared" si="90"/>
        <v>0</v>
      </c>
      <c r="AM29" s="66">
        <f t="shared" si="104"/>
        <v>0.5</v>
      </c>
      <c r="AN29" s="65">
        <f t="shared" si="103"/>
        <v>0.5</v>
      </c>
      <c r="AO29" s="65">
        <f t="shared" si="91"/>
        <v>0.5</v>
      </c>
      <c r="AP29" s="65">
        <f t="shared" si="92"/>
        <v>0</v>
      </c>
      <c r="AQ29" s="65" t="str">
        <f t="shared" si="93"/>
        <v>NA</v>
      </c>
      <c r="AR29" s="65" t="str">
        <f t="shared" si="94"/>
        <v>NA</v>
      </c>
      <c r="AS29" s="65" t="str">
        <f t="shared" si="95"/>
        <v>NA</v>
      </c>
      <c r="AT29" s="66" t="str">
        <f t="shared" si="96"/>
        <v>NA</v>
      </c>
      <c r="AU29" s="66" t="str">
        <f t="shared" si="97"/>
        <v>NA</v>
      </c>
      <c r="AV29" s="66" t="str">
        <f t="shared" si="98"/>
        <v>NA</v>
      </c>
      <c r="AW29" s="66" t="str">
        <f t="shared" si="99"/>
        <v>NA</v>
      </c>
      <c r="AX29" s="66">
        <f t="shared" si="105"/>
        <v>0</v>
      </c>
      <c r="AY29" s="67">
        <f t="shared" si="100"/>
        <v>0.5</v>
      </c>
    </row>
    <row r="30" spans="1:56" hidden="1" x14ac:dyDescent="0.2">
      <c r="A30" s="52"/>
      <c r="Y30" s="49">
        <f t="shared" si="101"/>
        <v>0</v>
      </c>
      <c r="Z30" s="49">
        <f t="shared" si="81"/>
        <v>0</v>
      </c>
      <c r="AA30" s="49">
        <f t="shared" si="82"/>
        <v>0</v>
      </c>
      <c r="AB30" s="49">
        <f t="shared" si="83"/>
        <v>0</v>
      </c>
      <c r="AC30" s="49">
        <f t="shared" si="84"/>
        <v>0</v>
      </c>
      <c r="AD30" s="49">
        <f t="shared" si="85"/>
        <v>0</v>
      </c>
      <c r="AE30" s="49">
        <f t="shared" si="86"/>
        <v>0</v>
      </c>
      <c r="AF30" s="49">
        <f t="shared" si="87"/>
        <v>0</v>
      </c>
      <c r="AG30" s="49">
        <f t="shared" si="102"/>
        <v>0</v>
      </c>
      <c r="AH30" s="65"/>
      <c r="AI30" s="66" t="str">
        <f t="shared" si="88"/>
        <v>NA</v>
      </c>
      <c r="AJ30" s="66"/>
      <c r="AK30" s="66" t="str">
        <f t="shared" si="89"/>
        <v>NA</v>
      </c>
      <c r="AL30" s="66" t="str">
        <f t="shared" si="90"/>
        <v>NA</v>
      </c>
      <c r="AM30" s="66" t="str">
        <f t="shared" ref="AM30" si="106">IFERROR(AK30+AL30,"NA")</f>
        <v>NA</v>
      </c>
      <c r="AN30" s="65" t="str">
        <f t="shared" si="103"/>
        <v>NA</v>
      </c>
      <c r="AO30" s="65" t="str">
        <f t="shared" si="91"/>
        <v>NA</v>
      </c>
      <c r="AP30" s="65" t="str">
        <f t="shared" si="92"/>
        <v>NA</v>
      </c>
      <c r="AQ30" s="65" t="str">
        <f t="shared" si="93"/>
        <v>NA</v>
      </c>
      <c r="AR30" s="65" t="str">
        <f t="shared" si="94"/>
        <v>NA</v>
      </c>
      <c r="AS30" s="65" t="str">
        <f t="shared" si="95"/>
        <v>NA</v>
      </c>
      <c r="AT30" s="66" t="str">
        <f t="shared" si="96"/>
        <v>NA</v>
      </c>
      <c r="AU30" s="66" t="str">
        <f t="shared" si="97"/>
        <v>NA</v>
      </c>
      <c r="AV30" s="66" t="str">
        <f t="shared" si="98"/>
        <v>NA</v>
      </c>
      <c r="AW30" s="66" t="str">
        <f t="shared" si="99"/>
        <v>NA</v>
      </c>
      <c r="AX30" s="66" t="str">
        <f t="shared" ref="AX30" si="107">IFERROR(AL30-AI30,"NA")</f>
        <v>NA</v>
      </c>
      <c r="AY30" s="67" t="str">
        <f>IFERROR((AD30+F30+G30)/AA30, "NA")</f>
        <v>NA</v>
      </c>
    </row>
    <row r="31" spans="1:56" hidden="1" x14ac:dyDescent="0.2">
      <c r="A31" s="52"/>
      <c r="Y31" s="49">
        <f t="shared" si="101"/>
        <v>0</v>
      </c>
      <c r="Z31" s="49">
        <f t="shared" si="81"/>
        <v>0</v>
      </c>
      <c r="AA31" s="49">
        <f t="shared" si="82"/>
        <v>0</v>
      </c>
      <c r="AB31" s="49">
        <f t="shared" si="83"/>
        <v>0</v>
      </c>
      <c r="AC31" s="49">
        <f t="shared" si="84"/>
        <v>0</v>
      </c>
      <c r="AD31" s="49">
        <f t="shared" si="85"/>
        <v>0</v>
      </c>
      <c r="AE31" s="49">
        <f t="shared" si="86"/>
        <v>0</v>
      </c>
      <c r="AF31" s="49">
        <f t="shared" si="87"/>
        <v>0</v>
      </c>
      <c r="AG31" s="49">
        <f t="shared" si="102"/>
        <v>0</v>
      </c>
      <c r="AH31" s="65"/>
      <c r="AI31" s="66" t="str">
        <f t="shared" si="88"/>
        <v>NA</v>
      </c>
      <c r="AJ31" s="66"/>
      <c r="AK31" s="66" t="str">
        <f t="shared" si="89"/>
        <v>NA</v>
      </c>
      <c r="AL31" s="66" t="str">
        <f t="shared" si="90"/>
        <v>NA</v>
      </c>
      <c r="AM31" s="66" t="str">
        <f>IFERROR(AK31+AL31,"NA")</f>
        <v>NA</v>
      </c>
      <c r="AN31" s="65" t="str">
        <f>IFERROR((L31+G31)/AA31,"NA")</f>
        <v>NA</v>
      </c>
      <c r="AO31" s="65" t="str">
        <f t="shared" si="91"/>
        <v>NA</v>
      </c>
      <c r="AP31" s="65" t="str">
        <f t="shared" si="92"/>
        <v>NA</v>
      </c>
      <c r="AQ31" s="65" t="str">
        <f t="shared" si="93"/>
        <v>NA</v>
      </c>
      <c r="AR31" s="65" t="str">
        <f t="shared" si="94"/>
        <v>NA</v>
      </c>
      <c r="AS31" s="65" t="str">
        <f t="shared" si="95"/>
        <v>NA</v>
      </c>
      <c r="AT31" s="66" t="str">
        <f t="shared" si="96"/>
        <v>NA</v>
      </c>
      <c r="AU31" s="66" t="str">
        <f t="shared" si="97"/>
        <v>NA</v>
      </c>
      <c r="AV31" s="66" t="str">
        <f t="shared" si="98"/>
        <v>NA</v>
      </c>
      <c r="AW31" s="66" t="str">
        <f t="shared" si="99"/>
        <v>NA</v>
      </c>
      <c r="AX31" s="66" t="str">
        <f>IFERROR(AL31-AI31,"NA")</f>
        <v>NA</v>
      </c>
      <c r="AY31" s="67" t="str">
        <f t="shared" si="100"/>
        <v>NA</v>
      </c>
    </row>
    <row r="32" spans="1:56" s="47" customFormat="1" x14ac:dyDescent="0.2">
      <c r="A32" s="54" t="s">
        <v>32</v>
      </c>
      <c r="B32" s="58">
        <f>SUM(B20:B31)</f>
        <v>6</v>
      </c>
      <c r="C32" s="58">
        <f t="shared" ref="C32:Y32" si="108">SUM(C20:C31)</f>
        <v>0</v>
      </c>
      <c r="D32" s="58">
        <f t="shared" si="108"/>
        <v>0</v>
      </c>
      <c r="E32" s="58">
        <f t="shared" si="108"/>
        <v>0</v>
      </c>
      <c r="F32" s="58">
        <f t="shared" si="108"/>
        <v>1</v>
      </c>
      <c r="G32" s="58">
        <f t="shared" si="108"/>
        <v>0</v>
      </c>
      <c r="H32" s="58">
        <f t="shared" si="108"/>
        <v>0</v>
      </c>
      <c r="I32" s="58">
        <f t="shared" si="108"/>
        <v>0</v>
      </c>
      <c r="J32" s="58">
        <f t="shared" si="108"/>
        <v>7</v>
      </c>
      <c r="K32" s="58">
        <f t="shared" si="108"/>
        <v>0</v>
      </c>
      <c r="L32" s="58">
        <f t="shared" si="108"/>
        <v>3</v>
      </c>
      <c r="M32" s="58">
        <f t="shared" si="108"/>
        <v>2</v>
      </c>
      <c r="N32" s="58">
        <f t="shared" si="108"/>
        <v>1</v>
      </c>
      <c r="O32" s="58">
        <f t="shared" si="108"/>
        <v>2</v>
      </c>
      <c r="P32" s="58">
        <f t="shared" si="108"/>
        <v>2</v>
      </c>
      <c r="Q32" s="58">
        <f t="shared" si="108"/>
        <v>0</v>
      </c>
      <c r="R32" s="58">
        <f t="shared" si="108"/>
        <v>1</v>
      </c>
      <c r="S32" s="58">
        <f t="shared" si="108"/>
        <v>1</v>
      </c>
      <c r="T32" s="58">
        <f t="shared" si="108"/>
        <v>1</v>
      </c>
      <c r="U32" s="58">
        <f t="shared" si="108"/>
        <v>1</v>
      </c>
      <c r="V32" s="58">
        <f t="shared" si="108"/>
        <v>0</v>
      </c>
      <c r="W32" s="58">
        <f t="shared" si="108"/>
        <v>0</v>
      </c>
      <c r="X32" s="58">
        <f t="shared" si="108"/>
        <v>1</v>
      </c>
      <c r="Y32" s="58">
        <f t="shared" si="108"/>
        <v>6</v>
      </c>
      <c r="Z32" s="58">
        <f t="shared" ref="Z32:AG32" si="109">SUM(Z20:Z31)</f>
        <v>13</v>
      </c>
      <c r="AA32" s="58">
        <f t="shared" si="109"/>
        <v>20</v>
      </c>
      <c r="AB32" s="58">
        <f>SUM(AB20:AB31)</f>
        <v>10</v>
      </c>
      <c r="AC32" s="58">
        <f>SUM(AC20:AC31)</f>
        <v>6</v>
      </c>
      <c r="AD32" s="58">
        <f>SUM(AD20:AD31)</f>
        <v>13</v>
      </c>
      <c r="AE32" s="58">
        <f t="shared" si="109"/>
        <v>3</v>
      </c>
      <c r="AF32" s="58">
        <f t="shared" si="109"/>
        <v>4</v>
      </c>
      <c r="AG32" s="58">
        <f t="shared" si="109"/>
        <v>3</v>
      </c>
      <c r="AH32" s="68"/>
      <c r="AI32" s="69">
        <f t="shared" si="88"/>
        <v>0.46153846153846156</v>
      </c>
      <c r="AJ32" s="69"/>
      <c r="AK32" s="69">
        <f t="shared" si="89"/>
        <v>0.65</v>
      </c>
      <c r="AL32" s="69">
        <f t="shared" si="90"/>
        <v>0.46153846153846156</v>
      </c>
      <c r="AM32" s="69">
        <f>IFERROR(AK32+AL32,"NA")</f>
        <v>1.1115384615384616</v>
      </c>
      <c r="AN32" s="68">
        <f>IFERROR((L32+G32)/AA32,"NA")</f>
        <v>0.15</v>
      </c>
      <c r="AO32" s="68">
        <f t="shared" si="91"/>
        <v>0.35</v>
      </c>
      <c r="AP32" s="68">
        <f t="shared" si="92"/>
        <v>0.5</v>
      </c>
      <c r="AQ32" s="68">
        <f>AE32/$AB32</f>
        <v>0.3</v>
      </c>
      <c r="AR32" s="68">
        <f>AF32/$AB32</f>
        <v>0.4</v>
      </c>
      <c r="AS32" s="68">
        <f>AG32/$AB32</f>
        <v>0.3</v>
      </c>
      <c r="AT32" s="69">
        <f t="shared" si="96"/>
        <v>0.1</v>
      </c>
      <c r="AU32" s="69">
        <f t="shared" si="97"/>
        <v>0.2</v>
      </c>
      <c r="AV32" s="69">
        <f t="shared" si="98"/>
        <v>0.7</v>
      </c>
      <c r="AW32" s="69">
        <f t="shared" si="99"/>
        <v>0.6</v>
      </c>
      <c r="AX32" s="69">
        <f>IFERROR(AL32-AI32,"NA")</f>
        <v>0</v>
      </c>
      <c r="AY32" s="70">
        <f>IFERROR((AD32+F32+G32)/AA32, "NA")</f>
        <v>0.7</v>
      </c>
      <c r="BB32" s="51"/>
      <c r="BC32" s="51"/>
      <c r="BD32" s="51"/>
    </row>
    <row r="33" spans="1:56" x14ac:dyDescent="0.2">
      <c r="AH33" s="65"/>
      <c r="AI33" s="66"/>
      <c r="AJ33" s="66"/>
      <c r="AK33" s="66"/>
      <c r="AM33" s="66"/>
      <c r="AQ33" s="65"/>
      <c r="AR33" s="65"/>
      <c r="AS33" s="65"/>
    </row>
    <row r="34" spans="1:56" x14ac:dyDescent="0.2">
      <c r="A34" s="47" t="s">
        <v>322</v>
      </c>
      <c r="AH34" s="65"/>
      <c r="AQ34" s="65"/>
      <c r="AR34" s="65"/>
      <c r="AS34" s="65"/>
    </row>
    <row r="35" spans="1:56" x14ac:dyDescent="0.2">
      <c r="A35" s="56"/>
      <c r="B35" s="59" t="s">
        <v>5</v>
      </c>
      <c r="C35" s="59" t="s">
        <v>6</v>
      </c>
      <c r="D35" s="59" t="s">
        <v>7</v>
      </c>
      <c r="E35" s="59" t="s">
        <v>8</v>
      </c>
      <c r="F35" s="59" t="s">
        <v>18</v>
      </c>
      <c r="G35" s="59" t="s">
        <v>19</v>
      </c>
      <c r="H35" s="59" t="s">
        <v>9</v>
      </c>
      <c r="I35" s="59" t="s">
        <v>169</v>
      </c>
      <c r="J35" s="59" t="s">
        <v>10</v>
      </c>
      <c r="K35" s="59" t="s">
        <v>11</v>
      </c>
      <c r="L35" s="59" t="s">
        <v>12</v>
      </c>
      <c r="M35" s="59" t="s">
        <v>20</v>
      </c>
      <c r="N35" s="59" t="s">
        <v>197</v>
      </c>
      <c r="O35" s="59" t="s">
        <v>21</v>
      </c>
      <c r="P35" s="59" t="s">
        <v>74</v>
      </c>
      <c r="Q35" s="59" t="s">
        <v>22</v>
      </c>
      <c r="R35" s="59" t="s">
        <v>23</v>
      </c>
      <c r="S35" s="59" t="s">
        <v>168</v>
      </c>
      <c r="T35" s="59" t="s">
        <v>75</v>
      </c>
      <c r="U35" s="59" t="s">
        <v>27</v>
      </c>
      <c r="V35" s="59" t="s">
        <v>172</v>
      </c>
      <c r="W35" s="59" t="s">
        <v>28</v>
      </c>
      <c r="X35" s="59" t="s">
        <v>170</v>
      </c>
      <c r="Y35" s="59" t="s">
        <v>29</v>
      </c>
      <c r="Z35" s="59" t="s">
        <v>4</v>
      </c>
      <c r="AA35" s="59" t="s">
        <v>13</v>
      </c>
      <c r="AB35" s="59" t="s">
        <v>26</v>
      </c>
      <c r="AC35" s="59" t="s">
        <v>30</v>
      </c>
      <c r="AD35" s="59" t="s">
        <v>31</v>
      </c>
      <c r="AE35" s="59" t="s">
        <v>24</v>
      </c>
      <c r="AF35" s="59" t="s">
        <v>25</v>
      </c>
      <c r="AG35" s="59" t="s">
        <v>76</v>
      </c>
      <c r="AH35" s="73"/>
      <c r="AI35" s="71" t="s">
        <v>14</v>
      </c>
      <c r="AJ35" s="71"/>
      <c r="AK35" s="71" t="s">
        <v>15</v>
      </c>
      <c r="AL35" s="71" t="s">
        <v>16</v>
      </c>
      <c r="AM35" s="71" t="s">
        <v>17</v>
      </c>
      <c r="AN35" s="71" t="s">
        <v>44</v>
      </c>
      <c r="AO35" s="71" t="s">
        <v>43</v>
      </c>
      <c r="AP35" s="71" t="s">
        <v>40</v>
      </c>
      <c r="AQ35" s="62" t="s">
        <v>139</v>
      </c>
      <c r="AR35" s="62" t="s">
        <v>140</v>
      </c>
      <c r="AS35" s="62" t="s">
        <v>141</v>
      </c>
      <c r="AT35" s="71" t="s">
        <v>47</v>
      </c>
      <c r="AU35" s="71" t="s">
        <v>48</v>
      </c>
      <c r="AV35" s="71" t="s">
        <v>51</v>
      </c>
      <c r="AW35" s="71" t="s">
        <v>49</v>
      </c>
      <c r="AX35" s="63" t="s">
        <v>50</v>
      </c>
      <c r="AY35" s="64" t="s">
        <v>60</v>
      </c>
    </row>
    <row r="36" spans="1:56" x14ac:dyDescent="0.2">
      <c r="A36" s="52" t="s">
        <v>318</v>
      </c>
      <c r="F36" s="49">
        <v>1</v>
      </c>
      <c r="J36" s="49">
        <v>1</v>
      </c>
      <c r="S36" s="49">
        <v>1</v>
      </c>
      <c r="U36" s="49">
        <v>1</v>
      </c>
      <c r="Y36" s="49">
        <f>B36+C36+D36+E36</f>
        <v>0</v>
      </c>
      <c r="Z36" s="49">
        <f t="shared" ref="Z36:Z47" si="110">B36+C36+D36+E36+F36+L36+Q36+R36+T36+S36</f>
        <v>2</v>
      </c>
      <c r="AA36" s="49">
        <f t="shared" ref="AA36:AA47" si="111">B36+C36+D36+E36+F36+G36+H36+J36+K36+L36+Q36+R36+T36+S36+I36</f>
        <v>3</v>
      </c>
      <c r="AB36" s="49">
        <f t="shared" ref="AB36:AB47" si="112">Y36+H36+F36+Q36+R36+T36+S36+I36</f>
        <v>2</v>
      </c>
      <c r="AC36" s="49">
        <f t="shared" ref="AC36:AC47" si="113">B36+2*C36+3*D36+4*E36</f>
        <v>0</v>
      </c>
      <c r="AD36" s="49">
        <f t="shared" ref="AD36:AD47" si="114">Y36+J36+K36</f>
        <v>1</v>
      </c>
      <c r="AE36" s="49">
        <f t="shared" ref="AE36:AE47" si="115">M36+Q36+U36+V36</f>
        <v>1</v>
      </c>
      <c r="AF36" s="49">
        <f t="shared" ref="AF36:AF47" si="116">O36+R36+W36+S36+I36</f>
        <v>1</v>
      </c>
      <c r="AG36" s="49">
        <f>T36+P36</f>
        <v>0</v>
      </c>
      <c r="AH36" s="65"/>
      <c r="AI36" s="66">
        <f t="shared" ref="AI36:AI48" si="117">IF(Z36=0,"NA",Y36/Z36)</f>
        <v>0</v>
      </c>
      <c r="AJ36" s="66"/>
      <c r="AK36" s="66">
        <f t="shared" ref="AK36:AK48" si="118">IF(AA36=0,"NA",(Y36+J36+K36)/AA36)</f>
        <v>0.33333333333333331</v>
      </c>
      <c r="AL36" s="66">
        <f t="shared" ref="AL36:AL48" si="119">IFERROR(AC36/Z36,"NA")</f>
        <v>0</v>
      </c>
      <c r="AM36" s="66">
        <f>IFERROR(AK36+AL36,"NA")</f>
        <v>0.33333333333333331</v>
      </c>
      <c r="AN36" s="65">
        <f t="shared" ref="AN36:AN48" si="120">IFERROR(L36/AA36,"NA")</f>
        <v>0</v>
      </c>
      <c r="AO36" s="65">
        <f t="shared" ref="AO36:AO48" si="121">IFERROR((J36+K36)/AA36,"NA")</f>
        <v>0.33333333333333331</v>
      </c>
      <c r="AP36" s="65">
        <f t="shared" ref="AP36:AP48" si="122">IFERROR(AB36/AA36,"NA")</f>
        <v>0.66666666666666663</v>
      </c>
      <c r="AQ36" s="65">
        <f t="shared" ref="AQ36:AQ47" si="123">IFERROR(AE36/$AB36, "NA")</f>
        <v>0.5</v>
      </c>
      <c r="AR36" s="65">
        <f t="shared" ref="AR36:AR47" si="124">IFERROR(AF36/$AB36, "NA")</f>
        <v>0.5</v>
      </c>
      <c r="AS36" s="65">
        <f t="shared" ref="AS36:AS47" si="125">IFERROR(AG36/$AB36, "NA")</f>
        <v>0</v>
      </c>
      <c r="AT36" s="66">
        <f t="shared" ref="AT36:AT48" si="126">IFERROR((H36+Q36+R36)/AB36,"NA")</f>
        <v>0</v>
      </c>
      <c r="AU36" s="66">
        <f t="shared" ref="AU36:AU48" si="127">IFERROR((H36+Q36+R36+U36+W36)/AB36,"NA")</f>
        <v>0.5</v>
      </c>
      <c r="AV36" s="66">
        <f t="shared" ref="AV36:AV48" si="128">IFERROR((F36+Y36)/AB36,"NA")</f>
        <v>0.5</v>
      </c>
      <c r="AW36" s="66">
        <f t="shared" ref="AW36:AW48" si="129">IFERROR(Y36/AB36,"NA")</f>
        <v>0</v>
      </c>
      <c r="AX36" s="66">
        <f>IFERROR(AL36-AI36,"NA")</f>
        <v>0</v>
      </c>
      <c r="AY36" s="67">
        <f t="shared" ref="AY36:AY47" si="130">IFERROR((AD36+F36+G36)/AA36, "NA")</f>
        <v>0.66666666666666663</v>
      </c>
      <c r="BA36" s="48" t="s">
        <v>332</v>
      </c>
      <c r="BB36" s="49">
        <v>3</v>
      </c>
    </row>
    <row r="37" spans="1:56" x14ac:dyDescent="0.2">
      <c r="A37" s="52" t="s">
        <v>188</v>
      </c>
      <c r="B37" s="49">
        <v>1</v>
      </c>
      <c r="J37" s="49">
        <v>2</v>
      </c>
      <c r="P37" s="49">
        <v>1</v>
      </c>
      <c r="Y37" s="49">
        <f t="shared" ref="Y37:Y47" si="131">B37+C37+D37+E37</f>
        <v>1</v>
      </c>
      <c r="Z37" s="49">
        <f t="shared" si="110"/>
        <v>1</v>
      </c>
      <c r="AA37" s="49">
        <f t="shared" si="111"/>
        <v>3</v>
      </c>
      <c r="AB37" s="49">
        <f t="shared" si="112"/>
        <v>1</v>
      </c>
      <c r="AC37" s="49">
        <f t="shared" si="113"/>
        <v>1</v>
      </c>
      <c r="AD37" s="49">
        <f t="shared" si="114"/>
        <v>3</v>
      </c>
      <c r="AE37" s="49">
        <f t="shared" si="115"/>
        <v>0</v>
      </c>
      <c r="AF37" s="49">
        <f t="shared" si="116"/>
        <v>0</v>
      </c>
      <c r="AG37" s="49">
        <f t="shared" ref="AG37:AG47" si="132">T37+P37</f>
        <v>1</v>
      </c>
      <c r="AH37" s="65"/>
      <c r="AI37" s="66">
        <f t="shared" si="117"/>
        <v>1</v>
      </c>
      <c r="AJ37" s="66"/>
      <c r="AK37" s="66">
        <f t="shared" si="118"/>
        <v>1</v>
      </c>
      <c r="AL37" s="66">
        <f t="shared" si="119"/>
        <v>1</v>
      </c>
      <c r="AM37" s="66">
        <f t="shared" ref="AM37:AM48" si="133">IFERROR(AK37+AL37,"NA")</f>
        <v>2</v>
      </c>
      <c r="AN37" s="65">
        <f t="shared" si="120"/>
        <v>0</v>
      </c>
      <c r="AO37" s="65">
        <f t="shared" si="121"/>
        <v>0.66666666666666663</v>
      </c>
      <c r="AP37" s="65">
        <f t="shared" si="122"/>
        <v>0.33333333333333331</v>
      </c>
      <c r="AQ37" s="65">
        <f t="shared" si="123"/>
        <v>0</v>
      </c>
      <c r="AR37" s="65">
        <f t="shared" si="124"/>
        <v>0</v>
      </c>
      <c r="AS37" s="65">
        <f t="shared" si="125"/>
        <v>1</v>
      </c>
      <c r="AT37" s="66">
        <f t="shared" si="126"/>
        <v>0</v>
      </c>
      <c r="AU37" s="66">
        <f t="shared" si="127"/>
        <v>0</v>
      </c>
      <c r="AV37" s="66">
        <f t="shared" si="128"/>
        <v>1</v>
      </c>
      <c r="AW37" s="66">
        <f t="shared" si="129"/>
        <v>1</v>
      </c>
      <c r="AX37" s="66">
        <f t="shared" ref="AX37:AX48" si="134">IFERROR(AL37-AI37,"NA")</f>
        <v>0</v>
      </c>
      <c r="AY37" s="67">
        <f t="shared" si="130"/>
        <v>1</v>
      </c>
      <c r="BA37" s="48" t="s">
        <v>333</v>
      </c>
      <c r="BB37" s="49">
        <v>4</v>
      </c>
    </row>
    <row r="38" spans="1:56" x14ac:dyDescent="0.2">
      <c r="A38" s="52" t="s">
        <v>189</v>
      </c>
      <c r="B38" s="49">
        <v>1</v>
      </c>
      <c r="C38" s="49">
        <v>1</v>
      </c>
      <c r="F38" s="49">
        <v>1</v>
      </c>
      <c r="P38" s="49">
        <v>2</v>
      </c>
      <c r="W38" s="49">
        <v>1</v>
      </c>
      <c r="Y38" s="49">
        <f t="shared" si="131"/>
        <v>2</v>
      </c>
      <c r="Z38" s="49">
        <f t="shared" si="110"/>
        <v>3</v>
      </c>
      <c r="AA38" s="49">
        <f t="shared" si="111"/>
        <v>3</v>
      </c>
      <c r="AB38" s="49">
        <f t="shared" si="112"/>
        <v>3</v>
      </c>
      <c r="AC38" s="49">
        <f t="shared" si="113"/>
        <v>3</v>
      </c>
      <c r="AD38" s="49">
        <f t="shared" si="114"/>
        <v>2</v>
      </c>
      <c r="AE38" s="49">
        <f t="shared" si="115"/>
        <v>0</v>
      </c>
      <c r="AF38" s="49">
        <f t="shared" si="116"/>
        <v>1</v>
      </c>
      <c r="AG38" s="49">
        <f t="shared" si="132"/>
        <v>2</v>
      </c>
      <c r="AH38" s="65"/>
      <c r="AI38" s="66">
        <f t="shared" si="117"/>
        <v>0.66666666666666663</v>
      </c>
      <c r="AJ38" s="66"/>
      <c r="AK38" s="66">
        <f t="shared" si="118"/>
        <v>0.66666666666666663</v>
      </c>
      <c r="AL38" s="66">
        <f t="shared" si="119"/>
        <v>1</v>
      </c>
      <c r="AM38" s="66">
        <f t="shared" si="133"/>
        <v>1.6666666666666665</v>
      </c>
      <c r="AN38" s="65">
        <f t="shared" si="120"/>
        <v>0</v>
      </c>
      <c r="AO38" s="65">
        <f t="shared" si="121"/>
        <v>0</v>
      </c>
      <c r="AP38" s="65">
        <f t="shared" si="122"/>
        <v>1</v>
      </c>
      <c r="AQ38" s="65">
        <f t="shared" si="123"/>
        <v>0</v>
      </c>
      <c r="AR38" s="65">
        <f t="shared" si="124"/>
        <v>0.33333333333333331</v>
      </c>
      <c r="AS38" s="65">
        <f t="shared" si="125"/>
        <v>0.66666666666666663</v>
      </c>
      <c r="AT38" s="66">
        <f t="shared" si="126"/>
        <v>0</v>
      </c>
      <c r="AU38" s="66">
        <f t="shared" si="127"/>
        <v>0.33333333333333331</v>
      </c>
      <c r="AV38" s="66">
        <f t="shared" si="128"/>
        <v>1</v>
      </c>
      <c r="AW38" s="66">
        <f t="shared" si="129"/>
        <v>0.66666666666666663</v>
      </c>
      <c r="AX38" s="66">
        <f t="shared" si="134"/>
        <v>0.33333333333333337</v>
      </c>
      <c r="AY38" s="67">
        <f t="shared" si="130"/>
        <v>1</v>
      </c>
    </row>
    <row r="39" spans="1:56" x14ac:dyDescent="0.2">
      <c r="A39" s="52" t="s">
        <v>187</v>
      </c>
      <c r="J39" s="49">
        <v>3</v>
      </c>
      <c r="Y39" s="49">
        <f t="shared" si="131"/>
        <v>0</v>
      </c>
      <c r="Z39" s="49">
        <f t="shared" si="110"/>
        <v>0</v>
      </c>
      <c r="AA39" s="49">
        <f t="shared" si="111"/>
        <v>3</v>
      </c>
      <c r="AB39" s="49">
        <f t="shared" si="112"/>
        <v>0</v>
      </c>
      <c r="AC39" s="49">
        <f t="shared" si="113"/>
        <v>0</v>
      </c>
      <c r="AD39" s="49">
        <f t="shared" si="114"/>
        <v>3</v>
      </c>
      <c r="AE39" s="49">
        <f t="shared" si="115"/>
        <v>0</v>
      </c>
      <c r="AF39" s="49">
        <f t="shared" si="116"/>
        <v>0</v>
      </c>
      <c r="AG39" s="49">
        <f t="shared" si="132"/>
        <v>0</v>
      </c>
      <c r="AH39" s="65"/>
      <c r="AI39" s="66" t="str">
        <f t="shared" si="117"/>
        <v>NA</v>
      </c>
      <c r="AJ39" s="66"/>
      <c r="AK39" s="66">
        <f t="shared" si="118"/>
        <v>1</v>
      </c>
      <c r="AL39" s="66" t="str">
        <f t="shared" si="119"/>
        <v>NA</v>
      </c>
      <c r="AM39" s="66" t="str">
        <f t="shared" si="133"/>
        <v>NA</v>
      </c>
      <c r="AN39" s="65">
        <f t="shared" si="120"/>
        <v>0</v>
      </c>
      <c r="AO39" s="65">
        <f t="shared" si="121"/>
        <v>1</v>
      </c>
      <c r="AP39" s="65">
        <f t="shared" si="122"/>
        <v>0</v>
      </c>
      <c r="AQ39" s="65" t="str">
        <f t="shared" si="123"/>
        <v>NA</v>
      </c>
      <c r="AR39" s="65" t="str">
        <f t="shared" si="124"/>
        <v>NA</v>
      </c>
      <c r="AS39" s="65" t="str">
        <f t="shared" si="125"/>
        <v>NA</v>
      </c>
      <c r="AT39" s="66" t="str">
        <f t="shared" si="126"/>
        <v>NA</v>
      </c>
      <c r="AU39" s="66" t="str">
        <f t="shared" si="127"/>
        <v>NA</v>
      </c>
      <c r="AV39" s="66" t="str">
        <f t="shared" si="128"/>
        <v>NA</v>
      </c>
      <c r="AW39" s="66" t="str">
        <f t="shared" si="129"/>
        <v>NA</v>
      </c>
      <c r="AX39" s="66" t="str">
        <f t="shared" si="134"/>
        <v>NA</v>
      </c>
      <c r="AY39" s="67">
        <f t="shared" si="130"/>
        <v>1</v>
      </c>
    </row>
    <row r="40" spans="1:56" x14ac:dyDescent="0.2">
      <c r="A40" s="52" t="s">
        <v>192</v>
      </c>
      <c r="J40" s="49">
        <v>3</v>
      </c>
      <c r="Y40" s="49">
        <f t="shared" si="131"/>
        <v>0</v>
      </c>
      <c r="Z40" s="49">
        <f t="shared" si="110"/>
        <v>0</v>
      </c>
      <c r="AA40" s="49">
        <f t="shared" si="111"/>
        <v>3</v>
      </c>
      <c r="AB40" s="49">
        <f t="shared" si="112"/>
        <v>0</v>
      </c>
      <c r="AC40" s="49">
        <f t="shared" si="113"/>
        <v>0</v>
      </c>
      <c r="AD40" s="49">
        <f t="shared" si="114"/>
        <v>3</v>
      </c>
      <c r="AE40" s="49">
        <f t="shared" si="115"/>
        <v>0</v>
      </c>
      <c r="AF40" s="49">
        <f t="shared" si="116"/>
        <v>0</v>
      </c>
      <c r="AG40" s="49">
        <f t="shared" si="132"/>
        <v>0</v>
      </c>
      <c r="AH40" s="65"/>
      <c r="AI40" s="66" t="str">
        <f t="shared" si="117"/>
        <v>NA</v>
      </c>
      <c r="AJ40" s="66"/>
      <c r="AK40" s="66">
        <f t="shared" si="118"/>
        <v>1</v>
      </c>
      <c r="AL40" s="66" t="str">
        <f t="shared" si="119"/>
        <v>NA</v>
      </c>
      <c r="AM40" s="66" t="str">
        <f t="shared" si="133"/>
        <v>NA</v>
      </c>
      <c r="AN40" s="65">
        <f t="shared" si="120"/>
        <v>0</v>
      </c>
      <c r="AO40" s="65">
        <f t="shared" si="121"/>
        <v>1</v>
      </c>
      <c r="AP40" s="65">
        <f t="shared" si="122"/>
        <v>0</v>
      </c>
      <c r="AQ40" s="65" t="str">
        <f t="shared" si="123"/>
        <v>NA</v>
      </c>
      <c r="AR40" s="65" t="str">
        <f t="shared" si="124"/>
        <v>NA</v>
      </c>
      <c r="AS40" s="65" t="str">
        <f t="shared" si="125"/>
        <v>NA</v>
      </c>
      <c r="AT40" s="66" t="str">
        <f t="shared" si="126"/>
        <v>NA</v>
      </c>
      <c r="AU40" s="66" t="str">
        <f t="shared" si="127"/>
        <v>NA</v>
      </c>
      <c r="AV40" s="66" t="str">
        <f t="shared" si="128"/>
        <v>NA</v>
      </c>
      <c r="AW40" s="66" t="str">
        <f t="shared" si="129"/>
        <v>NA</v>
      </c>
      <c r="AX40" s="66" t="str">
        <f t="shared" si="134"/>
        <v>NA</v>
      </c>
      <c r="AY40" s="67">
        <f t="shared" si="130"/>
        <v>1</v>
      </c>
    </row>
    <row r="41" spans="1:56" x14ac:dyDescent="0.2">
      <c r="A41" s="52" t="s">
        <v>191</v>
      </c>
      <c r="J41" s="49">
        <v>1</v>
      </c>
      <c r="L41" s="49">
        <v>1</v>
      </c>
      <c r="Q41" s="49">
        <v>1</v>
      </c>
      <c r="Y41" s="49">
        <f t="shared" si="131"/>
        <v>0</v>
      </c>
      <c r="Z41" s="49">
        <f t="shared" si="110"/>
        <v>2</v>
      </c>
      <c r="AA41" s="49">
        <f t="shared" si="111"/>
        <v>3</v>
      </c>
      <c r="AB41" s="49">
        <f t="shared" si="112"/>
        <v>1</v>
      </c>
      <c r="AC41" s="49">
        <f t="shared" si="113"/>
        <v>0</v>
      </c>
      <c r="AD41" s="49">
        <f t="shared" si="114"/>
        <v>1</v>
      </c>
      <c r="AE41" s="49">
        <f t="shared" si="115"/>
        <v>1</v>
      </c>
      <c r="AF41" s="49">
        <f t="shared" si="116"/>
        <v>0</v>
      </c>
      <c r="AG41" s="49">
        <f t="shared" si="132"/>
        <v>0</v>
      </c>
      <c r="AH41" s="65"/>
      <c r="AI41" s="66">
        <f t="shared" si="117"/>
        <v>0</v>
      </c>
      <c r="AJ41" s="66"/>
      <c r="AK41" s="66">
        <f t="shared" si="118"/>
        <v>0.33333333333333331</v>
      </c>
      <c r="AL41" s="66">
        <f t="shared" si="119"/>
        <v>0</v>
      </c>
      <c r="AM41" s="66">
        <f t="shared" si="133"/>
        <v>0.33333333333333331</v>
      </c>
      <c r="AN41" s="65">
        <f t="shared" si="120"/>
        <v>0.33333333333333331</v>
      </c>
      <c r="AO41" s="65">
        <f t="shared" si="121"/>
        <v>0.33333333333333331</v>
      </c>
      <c r="AP41" s="65">
        <f t="shared" si="122"/>
        <v>0.33333333333333331</v>
      </c>
      <c r="AQ41" s="65">
        <f t="shared" si="123"/>
        <v>1</v>
      </c>
      <c r="AR41" s="65">
        <f t="shared" si="124"/>
        <v>0</v>
      </c>
      <c r="AS41" s="65">
        <f t="shared" si="125"/>
        <v>0</v>
      </c>
      <c r="AT41" s="66">
        <f t="shared" si="126"/>
        <v>1</v>
      </c>
      <c r="AU41" s="66">
        <f t="shared" si="127"/>
        <v>1</v>
      </c>
      <c r="AV41" s="66">
        <f t="shared" si="128"/>
        <v>0</v>
      </c>
      <c r="AW41" s="66">
        <f t="shared" si="129"/>
        <v>0</v>
      </c>
      <c r="AX41" s="66">
        <f t="shared" si="134"/>
        <v>0</v>
      </c>
      <c r="AY41" s="67">
        <f t="shared" si="130"/>
        <v>0.33333333333333331</v>
      </c>
    </row>
    <row r="42" spans="1:56" x14ac:dyDescent="0.2">
      <c r="A42" s="52" t="s">
        <v>195</v>
      </c>
      <c r="B42" s="49">
        <v>1</v>
      </c>
      <c r="C42" s="49">
        <v>1</v>
      </c>
      <c r="M42" s="49">
        <v>1</v>
      </c>
      <c r="P42" s="49">
        <v>1</v>
      </c>
      <c r="Y42" s="49">
        <f t="shared" si="131"/>
        <v>2</v>
      </c>
      <c r="Z42" s="49">
        <f t="shared" si="110"/>
        <v>2</v>
      </c>
      <c r="AA42" s="49">
        <f t="shared" si="111"/>
        <v>2</v>
      </c>
      <c r="AB42" s="49">
        <f t="shared" si="112"/>
        <v>2</v>
      </c>
      <c r="AC42" s="49">
        <f t="shared" si="113"/>
        <v>3</v>
      </c>
      <c r="AD42" s="49">
        <f t="shared" si="114"/>
        <v>2</v>
      </c>
      <c r="AE42" s="49">
        <f t="shared" si="115"/>
        <v>1</v>
      </c>
      <c r="AF42" s="49">
        <f t="shared" si="116"/>
        <v>0</v>
      </c>
      <c r="AG42" s="49">
        <f t="shared" si="132"/>
        <v>1</v>
      </c>
      <c r="AH42" s="65"/>
      <c r="AI42" s="66">
        <f t="shared" si="117"/>
        <v>1</v>
      </c>
      <c r="AJ42" s="66"/>
      <c r="AK42" s="66">
        <f t="shared" si="118"/>
        <v>1</v>
      </c>
      <c r="AL42" s="66">
        <f t="shared" si="119"/>
        <v>1.5</v>
      </c>
      <c r="AM42" s="66">
        <f t="shared" si="133"/>
        <v>2.5</v>
      </c>
      <c r="AN42" s="65">
        <f t="shared" si="120"/>
        <v>0</v>
      </c>
      <c r="AO42" s="65">
        <f t="shared" si="121"/>
        <v>0</v>
      </c>
      <c r="AP42" s="65">
        <f t="shared" si="122"/>
        <v>1</v>
      </c>
      <c r="AQ42" s="65">
        <f t="shared" si="123"/>
        <v>0.5</v>
      </c>
      <c r="AR42" s="65">
        <f t="shared" si="124"/>
        <v>0</v>
      </c>
      <c r="AS42" s="65">
        <f t="shared" si="125"/>
        <v>0.5</v>
      </c>
      <c r="AT42" s="66">
        <f t="shared" si="126"/>
        <v>0</v>
      </c>
      <c r="AU42" s="66">
        <f t="shared" si="127"/>
        <v>0</v>
      </c>
      <c r="AV42" s="66">
        <f t="shared" si="128"/>
        <v>1</v>
      </c>
      <c r="AW42" s="66">
        <f t="shared" si="129"/>
        <v>1</v>
      </c>
      <c r="AX42" s="66">
        <f t="shared" si="134"/>
        <v>0.5</v>
      </c>
      <c r="AY42" s="67">
        <f t="shared" si="130"/>
        <v>1</v>
      </c>
    </row>
    <row r="43" spans="1:56" x14ac:dyDescent="0.2">
      <c r="A43" s="52" t="s">
        <v>319</v>
      </c>
      <c r="B43" s="49">
        <v>1</v>
      </c>
      <c r="J43" s="49">
        <v>1</v>
      </c>
      <c r="P43" s="49">
        <v>1</v>
      </c>
      <c r="Y43" s="49">
        <f t="shared" si="131"/>
        <v>1</v>
      </c>
      <c r="Z43" s="49">
        <f t="shared" si="110"/>
        <v>1</v>
      </c>
      <c r="AA43" s="49">
        <f t="shared" si="111"/>
        <v>2</v>
      </c>
      <c r="AB43" s="49">
        <f t="shared" si="112"/>
        <v>1</v>
      </c>
      <c r="AC43" s="49">
        <f t="shared" si="113"/>
        <v>1</v>
      </c>
      <c r="AD43" s="49">
        <f t="shared" si="114"/>
        <v>2</v>
      </c>
      <c r="AE43" s="49">
        <f t="shared" si="115"/>
        <v>0</v>
      </c>
      <c r="AF43" s="49">
        <f t="shared" si="116"/>
        <v>0</v>
      </c>
      <c r="AG43" s="49">
        <f t="shared" si="132"/>
        <v>1</v>
      </c>
      <c r="AH43" s="65"/>
      <c r="AI43" s="66">
        <f t="shared" si="117"/>
        <v>1</v>
      </c>
      <c r="AJ43" s="66"/>
      <c r="AK43" s="66">
        <f t="shared" si="118"/>
        <v>1</v>
      </c>
      <c r="AL43" s="66">
        <f t="shared" si="119"/>
        <v>1</v>
      </c>
      <c r="AM43" s="66">
        <f t="shared" si="133"/>
        <v>2</v>
      </c>
      <c r="AN43" s="65">
        <f t="shared" si="120"/>
        <v>0</v>
      </c>
      <c r="AO43" s="65">
        <f t="shared" si="121"/>
        <v>0.5</v>
      </c>
      <c r="AP43" s="65">
        <f t="shared" si="122"/>
        <v>0.5</v>
      </c>
      <c r="AQ43" s="65">
        <f t="shared" si="123"/>
        <v>0</v>
      </c>
      <c r="AR43" s="65">
        <f t="shared" si="124"/>
        <v>0</v>
      </c>
      <c r="AS43" s="65">
        <f t="shared" si="125"/>
        <v>1</v>
      </c>
      <c r="AT43" s="66">
        <f t="shared" si="126"/>
        <v>0</v>
      </c>
      <c r="AU43" s="66">
        <f t="shared" si="127"/>
        <v>0</v>
      </c>
      <c r="AV43" s="66">
        <f t="shared" si="128"/>
        <v>1</v>
      </c>
      <c r="AW43" s="66">
        <f t="shared" si="129"/>
        <v>1</v>
      </c>
      <c r="AX43" s="66">
        <f t="shared" si="134"/>
        <v>0</v>
      </c>
      <c r="AY43" s="67">
        <f t="shared" si="130"/>
        <v>1</v>
      </c>
    </row>
    <row r="44" spans="1:56" x14ac:dyDescent="0.2">
      <c r="A44" s="52" t="s">
        <v>243</v>
      </c>
      <c r="B44" s="49">
        <v>1</v>
      </c>
      <c r="J44" s="49">
        <v>1</v>
      </c>
      <c r="M44" s="49">
        <v>1</v>
      </c>
      <c r="N44" s="49">
        <v>1</v>
      </c>
      <c r="Y44" s="49">
        <f t="shared" si="131"/>
        <v>1</v>
      </c>
      <c r="Z44" s="49">
        <f t="shared" si="110"/>
        <v>1</v>
      </c>
      <c r="AA44" s="49">
        <f t="shared" si="111"/>
        <v>2</v>
      </c>
      <c r="AB44" s="49">
        <f t="shared" si="112"/>
        <v>1</v>
      </c>
      <c r="AC44" s="49">
        <f t="shared" si="113"/>
        <v>1</v>
      </c>
      <c r="AD44" s="49">
        <f t="shared" si="114"/>
        <v>2</v>
      </c>
      <c r="AE44" s="49">
        <f t="shared" si="115"/>
        <v>1</v>
      </c>
      <c r="AF44" s="49">
        <f t="shared" si="116"/>
        <v>0</v>
      </c>
      <c r="AG44" s="49">
        <f t="shared" si="132"/>
        <v>0</v>
      </c>
      <c r="AH44" s="65"/>
      <c r="AI44" s="66">
        <f t="shared" si="117"/>
        <v>1</v>
      </c>
      <c r="AJ44" s="66"/>
      <c r="AK44" s="66">
        <f t="shared" si="118"/>
        <v>1</v>
      </c>
      <c r="AL44" s="66">
        <f t="shared" si="119"/>
        <v>1</v>
      </c>
      <c r="AM44" s="66">
        <f t="shared" si="133"/>
        <v>2</v>
      </c>
      <c r="AN44" s="65">
        <f t="shared" si="120"/>
        <v>0</v>
      </c>
      <c r="AO44" s="65">
        <f t="shared" si="121"/>
        <v>0.5</v>
      </c>
      <c r="AP44" s="65">
        <f t="shared" si="122"/>
        <v>0.5</v>
      </c>
      <c r="AQ44" s="65">
        <f t="shared" si="123"/>
        <v>1</v>
      </c>
      <c r="AR44" s="65">
        <f t="shared" si="124"/>
        <v>0</v>
      </c>
      <c r="AS44" s="65">
        <f t="shared" si="125"/>
        <v>0</v>
      </c>
      <c r="AT44" s="66">
        <f t="shared" si="126"/>
        <v>0</v>
      </c>
      <c r="AU44" s="66">
        <f t="shared" si="127"/>
        <v>0</v>
      </c>
      <c r="AV44" s="66">
        <f t="shared" si="128"/>
        <v>1</v>
      </c>
      <c r="AW44" s="66">
        <f t="shared" si="129"/>
        <v>1</v>
      </c>
      <c r="AX44" s="66">
        <f t="shared" si="134"/>
        <v>0</v>
      </c>
      <c r="AY44" s="67">
        <f t="shared" si="130"/>
        <v>1</v>
      </c>
    </row>
    <row r="45" spans="1:56" x14ac:dyDescent="0.2">
      <c r="A45" s="52" t="s">
        <v>320</v>
      </c>
      <c r="J45" s="49">
        <v>1</v>
      </c>
      <c r="L45" s="49">
        <v>1</v>
      </c>
      <c r="Y45" s="49">
        <f t="shared" si="131"/>
        <v>0</v>
      </c>
      <c r="Z45" s="49">
        <f t="shared" si="110"/>
        <v>1</v>
      </c>
      <c r="AA45" s="49">
        <f t="shared" si="111"/>
        <v>2</v>
      </c>
      <c r="AB45" s="49">
        <f t="shared" si="112"/>
        <v>0</v>
      </c>
      <c r="AC45" s="49">
        <f t="shared" si="113"/>
        <v>0</v>
      </c>
      <c r="AD45" s="49">
        <f t="shared" si="114"/>
        <v>1</v>
      </c>
      <c r="AE45" s="49">
        <f t="shared" si="115"/>
        <v>0</v>
      </c>
      <c r="AF45" s="49">
        <f t="shared" si="116"/>
        <v>0</v>
      </c>
      <c r="AG45" s="49">
        <f t="shared" si="132"/>
        <v>0</v>
      </c>
      <c r="AH45" s="65"/>
      <c r="AI45" s="66">
        <f t="shared" si="117"/>
        <v>0</v>
      </c>
      <c r="AJ45" s="66"/>
      <c r="AK45" s="66">
        <f t="shared" si="118"/>
        <v>0.5</v>
      </c>
      <c r="AL45" s="66">
        <f t="shared" si="119"/>
        <v>0</v>
      </c>
      <c r="AM45" s="66">
        <f>IFERROR(AK45+AL45,"NA")</f>
        <v>0.5</v>
      </c>
      <c r="AN45" s="65">
        <f t="shared" si="120"/>
        <v>0.5</v>
      </c>
      <c r="AO45" s="65">
        <f t="shared" si="121"/>
        <v>0.5</v>
      </c>
      <c r="AP45" s="65">
        <f t="shared" si="122"/>
        <v>0</v>
      </c>
      <c r="AQ45" s="65" t="str">
        <f t="shared" si="123"/>
        <v>NA</v>
      </c>
      <c r="AR45" s="65" t="str">
        <f t="shared" si="124"/>
        <v>NA</v>
      </c>
      <c r="AS45" s="65" t="str">
        <f t="shared" si="125"/>
        <v>NA</v>
      </c>
      <c r="AT45" s="66" t="str">
        <f t="shared" si="126"/>
        <v>NA</v>
      </c>
      <c r="AU45" s="66" t="str">
        <f t="shared" si="127"/>
        <v>NA</v>
      </c>
      <c r="AV45" s="66" t="str">
        <f t="shared" si="128"/>
        <v>NA</v>
      </c>
      <c r="AW45" s="66" t="str">
        <f t="shared" si="129"/>
        <v>NA</v>
      </c>
      <c r="AX45" s="66">
        <f>IFERROR(AL45-AI45,"NA")</f>
        <v>0</v>
      </c>
      <c r="AY45" s="67">
        <f t="shared" si="130"/>
        <v>0.5</v>
      </c>
    </row>
    <row r="46" spans="1:56" hidden="1" x14ac:dyDescent="0.2">
      <c r="A46" s="52"/>
      <c r="Y46" s="49">
        <f t="shared" si="131"/>
        <v>0</v>
      </c>
      <c r="Z46" s="49">
        <f t="shared" si="110"/>
        <v>0</v>
      </c>
      <c r="AA46" s="49">
        <f t="shared" si="111"/>
        <v>0</v>
      </c>
      <c r="AB46" s="49">
        <f t="shared" si="112"/>
        <v>0</v>
      </c>
      <c r="AC46" s="49">
        <f t="shared" si="113"/>
        <v>0</v>
      </c>
      <c r="AD46" s="49">
        <f t="shared" si="114"/>
        <v>0</v>
      </c>
      <c r="AE46" s="49">
        <f t="shared" si="115"/>
        <v>0</v>
      </c>
      <c r="AF46" s="49">
        <f t="shared" si="116"/>
        <v>0</v>
      </c>
      <c r="AG46" s="49">
        <f t="shared" si="132"/>
        <v>0</v>
      </c>
      <c r="AH46" s="65"/>
      <c r="AI46" s="66" t="str">
        <f t="shared" si="117"/>
        <v>NA</v>
      </c>
      <c r="AJ46" s="66"/>
      <c r="AK46" s="66" t="str">
        <f t="shared" si="118"/>
        <v>NA</v>
      </c>
      <c r="AL46" s="66" t="str">
        <f t="shared" si="119"/>
        <v>NA</v>
      </c>
      <c r="AM46" s="66" t="str">
        <f>IFERROR(AK46+AL46,"NA")</f>
        <v>NA</v>
      </c>
      <c r="AN46" s="65" t="str">
        <f t="shared" si="120"/>
        <v>NA</v>
      </c>
      <c r="AO46" s="65" t="str">
        <f t="shared" si="121"/>
        <v>NA</v>
      </c>
      <c r="AP46" s="65" t="str">
        <f t="shared" si="122"/>
        <v>NA</v>
      </c>
      <c r="AQ46" s="65" t="str">
        <f t="shared" si="123"/>
        <v>NA</v>
      </c>
      <c r="AR46" s="65" t="str">
        <f t="shared" si="124"/>
        <v>NA</v>
      </c>
      <c r="AS46" s="65" t="str">
        <f t="shared" si="125"/>
        <v>NA</v>
      </c>
      <c r="AT46" s="66" t="str">
        <f t="shared" si="126"/>
        <v>NA</v>
      </c>
      <c r="AU46" s="66" t="str">
        <f t="shared" si="127"/>
        <v>NA</v>
      </c>
      <c r="AV46" s="66" t="str">
        <f t="shared" si="128"/>
        <v>NA</v>
      </c>
      <c r="AW46" s="66" t="str">
        <f t="shared" si="129"/>
        <v>NA</v>
      </c>
      <c r="AX46" s="66" t="str">
        <f>IFERROR(AL46-AI46,"NA")</f>
        <v>NA</v>
      </c>
      <c r="AY46" s="67" t="str">
        <f>IFERROR((AD46+F46+G46)/AA46, "NA")</f>
        <v>NA</v>
      </c>
    </row>
    <row r="47" spans="1:56" hidden="1" x14ac:dyDescent="0.2">
      <c r="A47" s="52"/>
      <c r="Y47" s="49">
        <f t="shared" si="131"/>
        <v>0</v>
      </c>
      <c r="Z47" s="49">
        <f t="shared" si="110"/>
        <v>0</v>
      </c>
      <c r="AA47" s="49">
        <f t="shared" si="111"/>
        <v>0</v>
      </c>
      <c r="AB47" s="49">
        <f t="shared" si="112"/>
        <v>0</v>
      </c>
      <c r="AC47" s="49">
        <f t="shared" si="113"/>
        <v>0</v>
      </c>
      <c r="AD47" s="49">
        <f t="shared" si="114"/>
        <v>0</v>
      </c>
      <c r="AE47" s="49">
        <f t="shared" si="115"/>
        <v>0</v>
      </c>
      <c r="AF47" s="49">
        <f t="shared" si="116"/>
        <v>0</v>
      </c>
      <c r="AG47" s="49">
        <f t="shared" si="132"/>
        <v>0</v>
      </c>
      <c r="AH47" s="65"/>
      <c r="AI47" s="66" t="str">
        <f t="shared" si="117"/>
        <v>NA</v>
      </c>
      <c r="AJ47" s="66"/>
      <c r="AK47" s="66" t="str">
        <f t="shared" si="118"/>
        <v>NA</v>
      </c>
      <c r="AL47" s="66" t="str">
        <f t="shared" si="119"/>
        <v>NA</v>
      </c>
      <c r="AM47" s="66" t="str">
        <f t="shared" si="133"/>
        <v>NA</v>
      </c>
      <c r="AN47" s="65" t="str">
        <f t="shared" si="120"/>
        <v>NA</v>
      </c>
      <c r="AO47" s="65" t="str">
        <f t="shared" si="121"/>
        <v>NA</v>
      </c>
      <c r="AP47" s="65" t="str">
        <f t="shared" si="122"/>
        <v>NA</v>
      </c>
      <c r="AQ47" s="65" t="str">
        <f t="shared" si="123"/>
        <v>NA</v>
      </c>
      <c r="AR47" s="65" t="str">
        <f t="shared" si="124"/>
        <v>NA</v>
      </c>
      <c r="AS47" s="65" t="str">
        <f t="shared" si="125"/>
        <v>NA</v>
      </c>
      <c r="AT47" s="66" t="str">
        <f t="shared" si="126"/>
        <v>NA</v>
      </c>
      <c r="AU47" s="66" t="str">
        <f t="shared" si="127"/>
        <v>NA</v>
      </c>
      <c r="AV47" s="66" t="str">
        <f t="shared" si="128"/>
        <v>NA</v>
      </c>
      <c r="AW47" s="66" t="str">
        <f t="shared" si="129"/>
        <v>NA</v>
      </c>
      <c r="AX47" s="66" t="str">
        <f t="shared" si="134"/>
        <v>NA</v>
      </c>
      <c r="AY47" s="67" t="str">
        <f t="shared" si="130"/>
        <v>NA</v>
      </c>
    </row>
    <row r="48" spans="1:56" s="47" customFormat="1" x14ac:dyDescent="0.2">
      <c r="A48" s="54" t="s">
        <v>32</v>
      </c>
      <c r="B48" s="58">
        <f>SUM(B36:B47)</f>
        <v>5</v>
      </c>
      <c r="C48" s="58">
        <f t="shared" ref="C48:AA48" si="135">SUM(C36:C47)</f>
        <v>2</v>
      </c>
      <c r="D48" s="58">
        <f t="shared" si="135"/>
        <v>0</v>
      </c>
      <c r="E48" s="58">
        <f t="shared" si="135"/>
        <v>0</v>
      </c>
      <c r="F48" s="58">
        <f t="shared" ref="F48:X48" si="136">SUM(F36:F47)</f>
        <v>2</v>
      </c>
      <c r="G48" s="58">
        <f t="shared" si="136"/>
        <v>0</v>
      </c>
      <c r="H48" s="58">
        <f t="shared" si="136"/>
        <v>0</v>
      </c>
      <c r="I48" s="58">
        <f t="shared" si="136"/>
        <v>0</v>
      </c>
      <c r="J48" s="58">
        <f t="shared" si="136"/>
        <v>13</v>
      </c>
      <c r="K48" s="58">
        <f t="shared" si="136"/>
        <v>0</v>
      </c>
      <c r="L48" s="58">
        <f t="shared" si="136"/>
        <v>2</v>
      </c>
      <c r="M48" s="58">
        <f t="shared" si="136"/>
        <v>2</v>
      </c>
      <c r="N48" s="58">
        <f t="shared" si="136"/>
        <v>1</v>
      </c>
      <c r="O48" s="58">
        <f t="shared" si="136"/>
        <v>0</v>
      </c>
      <c r="P48" s="58">
        <f t="shared" si="136"/>
        <v>5</v>
      </c>
      <c r="Q48" s="58">
        <f t="shared" si="136"/>
        <v>1</v>
      </c>
      <c r="R48" s="58">
        <f t="shared" si="136"/>
        <v>0</v>
      </c>
      <c r="S48" s="58">
        <f t="shared" si="136"/>
        <v>1</v>
      </c>
      <c r="T48" s="58">
        <f t="shared" si="136"/>
        <v>0</v>
      </c>
      <c r="U48" s="58">
        <f t="shared" si="136"/>
        <v>1</v>
      </c>
      <c r="V48" s="58">
        <f t="shared" si="136"/>
        <v>0</v>
      </c>
      <c r="W48" s="58">
        <f t="shared" si="136"/>
        <v>1</v>
      </c>
      <c r="X48" s="58">
        <f t="shared" si="136"/>
        <v>0</v>
      </c>
      <c r="Y48" s="58">
        <f t="shared" si="135"/>
        <v>7</v>
      </c>
      <c r="Z48" s="58">
        <f t="shared" si="135"/>
        <v>13</v>
      </c>
      <c r="AA48" s="58">
        <f t="shared" si="135"/>
        <v>26</v>
      </c>
      <c r="AB48" s="58">
        <f t="shared" ref="AB48:AG48" si="137">SUM(AB36:AB47)</f>
        <v>11</v>
      </c>
      <c r="AC48" s="58">
        <f t="shared" si="137"/>
        <v>9</v>
      </c>
      <c r="AD48" s="58">
        <f t="shared" si="137"/>
        <v>20</v>
      </c>
      <c r="AE48" s="58">
        <f t="shared" si="137"/>
        <v>4</v>
      </c>
      <c r="AF48" s="58">
        <f t="shared" si="137"/>
        <v>2</v>
      </c>
      <c r="AG48" s="58">
        <f t="shared" si="137"/>
        <v>5</v>
      </c>
      <c r="AH48" s="68"/>
      <c r="AI48" s="69">
        <f t="shared" si="117"/>
        <v>0.53846153846153844</v>
      </c>
      <c r="AJ48" s="69"/>
      <c r="AK48" s="69">
        <f t="shared" si="118"/>
        <v>0.76923076923076927</v>
      </c>
      <c r="AL48" s="69">
        <f t="shared" si="119"/>
        <v>0.69230769230769229</v>
      </c>
      <c r="AM48" s="69">
        <f t="shared" si="133"/>
        <v>1.4615384615384617</v>
      </c>
      <c r="AN48" s="68">
        <f t="shared" si="120"/>
        <v>7.6923076923076927E-2</v>
      </c>
      <c r="AO48" s="68">
        <f t="shared" si="121"/>
        <v>0.5</v>
      </c>
      <c r="AP48" s="68">
        <f t="shared" si="122"/>
        <v>0.42307692307692307</v>
      </c>
      <c r="AQ48" s="68">
        <f>AE48/$AB48</f>
        <v>0.36363636363636365</v>
      </c>
      <c r="AR48" s="68">
        <f>AF48/$AB48</f>
        <v>0.18181818181818182</v>
      </c>
      <c r="AS48" s="68">
        <f>AG48/$AB48</f>
        <v>0.45454545454545453</v>
      </c>
      <c r="AT48" s="69">
        <f t="shared" si="126"/>
        <v>9.0909090909090912E-2</v>
      </c>
      <c r="AU48" s="69">
        <f t="shared" si="127"/>
        <v>0.27272727272727271</v>
      </c>
      <c r="AV48" s="69">
        <f t="shared" si="128"/>
        <v>0.81818181818181823</v>
      </c>
      <c r="AW48" s="69">
        <f t="shared" si="129"/>
        <v>0.63636363636363635</v>
      </c>
      <c r="AX48" s="69">
        <f t="shared" si="134"/>
        <v>0.15384615384615385</v>
      </c>
      <c r="AY48" s="70">
        <f>IFERROR((AD48+F48+G48)/AA48, "NA")</f>
        <v>0.84615384615384615</v>
      </c>
      <c r="BB48" s="51"/>
      <c r="BC48" s="51"/>
      <c r="BD48" s="51"/>
    </row>
    <row r="49" spans="1:56" x14ac:dyDescent="0.2">
      <c r="AH49" s="65"/>
      <c r="AI49" s="66"/>
      <c r="AJ49" s="66"/>
      <c r="AK49" s="66"/>
      <c r="AM49" s="66"/>
      <c r="AQ49" s="65"/>
      <c r="AR49" s="65"/>
      <c r="AS49" s="65"/>
    </row>
    <row r="50" spans="1:56" x14ac:dyDescent="0.2">
      <c r="A50" s="47" t="s">
        <v>323</v>
      </c>
    </row>
    <row r="51" spans="1:56" x14ac:dyDescent="0.2">
      <c r="A51" s="56"/>
      <c r="B51" s="59" t="s">
        <v>5</v>
      </c>
      <c r="C51" s="59" t="s">
        <v>6</v>
      </c>
      <c r="D51" s="59" t="s">
        <v>7</v>
      </c>
      <c r="E51" s="59" t="s">
        <v>8</v>
      </c>
      <c r="F51" s="59" t="s">
        <v>18</v>
      </c>
      <c r="G51" s="59" t="s">
        <v>19</v>
      </c>
      <c r="H51" s="59" t="s">
        <v>9</v>
      </c>
      <c r="I51" s="59" t="s">
        <v>169</v>
      </c>
      <c r="J51" s="59" t="s">
        <v>10</v>
      </c>
      <c r="K51" s="59" t="s">
        <v>11</v>
      </c>
      <c r="L51" s="59" t="s">
        <v>12</v>
      </c>
      <c r="M51" s="59" t="s">
        <v>20</v>
      </c>
      <c r="N51" s="59" t="s">
        <v>197</v>
      </c>
      <c r="O51" s="59" t="s">
        <v>21</v>
      </c>
      <c r="P51" s="59" t="s">
        <v>74</v>
      </c>
      <c r="Q51" s="59" t="s">
        <v>22</v>
      </c>
      <c r="R51" s="59" t="s">
        <v>23</v>
      </c>
      <c r="S51" s="59" t="s">
        <v>168</v>
      </c>
      <c r="T51" s="59" t="s">
        <v>75</v>
      </c>
      <c r="U51" s="59" t="s">
        <v>27</v>
      </c>
      <c r="V51" s="59" t="s">
        <v>172</v>
      </c>
      <c r="W51" s="59" t="s">
        <v>28</v>
      </c>
      <c r="X51" s="59" t="s">
        <v>170</v>
      </c>
      <c r="Y51" s="59" t="s">
        <v>29</v>
      </c>
      <c r="Z51" s="59" t="s">
        <v>4</v>
      </c>
      <c r="AA51" s="59" t="s">
        <v>13</v>
      </c>
      <c r="AB51" s="59" t="s">
        <v>26</v>
      </c>
      <c r="AC51" s="59" t="s">
        <v>30</v>
      </c>
      <c r="AD51" s="59" t="s">
        <v>31</v>
      </c>
      <c r="AE51" s="59" t="s">
        <v>24</v>
      </c>
      <c r="AF51" s="59" t="s">
        <v>25</v>
      </c>
      <c r="AG51" s="59" t="s">
        <v>76</v>
      </c>
      <c r="AH51" s="73"/>
      <c r="AI51" s="71" t="s">
        <v>14</v>
      </c>
      <c r="AJ51" s="71"/>
      <c r="AK51" s="71" t="s">
        <v>15</v>
      </c>
      <c r="AL51" s="71" t="s">
        <v>16</v>
      </c>
      <c r="AM51" s="71" t="s">
        <v>17</v>
      </c>
      <c r="AN51" s="71" t="s">
        <v>44</v>
      </c>
      <c r="AO51" s="71" t="s">
        <v>43</v>
      </c>
      <c r="AP51" s="71" t="s">
        <v>40</v>
      </c>
      <c r="AQ51" s="62" t="s">
        <v>139</v>
      </c>
      <c r="AR51" s="62" t="s">
        <v>140</v>
      </c>
      <c r="AS51" s="62" t="s">
        <v>141</v>
      </c>
      <c r="AT51" s="71" t="s">
        <v>47</v>
      </c>
      <c r="AU51" s="71" t="s">
        <v>48</v>
      </c>
      <c r="AV51" s="71" t="s">
        <v>51</v>
      </c>
      <c r="AW51" s="71" t="s">
        <v>49</v>
      </c>
      <c r="AX51" s="63" t="s">
        <v>50</v>
      </c>
      <c r="AY51" s="64" t="s">
        <v>60</v>
      </c>
    </row>
    <row r="52" spans="1:56" x14ac:dyDescent="0.2">
      <c r="A52" s="95" t="s">
        <v>318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49">
        <f>B52+C52+D52+E52</f>
        <v>0</v>
      </c>
      <c r="Z52" s="49">
        <f t="shared" ref="Z52:Z63" si="138">B52+C52+D52+E52+F52+L52+Q52+R52+T52+S52</f>
        <v>0</v>
      </c>
      <c r="AA52" s="49">
        <f t="shared" ref="AA52:AA63" si="139">B52+C52+D52+E52+F52+G52+H52+J52+K52+L52+Q52+R52+T52+S52+I52</f>
        <v>0</v>
      </c>
      <c r="AB52" s="49">
        <f t="shared" ref="AB52:AB63" si="140">Y52+H52+F52+Q52+R52+T52+S52+I52</f>
        <v>0</v>
      </c>
      <c r="AC52" s="49">
        <f t="shared" ref="AC52:AC63" si="141">B52+2*C52+3*D52+4*E52</f>
        <v>0</v>
      </c>
      <c r="AD52" s="49">
        <f t="shared" ref="AD52:AD63" si="142">Y52+J52+K52</f>
        <v>0</v>
      </c>
      <c r="AE52" s="49">
        <f t="shared" ref="AE52:AE63" si="143">M52+Q52+U52+V52</f>
        <v>0</v>
      </c>
      <c r="AF52" s="49">
        <f t="shared" ref="AF52:AF63" si="144">O52+R52+W52+S52+I52</f>
        <v>0</v>
      </c>
      <c r="AG52" s="49">
        <f>T52+P52</f>
        <v>0</v>
      </c>
      <c r="AH52" s="65"/>
      <c r="AI52" s="66" t="str">
        <f t="shared" ref="AI52:AI64" si="145">IF(Z52=0,"NA",Y52/Z52)</f>
        <v>NA</v>
      </c>
      <c r="AJ52" s="66"/>
      <c r="AK52" s="66" t="str">
        <f t="shared" ref="AK52:AK64" si="146">IF(AA52=0,"NA",(Y52+J52+K52)/AA52)</f>
        <v>NA</v>
      </c>
      <c r="AL52" s="66" t="str">
        <f t="shared" ref="AL52:AL64" si="147">IFERROR(AC52/Z52,"NA")</f>
        <v>NA</v>
      </c>
      <c r="AM52" s="66" t="str">
        <f>IFERROR(AK52+AL52,"NA")</f>
        <v>NA</v>
      </c>
      <c r="AN52" s="65" t="str">
        <f t="shared" ref="AN52:AN64" si="148">IFERROR(L52/AA52,"NA")</f>
        <v>NA</v>
      </c>
      <c r="AO52" s="65" t="str">
        <f t="shared" ref="AO52:AO64" si="149">IFERROR((J52+K52)/AA52,"NA")</f>
        <v>NA</v>
      </c>
      <c r="AP52" s="65" t="str">
        <f t="shared" ref="AP52:AP64" si="150">IFERROR(AB52/AA52,"NA")</f>
        <v>NA</v>
      </c>
      <c r="AQ52" s="65" t="str">
        <f t="shared" ref="AQ52:AQ63" si="151">IFERROR(AE52/$AB52, "NA")</f>
        <v>NA</v>
      </c>
      <c r="AR52" s="65" t="str">
        <f t="shared" ref="AR52:AR63" si="152">IFERROR(AF52/$AB52, "NA")</f>
        <v>NA</v>
      </c>
      <c r="AS52" s="65" t="str">
        <f t="shared" ref="AS52:AS63" si="153">IFERROR(AG52/$AB52, "NA")</f>
        <v>NA</v>
      </c>
      <c r="AT52" s="66" t="str">
        <f t="shared" ref="AT52:AT64" si="154">IFERROR((H52+Q52+R52)/AB52,"NA")</f>
        <v>NA</v>
      </c>
      <c r="AU52" s="66" t="str">
        <f t="shared" ref="AU52:AU64" si="155">IFERROR((H52+Q52+R52+U52+W52)/AB52,"NA")</f>
        <v>NA</v>
      </c>
      <c r="AV52" s="66" t="str">
        <f t="shared" ref="AV52:AV64" si="156">IFERROR((F52+Y52)/AB52,"NA")</f>
        <v>NA</v>
      </c>
      <c r="AW52" s="66" t="str">
        <f t="shared" ref="AW52:AW64" si="157">IFERROR(Y52/AB52,"NA")</f>
        <v>NA</v>
      </c>
      <c r="AX52" s="66" t="str">
        <f>IFERROR(AL52-AI52,"NA")</f>
        <v>NA</v>
      </c>
      <c r="AY52" s="67" t="str">
        <f t="shared" ref="AY52:AY63" si="158">IFERROR((AD52+F52+G52)/AA52, "NA")</f>
        <v>NA</v>
      </c>
      <c r="BA52" s="48" t="s">
        <v>332</v>
      </c>
      <c r="BB52" s="49">
        <v>6</v>
      </c>
    </row>
    <row r="53" spans="1:56" x14ac:dyDescent="0.2">
      <c r="A53" s="52" t="s">
        <v>188</v>
      </c>
      <c r="B53" s="49">
        <v>2</v>
      </c>
      <c r="L53" s="49">
        <v>1</v>
      </c>
      <c r="O53" s="49">
        <v>2</v>
      </c>
      <c r="Q53" s="49">
        <v>1</v>
      </c>
      <c r="Y53" s="49">
        <f t="shared" ref="Y53:Y63" si="159">B53+C53+D53+E53</f>
        <v>2</v>
      </c>
      <c r="Z53" s="49">
        <f t="shared" si="138"/>
        <v>4</v>
      </c>
      <c r="AA53" s="49">
        <f t="shared" si="139"/>
        <v>4</v>
      </c>
      <c r="AB53" s="49">
        <f t="shared" si="140"/>
        <v>3</v>
      </c>
      <c r="AC53" s="49">
        <f t="shared" si="141"/>
        <v>2</v>
      </c>
      <c r="AD53" s="49">
        <f t="shared" si="142"/>
        <v>2</v>
      </c>
      <c r="AE53" s="49">
        <f t="shared" si="143"/>
        <v>1</v>
      </c>
      <c r="AF53" s="49">
        <f t="shared" si="144"/>
        <v>2</v>
      </c>
      <c r="AG53" s="49">
        <f t="shared" ref="AG53:AG63" si="160">T53+P53</f>
        <v>0</v>
      </c>
      <c r="AH53" s="65"/>
      <c r="AI53" s="66">
        <f t="shared" si="145"/>
        <v>0.5</v>
      </c>
      <c r="AJ53" s="66"/>
      <c r="AK53" s="66">
        <f t="shared" si="146"/>
        <v>0.5</v>
      </c>
      <c r="AL53" s="66">
        <f t="shared" si="147"/>
        <v>0.5</v>
      </c>
      <c r="AM53" s="66">
        <f>IFERROR(AK53+AL53,"NA")</f>
        <v>1</v>
      </c>
      <c r="AN53" s="65">
        <f t="shared" si="148"/>
        <v>0.25</v>
      </c>
      <c r="AO53" s="65">
        <f t="shared" si="149"/>
        <v>0</v>
      </c>
      <c r="AP53" s="65">
        <f t="shared" si="150"/>
        <v>0.75</v>
      </c>
      <c r="AQ53" s="65">
        <f t="shared" si="151"/>
        <v>0.33333333333333331</v>
      </c>
      <c r="AR53" s="65">
        <f t="shared" si="152"/>
        <v>0.66666666666666663</v>
      </c>
      <c r="AS53" s="65">
        <f t="shared" si="153"/>
        <v>0</v>
      </c>
      <c r="AT53" s="66">
        <f t="shared" si="154"/>
        <v>0.33333333333333331</v>
      </c>
      <c r="AU53" s="66">
        <f t="shared" si="155"/>
        <v>0.33333333333333331</v>
      </c>
      <c r="AV53" s="66">
        <f t="shared" si="156"/>
        <v>0.66666666666666663</v>
      </c>
      <c r="AW53" s="66">
        <f t="shared" si="157"/>
        <v>0.66666666666666663</v>
      </c>
      <c r="AX53" s="66">
        <f>IFERROR(AL53-AI53,"NA")</f>
        <v>0</v>
      </c>
      <c r="AY53" s="67">
        <f t="shared" si="158"/>
        <v>0.5</v>
      </c>
      <c r="BA53" s="48" t="s">
        <v>333</v>
      </c>
      <c r="BB53" s="49">
        <v>18</v>
      </c>
    </row>
    <row r="54" spans="1:56" x14ac:dyDescent="0.2">
      <c r="A54" s="52" t="s">
        <v>189</v>
      </c>
      <c r="B54" s="49">
        <v>1</v>
      </c>
      <c r="F54" s="49">
        <v>1</v>
      </c>
      <c r="J54" s="49">
        <v>1</v>
      </c>
      <c r="P54" s="49">
        <v>1</v>
      </c>
      <c r="Q54" s="49">
        <v>1</v>
      </c>
      <c r="V54" s="49">
        <v>1</v>
      </c>
      <c r="Y54" s="49">
        <f t="shared" si="159"/>
        <v>1</v>
      </c>
      <c r="Z54" s="49">
        <f t="shared" si="138"/>
        <v>3</v>
      </c>
      <c r="AA54" s="49">
        <f t="shared" si="139"/>
        <v>4</v>
      </c>
      <c r="AB54" s="49">
        <f t="shared" si="140"/>
        <v>3</v>
      </c>
      <c r="AC54" s="49">
        <f t="shared" si="141"/>
        <v>1</v>
      </c>
      <c r="AD54" s="49">
        <f t="shared" si="142"/>
        <v>2</v>
      </c>
      <c r="AE54" s="49">
        <f t="shared" si="143"/>
        <v>2</v>
      </c>
      <c r="AF54" s="49">
        <f t="shared" si="144"/>
        <v>0</v>
      </c>
      <c r="AG54" s="49">
        <f t="shared" si="160"/>
        <v>1</v>
      </c>
      <c r="AH54" s="65"/>
      <c r="AI54" s="66">
        <f t="shared" si="145"/>
        <v>0.33333333333333331</v>
      </c>
      <c r="AJ54" s="66"/>
      <c r="AK54" s="66">
        <f t="shared" si="146"/>
        <v>0.5</v>
      </c>
      <c r="AL54" s="66">
        <f t="shared" si="147"/>
        <v>0.33333333333333331</v>
      </c>
      <c r="AM54" s="66">
        <f>IFERROR(AK54+AL54,"NA")</f>
        <v>0.83333333333333326</v>
      </c>
      <c r="AN54" s="65">
        <f t="shared" si="148"/>
        <v>0</v>
      </c>
      <c r="AO54" s="65">
        <f t="shared" si="149"/>
        <v>0.25</v>
      </c>
      <c r="AP54" s="65">
        <f t="shared" si="150"/>
        <v>0.75</v>
      </c>
      <c r="AQ54" s="65">
        <f t="shared" si="151"/>
        <v>0.66666666666666663</v>
      </c>
      <c r="AR54" s="65">
        <f t="shared" si="152"/>
        <v>0</v>
      </c>
      <c r="AS54" s="65">
        <f t="shared" si="153"/>
        <v>0.33333333333333331</v>
      </c>
      <c r="AT54" s="66">
        <f t="shared" si="154"/>
        <v>0.33333333333333331</v>
      </c>
      <c r="AU54" s="66">
        <f t="shared" si="155"/>
        <v>0.33333333333333331</v>
      </c>
      <c r="AV54" s="66">
        <f t="shared" si="156"/>
        <v>0.66666666666666663</v>
      </c>
      <c r="AW54" s="66">
        <f t="shared" si="157"/>
        <v>0.33333333333333331</v>
      </c>
      <c r="AX54" s="66">
        <f>IFERROR(AL54-AI54,"NA")</f>
        <v>0</v>
      </c>
      <c r="AY54" s="67">
        <f t="shared" si="158"/>
        <v>0.75</v>
      </c>
    </row>
    <row r="55" spans="1:56" x14ac:dyDescent="0.2">
      <c r="A55" s="52" t="s">
        <v>187</v>
      </c>
      <c r="B55" s="49">
        <v>2</v>
      </c>
      <c r="J55" s="49">
        <v>1</v>
      </c>
      <c r="O55" s="49">
        <v>1</v>
      </c>
      <c r="P55" s="49">
        <v>1</v>
      </c>
      <c r="Y55" s="49">
        <f t="shared" si="159"/>
        <v>2</v>
      </c>
      <c r="Z55" s="49">
        <f t="shared" si="138"/>
        <v>2</v>
      </c>
      <c r="AA55" s="49">
        <f t="shared" si="139"/>
        <v>3</v>
      </c>
      <c r="AB55" s="49">
        <f t="shared" si="140"/>
        <v>2</v>
      </c>
      <c r="AC55" s="49">
        <f t="shared" si="141"/>
        <v>2</v>
      </c>
      <c r="AD55" s="49">
        <f t="shared" si="142"/>
        <v>3</v>
      </c>
      <c r="AE55" s="49">
        <f t="shared" si="143"/>
        <v>0</v>
      </c>
      <c r="AF55" s="49">
        <f t="shared" si="144"/>
        <v>1</v>
      </c>
      <c r="AG55" s="49">
        <f t="shared" si="160"/>
        <v>1</v>
      </c>
      <c r="AH55" s="65"/>
      <c r="AI55" s="66">
        <f t="shared" si="145"/>
        <v>1</v>
      </c>
      <c r="AJ55" s="66"/>
      <c r="AK55" s="66">
        <f t="shared" si="146"/>
        <v>1</v>
      </c>
      <c r="AL55" s="66">
        <f t="shared" si="147"/>
        <v>1</v>
      </c>
      <c r="AM55" s="66">
        <f>IFERROR(AK55+AL55,"NA")</f>
        <v>2</v>
      </c>
      <c r="AN55" s="65">
        <f t="shared" si="148"/>
        <v>0</v>
      </c>
      <c r="AO55" s="65">
        <f t="shared" si="149"/>
        <v>0.33333333333333331</v>
      </c>
      <c r="AP55" s="65">
        <f t="shared" si="150"/>
        <v>0.66666666666666663</v>
      </c>
      <c r="AQ55" s="65">
        <f t="shared" si="151"/>
        <v>0</v>
      </c>
      <c r="AR55" s="65">
        <f t="shared" si="152"/>
        <v>0.5</v>
      </c>
      <c r="AS55" s="65">
        <f t="shared" si="153"/>
        <v>0.5</v>
      </c>
      <c r="AT55" s="66">
        <f t="shared" si="154"/>
        <v>0</v>
      </c>
      <c r="AU55" s="66">
        <f t="shared" si="155"/>
        <v>0</v>
      </c>
      <c r="AV55" s="66">
        <f t="shared" si="156"/>
        <v>1</v>
      </c>
      <c r="AW55" s="66">
        <f t="shared" si="157"/>
        <v>1</v>
      </c>
      <c r="AX55" s="66">
        <f>IFERROR(AL55-AI55,"NA")</f>
        <v>0</v>
      </c>
      <c r="AY55" s="67">
        <f t="shared" si="158"/>
        <v>1</v>
      </c>
    </row>
    <row r="56" spans="1:56" x14ac:dyDescent="0.2">
      <c r="A56" s="52" t="s">
        <v>192</v>
      </c>
      <c r="L56" s="49">
        <v>1</v>
      </c>
      <c r="Q56" s="49">
        <v>1</v>
      </c>
      <c r="S56" s="49">
        <v>1</v>
      </c>
      <c r="X56" s="49">
        <v>1</v>
      </c>
      <c r="Y56" s="49">
        <f t="shared" si="159"/>
        <v>0</v>
      </c>
      <c r="Z56" s="49">
        <f t="shared" si="138"/>
        <v>3</v>
      </c>
      <c r="AA56" s="49">
        <f t="shared" si="139"/>
        <v>3</v>
      </c>
      <c r="AB56" s="49">
        <f t="shared" si="140"/>
        <v>2</v>
      </c>
      <c r="AC56" s="49">
        <f t="shared" si="141"/>
        <v>0</v>
      </c>
      <c r="AD56" s="49">
        <f t="shared" si="142"/>
        <v>0</v>
      </c>
      <c r="AE56" s="49">
        <f t="shared" si="143"/>
        <v>1</v>
      </c>
      <c r="AF56" s="49">
        <f t="shared" si="144"/>
        <v>1</v>
      </c>
      <c r="AG56" s="49">
        <f t="shared" si="160"/>
        <v>0</v>
      </c>
      <c r="AH56" s="65"/>
      <c r="AI56" s="66">
        <f t="shared" si="145"/>
        <v>0</v>
      </c>
      <c r="AJ56" s="66"/>
      <c r="AK56" s="66">
        <f t="shared" si="146"/>
        <v>0</v>
      </c>
      <c r="AL56" s="66">
        <f t="shared" si="147"/>
        <v>0</v>
      </c>
      <c r="AM56" s="66">
        <f t="shared" ref="AM56:AM61" si="161">IFERROR(AK56+AL56,"NA")</f>
        <v>0</v>
      </c>
      <c r="AN56" s="65">
        <f t="shared" si="148"/>
        <v>0.33333333333333331</v>
      </c>
      <c r="AO56" s="65">
        <f t="shared" si="149"/>
        <v>0</v>
      </c>
      <c r="AP56" s="65">
        <f t="shared" si="150"/>
        <v>0.66666666666666663</v>
      </c>
      <c r="AQ56" s="65">
        <f t="shared" si="151"/>
        <v>0.5</v>
      </c>
      <c r="AR56" s="65">
        <f t="shared" si="152"/>
        <v>0.5</v>
      </c>
      <c r="AS56" s="65">
        <f t="shared" si="153"/>
        <v>0</v>
      </c>
      <c r="AT56" s="66">
        <f t="shared" si="154"/>
        <v>0.5</v>
      </c>
      <c r="AU56" s="66">
        <f t="shared" si="155"/>
        <v>0.5</v>
      </c>
      <c r="AV56" s="66">
        <f t="shared" si="156"/>
        <v>0</v>
      </c>
      <c r="AW56" s="66">
        <f t="shared" si="157"/>
        <v>0</v>
      </c>
      <c r="AX56" s="66">
        <f t="shared" ref="AX56:AX61" si="162">IFERROR(AL56-AI56,"NA")</f>
        <v>0</v>
      </c>
      <c r="AY56" s="67">
        <f t="shared" si="158"/>
        <v>0</v>
      </c>
    </row>
    <row r="57" spans="1:56" x14ac:dyDescent="0.2">
      <c r="A57" s="52" t="s">
        <v>191</v>
      </c>
      <c r="B57" s="49">
        <v>1</v>
      </c>
      <c r="L57" s="49">
        <v>1</v>
      </c>
      <c r="P57" s="49">
        <v>1</v>
      </c>
      <c r="Q57" s="49">
        <v>1</v>
      </c>
      <c r="Y57" s="49">
        <f t="shared" si="159"/>
        <v>1</v>
      </c>
      <c r="Z57" s="49">
        <f t="shared" si="138"/>
        <v>3</v>
      </c>
      <c r="AA57" s="49">
        <f t="shared" si="139"/>
        <v>3</v>
      </c>
      <c r="AB57" s="49">
        <f t="shared" si="140"/>
        <v>2</v>
      </c>
      <c r="AC57" s="49">
        <f t="shared" si="141"/>
        <v>1</v>
      </c>
      <c r="AD57" s="49">
        <f t="shared" si="142"/>
        <v>1</v>
      </c>
      <c r="AE57" s="49">
        <f t="shared" si="143"/>
        <v>1</v>
      </c>
      <c r="AF57" s="49">
        <f t="shared" si="144"/>
        <v>0</v>
      </c>
      <c r="AG57" s="49">
        <f t="shared" si="160"/>
        <v>1</v>
      </c>
      <c r="AH57" s="65"/>
      <c r="AI57" s="66">
        <f t="shared" si="145"/>
        <v>0.33333333333333331</v>
      </c>
      <c r="AJ57" s="66"/>
      <c r="AK57" s="66">
        <f t="shared" si="146"/>
        <v>0.33333333333333331</v>
      </c>
      <c r="AL57" s="66">
        <f t="shared" si="147"/>
        <v>0.33333333333333331</v>
      </c>
      <c r="AM57" s="66">
        <f t="shared" si="161"/>
        <v>0.66666666666666663</v>
      </c>
      <c r="AN57" s="65">
        <f t="shared" si="148"/>
        <v>0.33333333333333331</v>
      </c>
      <c r="AO57" s="65">
        <f t="shared" si="149"/>
        <v>0</v>
      </c>
      <c r="AP57" s="65">
        <f t="shared" si="150"/>
        <v>0.66666666666666663</v>
      </c>
      <c r="AQ57" s="65">
        <f t="shared" si="151"/>
        <v>0.5</v>
      </c>
      <c r="AR57" s="65">
        <f t="shared" si="152"/>
        <v>0</v>
      </c>
      <c r="AS57" s="65">
        <f t="shared" si="153"/>
        <v>0.5</v>
      </c>
      <c r="AT57" s="66">
        <f t="shared" si="154"/>
        <v>0.5</v>
      </c>
      <c r="AU57" s="66">
        <f t="shared" si="155"/>
        <v>0.5</v>
      </c>
      <c r="AV57" s="66">
        <f t="shared" si="156"/>
        <v>0.5</v>
      </c>
      <c r="AW57" s="66">
        <f t="shared" si="157"/>
        <v>0.5</v>
      </c>
      <c r="AX57" s="66">
        <f t="shared" si="162"/>
        <v>0</v>
      </c>
      <c r="AY57" s="67">
        <f t="shared" si="158"/>
        <v>0.33333333333333331</v>
      </c>
    </row>
    <row r="58" spans="1:56" x14ac:dyDescent="0.2">
      <c r="A58" s="52" t="s">
        <v>195</v>
      </c>
      <c r="B58" s="49">
        <v>2</v>
      </c>
      <c r="L58" s="49">
        <v>1</v>
      </c>
      <c r="M58" s="49">
        <v>1</v>
      </c>
      <c r="N58" s="49">
        <v>1</v>
      </c>
      <c r="O58" s="49">
        <v>1</v>
      </c>
      <c r="Y58" s="49">
        <f t="shared" si="159"/>
        <v>2</v>
      </c>
      <c r="Z58" s="49">
        <f t="shared" si="138"/>
        <v>3</v>
      </c>
      <c r="AA58" s="49">
        <f t="shared" si="139"/>
        <v>3</v>
      </c>
      <c r="AB58" s="49">
        <f t="shared" si="140"/>
        <v>2</v>
      </c>
      <c r="AC58" s="49">
        <f t="shared" si="141"/>
        <v>2</v>
      </c>
      <c r="AD58" s="49">
        <f t="shared" si="142"/>
        <v>2</v>
      </c>
      <c r="AE58" s="49">
        <f t="shared" si="143"/>
        <v>1</v>
      </c>
      <c r="AF58" s="49">
        <f t="shared" si="144"/>
        <v>1</v>
      </c>
      <c r="AG58" s="49">
        <f t="shared" si="160"/>
        <v>0</v>
      </c>
      <c r="AH58" s="65"/>
      <c r="AI58" s="66">
        <f t="shared" si="145"/>
        <v>0.66666666666666663</v>
      </c>
      <c r="AJ58" s="66"/>
      <c r="AK58" s="66">
        <f t="shared" si="146"/>
        <v>0.66666666666666663</v>
      </c>
      <c r="AL58" s="66">
        <f t="shared" si="147"/>
        <v>0.66666666666666663</v>
      </c>
      <c r="AM58" s="66">
        <f t="shared" si="161"/>
        <v>1.3333333333333333</v>
      </c>
      <c r="AN58" s="65">
        <f t="shared" si="148"/>
        <v>0.33333333333333331</v>
      </c>
      <c r="AO58" s="65">
        <f t="shared" si="149"/>
        <v>0</v>
      </c>
      <c r="AP58" s="65">
        <f t="shared" si="150"/>
        <v>0.66666666666666663</v>
      </c>
      <c r="AQ58" s="65">
        <f t="shared" si="151"/>
        <v>0.5</v>
      </c>
      <c r="AR58" s="65">
        <f t="shared" si="152"/>
        <v>0.5</v>
      </c>
      <c r="AS58" s="65">
        <f t="shared" si="153"/>
        <v>0</v>
      </c>
      <c r="AT58" s="66">
        <f t="shared" si="154"/>
        <v>0</v>
      </c>
      <c r="AU58" s="66">
        <f t="shared" si="155"/>
        <v>0</v>
      </c>
      <c r="AV58" s="66">
        <f t="shared" si="156"/>
        <v>1</v>
      </c>
      <c r="AW58" s="66">
        <f t="shared" si="157"/>
        <v>1</v>
      </c>
      <c r="AX58" s="66">
        <f t="shared" si="162"/>
        <v>0</v>
      </c>
      <c r="AY58" s="67">
        <f t="shared" si="158"/>
        <v>0.66666666666666663</v>
      </c>
    </row>
    <row r="59" spans="1:56" x14ac:dyDescent="0.2">
      <c r="A59" s="52" t="s">
        <v>319</v>
      </c>
      <c r="L59" s="49">
        <v>2</v>
      </c>
      <c r="Q59" s="49">
        <v>1</v>
      </c>
      <c r="Y59" s="49">
        <f t="shared" si="159"/>
        <v>0</v>
      </c>
      <c r="Z59" s="49">
        <f t="shared" si="138"/>
        <v>3</v>
      </c>
      <c r="AA59" s="49">
        <f t="shared" si="139"/>
        <v>3</v>
      </c>
      <c r="AB59" s="49">
        <f t="shared" si="140"/>
        <v>1</v>
      </c>
      <c r="AC59" s="49">
        <f t="shared" si="141"/>
        <v>0</v>
      </c>
      <c r="AD59" s="49">
        <f t="shared" si="142"/>
        <v>0</v>
      </c>
      <c r="AE59" s="49">
        <f t="shared" si="143"/>
        <v>1</v>
      </c>
      <c r="AF59" s="49">
        <f t="shared" si="144"/>
        <v>0</v>
      </c>
      <c r="AG59" s="49">
        <f t="shared" si="160"/>
        <v>0</v>
      </c>
      <c r="AH59" s="65"/>
      <c r="AI59" s="66">
        <f t="shared" si="145"/>
        <v>0</v>
      </c>
      <c r="AJ59" s="66"/>
      <c r="AK59" s="66">
        <f t="shared" si="146"/>
        <v>0</v>
      </c>
      <c r="AL59" s="66">
        <f t="shared" si="147"/>
        <v>0</v>
      </c>
      <c r="AM59" s="66">
        <f t="shared" si="161"/>
        <v>0</v>
      </c>
      <c r="AN59" s="65">
        <f t="shared" si="148"/>
        <v>0.66666666666666663</v>
      </c>
      <c r="AO59" s="65">
        <f t="shared" si="149"/>
        <v>0</v>
      </c>
      <c r="AP59" s="65">
        <f t="shared" si="150"/>
        <v>0.33333333333333331</v>
      </c>
      <c r="AQ59" s="65">
        <f t="shared" si="151"/>
        <v>1</v>
      </c>
      <c r="AR59" s="65">
        <f t="shared" si="152"/>
        <v>0</v>
      </c>
      <c r="AS59" s="65">
        <f t="shared" si="153"/>
        <v>0</v>
      </c>
      <c r="AT59" s="66">
        <f t="shared" si="154"/>
        <v>1</v>
      </c>
      <c r="AU59" s="66">
        <f t="shared" si="155"/>
        <v>1</v>
      </c>
      <c r="AV59" s="66">
        <f t="shared" si="156"/>
        <v>0</v>
      </c>
      <c r="AW59" s="66">
        <f t="shared" si="157"/>
        <v>0</v>
      </c>
      <c r="AX59" s="66">
        <f t="shared" si="162"/>
        <v>0</v>
      </c>
      <c r="AY59" s="67">
        <f t="shared" si="158"/>
        <v>0</v>
      </c>
    </row>
    <row r="60" spans="1:56" x14ac:dyDescent="0.2">
      <c r="A60" s="52" t="s">
        <v>243</v>
      </c>
      <c r="B60" s="49">
        <v>1</v>
      </c>
      <c r="L60" s="49">
        <v>2</v>
      </c>
      <c r="M60" s="49">
        <v>1</v>
      </c>
      <c r="N60" s="49">
        <v>1</v>
      </c>
      <c r="Y60" s="49">
        <f t="shared" si="159"/>
        <v>1</v>
      </c>
      <c r="Z60" s="49">
        <f t="shared" si="138"/>
        <v>3</v>
      </c>
      <c r="AA60" s="49">
        <f t="shared" si="139"/>
        <v>3</v>
      </c>
      <c r="AB60" s="49">
        <f t="shared" si="140"/>
        <v>1</v>
      </c>
      <c r="AC60" s="49">
        <f t="shared" si="141"/>
        <v>1</v>
      </c>
      <c r="AD60" s="49">
        <f t="shared" si="142"/>
        <v>1</v>
      </c>
      <c r="AE60" s="49">
        <f t="shared" si="143"/>
        <v>1</v>
      </c>
      <c r="AF60" s="49">
        <f t="shared" si="144"/>
        <v>0</v>
      </c>
      <c r="AG60" s="49">
        <f t="shared" si="160"/>
        <v>0</v>
      </c>
      <c r="AH60" s="65"/>
      <c r="AI60" s="66">
        <f t="shared" si="145"/>
        <v>0.33333333333333331</v>
      </c>
      <c r="AJ60" s="66"/>
      <c r="AK60" s="66">
        <f t="shared" si="146"/>
        <v>0.33333333333333331</v>
      </c>
      <c r="AL60" s="66">
        <f t="shared" si="147"/>
        <v>0.33333333333333331</v>
      </c>
      <c r="AM60" s="66">
        <f t="shared" si="161"/>
        <v>0.66666666666666663</v>
      </c>
      <c r="AN60" s="65">
        <f t="shared" si="148"/>
        <v>0.66666666666666663</v>
      </c>
      <c r="AO60" s="65">
        <f t="shared" si="149"/>
        <v>0</v>
      </c>
      <c r="AP60" s="65">
        <f t="shared" si="150"/>
        <v>0.33333333333333331</v>
      </c>
      <c r="AQ60" s="65">
        <f t="shared" si="151"/>
        <v>1</v>
      </c>
      <c r="AR60" s="65">
        <f t="shared" si="152"/>
        <v>0</v>
      </c>
      <c r="AS60" s="65">
        <f t="shared" si="153"/>
        <v>0</v>
      </c>
      <c r="AT60" s="66">
        <f t="shared" si="154"/>
        <v>0</v>
      </c>
      <c r="AU60" s="66">
        <f t="shared" si="155"/>
        <v>0</v>
      </c>
      <c r="AV60" s="66">
        <f t="shared" si="156"/>
        <v>1</v>
      </c>
      <c r="AW60" s="66">
        <f t="shared" si="157"/>
        <v>1</v>
      </c>
      <c r="AX60" s="66">
        <f t="shared" si="162"/>
        <v>0</v>
      </c>
      <c r="AY60" s="67">
        <f t="shared" si="158"/>
        <v>0.33333333333333331</v>
      </c>
    </row>
    <row r="61" spans="1:56" x14ac:dyDescent="0.2">
      <c r="A61" s="52" t="s">
        <v>320</v>
      </c>
      <c r="L61" s="49">
        <v>3</v>
      </c>
      <c r="Y61" s="49">
        <f t="shared" si="159"/>
        <v>0</v>
      </c>
      <c r="Z61" s="49">
        <f t="shared" si="138"/>
        <v>3</v>
      </c>
      <c r="AA61" s="49">
        <f t="shared" si="139"/>
        <v>3</v>
      </c>
      <c r="AB61" s="49">
        <f t="shared" si="140"/>
        <v>0</v>
      </c>
      <c r="AC61" s="49">
        <f t="shared" si="141"/>
        <v>0</v>
      </c>
      <c r="AD61" s="49">
        <f t="shared" si="142"/>
        <v>0</v>
      </c>
      <c r="AE61" s="49">
        <f t="shared" si="143"/>
        <v>0</v>
      </c>
      <c r="AF61" s="49">
        <f t="shared" si="144"/>
        <v>0</v>
      </c>
      <c r="AG61" s="49">
        <f t="shared" si="160"/>
        <v>0</v>
      </c>
      <c r="AH61" s="65"/>
      <c r="AI61" s="66">
        <f t="shared" si="145"/>
        <v>0</v>
      </c>
      <c r="AJ61" s="66"/>
      <c r="AK61" s="66">
        <f t="shared" si="146"/>
        <v>0</v>
      </c>
      <c r="AL61" s="66">
        <f t="shared" si="147"/>
        <v>0</v>
      </c>
      <c r="AM61" s="66">
        <f t="shared" si="161"/>
        <v>0</v>
      </c>
      <c r="AN61" s="65">
        <f t="shared" si="148"/>
        <v>1</v>
      </c>
      <c r="AO61" s="65">
        <f t="shared" si="149"/>
        <v>0</v>
      </c>
      <c r="AP61" s="65">
        <f t="shared" si="150"/>
        <v>0</v>
      </c>
      <c r="AQ61" s="65" t="str">
        <f t="shared" si="151"/>
        <v>NA</v>
      </c>
      <c r="AR61" s="65" t="str">
        <f t="shared" si="152"/>
        <v>NA</v>
      </c>
      <c r="AS61" s="65" t="str">
        <f t="shared" si="153"/>
        <v>NA</v>
      </c>
      <c r="AT61" s="66" t="str">
        <f t="shared" si="154"/>
        <v>NA</v>
      </c>
      <c r="AU61" s="66" t="str">
        <f t="shared" si="155"/>
        <v>NA</v>
      </c>
      <c r="AV61" s="66" t="str">
        <f t="shared" si="156"/>
        <v>NA</v>
      </c>
      <c r="AW61" s="66" t="str">
        <f t="shared" si="157"/>
        <v>NA</v>
      </c>
      <c r="AX61" s="66">
        <f t="shared" si="162"/>
        <v>0</v>
      </c>
      <c r="AY61" s="67">
        <f t="shared" si="158"/>
        <v>0</v>
      </c>
    </row>
    <row r="62" spans="1:56" hidden="1" x14ac:dyDescent="0.2">
      <c r="A62" s="52"/>
      <c r="Y62" s="49">
        <f t="shared" si="159"/>
        <v>0</v>
      </c>
      <c r="Z62" s="49">
        <f t="shared" si="138"/>
        <v>0</v>
      </c>
      <c r="AA62" s="49">
        <f t="shared" si="139"/>
        <v>0</v>
      </c>
      <c r="AB62" s="49">
        <f t="shared" si="140"/>
        <v>0</v>
      </c>
      <c r="AC62" s="49">
        <f t="shared" si="141"/>
        <v>0</v>
      </c>
      <c r="AD62" s="49">
        <f t="shared" si="142"/>
        <v>0</v>
      </c>
      <c r="AE62" s="49">
        <f t="shared" si="143"/>
        <v>0</v>
      </c>
      <c r="AF62" s="49">
        <f t="shared" si="144"/>
        <v>0</v>
      </c>
      <c r="AG62" s="49">
        <f t="shared" si="160"/>
        <v>0</v>
      </c>
      <c r="AH62" s="65"/>
      <c r="AI62" s="66" t="str">
        <f t="shared" si="145"/>
        <v>NA</v>
      </c>
      <c r="AJ62" s="66"/>
      <c r="AK62" s="66" t="str">
        <f t="shared" si="146"/>
        <v>NA</v>
      </c>
      <c r="AL62" s="66" t="str">
        <f t="shared" si="147"/>
        <v>NA</v>
      </c>
      <c r="AM62" s="66" t="str">
        <f t="shared" ref="AM62" si="163">IFERROR(AK62+AL62,"NA")</f>
        <v>NA</v>
      </c>
      <c r="AN62" s="65" t="str">
        <f t="shared" si="148"/>
        <v>NA</v>
      </c>
      <c r="AO62" s="65" t="str">
        <f t="shared" si="149"/>
        <v>NA</v>
      </c>
      <c r="AP62" s="65" t="str">
        <f t="shared" si="150"/>
        <v>NA</v>
      </c>
      <c r="AQ62" s="65" t="str">
        <f t="shared" si="151"/>
        <v>NA</v>
      </c>
      <c r="AR62" s="65" t="str">
        <f t="shared" si="152"/>
        <v>NA</v>
      </c>
      <c r="AS62" s="65" t="str">
        <f t="shared" si="153"/>
        <v>NA</v>
      </c>
      <c r="AT62" s="66" t="str">
        <f t="shared" si="154"/>
        <v>NA</v>
      </c>
      <c r="AU62" s="66" t="str">
        <f t="shared" si="155"/>
        <v>NA</v>
      </c>
      <c r="AV62" s="66" t="str">
        <f t="shared" si="156"/>
        <v>NA</v>
      </c>
      <c r="AW62" s="66" t="str">
        <f t="shared" si="157"/>
        <v>NA</v>
      </c>
      <c r="AX62" s="66" t="str">
        <f t="shared" ref="AX62" si="164">IFERROR(AL62-AI62,"NA")</f>
        <v>NA</v>
      </c>
      <c r="AY62" s="67" t="str">
        <f>IFERROR((AD62+F62+G62)/AA62, "NA")</f>
        <v>NA</v>
      </c>
    </row>
    <row r="63" spans="1:56" hidden="1" x14ac:dyDescent="0.2">
      <c r="A63" s="52"/>
      <c r="Y63" s="49">
        <f t="shared" si="159"/>
        <v>0</v>
      </c>
      <c r="Z63" s="49">
        <f t="shared" si="138"/>
        <v>0</v>
      </c>
      <c r="AA63" s="49">
        <f t="shared" si="139"/>
        <v>0</v>
      </c>
      <c r="AB63" s="49">
        <f t="shared" si="140"/>
        <v>0</v>
      </c>
      <c r="AC63" s="49">
        <f t="shared" si="141"/>
        <v>0</v>
      </c>
      <c r="AD63" s="49">
        <f t="shared" si="142"/>
        <v>0</v>
      </c>
      <c r="AE63" s="49">
        <f t="shared" si="143"/>
        <v>0</v>
      </c>
      <c r="AF63" s="49">
        <f t="shared" si="144"/>
        <v>0</v>
      </c>
      <c r="AG63" s="49">
        <f t="shared" si="160"/>
        <v>0</v>
      </c>
      <c r="AH63" s="65"/>
      <c r="AI63" s="66" t="str">
        <f t="shared" si="145"/>
        <v>NA</v>
      </c>
      <c r="AJ63" s="66"/>
      <c r="AK63" s="66" t="str">
        <f t="shared" si="146"/>
        <v>NA</v>
      </c>
      <c r="AL63" s="66" t="str">
        <f t="shared" si="147"/>
        <v>NA</v>
      </c>
      <c r="AM63" s="66" t="str">
        <f>IFERROR(AK63+AL63,"NA")</f>
        <v>NA</v>
      </c>
      <c r="AN63" s="65" t="str">
        <f t="shared" si="148"/>
        <v>NA</v>
      </c>
      <c r="AO63" s="65" t="str">
        <f t="shared" si="149"/>
        <v>NA</v>
      </c>
      <c r="AP63" s="65" t="str">
        <f t="shared" si="150"/>
        <v>NA</v>
      </c>
      <c r="AQ63" s="65" t="str">
        <f t="shared" si="151"/>
        <v>NA</v>
      </c>
      <c r="AR63" s="65" t="str">
        <f t="shared" si="152"/>
        <v>NA</v>
      </c>
      <c r="AS63" s="65" t="str">
        <f t="shared" si="153"/>
        <v>NA</v>
      </c>
      <c r="AT63" s="66" t="str">
        <f t="shared" si="154"/>
        <v>NA</v>
      </c>
      <c r="AU63" s="66" t="str">
        <f t="shared" si="155"/>
        <v>NA</v>
      </c>
      <c r="AV63" s="66" t="str">
        <f t="shared" si="156"/>
        <v>NA</v>
      </c>
      <c r="AW63" s="66" t="str">
        <f t="shared" si="157"/>
        <v>NA</v>
      </c>
      <c r="AX63" s="66" t="str">
        <f>IFERROR(AL63-AI63,"NA")</f>
        <v>NA</v>
      </c>
      <c r="AY63" s="67" t="str">
        <f t="shared" si="158"/>
        <v>NA</v>
      </c>
    </row>
    <row r="64" spans="1:56" s="47" customFormat="1" x14ac:dyDescent="0.2">
      <c r="A64" s="54" t="s">
        <v>32</v>
      </c>
      <c r="B64" s="58">
        <f>SUM(B52:B63)</f>
        <v>9</v>
      </c>
      <c r="C64" s="58">
        <f t="shared" ref="C64:AA64" si="165">SUM(C52:C63)</f>
        <v>0</v>
      </c>
      <c r="D64" s="58">
        <f t="shared" si="165"/>
        <v>0</v>
      </c>
      <c r="E64" s="58">
        <f t="shared" si="165"/>
        <v>0</v>
      </c>
      <c r="F64" s="58">
        <f t="shared" si="165"/>
        <v>1</v>
      </c>
      <c r="G64" s="58">
        <f t="shared" si="165"/>
        <v>0</v>
      </c>
      <c r="H64" s="58">
        <f t="shared" si="165"/>
        <v>0</v>
      </c>
      <c r="I64" s="58">
        <f t="shared" si="165"/>
        <v>0</v>
      </c>
      <c r="J64" s="58">
        <f t="shared" si="165"/>
        <v>2</v>
      </c>
      <c r="K64" s="58">
        <f t="shared" si="165"/>
        <v>0</v>
      </c>
      <c r="L64" s="58">
        <f t="shared" si="165"/>
        <v>11</v>
      </c>
      <c r="M64" s="58">
        <f t="shared" si="165"/>
        <v>2</v>
      </c>
      <c r="N64" s="58">
        <f t="shared" si="165"/>
        <v>2</v>
      </c>
      <c r="O64" s="58">
        <f t="shared" si="165"/>
        <v>4</v>
      </c>
      <c r="P64" s="58">
        <f t="shared" si="165"/>
        <v>3</v>
      </c>
      <c r="Q64" s="58">
        <f t="shared" si="165"/>
        <v>5</v>
      </c>
      <c r="R64" s="58">
        <f t="shared" si="165"/>
        <v>0</v>
      </c>
      <c r="S64" s="58">
        <f t="shared" si="165"/>
        <v>1</v>
      </c>
      <c r="T64" s="58">
        <f t="shared" si="165"/>
        <v>0</v>
      </c>
      <c r="U64" s="58">
        <f t="shared" si="165"/>
        <v>0</v>
      </c>
      <c r="V64" s="58">
        <f t="shared" si="165"/>
        <v>1</v>
      </c>
      <c r="W64" s="58">
        <f t="shared" si="165"/>
        <v>0</v>
      </c>
      <c r="X64" s="58">
        <f t="shared" si="165"/>
        <v>1</v>
      </c>
      <c r="Y64" s="58">
        <f t="shared" si="165"/>
        <v>9</v>
      </c>
      <c r="Z64" s="58">
        <f t="shared" si="165"/>
        <v>27</v>
      </c>
      <c r="AA64" s="58">
        <f t="shared" si="165"/>
        <v>29</v>
      </c>
      <c r="AB64" s="58">
        <f t="shared" ref="AB64:AG64" si="166">SUM(AB52:AB63)</f>
        <v>16</v>
      </c>
      <c r="AC64" s="58">
        <f t="shared" si="166"/>
        <v>9</v>
      </c>
      <c r="AD64" s="58">
        <f t="shared" si="166"/>
        <v>11</v>
      </c>
      <c r="AE64" s="58">
        <f t="shared" si="166"/>
        <v>8</v>
      </c>
      <c r="AF64" s="58">
        <f t="shared" si="166"/>
        <v>5</v>
      </c>
      <c r="AG64" s="58">
        <f t="shared" si="166"/>
        <v>3</v>
      </c>
      <c r="AH64" s="68"/>
      <c r="AI64" s="69">
        <f t="shared" si="145"/>
        <v>0.33333333333333331</v>
      </c>
      <c r="AJ64" s="69"/>
      <c r="AK64" s="69">
        <f t="shared" si="146"/>
        <v>0.37931034482758619</v>
      </c>
      <c r="AL64" s="69">
        <f t="shared" si="147"/>
        <v>0.33333333333333331</v>
      </c>
      <c r="AM64" s="69">
        <f>IFERROR(AK64+AL64,"NA")</f>
        <v>0.71264367816091956</v>
      </c>
      <c r="AN64" s="68">
        <f t="shared" si="148"/>
        <v>0.37931034482758619</v>
      </c>
      <c r="AO64" s="68">
        <f t="shared" si="149"/>
        <v>6.8965517241379309E-2</v>
      </c>
      <c r="AP64" s="68">
        <f t="shared" si="150"/>
        <v>0.55172413793103448</v>
      </c>
      <c r="AQ64" s="68">
        <f>IFERROR(AE64/$AB64, "NA")</f>
        <v>0.5</v>
      </c>
      <c r="AR64" s="68">
        <f>IFERROR(AF64/$AB64, "NA")</f>
        <v>0.3125</v>
      </c>
      <c r="AS64" s="68">
        <f>IFERROR(AG64/$AB64, "NA")</f>
        <v>0.1875</v>
      </c>
      <c r="AT64" s="69">
        <f t="shared" si="154"/>
        <v>0.3125</v>
      </c>
      <c r="AU64" s="69">
        <f t="shared" si="155"/>
        <v>0.3125</v>
      </c>
      <c r="AV64" s="69">
        <f t="shared" si="156"/>
        <v>0.625</v>
      </c>
      <c r="AW64" s="69">
        <f t="shared" si="157"/>
        <v>0.5625</v>
      </c>
      <c r="AX64" s="69">
        <f>IFERROR(AL64-AI64,"NA")</f>
        <v>0</v>
      </c>
      <c r="AY64" s="70">
        <f>IFERROR((AD64+F64+G64)/AA64, "NA")</f>
        <v>0.41379310344827586</v>
      </c>
      <c r="BB64" s="51"/>
      <c r="BC64" s="51"/>
      <c r="BD64" s="51"/>
    </row>
    <row r="66" spans="1:56" x14ac:dyDescent="0.2">
      <c r="A66" s="47" t="s">
        <v>393</v>
      </c>
    </row>
    <row r="67" spans="1:56" x14ac:dyDescent="0.2">
      <c r="A67" s="56"/>
      <c r="B67" s="59" t="s">
        <v>5</v>
      </c>
      <c r="C67" s="59" t="s">
        <v>6</v>
      </c>
      <c r="D67" s="59" t="s">
        <v>7</v>
      </c>
      <c r="E67" s="59" t="s">
        <v>8</v>
      </c>
      <c r="F67" s="59" t="s">
        <v>18</v>
      </c>
      <c r="G67" s="59" t="s">
        <v>19</v>
      </c>
      <c r="H67" s="59" t="s">
        <v>9</v>
      </c>
      <c r="I67" s="59" t="s">
        <v>169</v>
      </c>
      <c r="J67" s="59" t="s">
        <v>10</v>
      </c>
      <c r="K67" s="59" t="s">
        <v>11</v>
      </c>
      <c r="L67" s="59" t="s">
        <v>12</v>
      </c>
      <c r="M67" s="59" t="s">
        <v>20</v>
      </c>
      <c r="N67" s="59" t="s">
        <v>197</v>
      </c>
      <c r="O67" s="59" t="s">
        <v>21</v>
      </c>
      <c r="P67" s="59" t="s">
        <v>74</v>
      </c>
      <c r="Q67" s="59" t="s">
        <v>22</v>
      </c>
      <c r="R67" s="59" t="s">
        <v>23</v>
      </c>
      <c r="S67" s="59" t="s">
        <v>168</v>
      </c>
      <c r="T67" s="59" t="s">
        <v>75</v>
      </c>
      <c r="U67" s="59" t="s">
        <v>27</v>
      </c>
      <c r="V67" s="59" t="s">
        <v>172</v>
      </c>
      <c r="W67" s="59" t="s">
        <v>28</v>
      </c>
      <c r="X67" s="59" t="s">
        <v>170</v>
      </c>
      <c r="Y67" s="59" t="s">
        <v>29</v>
      </c>
      <c r="Z67" s="59" t="s">
        <v>4</v>
      </c>
      <c r="AA67" s="59" t="s">
        <v>13</v>
      </c>
      <c r="AB67" s="59" t="s">
        <v>26</v>
      </c>
      <c r="AC67" s="59" t="s">
        <v>30</v>
      </c>
      <c r="AD67" s="59" t="s">
        <v>31</v>
      </c>
      <c r="AE67" s="59" t="s">
        <v>24</v>
      </c>
      <c r="AF67" s="59" t="s">
        <v>25</v>
      </c>
      <c r="AG67" s="59" t="s">
        <v>76</v>
      </c>
      <c r="AH67" s="73"/>
      <c r="AI67" s="71" t="s">
        <v>14</v>
      </c>
      <c r="AJ67" s="71"/>
      <c r="AK67" s="71" t="s">
        <v>15</v>
      </c>
      <c r="AL67" s="71" t="s">
        <v>16</v>
      </c>
      <c r="AM67" s="71" t="s">
        <v>17</v>
      </c>
      <c r="AN67" s="71" t="s">
        <v>44</v>
      </c>
      <c r="AO67" s="71" t="s">
        <v>43</v>
      </c>
      <c r="AP67" s="71" t="s">
        <v>40</v>
      </c>
      <c r="AQ67" s="62" t="s">
        <v>139</v>
      </c>
      <c r="AR67" s="62" t="s">
        <v>140</v>
      </c>
      <c r="AS67" s="62" t="s">
        <v>141</v>
      </c>
      <c r="AT67" s="71" t="s">
        <v>47</v>
      </c>
      <c r="AU67" s="71" t="s">
        <v>48</v>
      </c>
      <c r="AV67" s="71" t="s">
        <v>51</v>
      </c>
      <c r="AW67" s="71" t="s">
        <v>49</v>
      </c>
      <c r="AX67" s="63" t="s">
        <v>50</v>
      </c>
      <c r="AY67" s="64" t="s">
        <v>60</v>
      </c>
    </row>
    <row r="68" spans="1:56" x14ac:dyDescent="0.2">
      <c r="A68" s="95" t="s">
        <v>318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49">
        <f>B68+C68+D68+E68</f>
        <v>0</v>
      </c>
      <c r="Z68" s="49">
        <f t="shared" ref="Z68:Z79" si="167">B68+C68+D68+E68+F68+L68+Q68+R68+T68+S68</f>
        <v>0</v>
      </c>
      <c r="AA68" s="49">
        <f t="shared" ref="AA68:AA79" si="168">B68+C68+D68+E68+F68+G68+H68+J68+K68+L68+Q68+R68+T68+S68+I68</f>
        <v>0</v>
      </c>
      <c r="AB68" s="49">
        <f t="shared" ref="AB68:AB79" si="169">Y68+H68+F68+Q68+R68+T68+S68+I68</f>
        <v>0</v>
      </c>
      <c r="AC68" s="49">
        <f t="shared" ref="AC68:AC79" si="170">B68+2*C68+3*D68+4*E68</f>
        <v>0</v>
      </c>
      <c r="AD68" s="49">
        <f t="shared" ref="AD68:AD79" si="171">Y68+J68+K68</f>
        <v>0</v>
      </c>
      <c r="AE68" s="49">
        <f t="shared" ref="AE68:AE79" si="172">M68+Q68+U68+V68</f>
        <v>0</v>
      </c>
      <c r="AF68" s="49">
        <f t="shared" ref="AF68:AF79" si="173">O68+R68+W68+S68+I68</f>
        <v>0</v>
      </c>
      <c r="AG68" s="49">
        <f>T68+P68</f>
        <v>0</v>
      </c>
      <c r="AH68" s="65"/>
      <c r="AI68" s="66" t="str">
        <f t="shared" ref="AI68:AI80" si="174">IF(Z68=0,"NA",Y68/Z68)</f>
        <v>NA</v>
      </c>
      <c r="AJ68" s="66"/>
      <c r="AK68" s="66" t="str">
        <f t="shared" ref="AK68:AK80" si="175">IF(AA68=0,"NA",(Y68+J68+K68)/AA68)</f>
        <v>NA</v>
      </c>
      <c r="AL68" s="66" t="str">
        <f t="shared" ref="AL68:AL80" si="176">IFERROR(AC68/Z68,"NA")</f>
        <v>NA</v>
      </c>
      <c r="AM68" s="66" t="str">
        <f>IFERROR(AK68+AL68,"NA")</f>
        <v>NA</v>
      </c>
      <c r="AN68" s="65" t="str">
        <f t="shared" ref="AN68:AN80" si="177">IFERROR(L68/AA68,"NA")</f>
        <v>NA</v>
      </c>
      <c r="AO68" s="65" t="str">
        <f t="shared" ref="AO68:AO80" si="178">IFERROR((J68+K68)/AA68,"NA")</f>
        <v>NA</v>
      </c>
      <c r="AP68" s="65" t="str">
        <f t="shared" ref="AP68:AP80" si="179">IFERROR(AB68/AA68,"NA")</f>
        <v>NA</v>
      </c>
      <c r="AQ68" s="65" t="str">
        <f t="shared" ref="AQ68:AQ79" si="180">IFERROR(AE68/$AB68, "NA")</f>
        <v>NA</v>
      </c>
      <c r="AR68" s="65" t="str">
        <f t="shared" ref="AR68:AR79" si="181">IFERROR(AF68/$AB68, "NA")</f>
        <v>NA</v>
      </c>
      <c r="AS68" s="65" t="str">
        <f t="shared" ref="AS68:AS79" si="182">IFERROR(AG68/$AB68, "NA")</f>
        <v>NA</v>
      </c>
      <c r="AT68" s="66" t="str">
        <f t="shared" ref="AT68:AT80" si="183">IFERROR((H68+Q68+R68)/AB68,"NA")</f>
        <v>NA</v>
      </c>
      <c r="AU68" s="66" t="str">
        <f t="shared" ref="AU68:AU80" si="184">IFERROR((H68+Q68+R68+U68+W68)/AB68,"NA")</f>
        <v>NA</v>
      </c>
      <c r="AV68" s="66" t="str">
        <f t="shared" ref="AV68:AV80" si="185">IFERROR((F68+Y68)/AB68,"NA")</f>
        <v>NA</v>
      </c>
      <c r="AW68" s="66" t="str">
        <f t="shared" ref="AW68:AW80" si="186">IFERROR(Y68/AB68,"NA")</f>
        <v>NA</v>
      </c>
      <c r="AX68" s="66" t="str">
        <f>IFERROR(AL68-AI68,"NA")</f>
        <v>NA</v>
      </c>
      <c r="AY68" s="67" t="str">
        <f t="shared" ref="AY68:AY79" si="187">IFERROR((AD68+F68+G68)/AA68, "NA")</f>
        <v>NA</v>
      </c>
      <c r="BA68" s="48" t="s">
        <v>332</v>
      </c>
      <c r="BB68" s="49">
        <v>6</v>
      </c>
    </row>
    <row r="69" spans="1:56" x14ac:dyDescent="0.2">
      <c r="A69" s="52" t="s">
        <v>188</v>
      </c>
      <c r="B69" s="49">
        <v>2</v>
      </c>
      <c r="F69" s="49">
        <v>1</v>
      </c>
      <c r="J69" s="49">
        <v>1</v>
      </c>
      <c r="L69" s="49">
        <v>1</v>
      </c>
      <c r="M69" s="49">
        <v>1</v>
      </c>
      <c r="P69" s="49">
        <v>1</v>
      </c>
      <c r="U69" s="49">
        <v>1</v>
      </c>
      <c r="Y69" s="49">
        <f t="shared" ref="Y69:Y79" si="188">B69+C69+D69+E69</f>
        <v>2</v>
      </c>
      <c r="Z69" s="49">
        <f t="shared" si="167"/>
        <v>4</v>
      </c>
      <c r="AA69" s="49">
        <f t="shared" si="168"/>
        <v>5</v>
      </c>
      <c r="AB69" s="49">
        <f t="shared" si="169"/>
        <v>3</v>
      </c>
      <c r="AC69" s="49">
        <f t="shared" si="170"/>
        <v>2</v>
      </c>
      <c r="AD69" s="49">
        <f t="shared" si="171"/>
        <v>3</v>
      </c>
      <c r="AE69" s="49">
        <f t="shared" si="172"/>
        <v>2</v>
      </c>
      <c r="AF69" s="49">
        <f t="shared" si="173"/>
        <v>0</v>
      </c>
      <c r="AG69" s="49">
        <f t="shared" ref="AG69:AG79" si="189">T69+P69</f>
        <v>1</v>
      </c>
      <c r="AH69" s="65"/>
      <c r="AI69" s="66">
        <f t="shared" si="174"/>
        <v>0.5</v>
      </c>
      <c r="AJ69" s="66"/>
      <c r="AK69" s="66">
        <f t="shared" si="175"/>
        <v>0.6</v>
      </c>
      <c r="AL69" s="66">
        <f t="shared" si="176"/>
        <v>0.5</v>
      </c>
      <c r="AM69" s="66">
        <f t="shared" ref="AM69:AM80" si="190">IFERROR(AK69+AL69,"NA")</f>
        <v>1.1000000000000001</v>
      </c>
      <c r="AN69" s="65">
        <f t="shared" si="177"/>
        <v>0.2</v>
      </c>
      <c r="AO69" s="65">
        <f t="shared" si="178"/>
        <v>0.2</v>
      </c>
      <c r="AP69" s="65">
        <f t="shared" si="179"/>
        <v>0.6</v>
      </c>
      <c r="AQ69" s="65">
        <f t="shared" si="180"/>
        <v>0.66666666666666663</v>
      </c>
      <c r="AR69" s="65">
        <f t="shared" si="181"/>
        <v>0</v>
      </c>
      <c r="AS69" s="65">
        <f t="shared" si="182"/>
        <v>0.33333333333333331</v>
      </c>
      <c r="AT69" s="66">
        <f t="shared" si="183"/>
        <v>0</v>
      </c>
      <c r="AU69" s="66">
        <f t="shared" si="184"/>
        <v>0.33333333333333331</v>
      </c>
      <c r="AV69" s="66">
        <f t="shared" si="185"/>
        <v>1</v>
      </c>
      <c r="AW69" s="66">
        <f t="shared" si="186"/>
        <v>0.66666666666666663</v>
      </c>
      <c r="AX69" s="66">
        <f t="shared" ref="AX69:AX80" si="191">IFERROR(AL69-AI69,"NA")</f>
        <v>0</v>
      </c>
      <c r="AY69" s="67">
        <f t="shared" si="187"/>
        <v>0.8</v>
      </c>
      <c r="BA69" s="48" t="s">
        <v>333</v>
      </c>
      <c r="BB69" s="49">
        <v>18</v>
      </c>
    </row>
    <row r="70" spans="1:56" x14ac:dyDescent="0.2">
      <c r="A70" s="52" t="s">
        <v>189</v>
      </c>
      <c r="B70" s="49">
        <v>3</v>
      </c>
      <c r="C70" s="49">
        <v>1</v>
      </c>
      <c r="K70" s="49">
        <v>1</v>
      </c>
      <c r="O70" s="49">
        <v>1</v>
      </c>
      <c r="P70" s="49">
        <v>3</v>
      </c>
      <c r="Y70" s="49">
        <f t="shared" si="188"/>
        <v>4</v>
      </c>
      <c r="Z70" s="49">
        <f t="shared" si="167"/>
        <v>4</v>
      </c>
      <c r="AA70" s="49">
        <f t="shared" si="168"/>
        <v>5</v>
      </c>
      <c r="AB70" s="49">
        <f t="shared" si="169"/>
        <v>4</v>
      </c>
      <c r="AC70" s="49">
        <f t="shared" si="170"/>
        <v>5</v>
      </c>
      <c r="AD70" s="49">
        <f t="shared" si="171"/>
        <v>5</v>
      </c>
      <c r="AE70" s="49">
        <f t="shared" si="172"/>
        <v>0</v>
      </c>
      <c r="AF70" s="49">
        <f t="shared" si="173"/>
        <v>1</v>
      </c>
      <c r="AG70" s="49">
        <f t="shared" si="189"/>
        <v>3</v>
      </c>
      <c r="AH70" s="65"/>
      <c r="AI70" s="66">
        <f t="shared" si="174"/>
        <v>1</v>
      </c>
      <c r="AJ70" s="66"/>
      <c r="AK70" s="66">
        <f t="shared" si="175"/>
        <v>1</v>
      </c>
      <c r="AL70" s="66">
        <f t="shared" si="176"/>
        <v>1.25</v>
      </c>
      <c r="AM70" s="66">
        <f t="shared" si="190"/>
        <v>2.25</v>
      </c>
      <c r="AN70" s="65">
        <f t="shared" si="177"/>
        <v>0</v>
      </c>
      <c r="AO70" s="65">
        <f t="shared" si="178"/>
        <v>0.2</v>
      </c>
      <c r="AP70" s="65">
        <f t="shared" si="179"/>
        <v>0.8</v>
      </c>
      <c r="AQ70" s="65">
        <f t="shared" si="180"/>
        <v>0</v>
      </c>
      <c r="AR70" s="65">
        <f t="shared" si="181"/>
        <v>0.25</v>
      </c>
      <c r="AS70" s="65">
        <f t="shared" si="182"/>
        <v>0.75</v>
      </c>
      <c r="AT70" s="66">
        <f t="shared" si="183"/>
        <v>0</v>
      </c>
      <c r="AU70" s="66">
        <f t="shared" si="184"/>
        <v>0</v>
      </c>
      <c r="AV70" s="66">
        <f t="shared" si="185"/>
        <v>1</v>
      </c>
      <c r="AW70" s="66">
        <f t="shared" si="186"/>
        <v>1</v>
      </c>
      <c r="AX70" s="66">
        <f t="shared" si="191"/>
        <v>0.25</v>
      </c>
      <c r="AY70" s="67">
        <f t="shared" si="187"/>
        <v>1</v>
      </c>
    </row>
    <row r="71" spans="1:56" x14ac:dyDescent="0.2">
      <c r="A71" s="52" t="s">
        <v>187</v>
      </c>
      <c r="B71" s="49">
        <v>3</v>
      </c>
      <c r="L71" s="49">
        <v>1</v>
      </c>
      <c r="O71" s="49">
        <v>2</v>
      </c>
      <c r="P71" s="49">
        <v>1</v>
      </c>
      <c r="S71" s="49">
        <v>1</v>
      </c>
      <c r="Y71" s="49">
        <f t="shared" si="188"/>
        <v>3</v>
      </c>
      <c r="Z71" s="49">
        <f t="shared" si="167"/>
        <v>5</v>
      </c>
      <c r="AA71" s="49">
        <f t="shared" si="168"/>
        <v>5</v>
      </c>
      <c r="AB71" s="49">
        <f t="shared" si="169"/>
        <v>4</v>
      </c>
      <c r="AC71" s="49">
        <f t="shared" si="170"/>
        <v>3</v>
      </c>
      <c r="AD71" s="49">
        <f t="shared" si="171"/>
        <v>3</v>
      </c>
      <c r="AE71" s="49">
        <f t="shared" si="172"/>
        <v>0</v>
      </c>
      <c r="AF71" s="49">
        <f t="shared" si="173"/>
        <v>3</v>
      </c>
      <c r="AG71" s="49">
        <f t="shared" si="189"/>
        <v>1</v>
      </c>
      <c r="AH71" s="65"/>
      <c r="AI71" s="66">
        <f t="shared" si="174"/>
        <v>0.6</v>
      </c>
      <c r="AJ71" s="66"/>
      <c r="AK71" s="66">
        <f t="shared" si="175"/>
        <v>0.6</v>
      </c>
      <c r="AL71" s="66">
        <f t="shared" si="176"/>
        <v>0.6</v>
      </c>
      <c r="AM71" s="66">
        <f t="shared" si="190"/>
        <v>1.2</v>
      </c>
      <c r="AN71" s="65">
        <f t="shared" si="177"/>
        <v>0.2</v>
      </c>
      <c r="AO71" s="65">
        <f t="shared" si="178"/>
        <v>0</v>
      </c>
      <c r="AP71" s="65">
        <f t="shared" si="179"/>
        <v>0.8</v>
      </c>
      <c r="AQ71" s="65">
        <f t="shared" si="180"/>
        <v>0</v>
      </c>
      <c r="AR71" s="65">
        <f t="shared" si="181"/>
        <v>0.75</v>
      </c>
      <c r="AS71" s="65">
        <f t="shared" si="182"/>
        <v>0.25</v>
      </c>
      <c r="AT71" s="66">
        <f t="shared" si="183"/>
        <v>0</v>
      </c>
      <c r="AU71" s="66">
        <f t="shared" si="184"/>
        <v>0</v>
      </c>
      <c r="AV71" s="66">
        <f t="shared" si="185"/>
        <v>0.75</v>
      </c>
      <c r="AW71" s="66">
        <f t="shared" si="186"/>
        <v>0.75</v>
      </c>
      <c r="AX71" s="66">
        <f t="shared" si="191"/>
        <v>0</v>
      </c>
      <c r="AY71" s="67">
        <f t="shared" si="187"/>
        <v>0.6</v>
      </c>
    </row>
    <row r="72" spans="1:56" x14ac:dyDescent="0.2">
      <c r="A72" s="52" t="s">
        <v>192</v>
      </c>
      <c r="C72" s="49">
        <v>1</v>
      </c>
      <c r="L72" s="49">
        <v>2</v>
      </c>
      <c r="M72" s="49">
        <v>1</v>
      </c>
      <c r="Q72" s="49">
        <v>2</v>
      </c>
      <c r="Y72" s="49">
        <f t="shared" si="188"/>
        <v>1</v>
      </c>
      <c r="Z72" s="49">
        <f t="shared" si="167"/>
        <v>5</v>
      </c>
      <c r="AA72" s="49">
        <f t="shared" si="168"/>
        <v>5</v>
      </c>
      <c r="AB72" s="49">
        <f t="shared" si="169"/>
        <v>3</v>
      </c>
      <c r="AC72" s="49">
        <f t="shared" si="170"/>
        <v>2</v>
      </c>
      <c r="AD72" s="49">
        <f t="shared" si="171"/>
        <v>1</v>
      </c>
      <c r="AE72" s="49">
        <f t="shared" si="172"/>
        <v>3</v>
      </c>
      <c r="AF72" s="49">
        <f t="shared" si="173"/>
        <v>0</v>
      </c>
      <c r="AG72" s="49">
        <f t="shared" si="189"/>
        <v>0</v>
      </c>
      <c r="AH72" s="65"/>
      <c r="AI72" s="66">
        <f t="shared" si="174"/>
        <v>0.2</v>
      </c>
      <c r="AJ72" s="66"/>
      <c r="AK72" s="66">
        <f t="shared" si="175"/>
        <v>0.2</v>
      </c>
      <c r="AL72" s="66">
        <f t="shared" si="176"/>
        <v>0.4</v>
      </c>
      <c r="AM72" s="66">
        <f t="shared" si="190"/>
        <v>0.60000000000000009</v>
      </c>
      <c r="AN72" s="65">
        <f t="shared" si="177"/>
        <v>0.4</v>
      </c>
      <c r="AO72" s="65">
        <f t="shared" si="178"/>
        <v>0</v>
      </c>
      <c r="AP72" s="65">
        <f t="shared" si="179"/>
        <v>0.6</v>
      </c>
      <c r="AQ72" s="65">
        <f t="shared" si="180"/>
        <v>1</v>
      </c>
      <c r="AR72" s="65">
        <f t="shared" si="181"/>
        <v>0</v>
      </c>
      <c r="AS72" s="65">
        <f t="shared" si="182"/>
        <v>0</v>
      </c>
      <c r="AT72" s="66">
        <f t="shared" si="183"/>
        <v>0.66666666666666663</v>
      </c>
      <c r="AU72" s="66">
        <f t="shared" si="184"/>
        <v>0.66666666666666663</v>
      </c>
      <c r="AV72" s="66">
        <f t="shared" si="185"/>
        <v>0.33333333333333331</v>
      </c>
      <c r="AW72" s="66">
        <f t="shared" si="186"/>
        <v>0.33333333333333331</v>
      </c>
      <c r="AX72" s="66">
        <f t="shared" si="191"/>
        <v>0.2</v>
      </c>
      <c r="AY72" s="67">
        <f t="shared" si="187"/>
        <v>0.2</v>
      </c>
    </row>
    <row r="73" spans="1:56" x14ac:dyDescent="0.2">
      <c r="A73" s="52" t="s">
        <v>191</v>
      </c>
      <c r="B73" s="49">
        <v>3</v>
      </c>
      <c r="M73" s="49">
        <v>2</v>
      </c>
      <c r="P73" s="49">
        <v>1</v>
      </c>
      <c r="S73" s="49">
        <v>1</v>
      </c>
      <c r="Y73" s="49">
        <f t="shared" si="188"/>
        <v>3</v>
      </c>
      <c r="Z73" s="49">
        <f t="shared" si="167"/>
        <v>4</v>
      </c>
      <c r="AA73" s="49">
        <f t="shared" si="168"/>
        <v>4</v>
      </c>
      <c r="AB73" s="49">
        <f t="shared" si="169"/>
        <v>4</v>
      </c>
      <c r="AC73" s="49">
        <f t="shared" si="170"/>
        <v>3</v>
      </c>
      <c r="AD73" s="49">
        <f t="shared" si="171"/>
        <v>3</v>
      </c>
      <c r="AE73" s="49">
        <f t="shared" si="172"/>
        <v>2</v>
      </c>
      <c r="AF73" s="49">
        <f t="shared" si="173"/>
        <v>1</v>
      </c>
      <c r="AG73" s="49">
        <f t="shared" si="189"/>
        <v>1</v>
      </c>
      <c r="AH73" s="65"/>
      <c r="AI73" s="66">
        <f t="shared" si="174"/>
        <v>0.75</v>
      </c>
      <c r="AJ73" s="66"/>
      <c r="AK73" s="66">
        <f t="shared" si="175"/>
        <v>0.75</v>
      </c>
      <c r="AL73" s="66">
        <f t="shared" si="176"/>
        <v>0.75</v>
      </c>
      <c r="AM73" s="66">
        <f t="shared" si="190"/>
        <v>1.5</v>
      </c>
      <c r="AN73" s="65">
        <f t="shared" si="177"/>
        <v>0</v>
      </c>
      <c r="AO73" s="65">
        <f t="shared" si="178"/>
        <v>0</v>
      </c>
      <c r="AP73" s="65">
        <f t="shared" si="179"/>
        <v>1</v>
      </c>
      <c r="AQ73" s="65">
        <f t="shared" si="180"/>
        <v>0.5</v>
      </c>
      <c r="AR73" s="65">
        <f t="shared" si="181"/>
        <v>0.25</v>
      </c>
      <c r="AS73" s="65">
        <f t="shared" si="182"/>
        <v>0.25</v>
      </c>
      <c r="AT73" s="66">
        <f t="shared" si="183"/>
        <v>0</v>
      </c>
      <c r="AU73" s="66">
        <f t="shared" si="184"/>
        <v>0</v>
      </c>
      <c r="AV73" s="66">
        <f t="shared" si="185"/>
        <v>0.75</v>
      </c>
      <c r="AW73" s="66">
        <f t="shared" si="186"/>
        <v>0.75</v>
      </c>
      <c r="AX73" s="66">
        <f t="shared" si="191"/>
        <v>0</v>
      </c>
      <c r="AY73" s="67">
        <f t="shared" si="187"/>
        <v>0.75</v>
      </c>
    </row>
    <row r="74" spans="1:56" x14ac:dyDescent="0.2">
      <c r="A74" s="52" t="s">
        <v>195</v>
      </c>
      <c r="B74" s="49">
        <v>1</v>
      </c>
      <c r="L74" s="49">
        <v>1</v>
      </c>
      <c r="O74" s="49">
        <v>1</v>
      </c>
      <c r="Q74" s="49">
        <v>1</v>
      </c>
      <c r="S74" s="49">
        <v>1</v>
      </c>
      <c r="Y74" s="49">
        <f t="shared" si="188"/>
        <v>1</v>
      </c>
      <c r="Z74" s="49">
        <f t="shared" si="167"/>
        <v>4</v>
      </c>
      <c r="AA74" s="49">
        <f t="shared" si="168"/>
        <v>4</v>
      </c>
      <c r="AB74" s="49">
        <f t="shared" si="169"/>
        <v>3</v>
      </c>
      <c r="AC74" s="49">
        <f t="shared" si="170"/>
        <v>1</v>
      </c>
      <c r="AD74" s="49">
        <f t="shared" si="171"/>
        <v>1</v>
      </c>
      <c r="AE74" s="49">
        <f t="shared" si="172"/>
        <v>1</v>
      </c>
      <c r="AF74" s="49">
        <f t="shared" si="173"/>
        <v>2</v>
      </c>
      <c r="AG74" s="49">
        <f t="shared" si="189"/>
        <v>0</v>
      </c>
      <c r="AH74" s="65"/>
      <c r="AI74" s="66">
        <f t="shared" si="174"/>
        <v>0.25</v>
      </c>
      <c r="AJ74" s="66"/>
      <c r="AK74" s="66">
        <f t="shared" si="175"/>
        <v>0.25</v>
      </c>
      <c r="AL74" s="66">
        <f t="shared" si="176"/>
        <v>0.25</v>
      </c>
      <c r="AM74" s="66">
        <f t="shared" si="190"/>
        <v>0.5</v>
      </c>
      <c r="AN74" s="65">
        <f t="shared" si="177"/>
        <v>0.25</v>
      </c>
      <c r="AO74" s="65">
        <f t="shared" si="178"/>
        <v>0</v>
      </c>
      <c r="AP74" s="65">
        <f t="shared" si="179"/>
        <v>0.75</v>
      </c>
      <c r="AQ74" s="65">
        <f t="shared" si="180"/>
        <v>0.33333333333333331</v>
      </c>
      <c r="AR74" s="65">
        <f t="shared" si="181"/>
        <v>0.66666666666666663</v>
      </c>
      <c r="AS74" s="65">
        <f t="shared" si="182"/>
        <v>0</v>
      </c>
      <c r="AT74" s="66">
        <f t="shared" si="183"/>
        <v>0.33333333333333331</v>
      </c>
      <c r="AU74" s="66">
        <f t="shared" si="184"/>
        <v>0.33333333333333331</v>
      </c>
      <c r="AV74" s="66">
        <f t="shared" si="185"/>
        <v>0.33333333333333331</v>
      </c>
      <c r="AW74" s="66">
        <f t="shared" si="186"/>
        <v>0.33333333333333331</v>
      </c>
      <c r="AX74" s="66">
        <f t="shared" si="191"/>
        <v>0</v>
      </c>
      <c r="AY74" s="67">
        <f t="shared" si="187"/>
        <v>0.25</v>
      </c>
    </row>
    <row r="75" spans="1:56" x14ac:dyDescent="0.2">
      <c r="A75" s="52" t="s">
        <v>319</v>
      </c>
      <c r="B75" s="49">
        <v>1</v>
      </c>
      <c r="J75" s="49">
        <v>3</v>
      </c>
      <c r="O75" s="49">
        <v>1</v>
      </c>
      <c r="Y75" s="49">
        <f t="shared" si="188"/>
        <v>1</v>
      </c>
      <c r="Z75" s="49">
        <f t="shared" si="167"/>
        <v>1</v>
      </c>
      <c r="AA75" s="49">
        <f t="shared" si="168"/>
        <v>4</v>
      </c>
      <c r="AB75" s="49">
        <f t="shared" si="169"/>
        <v>1</v>
      </c>
      <c r="AC75" s="49">
        <f t="shared" si="170"/>
        <v>1</v>
      </c>
      <c r="AD75" s="49">
        <f t="shared" si="171"/>
        <v>4</v>
      </c>
      <c r="AE75" s="49">
        <f t="shared" si="172"/>
        <v>0</v>
      </c>
      <c r="AF75" s="49">
        <f t="shared" si="173"/>
        <v>1</v>
      </c>
      <c r="AG75" s="49">
        <f t="shared" si="189"/>
        <v>0</v>
      </c>
      <c r="AH75" s="65"/>
      <c r="AI75" s="66">
        <f t="shared" si="174"/>
        <v>1</v>
      </c>
      <c r="AJ75" s="66"/>
      <c r="AK75" s="66">
        <f t="shared" si="175"/>
        <v>1</v>
      </c>
      <c r="AL75" s="66">
        <f t="shared" si="176"/>
        <v>1</v>
      </c>
      <c r="AM75" s="66">
        <f t="shared" si="190"/>
        <v>2</v>
      </c>
      <c r="AN75" s="65">
        <f t="shared" si="177"/>
        <v>0</v>
      </c>
      <c r="AO75" s="65">
        <f t="shared" si="178"/>
        <v>0.75</v>
      </c>
      <c r="AP75" s="65">
        <f t="shared" si="179"/>
        <v>0.25</v>
      </c>
      <c r="AQ75" s="65">
        <f t="shared" si="180"/>
        <v>0</v>
      </c>
      <c r="AR75" s="65">
        <f t="shared" si="181"/>
        <v>1</v>
      </c>
      <c r="AS75" s="65">
        <f t="shared" si="182"/>
        <v>0</v>
      </c>
      <c r="AT75" s="66">
        <f t="shared" si="183"/>
        <v>0</v>
      </c>
      <c r="AU75" s="66">
        <f t="shared" si="184"/>
        <v>0</v>
      </c>
      <c r="AV75" s="66">
        <f t="shared" si="185"/>
        <v>1</v>
      </c>
      <c r="AW75" s="66">
        <f t="shared" si="186"/>
        <v>1</v>
      </c>
      <c r="AX75" s="66">
        <f t="shared" si="191"/>
        <v>0</v>
      </c>
      <c r="AY75" s="67">
        <f t="shared" si="187"/>
        <v>1</v>
      </c>
    </row>
    <row r="76" spans="1:56" x14ac:dyDescent="0.2">
      <c r="A76" s="52" t="s">
        <v>243</v>
      </c>
      <c r="B76" s="49">
        <v>1</v>
      </c>
      <c r="J76" s="49">
        <v>1</v>
      </c>
      <c r="L76" s="49">
        <v>1</v>
      </c>
      <c r="O76" s="49">
        <v>1</v>
      </c>
      <c r="T76" s="49">
        <v>1</v>
      </c>
      <c r="Y76" s="49">
        <f t="shared" si="188"/>
        <v>1</v>
      </c>
      <c r="Z76" s="49">
        <f t="shared" si="167"/>
        <v>3</v>
      </c>
      <c r="AA76" s="49">
        <f t="shared" si="168"/>
        <v>4</v>
      </c>
      <c r="AB76" s="49">
        <f t="shared" si="169"/>
        <v>2</v>
      </c>
      <c r="AC76" s="49">
        <f t="shared" si="170"/>
        <v>1</v>
      </c>
      <c r="AD76" s="49">
        <f t="shared" si="171"/>
        <v>2</v>
      </c>
      <c r="AE76" s="49">
        <f t="shared" si="172"/>
        <v>0</v>
      </c>
      <c r="AF76" s="49">
        <f t="shared" si="173"/>
        <v>1</v>
      </c>
      <c r="AG76" s="49">
        <f t="shared" si="189"/>
        <v>1</v>
      </c>
      <c r="AH76" s="65"/>
      <c r="AI76" s="66">
        <f t="shared" si="174"/>
        <v>0.33333333333333331</v>
      </c>
      <c r="AJ76" s="66"/>
      <c r="AK76" s="66">
        <f t="shared" si="175"/>
        <v>0.5</v>
      </c>
      <c r="AL76" s="66">
        <f t="shared" si="176"/>
        <v>0.33333333333333331</v>
      </c>
      <c r="AM76" s="66">
        <f t="shared" si="190"/>
        <v>0.83333333333333326</v>
      </c>
      <c r="AN76" s="65">
        <f t="shared" si="177"/>
        <v>0.25</v>
      </c>
      <c r="AO76" s="65">
        <f t="shared" si="178"/>
        <v>0.25</v>
      </c>
      <c r="AP76" s="65">
        <f t="shared" si="179"/>
        <v>0.5</v>
      </c>
      <c r="AQ76" s="65">
        <f t="shared" si="180"/>
        <v>0</v>
      </c>
      <c r="AR76" s="65">
        <f t="shared" si="181"/>
        <v>0.5</v>
      </c>
      <c r="AS76" s="65">
        <f t="shared" si="182"/>
        <v>0.5</v>
      </c>
      <c r="AT76" s="66">
        <f t="shared" si="183"/>
        <v>0</v>
      </c>
      <c r="AU76" s="66">
        <f t="shared" si="184"/>
        <v>0</v>
      </c>
      <c r="AV76" s="66">
        <f t="shared" si="185"/>
        <v>0.5</v>
      </c>
      <c r="AW76" s="66">
        <f t="shared" si="186"/>
        <v>0.5</v>
      </c>
      <c r="AX76" s="66">
        <f t="shared" si="191"/>
        <v>0</v>
      </c>
      <c r="AY76" s="67">
        <f t="shared" si="187"/>
        <v>0.5</v>
      </c>
    </row>
    <row r="77" spans="1:56" x14ac:dyDescent="0.2">
      <c r="A77" s="52" t="s">
        <v>320</v>
      </c>
      <c r="J77" s="49">
        <v>2</v>
      </c>
      <c r="L77" s="49">
        <v>2</v>
      </c>
      <c r="Y77" s="49">
        <f t="shared" si="188"/>
        <v>0</v>
      </c>
      <c r="Z77" s="49">
        <f t="shared" si="167"/>
        <v>2</v>
      </c>
      <c r="AA77" s="49">
        <f t="shared" si="168"/>
        <v>4</v>
      </c>
      <c r="AB77" s="49">
        <f t="shared" si="169"/>
        <v>0</v>
      </c>
      <c r="AC77" s="49">
        <f t="shared" si="170"/>
        <v>0</v>
      </c>
      <c r="AD77" s="49">
        <f t="shared" si="171"/>
        <v>2</v>
      </c>
      <c r="AE77" s="49">
        <f t="shared" si="172"/>
        <v>0</v>
      </c>
      <c r="AF77" s="49">
        <f t="shared" si="173"/>
        <v>0</v>
      </c>
      <c r="AG77" s="49">
        <f t="shared" si="189"/>
        <v>0</v>
      </c>
      <c r="AH77" s="65"/>
      <c r="AI77" s="66">
        <f t="shared" si="174"/>
        <v>0</v>
      </c>
      <c r="AJ77" s="66"/>
      <c r="AK77" s="66">
        <f t="shared" si="175"/>
        <v>0.5</v>
      </c>
      <c r="AL77" s="66">
        <f t="shared" si="176"/>
        <v>0</v>
      </c>
      <c r="AM77" s="66">
        <f>IFERROR(AK77+AL77,"NA")</f>
        <v>0.5</v>
      </c>
      <c r="AN77" s="65">
        <f t="shared" si="177"/>
        <v>0.5</v>
      </c>
      <c r="AO77" s="65">
        <f t="shared" si="178"/>
        <v>0.5</v>
      </c>
      <c r="AP77" s="65">
        <f t="shared" si="179"/>
        <v>0</v>
      </c>
      <c r="AQ77" s="65" t="str">
        <f t="shared" si="180"/>
        <v>NA</v>
      </c>
      <c r="AR77" s="65" t="str">
        <f t="shared" si="181"/>
        <v>NA</v>
      </c>
      <c r="AS77" s="65" t="str">
        <f t="shared" si="182"/>
        <v>NA</v>
      </c>
      <c r="AT77" s="66" t="str">
        <f t="shared" si="183"/>
        <v>NA</v>
      </c>
      <c r="AU77" s="66" t="str">
        <f t="shared" si="184"/>
        <v>NA</v>
      </c>
      <c r="AV77" s="66" t="str">
        <f t="shared" si="185"/>
        <v>NA</v>
      </c>
      <c r="AW77" s="66" t="str">
        <f t="shared" si="186"/>
        <v>NA</v>
      </c>
      <c r="AX77" s="66">
        <f>IFERROR(AL77-AI77,"NA")</f>
        <v>0</v>
      </c>
      <c r="AY77" s="67">
        <f t="shared" si="187"/>
        <v>0.5</v>
      </c>
    </row>
    <row r="78" spans="1:56" hidden="1" x14ac:dyDescent="0.2">
      <c r="A78" s="52"/>
      <c r="Y78" s="49">
        <f t="shared" si="188"/>
        <v>0</v>
      </c>
      <c r="Z78" s="49">
        <f t="shared" si="167"/>
        <v>0</v>
      </c>
      <c r="AA78" s="49">
        <f t="shared" si="168"/>
        <v>0</v>
      </c>
      <c r="AB78" s="49">
        <f t="shared" si="169"/>
        <v>0</v>
      </c>
      <c r="AC78" s="49">
        <f t="shared" si="170"/>
        <v>0</v>
      </c>
      <c r="AD78" s="49">
        <f t="shared" si="171"/>
        <v>0</v>
      </c>
      <c r="AE78" s="49">
        <f t="shared" si="172"/>
        <v>0</v>
      </c>
      <c r="AF78" s="49">
        <f t="shared" si="173"/>
        <v>0</v>
      </c>
      <c r="AG78" s="49">
        <f t="shared" si="189"/>
        <v>0</v>
      </c>
      <c r="AH78" s="65"/>
      <c r="AI78" s="66" t="str">
        <f t="shared" si="174"/>
        <v>NA</v>
      </c>
      <c r="AJ78" s="66"/>
      <c r="AK78" s="66" t="str">
        <f t="shared" si="175"/>
        <v>NA</v>
      </c>
      <c r="AL78" s="66" t="str">
        <f t="shared" si="176"/>
        <v>NA</v>
      </c>
      <c r="AM78" s="66" t="str">
        <f>IFERROR(AK78+AL78,"NA")</f>
        <v>NA</v>
      </c>
      <c r="AN78" s="65" t="str">
        <f t="shared" si="177"/>
        <v>NA</v>
      </c>
      <c r="AO78" s="65" t="str">
        <f t="shared" si="178"/>
        <v>NA</v>
      </c>
      <c r="AP78" s="65" t="str">
        <f t="shared" si="179"/>
        <v>NA</v>
      </c>
      <c r="AQ78" s="65" t="str">
        <f t="shared" si="180"/>
        <v>NA</v>
      </c>
      <c r="AR78" s="65" t="str">
        <f t="shared" si="181"/>
        <v>NA</v>
      </c>
      <c r="AS78" s="65" t="str">
        <f t="shared" si="182"/>
        <v>NA</v>
      </c>
      <c r="AT78" s="66" t="str">
        <f t="shared" si="183"/>
        <v>NA</v>
      </c>
      <c r="AU78" s="66" t="str">
        <f t="shared" si="184"/>
        <v>NA</v>
      </c>
      <c r="AV78" s="66" t="str">
        <f t="shared" si="185"/>
        <v>NA</v>
      </c>
      <c r="AW78" s="66" t="str">
        <f t="shared" si="186"/>
        <v>NA</v>
      </c>
      <c r="AX78" s="66" t="str">
        <f>IFERROR(AL78-AI78,"NA")</f>
        <v>NA</v>
      </c>
      <c r="AY78" s="67" t="str">
        <f>IFERROR((AD78+F78+G78)/AA78, "NA")</f>
        <v>NA</v>
      </c>
    </row>
    <row r="79" spans="1:56" hidden="1" x14ac:dyDescent="0.2">
      <c r="A79" s="52"/>
      <c r="Y79" s="49">
        <f t="shared" si="188"/>
        <v>0</v>
      </c>
      <c r="Z79" s="49">
        <f t="shared" si="167"/>
        <v>0</v>
      </c>
      <c r="AA79" s="49">
        <f t="shared" si="168"/>
        <v>0</v>
      </c>
      <c r="AB79" s="49">
        <f t="shared" si="169"/>
        <v>0</v>
      </c>
      <c r="AC79" s="49">
        <f t="shared" si="170"/>
        <v>0</v>
      </c>
      <c r="AD79" s="49">
        <f t="shared" si="171"/>
        <v>0</v>
      </c>
      <c r="AE79" s="49">
        <f t="shared" si="172"/>
        <v>0</v>
      </c>
      <c r="AF79" s="49">
        <f t="shared" si="173"/>
        <v>0</v>
      </c>
      <c r="AG79" s="49">
        <f t="shared" si="189"/>
        <v>0</v>
      </c>
      <c r="AH79" s="65"/>
      <c r="AI79" s="66" t="str">
        <f t="shared" si="174"/>
        <v>NA</v>
      </c>
      <c r="AJ79" s="66"/>
      <c r="AK79" s="66" t="str">
        <f t="shared" si="175"/>
        <v>NA</v>
      </c>
      <c r="AL79" s="66" t="str">
        <f t="shared" si="176"/>
        <v>NA</v>
      </c>
      <c r="AM79" s="66" t="str">
        <f t="shared" si="190"/>
        <v>NA</v>
      </c>
      <c r="AN79" s="65" t="str">
        <f t="shared" si="177"/>
        <v>NA</v>
      </c>
      <c r="AO79" s="65" t="str">
        <f t="shared" si="178"/>
        <v>NA</v>
      </c>
      <c r="AP79" s="65" t="str">
        <f t="shared" si="179"/>
        <v>NA</v>
      </c>
      <c r="AQ79" s="65" t="str">
        <f t="shared" si="180"/>
        <v>NA</v>
      </c>
      <c r="AR79" s="65" t="str">
        <f t="shared" si="181"/>
        <v>NA</v>
      </c>
      <c r="AS79" s="65" t="str">
        <f t="shared" si="182"/>
        <v>NA</v>
      </c>
      <c r="AT79" s="66" t="str">
        <f t="shared" si="183"/>
        <v>NA</v>
      </c>
      <c r="AU79" s="66" t="str">
        <f t="shared" si="184"/>
        <v>NA</v>
      </c>
      <c r="AV79" s="66" t="str">
        <f t="shared" si="185"/>
        <v>NA</v>
      </c>
      <c r="AW79" s="66" t="str">
        <f t="shared" si="186"/>
        <v>NA</v>
      </c>
      <c r="AX79" s="66" t="str">
        <f t="shared" si="191"/>
        <v>NA</v>
      </c>
      <c r="AY79" s="67" t="str">
        <f t="shared" si="187"/>
        <v>NA</v>
      </c>
    </row>
    <row r="80" spans="1:56" s="47" customFormat="1" x14ac:dyDescent="0.2">
      <c r="A80" s="54" t="s">
        <v>32</v>
      </c>
      <c r="B80" s="58">
        <f>SUM(B68:B79)</f>
        <v>14</v>
      </c>
      <c r="C80" s="58">
        <f t="shared" ref="C80:AA80" si="192">SUM(C68:C79)</f>
        <v>2</v>
      </c>
      <c r="D80" s="58">
        <f t="shared" si="192"/>
        <v>0</v>
      </c>
      <c r="E80" s="58">
        <f t="shared" si="192"/>
        <v>0</v>
      </c>
      <c r="F80" s="58">
        <f t="shared" si="192"/>
        <v>1</v>
      </c>
      <c r="G80" s="58">
        <f t="shared" si="192"/>
        <v>0</v>
      </c>
      <c r="H80" s="58">
        <f t="shared" si="192"/>
        <v>0</v>
      </c>
      <c r="I80" s="58">
        <f t="shared" si="192"/>
        <v>0</v>
      </c>
      <c r="J80" s="58">
        <f t="shared" si="192"/>
        <v>7</v>
      </c>
      <c r="K80" s="58">
        <f t="shared" si="192"/>
        <v>1</v>
      </c>
      <c r="L80" s="58">
        <f t="shared" si="192"/>
        <v>8</v>
      </c>
      <c r="M80" s="58">
        <f t="shared" si="192"/>
        <v>4</v>
      </c>
      <c r="N80" s="58">
        <f t="shared" si="192"/>
        <v>0</v>
      </c>
      <c r="O80" s="58">
        <f t="shared" si="192"/>
        <v>6</v>
      </c>
      <c r="P80" s="58">
        <f t="shared" si="192"/>
        <v>6</v>
      </c>
      <c r="Q80" s="58">
        <f t="shared" si="192"/>
        <v>3</v>
      </c>
      <c r="R80" s="58">
        <f t="shared" si="192"/>
        <v>0</v>
      </c>
      <c r="S80" s="58">
        <f t="shared" si="192"/>
        <v>3</v>
      </c>
      <c r="T80" s="58">
        <f t="shared" si="192"/>
        <v>1</v>
      </c>
      <c r="U80" s="58">
        <f t="shared" si="192"/>
        <v>1</v>
      </c>
      <c r="V80" s="58">
        <f t="shared" si="192"/>
        <v>0</v>
      </c>
      <c r="W80" s="58">
        <f t="shared" si="192"/>
        <v>0</v>
      </c>
      <c r="X80" s="58">
        <f t="shared" si="192"/>
        <v>0</v>
      </c>
      <c r="Y80" s="58">
        <f t="shared" si="192"/>
        <v>16</v>
      </c>
      <c r="Z80" s="58">
        <f t="shared" si="192"/>
        <v>32</v>
      </c>
      <c r="AA80" s="58">
        <f t="shared" si="192"/>
        <v>40</v>
      </c>
      <c r="AB80" s="58">
        <f t="shared" ref="AB80:AG80" si="193">SUM(AB68:AB79)</f>
        <v>24</v>
      </c>
      <c r="AC80" s="58">
        <f t="shared" si="193"/>
        <v>18</v>
      </c>
      <c r="AD80" s="58">
        <f t="shared" si="193"/>
        <v>24</v>
      </c>
      <c r="AE80" s="58">
        <f t="shared" si="193"/>
        <v>8</v>
      </c>
      <c r="AF80" s="58">
        <f t="shared" si="193"/>
        <v>9</v>
      </c>
      <c r="AG80" s="58">
        <f t="shared" si="193"/>
        <v>7</v>
      </c>
      <c r="AH80" s="68"/>
      <c r="AI80" s="69">
        <f t="shared" si="174"/>
        <v>0.5</v>
      </c>
      <c r="AJ80" s="69"/>
      <c r="AK80" s="69">
        <f t="shared" si="175"/>
        <v>0.6</v>
      </c>
      <c r="AL80" s="69">
        <f t="shared" si="176"/>
        <v>0.5625</v>
      </c>
      <c r="AM80" s="69">
        <f t="shared" si="190"/>
        <v>1.1625000000000001</v>
      </c>
      <c r="AN80" s="68">
        <f t="shared" si="177"/>
        <v>0.2</v>
      </c>
      <c r="AO80" s="68">
        <f t="shared" si="178"/>
        <v>0.2</v>
      </c>
      <c r="AP80" s="68">
        <f t="shared" si="179"/>
        <v>0.6</v>
      </c>
      <c r="AQ80" s="68">
        <f>IFERROR(AE80/$AB80, "NA")</f>
        <v>0.33333333333333331</v>
      </c>
      <c r="AR80" s="68">
        <f>IFERROR(AF80/$AB80, "NA")</f>
        <v>0.375</v>
      </c>
      <c r="AS80" s="68">
        <f>IFERROR(AG80/$AB80, "NA")</f>
        <v>0.29166666666666669</v>
      </c>
      <c r="AT80" s="69">
        <f t="shared" si="183"/>
        <v>0.125</v>
      </c>
      <c r="AU80" s="69">
        <f t="shared" si="184"/>
        <v>0.16666666666666666</v>
      </c>
      <c r="AV80" s="69">
        <f t="shared" si="185"/>
        <v>0.70833333333333337</v>
      </c>
      <c r="AW80" s="69">
        <f t="shared" si="186"/>
        <v>0.66666666666666663</v>
      </c>
      <c r="AX80" s="69">
        <f t="shared" si="191"/>
        <v>6.25E-2</v>
      </c>
      <c r="AY80" s="70">
        <f>IFERROR((AD80+F80+G80)/AA80, "NA")</f>
        <v>0.625</v>
      </c>
      <c r="BB80" s="51"/>
      <c r="BC80" s="51"/>
      <c r="BD80" s="51"/>
    </row>
    <row r="82" spans="1:56" x14ac:dyDescent="0.2">
      <c r="A82" s="47" t="s">
        <v>395</v>
      </c>
    </row>
    <row r="83" spans="1:56" x14ac:dyDescent="0.2">
      <c r="A83" s="56"/>
      <c r="B83" s="59" t="s">
        <v>5</v>
      </c>
      <c r="C83" s="59" t="s">
        <v>6</v>
      </c>
      <c r="D83" s="59" t="s">
        <v>7</v>
      </c>
      <c r="E83" s="59" t="s">
        <v>8</v>
      </c>
      <c r="F83" s="59" t="s">
        <v>18</v>
      </c>
      <c r="G83" s="59" t="s">
        <v>19</v>
      </c>
      <c r="H83" s="59" t="s">
        <v>9</v>
      </c>
      <c r="I83" s="59" t="s">
        <v>169</v>
      </c>
      <c r="J83" s="59" t="s">
        <v>10</v>
      </c>
      <c r="K83" s="59" t="s">
        <v>11</v>
      </c>
      <c r="L83" s="59" t="s">
        <v>12</v>
      </c>
      <c r="M83" s="59" t="s">
        <v>20</v>
      </c>
      <c r="N83" s="59" t="s">
        <v>197</v>
      </c>
      <c r="O83" s="59" t="s">
        <v>21</v>
      </c>
      <c r="P83" s="59" t="s">
        <v>74</v>
      </c>
      <c r="Q83" s="59" t="s">
        <v>22</v>
      </c>
      <c r="R83" s="59" t="s">
        <v>23</v>
      </c>
      <c r="S83" s="59" t="s">
        <v>168</v>
      </c>
      <c r="T83" s="59" t="s">
        <v>75</v>
      </c>
      <c r="U83" s="59" t="s">
        <v>27</v>
      </c>
      <c r="V83" s="59" t="s">
        <v>172</v>
      </c>
      <c r="W83" s="59" t="s">
        <v>28</v>
      </c>
      <c r="X83" s="59" t="s">
        <v>170</v>
      </c>
      <c r="Y83" s="59" t="s">
        <v>29</v>
      </c>
      <c r="Z83" s="59" t="s">
        <v>4</v>
      </c>
      <c r="AA83" s="59" t="s">
        <v>13</v>
      </c>
      <c r="AB83" s="59" t="s">
        <v>26</v>
      </c>
      <c r="AC83" s="59" t="s">
        <v>30</v>
      </c>
      <c r="AD83" s="59" t="s">
        <v>31</v>
      </c>
      <c r="AE83" s="59" t="s">
        <v>24</v>
      </c>
      <c r="AF83" s="59" t="s">
        <v>25</v>
      </c>
      <c r="AG83" s="59" t="s">
        <v>76</v>
      </c>
      <c r="AH83" s="73"/>
      <c r="AI83" s="71" t="s">
        <v>14</v>
      </c>
      <c r="AJ83" s="71"/>
      <c r="AK83" s="71" t="s">
        <v>15</v>
      </c>
      <c r="AL83" s="71" t="s">
        <v>16</v>
      </c>
      <c r="AM83" s="71" t="s">
        <v>17</v>
      </c>
      <c r="AN83" s="71" t="s">
        <v>44</v>
      </c>
      <c r="AO83" s="71" t="s">
        <v>43</v>
      </c>
      <c r="AP83" s="71" t="s">
        <v>40</v>
      </c>
      <c r="AQ83" s="73"/>
      <c r="AR83" s="73"/>
      <c r="AS83" s="73"/>
      <c r="AT83" s="71" t="s">
        <v>47</v>
      </c>
      <c r="AU83" s="71" t="s">
        <v>48</v>
      </c>
      <c r="AV83" s="71" t="s">
        <v>51</v>
      </c>
      <c r="AW83" s="71" t="s">
        <v>49</v>
      </c>
      <c r="AX83" s="63" t="s">
        <v>50</v>
      </c>
      <c r="AY83" s="64" t="s">
        <v>60</v>
      </c>
    </row>
    <row r="84" spans="1:56" x14ac:dyDescent="0.2">
      <c r="A84" s="52" t="s">
        <v>318</v>
      </c>
      <c r="B84" s="49">
        <v>1</v>
      </c>
      <c r="J84" s="49">
        <v>1</v>
      </c>
      <c r="P84" s="49">
        <v>1</v>
      </c>
      <c r="Q84" s="49">
        <v>1</v>
      </c>
      <c r="Y84" s="49">
        <f>B84+C84+D84+E84</f>
        <v>1</v>
      </c>
      <c r="Z84" s="49">
        <f t="shared" ref="Z84:Z95" si="194">B84+C84+D84+E84+F84+L84+Q84+R84+T84+S84</f>
        <v>2</v>
      </c>
      <c r="AA84" s="49">
        <f t="shared" ref="AA84:AA95" si="195">B84+C84+D84+E84+F84+G84+H84+J84+K84+L84+Q84+R84+T84+S84+I84</f>
        <v>3</v>
      </c>
      <c r="AB84" s="49">
        <f t="shared" ref="AB84:AB95" si="196">Y84+H84+F84+Q84+R84+T84+S84+I84</f>
        <v>2</v>
      </c>
      <c r="AC84" s="49">
        <f t="shared" ref="AC84:AC95" si="197">B84+2*C84+3*D84+4*E84</f>
        <v>1</v>
      </c>
      <c r="AD84" s="49">
        <f t="shared" ref="AD84:AD95" si="198">Y84+J84+K84</f>
        <v>2</v>
      </c>
      <c r="AE84" s="49">
        <f t="shared" ref="AE84:AE95" si="199">M84+Q84+U84+V84</f>
        <v>1</v>
      </c>
      <c r="AF84" s="49">
        <f t="shared" ref="AF84:AF95" si="200">O84+R84+W84+S84+I84</f>
        <v>0</v>
      </c>
      <c r="AG84" s="49">
        <f>T84+P84</f>
        <v>1</v>
      </c>
      <c r="AH84" s="65"/>
      <c r="AI84" s="66">
        <f t="shared" ref="AI84:AI96" si="201">IF(Z84=0,"NA",Y84/Z84)</f>
        <v>0.5</v>
      </c>
      <c r="AJ84" s="66"/>
      <c r="AK84" s="66">
        <f t="shared" ref="AK84:AK96" si="202">IF(AA84=0,"NA",(Y84+J84+K84)/AA84)</f>
        <v>0.66666666666666663</v>
      </c>
      <c r="AL84" s="66">
        <f t="shared" ref="AL84:AL96" si="203">IFERROR(AC84/Z84,"NA")</f>
        <v>0.5</v>
      </c>
      <c r="AM84" s="66">
        <f>IFERROR(AK84+AL84,"NA")</f>
        <v>1.1666666666666665</v>
      </c>
      <c r="AN84" s="65">
        <f t="shared" ref="AN84:AN96" si="204">IFERROR(L84/AA84,"NA")</f>
        <v>0</v>
      </c>
      <c r="AO84" s="65">
        <f t="shared" ref="AO84:AO96" si="205">IFERROR((J84+K84)/AA84,"NA")</f>
        <v>0.33333333333333331</v>
      </c>
      <c r="AP84" s="65">
        <f t="shared" ref="AP84:AP96" si="206">IFERROR(AB84/AA84,"NA")</f>
        <v>0.66666666666666663</v>
      </c>
      <c r="AQ84" s="65"/>
      <c r="AR84" s="65"/>
      <c r="AS84" s="65"/>
      <c r="AT84" s="66">
        <f t="shared" ref="AT84:AT96" si="207">IFERROR((H84+Q84+R84)/AB84,"NA")</f>
        <v>0.5</v>
      </c>
      <c r="AU84" s="66">
        <f t="shared" ref="AU84:AU96" si="208">IFERROR((H84+Q84+R84+U84+W84)/AB84,"NA")</f>
        <v>0.5</v>
      </c>
      <c r="AV84" s="66">
        <f t="shared" ref="AV84:AV96" si="209">IFERROR((F84+Y84)/AB84,"NA")</f>
        <v>0.5</v>
      </c>
      <c r="AW84" s="66">
        <f t="shared" ref="AW84:AW96" si="210">IFERROR(Y84/AB84,"NA")</f>
        <v>0.5</v>
      </c>
      <c r="AX84" s="66">
        <f>IFERROR(AL84-AI84,"NA")</f>
        <v>0</v>
      </c>
      <c r="AY84" s="67">
        <f t="shared" ref="AY84:AY95" si="211">IFERROR((AD84+F84+G84)/AA84, "NA")</f>
        <v>0.66666666666666663</v>
      </c>
      <c r="BA84" s="48" t="s">
        <v>332</v>
      </c>
      <c r="BB84" s="49">
        <v>4</v>
      </c>
    </row>
    <row r="85" spans="1:56" x14ac:dyDescent="0.2">
      <c r="A85" s="52" t="s">
        <v>188</v>
      </c>
      <c r="B85" s="49">
        <v>2</v>
      </c>
      <c r="C85" s="49">
        <v>1</v>
      </c>
      <c r="P85" s="49">
        <v>3</v>
      </c>
      <c r="Y85" s="49">
        <f t="shared" ref="Y85:Y95" si="212">B85+C85+D85+E85</f>
        <v>3</v>
      </c>
      <c r="Z85" s="49">
        <f t="shared" si="194"/>
        <v>3</v>
      </c>
      <c r="AA85" s="49">
        <f t="shared" si="195"/>
        <v>3</v>
      </c>
      <c r="AB85" s="49">
        <f t="shared" si="196"/>
        <v>3</v>
      </c>
      <c r="AC85" s="49">
        <f t="shared" si="197"/>
        <v>4</v>
      </c>
      <c r="AD85" s="49">
        <f t="shared" si="198"/>
        <v>3</v>
      </c>
      <c r="AE85" s="49">
        <f t="shared" si="199"/>
        <v>0</v>
      </c>
      <c r="AF85" s="49">
        <f t="shared" si="200"/>
        <v>0</v>
      </c>
      <c r="AG85" s="49">
        <f t="shared" ref="AG85:AG95" si="213">T85+P85</f>
        <v>3</v>
      </c>
      <c r="AH85" s="65"/>
      <c r="AI85" s="66">
        <f t="shared" si="201"/>
        <v>1</v>
      </c>
      <c r="AJ85" s="66"/>
      <c r="AK85" s="66">
        <f t="shared" si="202"/>
        <v>1</v>
      </c>
      <c r="AL85" s="66">
        <f t="shared" si="203"/>
        <v>1.3333333333333333</v>
      </c>
      <c r="AM85" s="66">
        <f t="shared" ref="AM85:AM96" si="214">IFERROR(AK85+AL85,"NA")</f>
        <v>2.333333333333333</v>
      </c>
      <c r="AN85" s="65">
        <f t="shared" si="204"/>
        <v>0</v>
      </c>
      <c r="AO85" s="65">
        <f t="shared" si="205"/>
        <v>0</v>
      </c>
      <c r="AP85" s="65">
        <f t="shared" si="206"/>
        <v>1</v>
      </c>
      <c r="AQ85" s="65"/>
      <c r="AR85" s="65"/>
      <c r="AS85" s="65"/>
      <c r="AT85" s="66">
        <f t="shared" si="207"/>
        <v>0</v>
      </c>
      <c r="AU85" s="66">
        <f t="shared" si="208"/>
        <v>0</v>
      </c>
      <c r="AV85" s="66">
        <f t="shared" si="209"/>
        <v>1</v>
      </c>
      <c r="AW85" s="66">
        <f t="shared" si="210"/>
        <v>1</v>
      </c>
      <c r="AX85" s="66">
        <f t="shared" ref="AX85:AX96" si="215">IFERROR(AL85-AI85,"NA")</f>
        <v>0.33333333333333326</v>
      </c>
      <c r="AY85" s="67">
        <f t="shared" si="211"/>
        <v>1</v>
      </c>
      <c r="BA85" s="48" t="s">
        <v>333</v>
      </c>
      <c r="BB85" s="49">
        <v>12</v>
      </c>
    </row>
    <row r="86" spans="1:56" x14ac:dyDescent="0.2">
      <c r="A86" s="52" t="s">
        <v>189</v>
      </c>
      <c r="B86" s="49">
        <v>1</v>
      </c>
      <c r="M86" s="49">
        <v>1</v>
      </c>
      <c r="N86" s="49">
        <v>1</v>
      </c>
      <c r="Q86" s="49">
        <v>1</v>
      </c>
      <c r="S86" s="49">
        <v>1</v>
      </c>
      <c r="Y86" s="49">
        <f t="shared" si="212"/>
        <v>1</v>
      </c>
      <c r="Z86" s="49">
        <f t="shared" si="194"/>
        <v>3</v>
      </c>
      <c r="AA86" s="49">
        <f t="shared" si="195"/>
        <v>3</v>
      </c>
      <c r="AB86" s="49">
        <f t="shared" si="196"/>
        <v>3</v>
      </c>
      <c r="AC86" s="49">
        <f t="shared" si="197"/>
        <v>1</v>
      </c>
      <c r="AD86" s="49">
        <f t="shared" si="198"/>
        <v>1</v>
      </c>
      <c r="AE86" s="49">
        <f t="shared" si="199"/>
        <v>2</v>
      </c>
      <c r="AF86" s="49">
        <f t="shared" si="200"/>
        <v>1</v>
      </c>
      <c r="AG86" s="49">
        <f t="shared" si="213"/>
        <v>0</v>
      </c>
      <c r="AH86" s="65"/>
      <c r="AI86" s="66">
        <f t="shared" si="201"/>
        <v>0.33333333333333331</v>
      </c>
      <c r="AJ86" s="66"/>
      <c r="AK86" s="66">
        <f t="shared" si="202"/>
        <v>0.33333333333333331</v>
      </c>
      <c r="AL86" s="66">
        <f t="shared" si="203"/>
        <v>0.33333333333333331</v>
      </c>
      <c r="AM86" s="66">
        <f t="shared" si="214"/>
        <v>0.66666666666666663</v>
      </c>
      <c r="AN86" s="65">
        <f t="shared" si="204"/>
        <v>0</v>
      </c>
      <c r="AO86" s="65">
        <f t="shared" si="205"/>
        <v>0</v>
      </c>
      <c r="AP86" s="65">
        <f t="shared" si="206"/>
        <v>1</v>
      </c>
      <c r="AQ86" s="65"/>
      <c r="AR86" s="65"/>
      <c r="AS86" s="65"/>
      <c r="AT86" s="66">
        <f t="shared" si="207"/>
        <v>0.33333333333333331</v>
      </c>
      <c r="AU86" s="66">
        <f t="shared" si="208"/>
        <v>0.33333333333333331</v>
      </c>
      <c r="AV86" s="66">
        <f t="shared" si="209"/>
        <v>0.33333333333333331</v>
      </c>
      <c r="AW86" s="66">
        <f t="shared" si="210"/>
        <v>0.33333333333333331</v>
      </c>
      <c r="AX86" s="66">
        <f t="shared" si="215"/>
        <v>0</v>
      </c>
      <c r="AY86" s="67">
        <f t="shared" si="211"/>
        <v>0.33333333333333331</v>
      </c>
    </row>
    <row r="87" spans="1:56" x14ac:dyDescent="0.2">
      <c r="A87" s="52" t="s">
        <v>187</v>
      </c>
      <c r="L87" s="49">
        <v>1</v>
      </c>
      <c r="Q87" s="49">
        <v>2</v>
      </c>
      <c r="Y87" s="49">
        <f t="shared" si="212"/>
        <v>0</v>
      </c>
      <c r="Z87" s="49">
        <f t="shared" si="194"/>
        <v>3</v>
      </c>
      <c r="AA87" s="49">
        <f t="shared" si="195"/>
        <v>3</v>
      </c>
      <c r="AB87" s="49">
        <f t="shared" si="196"/>
        <v>2</v>
      </c>
      <c r="AC87" s="49">
        <f t="shared" si="197"/>
        <v>0</v>
      </c>
      <c r="AD87" s="49">
        <f t="shared" si="198"/>
        <v>0</v>
      </c>
      <c r="AE87" s="49">
        <f t="shared" si="199"/>
        <v>2</v>
      </c>
      <c r="AF87" s="49">
        <f t="shared" si="200"/>
        <v>0</v>
      </c>
      <c r="AG87" s="49">
        <f t="shared" si="213"/>
        <v>0</v>
      </c>
      <c r="AH87" s="65"/>
      <c r="AI87" s="66">
        <f t="shared" si="201"/>
        <v>0</v>
      </c>
      <c r="AJ87" s="66"/>
      <c r="AK87" s="66">
        <f t="shared" si="202"/>
        <v>0</v>
      </c>
      <c r="AL87" s="66">
        <f t="shared" si="203"/>
        <v>0</v>
      </c>
      <c r="AM87" s="66">
        <f t="shared" si="214"/>
        <v>0</v>
      </c>
      <c r="AN87" s="65">
        <f t="shared" si="204"/>
        <v>0.33333333333333331</v>
      </c>
      <c r="AO87" s="65">
        <f t="shared" si="205"/>
        <v>0</v>
      </c>
      <c r="AP87" s="65">
        <f t="shared" si="206"/>
        <v>0.66666666666666663</v>
      </c>
      <c r="AQ87" s="65"/>
      <c r="AR87" s="65"/>
      <c r="AS87" s="65"/>
      <c r="AT87" s="66">
        <f t="shared" si="207"/>
        <v>1</v>
      </c>
      <c r="AU87" s="66">
        <f t="shared" si="208"/>
        <v>1</v>
      </c>
      <c r="AV87" s="66">
        <f t="shared" si="209"/>
        <v>0</v>
      </c>
      <c r="AW87" s="66">
        <f t="shared" si="210"/>
        <v>0</v>
      </c>
      <c r="AX87" s="66">
        <f t="shared" si="215"/>
        <v>0</v>
      </c>
      <c r="AY87" s="67">
        <f t="shared" si="211"/>
        <v>0</v>
      </c>
    </row>
    <row r="88" spans="1:56" x14ac:dyDescent="0.2">
      <c r="A88" s="52" t="s">
        <v>192</v>
      </c>
      <c r="L88" s="49">
        <v>1</v>
      </c>
      <c r="S88" s="49">
        <v>1</v>
      </c>
      <c r="Y88" s="49">
        <f t="shared" si="212"/>
        <v>0</v>
      </c>
      <c r="Z88" s="49">
        <f t="shared" si="194"/>
        <v>2</v>
      </c>
      <c r="AA88" s="49">
        <f t="shared" si="195"/>
        <v>2</v>
      </c>
      <c r="AB88" s="49">
        <f t="shared" si="196"/>
        <v>1</v>
      </c>
      <c r="AC88" s="49">
        <f t="shared" si="197"/>
        <v>0</v>
      </c>
      <c r="AD88" s="49">
        <f t="shared" si="198"/>
        <v>0</v>
      </c>
      <c r="AE88" s="49">
        <f t="shared" si="199"/>
        <v>0</v>
      </c>
      <c r="AF88" s="49">
        <f t="shared" si="200"/>
        <v>1</v>
      </c>
      <c r="AG88" s="49">
        <f t="shared" si="213"/>
        <v>0</v>
      </c>
      <c r="AH88" s="65"/>
      <c r="AI88" s="66">
        <f t="shared" si="201"/>
        <v>0</v>
      </c>
      <c r="AJ88" s="66"/>
      <c r="AK88" s="66">
        <f t="shared" si="202"/>
        <v>0</v>
      </c>
      <c r="AL88" s="66">
        <f t="shared" si="203"/>
        <v>0</v>
      </c>
      <c r="AM88" s="66">
        <f t="shared" si="214"/>
        <v>0</v>
      </c>
      <c r="AN88" s="65">
        <f t="shared" si="204"/>
        <v>0.5</v>
      </c>
      <c r="AO88" s="65">
        <f t="shared" si="205"/>
        <v>0</v>
      </c>
      <c r="AP88" s="65">
        <f t="shared" si="206"/>
        <v>0.5</v>
      </c>
      <c r="AQ88" s="65"/>
      <c r="AR88" s="65"/>
      <c r="AS88" s="65"/>
      <c r="AT88" s="66">
        <f t="shared" si="207"/>
        <v>0</v>
      </c>
      <c r="AU88" s="66">
        <f t="shared" si="208"/>
        <v>0</v>
      </c>
      <c r="AV88" s="66">
        <f t="shared" si="209"/>
        <v>0</v>
      </c>
      <c r="AW88" s="66">
        <f t="shared" si="210"/>
        <v>0</v>
      </c>
      <c r="AX88" s="66">
        <f t="shared" si="215"/>
        <v>0</v>
      </c>
      <c r="AY88" s="67">
        <f t="shared" si="211"/>
        <v>0</v>
      </c>
    </row>
    <row r="89" spans="1:56" x14ac:dyDescent="0.2">
      <c r="A89" s="52" t="s">
        <v>191</v>
      </c>
      <c r="J89" s="49">
        <v>2</v>
      </c>
      <c r="Y89" s="49">
        <f t="shared" si="212"/>
        <v>0</v>
      </c>
      <c r="Z89" s="49">
        <f t="shared" si="194"/>
        <v>0</v>
      </c>
      <c r="AA89" s="49">
        <f t="shared" si="195"/>
        <v>2</v>
      </c>
      <c r="AB89" s="49">
        <f t="shared" si="196"/>
        <v>0</v>
      </c>
      <c r="AC89" s="49">
        <f t="shared" si="197"/>
        <v>0</v>
      </c>
      <c r="AD89" s="49">
        <f t="shared" si="198"/>
        <v>2</v>
      </c>
      <c r="AE89" s="49">
        <f t="shared" si="199"/>
        <v>0</v>
      </c>
      <c r="AF89" s="49">
        <f t="shared" si="200"/>
        <v>0</v>
      </c>
      <c r="AG89" s="49">
        <f t="shared" si="213"/>
        <v>0</v>
      </c>
      <c r="AH89" s="65"/>
      <c r="AI89" s="66" t="str">
        <f t="shared" si="201"/>
        <v>NA</v>
      </c>
      <c r="AJ89" s="66"/>
      <c r="AK89" s="66">
        <f t="shared" si="202"/>
        <v>1</v>
      </c>
      <c r="AL89" s="66" t="str">
        <f t="shared" si="203"/>
        <v>NA</v>
      </c>
      <c r="AM89" s="66" t="str">
        <f t="shared" si="214"/>
        <v>NA</v>
      </c>
      <c r="AN89" s="65">
        <f t="shared" si="204"/>
        <v>0</v>
      </c>
      <c r="AO89" s="65">
        <f t="shared" si="205"/>
        <v>1</v>
      </c>
      <c r="AP89" s="65">
        <f t="shared" si="206"/>
        <v>0</v>
      </c>
      <c r="AQ89" s="65"/>
      <c r="AR89" s="65"/>
      <c r="AS89" s="65"/>
      <c r="AT89" s="66" t="str">
        <f t="shared" si="207"/>
        <v>NA</v>
      </c>
      <c r="AU89" s="66" t="str">
        <f t="shared" si="208"/>
        <v>NA</v>
      </c>
      <c r="AV89" s="66" t="str">
        <f t="shared" si="209"/>
        <v>NA</v>
      </c>
      <c r="AW89" s="66" t="str">
        <f t="shared" si="210"/>
        <v>NA</v>
      </c>
      <c r="AX89" s="66" t="str">
        <f t="shared" si="215"/>
        <v>NA</v>
      </c>
      <c r="AY89" s="67">
        <f t="shared" si="211"/>
        <v>1</v>
      </c>
    </row>
    <row r="90" spans="1:56" x14ac:dyDescent="0.2">
      <c r="A90" s="52" t="s">
        <v>195</v>
      </c>
      <c r="C90" s="49">
        <v>1</v>
      </c>
      <c r="P90" s="49">
        <v>1</v>
      </c>
      <c r="Q90" s="49">
        <v>1</v>
      </c>
      <c r="Y90" s="49">
        <f t="shared" si="212"/>
        <v>1</v>
      </c>
      <c r="Z90" s="49">
        <f t="shared" si="194"/>
        <v>2</v>
      </c>
      <c r="AA90" s="49">
        <f t="shared" si="195"/>
        <v>2</v>
      </c>
      <c r="AB90" s="49">
        <f t="shared" si="196"/>
        <v>2</v>
      </c>
      <c r="AC90" s="49">
        <f t="shared" si="197"/>
        <v>2</v>
      </c>
      <c r="AD90" s="49">
        <f t="shared" si="198"/>
        <v>1</v>
      </c>
      <c r="AE90" s="49">
        <f t="shared" si="199"/>
        <v>1</v>
      </c>
      <c r="AF90" s="49">
        <f t="shared" si="200"/>
        <v>0</v>
      </c>
      <c r="AG90" s="49">
        <f t="shared" si="213"/>
        <v>1</v>
      </c>
      <c r="AH90" s="65"/>
      <c r="AI90" s="66">
        <f t="shared" si="201"/>
        <v>0.5</v>
      </c>
      <c r="AJ90" s="66"/>
      <c r="AK90" s="66">
        <f t="shared" si="202"/>
        <v>0.5</v>
      </c>
      <c r="AL90" s="66">
        <f t="shared" si="203"/>
        <v>1</v>
      </c>
      <c r="AM90" s="66">
        <f t="shared" si="214"/>
        <v>1.5</v>
      </c>
      <c r="AN90" s="65">
        <f t="shared" si="204"/>
        <v>0</v>
      </c>
      <c r="AO90" s="65">
        <f t="shared" si="205"/>
        <v>0</v>
      </c>
      <c r="AP90" s="65">
        <f t="shared" si="206"/>
        <v>1</v>
      </c>
      <c r="AQ90" s="65"/>
      <c r="AR90" s="65"/>
      <c r="AS90" s="65"/>
      <c r="AT90" s="66">
        <f t="shared" si="207"/>
        <v>0.5</v>
      </c>
      <c r="AU90" s="66">
        <f t="shared" si="208"/>
        <v>0.5</v>
      </c>
      <c r="AV90" s="66">
        <f t="shared" si="209"/>
        <v>0.5</v>
      </c>
      <c r="AW90" s="66">
        <f t="shared" si="210"/>
        <v>0.5</v>
      </c>
      <c r="AX90" s="66">
        <f t="shared" si="215"/>
        <v>0.5</v>
      </c>
      <c r="AY90" s="67">
        <f t="shared" si="211"/>
        <v>0.5</v>
      </c>
    </row>
    <row r="91" spans="1:56" x14ac:dyDescent="0.2">
      <c r="A91" s="52" t="s">
        <v>319</v>
      </c>
      <c r="B91" s="49">
        <v>1</v>
      </c>
      <c r="K91" s="49">
        <v>1</v>
      </c>
      <c r="M91" s="49">
        <v>1</v>
      </c>
      <c r="N91" s="49">
        <v>1</v>
      </c>
      <c r="Y91" s="49">
        <f t="shared" si="212"/>
        <v>1</v>
      </c>
      <c r="Z91" s="49">
        <f t="shared" si="194"/>
        <v>1</v>
      </c>
      <c r="AA91" s="49">
        <f t="shared" si="195"/>
        <v>2</v>
      </c>
      <c r="AB91" s="49">
        <f t="shared" si="196"/>
        <v>1</v>
      </c>
      <c r="AC91" s="49">
        <f t="shared" si="197"/>
        <v>1</v>
      </c>
      <c r="AD91" s="49">
        <f t="shared" si="198"/>
        <v>2</v>
      </c>
      <c r="AE91" s="49">
        <f t="shared" si="199"/>
        <v>1</v>
      </c>
      <c r="AF91" s="49">
        <f t="shared" si="200"/>
        <v>0</v>
      </c>
      <c r="AG91" s="49">
        <f t="shared" si="213"/>
        <v>0</v>
      </c>
      <c r="AH91" s="65"/>
      <c r="AI91" s="66">
        <f t="shared" si="201"/>
        <v>1</v>
      </c>
      <c r="AJ91" s="66"/>
      <c r="AK91" s="66">
        <f t="shared" si="202"/>
        <v>1</v>
      </c>
      <c r="AL91" s="66">
        <f t="shared" si="203"/>
        <v>1</v>
      </c>
      <c r="AM91" s="66">
        <f t="shared" si="214"/>
        <v>2</v>
      </c>
      <c r="AN91" s="65">
        <f t="shared" si="204"/>
        <v>0</v>
      </c>
      <c r="AO91" s="65">
        <f t="shared" si="205"/>
        <v>0.5</v>
      </c>
      <c r="AP91" s="65">
        <f t="shared" si="206"/>
        <v>0.5</v>
      </c>
      <c r="AQ91" s="65"/>
      <c r="AR91" s="65"/>
      <c r="AS91" s="65"/>
      <c r="AT91" s="66">
        <f t="shared" si="207"/>
        <v>0</v>
      </c>
      <c r="AU91" s="66">
        <f t="shared" si="208"/>
        <v>0</v>
      </c>
      <c r="AV91" s="66">
        <f t="shared" si="209"/>
        <v>1</v>
      </c>
      <c r="AW91" s="66">
        <f t="shared" si="210"/>
        <v>1</v>
      </c>
      <c r="AX91" s="66">
        <f t="shared" si="215"/>
        <v>0</v>
      </c>
      <c r="AY91" s="67">
        <f t="shared" si="211"/>
        <v>1</v>
      </c>
    </row>
    <row r="92" spans="1:56" x14ac:dyDescent="0.2">
      <c r="A92" s="52" t="s">
        <v>243</v>
      </c>
      <c r="J92" s="49">
        <v>1</v>
      </c>
      <c r="K92" s="49">
        <v>1</v>
      </c>
      <c r="Y92" s="49">
        <f t="shared" si="212"/>
        <v>0</v>
      </c>
      <c r="Z92" s="49">
        <f t="shared" si="194"/>
        <v>0</v>
      </c>
      <c r="AA92" s="49">
        <f t="shared" si="195"/>
        <v>2</v>
      </c>
      <c r="AB92" s="49">
        <f t="shared" si="196"/>
        <v>0</v>
      </c>
      <c r="AC92" s="49">
        <f t="shared" si="197"/>
        <v>0</v>
      </c>
      <c r="AD92" s="49">
        <f t="shared" si="198"/>
        <v>2</v>
      </c>
      <c r="AE92" s="49">
        <f t="shared" si="199"/>
        <v>0</v>
      </c>
      <c r="AF92" s="49">
        <f t="shared" si="200"/>
        <v>0</v>
      </c>
      <c r="AG92" s="49">
        <f t="shared" si="213"/>
        <v>0</v>
      </c>
      <c r="AH92" s="65"/>
      <c r="AI92" s="66" t="str">
        <f t="shared" si="201"/>
        <v>NA</v>
      </c>
      <c r="AJ92" s="66"/>
      <c r="AK92" s="66">
        <f t="shared" si="202"/>
        <v>1</v>
      </c>
      <c r="AL92" s="66" t="str">
        <f t="shared" si="203"/>
        <v>NA</v>
      </c>
      <c r="AM92" s="66" t="str">
        <f t="shared" si="214"/>
        <v>NA</v>
      </c>
      <c r="AN92" s="65">
        <f t="shared" si="204"/>
        <v>0</v>
      </c>
      <c r="AO92" s="65">
        <f t="shared" si="205"/>
        <v>1</v>
      </c>
      <c r="AP92" s="65">
        <f t="shared" si="206"/>
        <v>0</v>
      </c>
      <c r="AQ92" s="65"/>
      <c r="AR92" s="65"/>
      <c r="AS92" s="65"/>
      <c r="AT92" s="66" t="str">
        <f t="shared" si="207"/>
        <v>NA</v>
      </c>
      <c r="AU92" s="66" t="str">
        <f t="shared" si="208"/>
        <v>NA</v>
      </c>
      <c r="AV92" s="66" t="str">
        <f t="shared" si="209"/>
        <v>NA</v>
      </c>
      <c r="AW92" s="66" t="str">
        <f t="shared" si="210"/>
        <v>NA</v>
      </c>
      <c r="AX92" s="66" t="str">
        <f t="shared" si="215"/>
        <v>NA</v>
      </c>
      <c r="AY92" s="67">
        <f t="shared" si="211"/>
        <v>1</v>
      </c>
    </row>
    <row r="93" spans="1:56" x14ac:dyDescent="0.2">
      <c r="A93" s="52" t="s">
        <v>320</v>
      </c>
      <c r="L93" s="49">
        <v>2</v>
      </c>
      <c r="Y93" s="49">
        <f t="shared" si="212"/>
        <v>0</v>
      </c>
      <c r="Z93" s="49">
        <f t="shared" si="194"/>
        <v>2</v>
      </c>
      <c r="AA93" s="49">
        <f t="shared" si="195"/>
        <v>2</v>
      </c>
      <c r="AB93" s="49">
        <f t="shared" si="196"/>
        <v>0</v>
      </c>
      <c r="AC93" s="49">
        <f t="shared" si="197"/>
        <v>0</v>
      </c>
      <c r="AD93" s="49">
        <f t="shared" si="198"/>
        <v>0</v>
      </c>
      <c r="AE93" s="49">
        <f t="shared" si="199"/>
        <v>0</v>
      </c>
      <c r="AF93" s="49">
        <f t="shared" si="200"/>
        <v>0</v>
      </c>
      <c r="AG93" s="49">
        <f t="shared" si="213"/>
        <v>0</v>
      </c>
      <c r="AH93" s="65"/>
      <c r="AI93" s="66">
        <f t="shared" si="201"/>
        <v>0</v>
      </c>
      <c r="AJ93" s="66"/>
      <c r="AK93" s="66">
        <f t="shared" si="202"/>
        <v>0</v>
      </c>
      <c r="AL93" s="66">
        <f t="shared" si="203"/>
        <v>0</v>
      </c>
      <c r="AM93" s="66">
        <f>IFERROR(AK93+AL93,"NA")</f>
        <v>0</v>
      </c>
      <c r="AN93" s="65">
        <f t="shared" si="204"/>
        <v>1</v>
      </c>
      <c r="AO93" s="65">
        <f t="shared" si="205"/>
        <v>0</v>
      </c>
      <c r="AP93" s="65">
        <f t="shared" si="206"/>
        <v>0</v>
      </c>
      <c r="AQ93" s="65"/>
      <c r="AR93" s="65"/>
      <c r="AS93" s="65"/>
      <c r="AT93" s="66" t="str">
        <f t="shared" si="207"/>
        <v>NA</v>
      </c>
      <c r="AU93" s="66" t="str">
        <f t="shared" si="208"/>
        <v>NA</v>
      </c>
      <c r="AV93" s="66" t="str">
        <f t="shared" si="209"/>
        <v>NA</v>
      </c>
      <c r="AW93" s="66" t="str">
        <f t="shared" si="210"/>
        <v>NA</v>
      </c>
      <c r="AX93" s="66">
        <f>IFERROR(AL93-AI93,"NA")</f>
        <v>0</v>
      </c>
      <c r="AY93" s="67">
        <f t="shared" si="211"/>
        <v>0</v>
      </c>
    </row>
    <row r="94" spans="1:56" hidden="1" x14ac:dyDescent="0.2">
      <c r="A94" s="52"/>
      <c r="Y94" s="49">
        <f t="shared" si="212"/>
        <v>0</v>
      </c>
      <c r="Z94" s="49">
        <f t="shared" si="194"/>
        <v>0</v>
      </c>
      <c r="AA94" s="49">
        <f t="shared" si="195"/>
        <v>0</v>
      </c>
      <c r="AB94" s="49">
        <f t="shared" si="196"/>
        <v>0</v>
      </c>
      <c r="AC94" s="49">
        <f t="shared" si="197"/>
        <v>0</v>
      </c>
      <c r="AD94" s="49">
        <f t="shared" si="198"/>
        <v>0</v>
      </c>
      <c r="AE94" s="49">
        <f t="shared" si="199"/>
        <v>0</v>
      </c>
      <c r="AF94" s="49">
        <f t="shared" si="200"/>
        <v>0</v>
      </c>
      <c r="AG94" s="49">
        <f t="shared" si="213"/>
        <v>0</v>
      </c>
      <c r="AH94" s="65"/>
      <c r="AI94" s="66" t="str">
        <f t="shared" si="201"/>
        <v>NA</v>
      </c>
      <c r="AJ94" s="66"/>
      <c r="AK94" s="66" t="str">
        <f t="shared" si="202"/>
        <v>NA</v>
      </c>
      <c r="AL94" s="66" t="str">
        <f t="shared" si="203"/>
        <v>NA</v>
      </c>
      <c r="AM94" s="66" t="str">
        <f>IFERROR(AK94+AL94,"NA")</f>
        <v>NA</v>
      </c>
      <c r="AN94" s="65" t="str">
        <f t="shared" si="204"/>
        <v>NA</v>
      </c>
      <c r="AO94" s="65" t="str">
        <f t="shared" si="205"/>
        <v>NA</v>
      </c>
      <c r="AP94" s="65" t="str">
        <f t="shared" si="206"/>
        <v>NA</v>
      </c>
      <c r="AQ94" s="65"/>
      <c r="AR94" s="65"/>
      <c r="AS94" s="65"/>
      <c r="AT94" s="66" t="str">
        <f t="shared" si="207"/>
        <v>NA</v>
      </c>
      <c r="AU94" s="66" t="str">
        <f t="shared" si="208"/>
        <v>NA</v>
      </c>
      <c r="AV94" s="66" t="str">
        <f t="shared" si="209"/>
        <v>NA</v>
      </c>
      <c r="AW94" s="66" t="str">
        <f t="shared" si="210"/>
        <v>NA</v>
      </c>
      <c r="AX94" s="66" t="str">
        <f>IFERROR(AL94-AI94,"NA")</f>
        <v>NA</v>
      </c>
      <c r="AY94" s="67" t="str">
        <f>IFERROR((AD94+F94+G94)/AA94, "NA")</f>
        <v>NA</v>
      </c>
    </row>
    <row r="95" spans="1:56" hidden="1" x14ac:dyDescent="0.2">
      <c r="A95" s="52"/>
      <c r="Y95" s="49">
        <f t="shared" si="212"/>
        <v>0</v>
      </c>
      <c r="Z95" s="49">
        <f t="shared" si="194"/>
        <v>0</v>
      </c>
      <c r="AA95" s="49">
        <f t="shared" si="195"/>
        <v>0</v>
      </c>
      <c r="AB95" s="49">
        <f t="shared" si="196"/>
        <v>0</v>
      </c>
      <c r="AC95" s="49">
        <f t="shared" si="197"/>
        <v>0</v>
      </c>
      <c r="AD95" s="49">
        <f t="shared" si="198"/>
        <v>0</v>
      </c>
      <c r="AE95" s="49">
        <f t="shared" si="199"/>
        <v>0</v>
      </c>
      <c r="AF95" s="49">
        <f t="shared" si="200"/>
        <v>0</v>
      </c>
      <c r="AG95" s="49">
        <f t="shared" si="213"/>
        <v>0</v>
      </c>
      <c r="AH95" s="65"/>
      <c r="AI95" s="66" t="str">
        <f t="shared" si="201"/>
        <v>NA</v>
      </c>
      <c r="AJ95" s="66"/>
      <c r="AK95" s="66" t="str">
        <f t="shared" si="202"/>
        <v>NA</v>
      </c>
      <c r="AL95" s="66" t="str">
        <f t="shared" si="203"/>
        <v>NA</v>
      </c>
      <c r="AM95" s="66" t="str">
        <f t="shared" si="214"/>
        <v>NA</v>
      </c>
      <c r="AN95" s="65" t="str">
        <f t="shared" si="204"/>
        <v>NA</v>
      </c>
      <c r="AO95" s="65" t="str">
        <f t="shared" si="205"/>
        <v>NA</v>
      </c>
      <c r="AP95" s="65" t="str">
        <f t="shared" si="206"/>
        <v>NA</v>
      </c>
      <c r="AQ95" s="65"/>
      <c r="AR95" s="65"/>
      <c r="AS95" s="65"/>
      <c r="AT95" s="66" t="str">
        <f t="shared" si="207"/>
        <v>NA</v>
      </c>
      <c r="AU95" s="66" t="str">
        <f t="shared" si="208"/>
        <v>NA</v>
      </c>
      <c r="AV95" s="66" t="str">
        <f t="shared" si="209"/>
        <v>NA</v>
      </c>
      <c r="AW95" s="66" t="str">
        <f t="shared" si="210"/>
        <v>NA</v>
      </c>
      <c r="AX95" s="66" t="str">
        <f t="shared" si="215"/>
        <v>NA</v>
      </c>
      <c r="AY95" s="67" t="str">
        <f t="shared" si="211"/>
        <v>NA</v>
      </c>
    </row>
    <row r="96" spans="1:56" s="47" customFormat="1" x14ac:dyDescent="0.2">
      <c r="A96" s="54" t="s">
        <v>32</v>
      </c>
      <c r="B96" s="58">
        <f>SUM(B84:B95)</f>
        <v>5</v>
      </c>
      <c r="C96" s="58">
        <f t="shared" ref="C96:X96" si="216">SUM(C84:C95)</f>
        <v>2</v>
      </c>
      <c r="D96" s="58">
        <f t="shared" si="216"/>
        <v>0</v>
      </c>
      <c r="E96" s="58">
        <f t="shared" si="216"/>
        <v>0</v>
      </c>
      <c r="F96" s="58">
        <f t="shared" si="216"/>
        <v>0</v>
      </c>
      <c r="G96" s="58">
        <f t="shared" si="216"/>
        <v>0</v>
      </c>
      <c r="H96" s="58">
        <f t="shared" si="216"/>
        <v>0</v>
      </c>
      <c r="I96" s="58">
        <f t="shared" si="216"/>
        <v>0</v>
      </c>
      <c r="J96" s="58">
        <f t="shared" si="216"/>
        <v>4</v>
      </c>
      <c r="K96" s="58">
        <f t="shared" si="216"/>
        <v>2</v>
      </c>
      <c r="L96" s="58">
        <f t="shared" si="216"/>
        <v>4</v>
      </c>
      <c r="M96" s="58">
        <f t="shared" si="216"/>
        <v>2</v>
      </c>
      <c r="N96" s="58">
        <f t="shared" si="216"/>
        <v>2</v>
      </c>
      <c r="O96" s="58">
        <f t="shared" si="216"/>
        <v>0</v>
      </c>
      <c r="P96" s="58">
        <f t="shared" si="216"/>
        <v>5</v>
      </c>
      <c r="Q96" s="58">
        <f t="shared" si="216"/>
        <v>5</v>
      </c>
      <c r="R96" s="58">
        <f t="shared" si="216"/>
        <v>0</v>
      </c>
      <c r="S96" s="58">
        <f t="shared" si="216"/>
        <v>2</v>
      </c>
      <c r="T96" s="58">
        <f t="shared" si="216"/>
        <v>0</v>
      </c>
      <c r="U96" s="58">
        <f t="shared" si="216"/>
        <v>0</v>
      </c>
      <c r="V96" s="58">
        <f t="shared" si="216"/>
        <v>0</v>
      </c>
      <c r="W96" s="58">
        <f t="shared" si="216"/>
        <v>0</v>
      </c>
      <c r="X96" s="58">
        <f t="shared" si="216"/>
        <v>0</v>
      </c>
      <c r="Y96" s="58">
        <f t="shared" ref="Y96:AG96" si="217">SUM(Y84:Y95)</f>
        <v>7</v>
      </c>
      <c r="Z96" s="58">
        <f t="shared" si="217"/>
        <v>18</v>
      </c>
      <c r="AA96" s="58">
        <f t="shared" si="217"/>
        <v>24</v>
      </c>
      <c r="AB96" s="58">
        <f t="shared" si="217"/>
        <v>14</v>
      </c>
      <c r="AC96" s="58">
        <f t="shared" si="217"/>
        <v>9</v>
      </c>
      <c r="AD96" s="58">
        <f t="shared" si="217"/>
        <v>13</v>
      </c>
      <c r="AE96" s="58">
        <f t="shared" si="217"/>
        <v>7</v>
      </c>
      <c r="AF96" s="58">
        <f t="shared" si="217"/>
        <v>2</v>
      </c>
      <c r="AG96" s="58">
        <f t="shared" si="217"/>
        <v>5</v>
      </c>
      <c r="AH96" s="68"/>
      <c r="AI96" s="69">
        <f t="shared" si="201"/>
        <v>0.3888888888888889</v>
      </c>
      <c r="AJ96" s="69"/>
      <c r="AK96" s="69">
        <f t="shared" si="202"/>
        <v>0.54166666666666663</v>
      </c>
      <c r="AL96" s="69">
        <f t="shared" si="203"/>
        <v>0.5</v>
      </c>
      <c r="AM96" s="69">
        <f t="shared" si="214"/>
        <v>1.0416666666666665</v>
      </c>
      <c r="AN96" s="68">
        <f t="shared" si="204"/>
        <v>0.16666666666666666</v>
      </c>
      <c r="AO96" s="68">
        <f t="shared" si="205"/>
        <v>0.25</v>
      </c>
      <c r="AP96" s="68">
        <f t="shared" si="206"/>
        <v>0.58333333333333337</v>
      </c>
      <c r="AQ96" s="68"/>
      <c r="AR96" s="68"/>
      <c r="AS96" s="68"/>
      <c r="AT96" s="69">
        <f t="shared" si="207"/>
        <v>0.35714285714285715</v>
      </c>
      <c r="AU96" s="69">
        <f t="shared" si="208"/>
        <v>0.35714285714285715</v>
      </c>
      <c r="AV96" s="69">
        <f t="shared" si="209"/>
        <v>0.5</v>
      </c>
      <c r="AW96" s="69">
        <f t="shared" si="210"/>
        <v>0.5</v>
      </c>
      <c r="AX96" s="69">
        <f t="shared" si="215"/>
        <v>0.1111111111111111</v>
      </c>
      <c r="AY96" s="70">
        <f>IFERROR((AD96+F96+G96)/AA96, "NA")</f>
        <v>0.54166666666666663</v>
      </c>
      <c r="BB96" s="51"/>
      <c r="BC96" s="51"/>
      <c r="BD96" s="51"/>
    </row>
    <row r="98" spans="1:56" x14ac:dyDescent="0.2">
      <c r="A98" s="47" t="s">
        <v>399</v>
      </c>
    </row>
    <row r="99" spans="1:56" x14ac:dyDescent="0.2">
      <c r="A99" s="56"/>
      <c r="B99" s="59" t="s">
        <v>5</v>
      </c>
      <c r="C99" s="59" t="s">
        <v>6</v>
      </c>
      <c r="D99" s="59" t="s">
        <v>7</v>
      </c>
      <c r="E99" s="59" t="s">
        <v>8</v>
      </c>
      <c r="F99" s="59" t="s">
        <v>18</v>
      </c>
      <c r="G99" s="59" t="s">
        <v>19</v>
      </c>
      <c r="H99" s="59" t="s">
        <v>9</v>
      </c>
      <c r="I99" s="59" t="s">
        <v>169</v>
      </c>
      <c r="J99" s="59" t="s">
        <v>10</v>
      </c>
      <c r="K99" s="59" t="s">
        <v>11</v>
      </c>
      <c r="L99" s="59" t="s">
        <v>12</v>
      </c>
      <c r="M99" s="59" t="s">
        <v>20</v>
      </c>
      <c r="N99" s="59" t="s">
        <v>197</v>
      </c>
      <c r="O99" s="59" t="s">
        <v>21</v>
      </c>
      <c r="P99" s="59" t="s">
        <v>74</v>
      </c>
      <c r="Q99" s="59" t="s">
        <v>22</v>
      </c>
      <c r="R99" s="59" t="s">
        <v>23</v>
      </c>
      <c r="S99" s="59" t="s">
        <v>168</v>
      </c>
      <c r="T99" s="59" t="s">
        <v>75</v>
      </c>
      <c r="U99" s="59" t="s">
        <v>27</v>
      </c>
      <c r="V99" s="59" t="s">
        <v>172</v>
      </c>
      <c r="W99" s="59" t="s">
        <v>28</v>
      </c>
      <c r="X99" s="59" t="s">
        <v>170</v>
      </c>
      <c r="Y99" s="59" t="s">
        <v>29</v>
      </c>
      <c r="Z99" s="59" t="s">
        <v>4</v>
      </c>
      <c r="AA99" s="59" t="s">
        <v>13</v>
      </c>
      <c r="AB99" s="59" t="s">
        <v>26</v>
      </c>
      <c r="AC99" s="59" t="s">
        <v>30</v>
      </c>
      <c r="AD99" s="59" t="s">
        <v>31</v>
      </c>
      <c r="AE99" s="59" t="s">
        <v>24</v>
      </c>
      <c r="AF99" s="59" t="s">
        <v>25</v>
      </c>
      <c r="AG99" s="59" t="s">
        <v>76</v>
      </c>
      <c r="AH99" s="73"/>
      <c r="AI99" s="71" t="s">
        <v>14</v>
      </c>
      <c r="AJ99" s="71"/>
      <c r="AK99" s="71" t="s">
        <v>15</v>
      </c>
      <c r="AL99" s="71" t="s">
        <v>16</v>
      </c>
      <c r="AM99" s="71" t="s">
        <v>17</v>
      </c>
      <c r="AN99" s="71" t="s">
        <v>44</v>
      </c>
      <c r="AO99" s="71" t="s">
        <v>43</v>
      </c>
      <c r="AP99" s="71" t="s">
        <v>40</v>
      </c>
      <c r="AQ99" s="73"/>
      <c r="AR99" s="73"/>
      <c r="AS99" s="73"/>
      <c r="AT99" s="71" t="s">
        <v>47</v>
      </c>
      <c r="AU99" s="71" t="s">
        <v>48</v>
      </c>
      <c r="AV99" s="71" t="s">
        <v>51</v>
      </c>
      <c r="AW99" s="71" t="s">
        <v>49</v>
      </c>
      <c r="AX99" s="63" t="s">
        <v>50</v>
      </c>
      <c r="AY99" s="64" t="s">
        <v>60</v>
      </c>
    </row>
    <row r="100" spans="1:56" x14ac:dyDescent="0.2">
      <c r="A100" s="52" t="s">
        <v>318</v>
      </c>
      <c r="B100" s="49">
        <v>1</v>
      </c>
      <c r="D100" s="49">
        <v>1</v>
      </c>
      <c r="P100" s="49">
        <v>2</v>
      </c>
      <c r="Y100" s="49">
        <f>B100+C100+D100+E100</f>
        <v>2</v>
      </c>
      <c r="Z100" s="49">
        <f t="shared" ref="Z100:Z111" si="218">B100+C100+D100+E100+F100+L100+Q100+R100+T100+S100</f>
        <v>2</v>
      </c>
      <c r="AA100" s="49">
        <f t="shared" ref="AA100:AA111" si="219">B100+C100+D100+E100+F100+G100+H100+J100+K100+L100+Q100+R100+T100+S100+I100</f>
        <v>2</v>
      </c>
      <c r="AB100" s="49">
        <f t="shared" ref="AB100:AB111" si="220">Y100+H100+F100+Q100+R100+T100+S100+I100</f>
        <v>2</v>
      </c>
      <c r="AC100" s="49">
        <f t="shared" ref="AC100:AC111" si="221">B100+2*C100+3*D100+4*E100</f>
        <v>4</v>
      </c>
      <c r="AD100" s="49">
        <f t="shared" ref="AD100:AD111" si="222">Y100+J100+K100</f>
        <v>2</v>
      </c>
      <c r="AE100" s="49">
        <f t="shared" ref="AE100:AE111" si="223">M100+Q100+U100+V100</f>
        <v>0</v>
      </c>
      <c r="AF100" s="49">
        <f t="shared" ref="AF100:AF111" si="224">O100+R100+W100+S100+I100</f>
        <v>0</v>
      </c>
      <c r="AG100" s="49">
        <f>T100+P100</f>
        <v>2</v>
      </c>
      <c r="AH100" s="65"/>
      <c r="AI100" s="66">
        <f t="shared" ref="AI100:AI112" si="225">IF(Z100=0,"NA",Y100/Z100)</f>
        <v>1</v>
      </c>
      <c r="AJ100" s="66"/>
      <c r="AK100" s="66">
        <f t="shared" ref="AK100:AK112" si="226">IF(AA100=0,"NA",(Y100+J100+K100)/AA100)</f>
        <v>1</v>
      </c>
      <c r="AL100" s="66">
        <f t="shared" ref="AL100:AL112" si="227">IFERROR(AC100/Z100,"NA")</f>
        <v>2</v>
      </c>
      <c r="AM100" s="66">
        <f>IFERROR(AK100+AL100,"NA")</f>
        <v>3</v>
      </c>
      <c r="AN100" s="65">
        <f t="shared" ref="AN100:AN112" si="228">IFERROR(L100/AA100,"NA")</f>
        <v>0</v>
      </c>
      <c r="AO100" s="65">
        <f t="shared" ref="AO100:AO112" si="229">IFERROR((J100+K100)/AA100,"NA")</f>
        <v>0</v>
      </c>
      <c r="AP100" s="65">
        <f t="shared" ref="AP100:AP112" si="230">IFERROR(AB100/AA100,"NA")</f>
        <v>1</v>
      </c>
      <c r="AQ100" s="65"/>
      <c r="AR100" s="65"/>
      <c r="AS100" s="65"/>
      <c r="AT100" s="66">
        <f t="shared" ref="AT100:AT112" si="231">IFERROR((H100+Q100+R100)/AB100,"NA")</f>
        <v>0</v>
      </c>
      <c r="AU100" s="66">
        <f t="shared" ref="AU100:AU112" si="232">IFERROR((H100+Q100+R100+U100+W100)/AB100,"NA")</f>
        <v>0</v>
      </c>
      <c r="AV100" s="66">
        <f t="shared" ref="AV100:AV112" si="233">IFERROR((F100+Y100)/AB100,"NA")</f>
        <v>1</v>
      </c>
      <c r="AW100" s="66">
        <f t="shared" ref="AW100:AW112" si="234">IFERROR(Y100/AB100,"NA")</f>
        <v>1</v>
      </c>
      <c r="AX100" s="66">
        <f>IFERROR(AL100-AI100,"NA")</f>
        <v>1</v>
      </c>
      <c r="AY100" s="67">
        <f>IFERROR((AD100+F100+G100)/AA100, "NA")</f>
        <v>1</v>
      </c>
      <c r="BA100" s="48" t="s">
        <v>332</v>
      </c>
      <c r="BB100" s="49">
        <v>3</v>
      </c>
    </row>
    <row r="101" spans="1:56" x14ac:dyDescent="0.2">
      <c r="A101" s="52" t="s">
        <v>188</v>
      </c>
      <c r="B101" s="49">
        <v>1</v>
      </c>
      <c r="D101" s="49">
        <v>1</v>
      </c>
      <c r="P101" s="49">
        <v>2</v>
      </c>
      <c r="Y101" s="49">
        <f>B101+C101+D101+E101</f>
        <v>2</v>
      </c>
      <c r="Z101" s="49">
        <f>B101+C101+D101+E101+F101+L101+Q101+R101+T101+S101</f>
        <v>2</v>
      </c>
      <c r="AA101" s="49">
        <f>B101+C101+D101+E101+F101+G101+H101+J101+K101+L101+Q101+R101+T101+S101+I101</f>
        <v>2</v>
      </c>
      <c r="AB101" s="49">
        <f>Y101+H101+F101+Q101+R101+T101+S101+I101</f>
        <v>2</v>
      </c>
      <c r="AC101" s="49">
        <f>B101+2*C101+3*D101+4*E101</f>
        <v>4</v>
      </c>
      <c r="AD101" s="49">
        <f>Y101+J101+K101</f>
        <v>2</v>
      </c>
      <c r="AE101" s="49">
        <f>M101+Q101+U101+V101</f>
        <v>0</v>
      </c>
      <c r="AF101" s="49">
        <f>O101+R101+W101+S101+I101</f>
        <v>0</v>
      </c>
      <c r="AG101" s="49">
        <f>T101+P101</f>
        <v>2</v>
      </c>
      <c r="AH101" s="65"/>
      <c r="AI101" s="66">
        <f t="shared" si="225"/>
        <v>1</v>
      </c>
      <c r="AJ101" s="66"/>
      <c r="AK101" s="66">
        <f>IF(AA101=0,"NA",(Y101+J101+K101)/AA101)</f>
        <v>1</v>
      </c>
      <c r="AL101" s="66">
        <f t="shared" si="227"/>
        <v>2</v>
      </c>
      <c r="AM101" s="66">
        <f t="shared" ref="AM101:AM112" si="235">IFERROR(AK101+AL101,"NA")</f>
        <v>3</v>
      </c>
      <c r="AN101" s="65">
        <f>IFERROR(L101/AA101,"NA")</f>
        <v>0</v>
      </c>
      <c r="AO101" s="65">
        <f>IFERROR((J101+K101)/AA101,"NA")</f>
        <v>0</v>
      </c>
      <c r="AP101" s="65">
        <f t="shared" si="230"/>
        <v>1</v>
      </c>
      <c r="AQ101" s="65"/>
      <c r="AR101" s="65"/>
      <c r="AS101" s="65"/>
      <c r="AT101" s="66">
        <f>IFERROR((H101+Q101+R101)/AB101,"NA")</f>
        <v>0</v>
      </c>
      <c r="AU101" s="66">
        <f>IFERROR((H101+Q101+R101+U101+W101)/AB101,"NA")</f>
        <v>0</v>
      </c>
      <c r="AV101" s="66">
        <f>IFERROR((F101+Y101)/AB101,"NA")</f>
        <v>1</v>
      </c>
      <c r="AW101" s="66">
        <f t="shared" si="234"/>
        <v>1</v>
      </c>
      <c r="AX101" s="66">
        <f t="shared" ref="AX101:AX112" si="236">IFERROR(AL101-AI101,"NA")</f>
        <v>1</v>
      </c>
      <c r="AY101" s="67">
        <f t="shared" ref="AY101:AY111" si="237">IFERROR((AD101+F101+G101)/AA101, "NA")</f>
        <v>1</v>
      </c>
      <c r="BA101" s="48" t="s">
        <v>333</v>
      </c>
      <c r="BB101" s="49">
        <v>3</v>
      </c>
    </row>
    <row r="102" spans="1:56" x14ac:dyDescent="0.2">
      <c r="A102" s="52" t="s">
        <v>189</v>
      </c>
      <c r="F102" s="49">
        <v>1</v>
      </c>
      <c r="J102" s="49">
        <v>1</v>
      </c>
      <c r="W102" s="49">
        <v>1</v>
      </c>
      <c r="Y102" s="49">
        <f>B102+C102+D102+E102</f>
        <v>0</v>
      </c>
      <c r="Z102" s="49">
        <f>B102+C102+D102+E102+F102+L102+Q102+R102+T102+S102</f>
        <v>1</v>
      </c>
      <c r="AA102" s="49">
        <f>B102+C102+D102+E102+F102+G102+H102+J102+K102+L102+Q102+R102+T102+S102+I102</f>
        <v>2</v>
      </c>
      <c r="AB102" s="49">
        <f>Y102+H102+F102+Q102+R102+T102+S102+I102</f>
        <v>1</v>
      </c>
      <c r="AC102" s="49">
        <f>B102+2*C102+3*D102+4*E102</f>
        <v>0</v>
      </c>
      <c r="AD102" s="49">
        <f>Y102+J102+K102</f>
        <v>1</v>
      </c>
      <c r="AE102" s="49">
        <f>M102+Q102+U102+V102</f>
        <v>0</v>
      </c>
      <c r="AF102" s="49">
        <f>O102+R102+W102+S102+I102</f>
        <v>1</v>
      </c>
      <c r="AG102" s="49">
        <f>T102+P102</f>
        <v>0</v>
      </c>
      <c r="AH102" s="65"/>
      <c r="AI102" s="66">
        <f t="shared" si="225"/>
        <v>0</v>
      </c>
      <c r="AJ102" s="66"/>
      <c r="AK102" s="66">
        <f>IF(AA102=0,"NA",(Y102+J102+K102)/AA102)</f>
        <v>0.5</v>
      </c>
      <c r="AL102" s="66">
        <f t="shared" si="227"/>
        <v>0</v>
      </c>
      <c r="AM102" s="66">
        <f t="shared" si="235"/>
        <v>0.5</v>
      </c>
      <c r="AN102" s="65">
        <f>IFERROR(L102/AA102,"NA")</f>
        <v>0</v>
      </c>
      <c r="AO102" s="65">
        <f>IFERROR((J102+K102)/AA102,"NA")</f>
        <v>0.5</v>
      </c>
      <c r="AP102" s="65">
        <f t="shared" si="230"/>
        <v>0.5</v>
      </c>
      <c r="AQ102" s="65"/>
      <c r="AR102" s="65"/>
      <c r="AS102" s="65"/>
      <c r="AT102" s="66">
        <f>IFERROR((H102+Q102+R102)/AB102,"NA")</f>
        <v>0</v>
      </c>
      <c r="AU102" s="66">
        <f>IFERROR((H102+Q102+R102+U102+W102)/AB102,"NA")</f>
        <v>1</v>
      </c>
      <c r="AV102" s="66">
        <f>IFERROR((F102+Y102)/AB102,"NA")</f>
        <v>1</v>
      </c>
      <c r="AW102" s="66">
        <f t="shared" si="234"/>
        <v>0</v>
      </c>
      <c r="AX102" s="66">
        <f t="shared" si="236"/>
        <v>0</v>
      </c>
      <c r="AY102" s="67">
        <f t="shared" si="237"/>
        <v>1</v>
      </c>
    </row>
    <row r="103" spans="1:56" x14ac:dyDescent="0.2">
      <c r="A103" s="52" t="s">
        <v>187</v>
      </c>
      <c r="B103" s="49">
        <v>1</v>
      </c>
      <c r="M103" s="49">
        <v>1</v>
      </c>
      <c r="S103" s="49">
        <v>1</v>
      </c>
      <c r="Y103" s="49">
        <f t="shared" ref="Y103:Y111" si="238">B103+C103+D103+E103</f>
        <v>1</v>
      </c>
      <c r="Z103" s="49">
        <f t="shared" si="218"/>
        <v>2</v>
      </c>
      <c r="AA103" s="49">
        <f t="shared" si="219"/>
        <v>2</v>
      </c>
      <c r="AB103" s="49">
        <f t="shared" si="220"/>
        <v>2</v>
      </c>
      <c r="AC103" s="49">
        <f t="shared" si="221"/>
        <v>1</v>
      </c>
      <c r="AD103" s="49">
        <f t="shared" si="222"/>
        <v>1</v>
      </c>
      <c r="AE103" s="49">
        <f t="shared" si="223"/>
        <v>1</v>
      </c>
      <c r="AF103" s="49">
        <f t="shared" si="224"/>
        <v>1</v>
      </c>
      <c r="AG103" s="49">
        <f t="shared" ref="AG103:AG111" si="239">T103+P103</f>
        <v>0</v>
      </c>
      <c r="AH103" s="65"/>
      <c r="AI103" s="66">
        <f t="shared" si="225"/>
        <v>0.5</v>
      </c>
      <c r="AJ103" s="66"/>
      <c r="AK103" s="66">
        <f t="shared" si="226"/>
        <v>0.5</v>
      </c>
      <c r="AL103" s="66">
        <f t="shared" si="227"/>
        <v>0.5</v>
      </c>
      <c r="AM103" s="66">
        <f t="shared" si="235"/>
        <v>1</v>
      </c>
      <c r="AN103" s="65">
        <f t="shared" si="228"/>
        <v>0</v>
      </c>
      <c r="AO103" s="65">
        <f t="shared" si="229"/>
        <v>0</v>
      </c>
      <c r="AP103" s="65">
        <f t="shared" si="230"/>
        <v>1</v>
      </c>
      <c r="AQ103" s="65"/>
      <c r="AR103" s="65"/>
      <c r="AS103" s="65"/>
      <c r="AT103" s="66">
        <f t="shared" si="231"/>
        <v>0</v>
      </c>
      <c r="AU103" s="66">
        <f t="shared" si="232"/>
        <v>0</v>
      </c>
      <c r="AV103" s="66">
        <f t="shared" si="233"/>
        <v>0.5</v>
      </c>
      <c r="AW103" s="66">
        <f t="shared" si="234"/>
        <v>0.5</v>
      </c>
      <c r="AX103" s="66">
        <f t="shared" si="236"/>
        <v>0</v>
      </c>
      <c r="AY103" s="67">
        <f t="shared" si="237"/>
        <v>0.5</v>
      </c>
    </row>
    <row r="104" spans="1:56" x14ac:dyDescent="0.2">
      <c r="A104" s="52" t="s">
        <v>192</v>
      </c>
      <c r="B104" s="49">
        <v>1</v>
      </c>
      <c r="J104" s="49">
        <v>1</v>
      </c>
      <c r="M104" s="49">
        <v>1</v>
      </c>
      <c r="Y104" s="49">
        <f t="shared" si="238"/>
        <v>1</v>
      </c>
      <c r="Z104" s="49">
        <f t="shared" si="218"/>
        <v>1</v>
      </c>
      <c r="AA104" s="49">
        <f t="shared" si="219"/>
        <v>2</v>
      </c>
      <c r="AB104" s="49">
        <f t="shared" si="220"/>
        <v>1</v>
      </c>
      <c r="AC104" s="49">
        <f t="shared" si="221"/>
        <v>1</v>
      </c>
      <c r="AD104" s="49">
        <f t="shared" si="222"/>
        <v>2</v>
      </c>
      <c r="AE104" s="49">
        <f t="shared" si="223"/>
        <v>1</v>
      </c>
      <c r="AF104" s="49">
        <f t="shared" si="224"/>
        <v>0</v>
      </c>
      <c r="AG104" s="49">
        <f t="shared" si="239"/>
        <v>0</v>
      </c>
      <c r="AH104" s="65"/>
      <c r="AI104" s="66">
        <f t="shared" si="225"/>
        <v>1</v>
      </c>
      <c r="AJ104" s="66"/>
      <c r="AK104" s="66">
        <f t="shared" si="226"/>
        <v>1</v>
      </c>
      <c r="AL104" s="66">
        <f t="shared" si="227"/>
        <v>1</v>
      </c>
      <c r="AM104" s="66">
        <f t="shared" si="235"/>
        <v>2</v>
      </c>
      <c r="AN104" s="65">
        <f t="shared" si="228"/>
        <v>0</v>
      </c>
      <c r="AO104" s="65">
        <f t="shared" si="229"/>
        <v>0.5</v>
      </c>
      <c r="AP104" s="65">
        <f t="shared" si="230"/>
        <v>0.5</v>
      </c>
      <c r="AQ104" s="65"/>
      <c r="AR104" s="65"/>
      <c r="AS104" s="65"/>
      <c r="AT104" s="66">
        <f t="shared" si="231"/>
        <v>0</v>
      </c>
      <c r="AU104" s="66">
        <f t="shared" si="232"/>
        <v>0</v>
      </c>
      <c r="AV104" s="66">
        <f t="shared" si="233"/>
        <v>1</v>
      </c>
      <c r="AW104" s="66">
        <f t="shared" si="234"/>
        <v>1</v>
      </c>
      <c r="AX104" s="66">
        <f t="shared" si="236"/>
        <v>0</v>
      </c>
      <c r="AY104" s="67">
        <f t="shared" si="237"/>
        <v>1</v>
      </c>
    </row>
    <row r="105" spans="1:56" x14ac:dyDescent="0.2">
      <c r="A105" s="52" t="s">
        <v>191</v>
      </c>
      <c r="J105" s="49">
        <v>2</v>
      </c>
      <c r="Y105" s="49">
        <f t="shared" si="238"/>
        <v>0</v>
      </c>
      <c r="Z105" s="49">
        <f t="shared" si="218"/>
        <v>0</v>
      </c>
      <c r="AA105" s="49">
        <f t="shared" si="219"/>
        <v>2</v>
      </c>
      <c r="AB105" s="49">
        <f t="shared" si="220"/>
        <v>0</v>
      </c>
      <c r="AC105" s="49">
        <f t="shared" si="221"/>
        <v>0</v>
      </c>
      <c r="AD105" s="49">
        <f t="shared" si="222"/>
        <v>2</v>
      </c>
      <c r="AE105" s="49">
        <f t="shared" si="223"/>
        <v>0</v>
      </c>
      <c r="AF105" s="49">
        <f t="shared" si="224"/>
        <v>0</v>
      </c>
      <c r="AG105" s="49">
        <f t="shared" si="239"/>
        <v>0</v>
      </c>
      <c r="AH105" s="65"/>
      <c r="AI105" s="66" t="str">
        <f t="shared" si="225"/>
        <v>NA</v>
      </c>
      <c r="AJ105" s="66"/>
      <c r="AK105" s="66">
        <f t="shared" si="226"/>
        <v>1</v>
      </c>
      <c r="AL105" s="66" t="str">
        <f t="shared" si="227"/>
        <v>NA</v>
      </c>
      <c r="AM105" s="66" t="str">
        <f t="shared" si="235"/>
        <v>NA</v>
      </c>
      <c r="AN105" s="65">
        <f t="shared" si="228"/>
        <v>0</v>
      </c>
      <c r="AO105" s="65">
        <f t="shared" si="229"/>
        <v>1</v>
      </c>
      <c r="AP105" s="65">
        <f t="shared" si="230"/>
        <v>0</v>
      </c>
      <c r="AQ105" s="65"/>
      <c r="AR105" s="65"/>
      <c r="AS105" s="65"/>
      <c r="AT105" s="66" t="str">
        <f t="shared" si="231"/>
        <v>NA</v>
      </c>
      <c r="AU105" s="66" t="str">
        <f t="shared" si="232"/>
        <v>NA</v>
      </c>
      <c r="AV105" s="66" t="str">
        <f t="shared" si="233"/>
        <v>NA</v>
      </c>
      <c r="AW105" s="66" t="str">
        <f t="shared" si="234"/>
        <v>NA</v>
      </c>
      <c r="AX105" s="66" t="str">
        <f t="shared" si="236"/>
        <v>NA</v>
      </c>
      <c r="AY105" s="67">
        <f t="shared" si="237"/>
        <v>1</v>
      </c>
    </row>
    <row r="106" spans="1:56" x14ac:dyDescent="0.2">
      <c r="A106" s="52" t="s">
        <v>195</v>
      </c>
      <c r="D106" s="49">
        <v>1</v>
      </c>
      <c r="J106" s="49">
        <v>1</v>
      </c>
      <c r="O106" s="49">
        <v>1</v>
      </c>
      <c r="Y106" s="49">
        <f t="shared" si="238"/>
        <v>1</v>
      </c>
      <c r="Z106" s="49">
        <f t="shared" si="218"/>
        <v>1</v>
      </c>
      <c r="AA106" s="49">
        <f t="shared" si="219"/>
        <v>2</v>
      </c>
      <c r="AB106" s="49">
        <f t="shared" si="220"/>
        <v>1</v>
      </c>
      <c r="AC106" s="49">
        <f t="shared" si="221"/>
        <v>3</v>
      </c>
      <c r="AD106" s="49">
        <f t="shared" si="222"/>
        <v>2</v>
      </c>
      <c r="AE106" s="49">
        <f t="shared" si="223"/>
        <v>0</v>
      </c>
      <c r="AF106" s="49">
        <f t="shared" si="224"/>
        <v>1</v>
      </c>
      <c r="AG106" s="49">
        <f t="shared" si="239"/>
        <v>0</v>
      </c>
      <c r="AH106" s="65"/>
      <c r="AI106" s="66">
        <f t="shared" si="225"/>
        <v>1</v>
      </c>
      <c r="AJ106" s="66"/>
      <c r="AK106" s="66">
        <f t="shared" si="226"/>
        <v>1</v>
      </c>
      <c r="AL106" s="66">
        <f t="shared" si="227"/>
        <v>3</v>
      </c>
      <c r="AM106" s="66">
        <f t="shared" si="235"/>
        <v>4</v>
      </c>
      <c r="AN106" s="65">
        <f t="shared" si="228"/>
        <v>0</v>
      </c>
      <c r="AO106" s="65">
        <f t="shared" si="229"/>
        <v>0.5</v>
      </c>
      <c r="AP106" s="65">
        <f t="shared" si="230"/>
        <v>0.5</v>
      </c>
      <c r="AQ106" s="65"/>
      <c r="AR106" s="65"/>
      <c r="AS106" s="65"/>
      <c r="AT106" s="66">
        <f t="shared" si="231"/>
        <v>0</v>
      </c>
      <c r="AU106" s="66">
        <f t="shared" si="232"/>
        <v>0</v>
      </c>
      <c r="AV106" s="66">
        <f t="shared" si="233"/>
        <v>1</v>
      </c>
      <c r="AW106" s="66">
        <f t="shared" si="234"/>
        <v>1</v>
      </c>
      <c r="AX106" s="66">
        <f t="shared" si="236"/>
        <v>2</v>
      </c>
      <c r="AY106" s="67">
        <f t="shared" si="237"/>
        <v>1</v>
      </c>
    </row>
    <row r="107" spans="1:56" x14ac:dyDescent="0.2">
      <c r="A107" s="52" t="s">
        <v>319</v>
      </c>
      <c r="B107" s="49">
        <v>1</v>
      </c>
      <c r="M107" s="49">
        <v>1</v>
      </c>
      <c r="T107" s="49">
        <v>1</v>
      </c>
      <c r="Y107" s="49">
        <f t="shared" si="238"/>
        <v>1</v>
      </c>
      <c r="Z107" s="49">
        <f t="shared" si="218"/>
        <v>2</v>
      </c>
      <c r="AA107" s="49">
        <f t="shared" si="219"/>
        <v>2</v>
      </c>
      <c r="AB107" s="49">
        <f t="shared" si="220"/>
        <v>2</v>
      </c>
      <c r="AC107" s="49">
        <f t="shared" si="221"/>
        <v>1</v>
      </c>
      <c r="AD107" s="49">
        <f t="shared" si="222"/>
        <v>1</v>
      </c>
      <c r="AE107" s="49">
        <f t="shared" si="223"/>
        <v>1</v>
      </c>
      <c r="AF107" s="49">
        <f t="shared" si="224"/>
        <v>0</v>
      </c>
      <c r="AG107" s="49">
        <f t="shared" si="239"/>
        <v>1</v>
      </c>
      <c r="AH107" s="65"/>
      <c r="AI107" s="66">
        <f t="shared" si="225"/>
        <v>0.5</v>
      </c>
      <c r="AJ107" s="66"/>
      <c r="AK107" s="66">
        <f t="shared" si="226"/>
        <v>0.5</v>
      </c>
      <c r="AL107" s="66">
        <f t="shared" si="227"/>
        <v>0.5</v>
      </c>
      <c r="AM107" s="66">
        <f t="shared" si="235"/>
        <v>1</v>
      </c>
      <c r="AN107" s="65">
        <f t="shared" si="228"/>
        <v>0</v>
      </c>
      <c r="AO107" s="65">
        <f t="shared" si="229"/>
        <v>0</v>
      </c>
      <c r="AP107" s="65">
        <f t="shared" si="230"/>
        <v>1</v>
      </c>
      <c r="AQ107" s="65"/>
      <c r="AR107" s="65"/>
      <c r="AS107" s="65"/>
      <c r="AT107" s="66">
        <f t="shared" si="231"/>
        <v>0</v>
      </c>
      <c r="AU107" s="66">
        <f t="shared" si="232"/>
        <v>0</v>
      </c>
      <c r="AV107" s="66">
        <f t="shared" si="233"/>
        <v>0.5</v>
      </c>
      <c r="AW107" s="66">
        <f t="shared" si="234"/>
        <v>0.5</v>
      </c>
      <c r="AX107" s="66">
        <f t="shared" si="236"/>
        <v>0</v>
      </c>
      <c r="AY107" s="67">
        <f t="shared" si="237"/>
        <v>0.5</v>
      </c>
    </row>
    <row r="108" spans="1:56" x14ac:dyDescent="0.2">
      <c r="A108" s="52" t="s">
        <v>243</v>
      </c>
      <c r="J108" s="49">
        <v>1</v>
      </c>
      <c r="K108" s="49">
        <v>1</v>
      </c>
      <c r="Y108" s="49">
        <f t="shared" si="238"/>
        <v>0</v>
      </c>
      <c r="Z108" s="49">
        <f t="shared" si="218"/>
        <v>0</v>
      </c>
      <c r="AA108" s="49">
        <f t="shared" si="219"/>
        <v>2</v>
      </c>
      <c r="AB108" s="49">
        <f t="shared" si="220"/>
        <v>0</v>
      </c>
      <c r="AC108" s="49">
        <f t="shared" si="221"/>
        <v>0</v>
      </c>
      <c r="AD108" s="49">
        <f t="shared" si="222"/>
        <v>2</v>
      </c>
      <c r="AE108" s="49">
        <f t="shared" si="223"/>
        <v>0</v>
      </c>
      <c r="AF108" s="49">
        <f t="shared" si="224"/>
        <v>0</v>
      </c>
      <c r="AG108" s="49">
        <f t="shared" si="239"/>
        <v>0</v>
      </c>
      <c r="AH108" s="65"/>
      <c r="AI108" s="66" t="str">
        <f t="shared" si="225"/>
        <v>NA</v>
      </c>
      <c r="AJ108" s="66"/>
      <c r="AK108" s="66">
        <f t="shared" si="226"/>
        <v>1</v>
      </c>
      <c r="AL108" s="66" t="str">
        <f t="shared" si="227"/>
        <v>NA</v>
      </c>
      <c r="AM108" s="66" t="str">
        <f t="shared" si="235"/>
        <v>NA</v>
      </c>
      <c r="AN108" s="65">
        <f t="shared" si="228"/>
        <v>0</v>
      </c>
      <c r="AO108" s="65">
        <f t="shared" si="229"/>
        <v>1</v>
      </c>
      <c r="AP108" s="65">
        <f t="shared" si="230"/>
        <v>0</v>
      </c>
      <c r="AQ108" s="65"/>
      <c r="AR108" s="65"/>
      <c r="AS108" s="65"/>
      <c r="AT108" s="66" t="str">
        <f t="shared" si="231"/>
        <v>NA</v>
      </c>
      <c r="AU108" s="66" t="str">
        <f t="shared" si="232"/>
        <v>NA</v>
      </c>
      <c r="AV108" s="66" t="str">
        <f t="shared" si="233"/>
        <v>NA</v>
      </c>
      <c r="AW108" s="66" t="str">
        <f t="shared" si="234"/>
        <v>NA</v>
      </c>
      <c r="AX108" s="66" t="str">
        <f t="shared" si="236"/>
        <v>NA</v>
      </c>
      <c r="AY108" s="67">
        <f t="shared" si="237"/>
        <v>1</v>
      </c>
    </row>
    <row r="109" spans="1:56" x14ac:dyDescent="0.2">
      <c r="A109" s="52" t="s">
        <v>320</v>
      </c>
      <c r="J109" s="49">
        <v>1</v>
      </c>
      <c r="Y109" s="49">
        <f t="shared" si="238"/>
        <v>0</v>
      </c>
      <c r="Z109" s="49">
        <f t="shared" si="218"/>
        <v>0</v>
      </c>
      <c r="AA109" s="49">
        <f t="shared" si="219"/>
        <v>1</v>
      </c>
      <c r="AB109" s="49">
        <f t="shared" si="220"/>
        <v>0</v>
      </c>
      <c r="AC109" s="49">
        <f t="shared" si="221"/>
        <v>0</v>
      </c>
      <c r="AD109" s="49">
        <f t="shared" si="222"/>
        <v>1</v>
      </c>
      <c r="AE109" s="49">
        <f t="shared" si="223"/>
        <v>0</v>
      </c>
      <c r="AF109" s="49">
        <f t="shared" si="224"/>
        <v>0</v>
      </c>
      <c r="AG109" s="49">
        <f t="shared" si="239"/>
        <v>0</v>
      </c>
      <c r="AH109" s="65"/>
      <c r="AI109" s="66" t="str">
        <f t="shared" si="225"/>
        <v>NA</v>
      </c>
      <c r="AJ109" s="66"/>
      <c r="AK109" s="66">
        <f t="shared" si="226"/>
        <v>1</v>
      </c>
      <c r="AL109" s="66" t="str">
        <f t="shared" si="227"/>
        <v>NA</v>
      </c>
      <c r="AM109" s="66" t="str">
        <f>IFERROR(AK109+AL109,"NA")</f>
        <v>NA</v>
      </c>
      <c r="AN109" s="65">
        <f t="shared" si="228"/>
        <v>0</v>
      </c>
      <c r="AO109" s="65">
        <f t="shared" si="229"/>
        <v>1</v>
      </c>
      <c r="AP109" s="65">
        <f t="shared" si="230"/>
        <v>0</v>
      </c>
      <c r="AQ109" s="65"/>
      <c r="AR109" s="65"/>
      <c r="AS109" s="65"/>
      <c r="AT109" s="66" t="str">
        <f t="shared" si="231"/>
        <v>NA</v>
      </c>
      <c r="AU109" s="66" t="str">
        <f t="shared" si="232"/>
        <v>NA</v>
      </c>
      <c r="AV109" s="66" t="str">
        <f t="shared" si="233"/>
        <v>NA</v>
      </c>
      <c r="AW109" s="66" t="str">
        <f t="shared" si="234"/>
        <v>NA</v>
      </c>
      <c r="AX109" s="66" t="str">
        <f>IFERROR(AL109-AI109,"NA")</f>
        <v>NA</v>
      </c>
      <c r="AY109" s="67">
        <f t="shared" si="237"/>
        <v>1</v>
      </c>
    </row>
    <row r="110" spans="1:56" hidden="1" x14ac:dyDescent="0.2">
      <c r="A110" s="52"/>
      <c r="Y110" s="49">
        <f t="shared" si="238"/>
        <v>0</v>
      </c>
      <c r="Z110" s="49">
        <f t="shared" si="218"/>
        <v>0</v>
      </c>
      <c r="AA110" s="49">
        <f t="shared" si="219"/>
        <v>0</v>
      </c>
      <c r="AB110" s="49">
        <f t="shared" si="220"/>
        <v>0</v>
      </c>
      <c r="AC110" s="49">
        <f t="shared" si="221"/>
        <v>0</v>
      </c>
      <c r="AD110" s="49">
        <f t="shared" si="222"/>
        <v>0</v>
      </c>
      <c r="AE110" s="49">
        <f t="shared" si="223"/>
        <v>0</v>
      </c>
      <c r="AF110" s="49">
        <f t="shared" si="224"/>
        <v>0</v>
      </c>
      <c r="AG110" s="49">
        <f t="shared" si="239"/>
        <v>0</v>
      </c>
      <c r="AH110" s="65"/>
      <c r="AI110" s="66" t="str">
        <f t="shared" si="225"/>
        <v>NA</v>
      </c>
      <c r="AJ110" s="66"/>
      <c r="AK110" s="66" t="str">
        <f t="shared" si="226"/>
        <v>NA</v>
      </c>
      <c r="AL110" s="66" t="str">
        <f t="shared" si="227"/>
        <v>NA</v>
      </c>
      <c r="AM110" s="66" t="str">
        <f>IFERROR(AK110+AL110,"NA")</f>
        <v>NA</v>
      </c>
      <c r="AN110" s="65" t="str">
        <f t="shared" si="228"/>
        <v>NA</v>
      </c>
      <c r="AO110" s="65" t="str">
        <f t="shared" si="229"/>
        <v>NA</v>
      </c>
      <c r="AP110" s="65" t="str">
        <f t="shared" si="230"/>
        <v>NA</v>
      </c>
      <c r="AQ110" s="65"/>
      <c r="AR110" s="65"/>
      <c r="AS110" s="65"/>
      <c r="AT110" s="66" t="str">
        <f t="shared" si="231"/>
        <v>NA</v>
      </c>
      <c r="AU110" s="66" t="str">
        <f t="shared" si="232"/>
        <v>NA</v>
      </c>
      <c r="AV110" s="66" t="str">
        <f t="shared" si="233"/>
        <v>NA</v>
      </c>
      <c r="AW110" s="66" t="str">
        <f t="shared" si="234"/>
        <v>NA</v>
      </c>
      <c r="AX110" s="66" t="str">
        <f>IFERROR(AL110-AI110,"NA")</f>
        <v>NA</v>
      </c>
      <c r="AY110" s="67" t="str">
        <f t="shared" si="237"/>
        <v>NA</v>
      </c>
    </row>
    <row r="111" spans="1:56" hidden="1" x14ac:dyDescent="0.2">
      <c r="A111" s="52"/>
      <c r="Y111" s="49">
        <f t="shared" si="238"/>
        <v>0</v>
      </c>
      <c r="Z111" s="49">
        <f t="shared" si="218"/>
        <v>0</v>
      </c>
      <c r="AA111" s="49">
        <f t="shared" si="219"/>
        <v>0</v>
      </c>
      <c r="AB111" s="49">
        <f t="shared" si="220"/>
        <v>0</v>
      </c>
      <c r="AC111" s="49">
        <f t="shared" si="221"/>
        <v>0</v>
      </c>
      <c r="AD111" s="49">
        <f t="shared" si="222"/>
        <v>0</v>
      </c>
      <c r="AE111" s="49">
        <f t="shared" si="223"/>
        <v>0</v>
      </c>
      <c r="AF111" s="49">
        <f t="shared" si="224"/>
        <v>0</v>
      </c>
      <c r="AG111" s="49">
        <f t="shared" si="239"/>
        <v>0</v>
      </c>
      <c r="AH111" s="65"/>
      <c r="AI111" s="66" t="str">
        <f t="shared" si="225"/>
        <v>NA</v>
      </c>
      <c r="AJ111" s="66"/>
      <c r="AK111" s="66" t="str">
        <f t="shared" si="226"/>
        <v>NA</v>
      </c>
      <c r="AL111" s="66" t="str">
        <f t="shared" si="227"/>
        <v>NA</v>
      </c>
      <c r="AM111" s="66" t="str">
        <f t="shared" si="235"/>
        <v>NA</v>
      </c>
      <c r="AN111" s="65" t="str">
        <f t="shared" si="228"/>
        <v>NA</v>
      </c>
      <c r="AO111" s="65" t="str">
        <f t="shared" si="229"/>
        <v>NA</v>
      </c>
      <c r="AP111" s="65" t="str">
        <f t="shared" si="230"/>
        <v>NA</v>
      </c>
      <c r="AQ111" s="65"/>
      <c r="AR111" s="65"/>
      <c r="AS111" s="65"/>
      <c r="AT111" s="66" t="str">
        <f t="shared" si="231"/>
        <v>NA</v>
      </c>
      <c r="AU111" s="66" t="str">
        <f t="shared" si="232"/>
        <v>NA</v>
      </c>
      <c r="AV111" s="66" t="str">
        <f t="shared" si="233"/>
        <v>NA</v>
      </c>
      <c r="AW111" s="66" t="str">
        <f t="shared" si="234"/>
        <v>NA</v>
      </c>
      <c r="AX111" s="66" t="str">
        <f t="shared" si="236"/>
        <v>NA</v>
      </c>
      <c r="AY111" s="67" t="str">
        <f t="shared" si="237"/>
        <v>NA</v>
      </c>
    </row>
    <row r="112" spans="1:56" s="47" customFormat="1" x14ac:dyDescent="0.2">
      <c r="A112" s="54" t="s">
        <v>32</v>
      </c>
      <c r="B112" s="58">
        <f>SUM(B100:B111)</f>
        <v>5</v>
      </c>
      <c r="C112" s="58">
        <f t="shared" ref="C112:X112" si="240">SUM(C100:C111)</f>
        <v>0</v>
      </c>
      <c r="D112" s="58">
        <f t="shared" si="240"/>
        <v>3</v>
      </c>
      <c r="E112" s="58">
        <f t="shared" si="240"/>
        <v>0</v>
      </c>
      <c r="F112" s="58">
        <f t="shared" si="240"/>
        <v>1</v>
      </c>
      <c r="G112" s="58">
        <f t="shared" si="240"/>
        <v>0</v>
      </c>
      <c r="H112" s="58">
        <f t="shared" si="240"/>
        <v>0</v>
      </c>
      <c r="I112" s="58">
        <f t="shared" si="240"/>
        <v>0</v>
      </c>
      <c r="J112" s="58">
        <f t="shared" si="240"/>
        <v>7</v>
      </c>
      <c r="K112" s="58">
        <f t="shared" si="240"/>
        <v>1</v>
      </c>
      <c r="L112" s="58">
        <f t="shared" si="240"/>
        <v>0</v>
      </c>
      <c r="M112" s="58">
        <f t="shared" si="240"/>
        <v>3</v>
      </c>
      <c r="N112" s="58">
        <f t="shared" si="240"/>
        <v>0</v>
      </c>
      <c r="O112" s="58">
        <f t="shared" si="240"/>
        <v>1</v>
      </c>
      <c r="P112" s="58">
        <f t="shared" si="240"/>
        <v>4</v>
      </c>
      <c r="Q112" s="58">
        <f t="shared" si="240"/>
        <v>0</v>
      </c>
      <c r="R112" s="58">
        <f t="shared" si="240"/>
        <v>0</v>
      </c>
      <c r="S112" s="58">
        <f t="shared" si="240"/>
        <v>1</v>
      </c>
      <c r="T112" s="58">
        <f t="shared" si="240"/>
        <v>1</v>
      </c>
      <c r="U112" s="58">
        <f t="shared" si="240"/>
        <v>0</v>
      </c>
      <c r="V112" s="58">
        <f t="shared" si="240"/>
        <v>0</v>
      </c>
      <c r="W112" s="58">
        <f t="shared" si="240"/>
        <v>1</v>
      </c>
      <c r="X112" s="58">
        <f t="shared" si="240"/>
        <v>0</v>
      </c>
      <c r="Y112" s="58">
        <f t="shared" ref="Y112:AG112" si="241">SUM(Y100:Y111)</f>
        <v>8</v>
      </c>
      <c r="Z112" s="58">
        <f t="shared" si="241"/>
        <v>11</v>
      </c>
      <c r="AA112" s="58">
        <f t="shared" si="241"/>
        <v>19</v>
      </c>
      <c r="AB112" s="58">
        <f t="shared" si="241"/>
        <v>11</v>
      </c>
      <c r="AC112" s="58">
        <f t="shared" si="241"/>
        <v>14</v>
      </c>
      <c r="AD112" s="58">
        <f t="shared" si="241"/>
        <v>16</v>
      </c>
      <c r="AE112" s="58">
        <f t="shared" si="241"/>
        <v>3</v>
      </c>
      <c r="AF112" s="58">
        <f t="shared" si="241"/>
        <v>3</v>
      </c>
      <c r="AG112" s="58">
        <f t="shared" si="241"/>
        <v>5</v>
      </c>
      <c r="AH112" s="68"/>
      <c r="AI112" s="69">
        <f t="shared" si="225"/>
        <v>0.72727272727272729</v>
      </c>
      <c r="AJ112" s="69"/>
      <c r="AK112" s="69">
        <f t="shared" si="226"/>
        <v>0.84210526315789469</v>
      </c>
      <c r="AL112" s="69">
        <f t="shared" si="227"/>
        <v>1.2727272727272727</v>
      </c>
      <c r="AM112" s="69">
        <f t="shared" si="235"/>
        <v>2.1148325358851672</v>
      </c>
      <c r="AN112" s="68">
        <f t="shared" si="228"/>
        <v>0</v>
      </c>
      <c r="AO112" s="68">
        <f t="shared" si="229"/>
        <v>0.42105263157894735</v>
      </c>
      <c r="AP112" s="68">
        <f t="shared" si="230"/>
        <v>0.57894736842105265</v>
      </c>
      <c r="AQ112" s="68"/>
      <c r="AR112" s="68"/>
      <c r="AS112" s="68"/>
      <c r="AT112" s="69">
        <f t="shared" si="231"/>
        <v>0</v>
      </c>
      <c r="AU112" s="69">
        <f t="shared" si="232"/>
        <v>9.0909090909090912E-2</v>
      </c>
      <c r="AV112" s="69">
        <f t="shared" si="233"/>
        <v>0.81818181818181823</v>
      </c>
      <c r="AW112" s="69">
        <f t="shared" si="234"/>
        <v>0.72727272727272729</v>
      </c>
      <c r="AX112" s="69">
        <f t="shared" si="236"/>
        <v>0.54545454545454541</v>
      </c>
      <c r="AY112" s="72">
        <f>(AD112+F112+G112)/AA112</f>
        <v>0.89473684210526316</v>
      </c>
      <c r="BB112" s="51"/>
      <c r="BC112" s="51"/>
      <c r="BD112" s="51"/>
    </row>
    <row r="114" spans="1:54" x14ac:dyDescent="0.2">
      <c r="A114" s="47" t="s">
        <v>400</v>
      </c>
    </row>
    <row r="115" spans="1:54" x14ac:dyDescent="0.2">
      <c r="A115" s="56"/>
      <c r="B115" s="59" t="s">
        <v>5</v>
      </c>
      <c r="C115" s="59" t="s">
        <v>6</v>
      </c>
      <c r="D115" s="59" t="s">
        <v>7</v>
      </c>
      <c r="E115" s="59" t="s">
        <v>8</v>
      </c>
      <c r="F115" s="59" t="s">
        <v>18</v>
      </c>
      <c r="G115" s="59" t="s">
        <v>19</v>
      </c>
      <c r="H115" s="59" t="s">
        <v>9</v>
      </c>
      <c r="I115" s="59" t="s">
        <v>169</v>
      </c>
      <c r="J115" s="59" t="s">
        <v>10</v>
      </c>
      <c r="K115" s="59" t="s">
        <v>11</v>
      </c>
      <c r="L115" s="59" t="s">
        <v>12</v>
      </c>
      <c r="M115" s="59" t="s">
        <v>20</v>
      </c>
      <c r="N115" s="59" t="s">
        <v>197</v>
      </c>
      <c r="O115" s="59" t="s">
        <v>21</v>
      </c>
      <c r="P115" s="59" t="s">
        <v>74</v>
      </c>
      <c r="Q115" s="59" t="s">
        <v>22</v>
      </c>
      <c r="R115" s="59" t="s">
        <v>23</v>
      </c>
      <c r="S115" s="59" t="s">
        <v>168</v>
      </c>
      <c r="T115" s="59" t="s">
        <v>75</v>
      </c>
      <c r="U115" s="59" t="s">
        <v>27</v>
      </c>
      <c r="V115" s="59" t="s">
        <v>172</v>
      </c>
      <c r="W115" s="59" t="s">
        <v>28</v>
      </c>
      <c r="X115" s="59" t="s">
        <v>170</v>
      </c>
      <c r="Y115" s="59" t="s">
        <v>29</v>
      </c>
      <c r="Z115" s="59" t="s">
        <v>4</v>
      </c>
      <c r="AA115" s="59" t="s">
        <v>13</v>
      </c>
      <c r="AB115" s="59" t="s">
        <v>26</v>
      </c>
      <c r="AC115" s="59" t="s">
        <v>30</v>
      </c>
      <c r="AD115" s="59" t="s">
        <v>31</v>
      </c>
      <c r="AE115" s="59" t="s">
        <v>24</v>
      </c>
      <c r="AF115" s="59" t="s">
        <v>25</v>
      </c>
      <c r="AG115" s="59" t="s">
        <v>76</v>
      </c>
      <c r="AH115" s="73"/>
      <c r="AI115" s="71" t="s">
        <v>14</v>
      </c>
      <c r="AJ115" s="71"/>
      <c r="AK115" s="71" t="s">
        <v>15</v>
      </c>
      <c r="AL115" s="71" t="s">
        <v>16</v>
      </c>
      <c r="AM115" s="71" t="s">
        <v>17</v>
      </c>
      <c r="AN115" s="71" t="s">
        <v>44</v>
      </c>
      <c r="AO115" s="71" t="s">
        <v>43</v>
      </c>
      <c r="AP115" s="71" t="s">
        <v>40</v>
      </c>
      <c r="AQ115" s="73"/>
      <c r="AR115" s="73"/>
      <c r="AS115" s="73"/>
      <c r="AT115" s="71" t="s">
        <v>47</v>
      </c>
      <c r="AU115" s="71" t="s">
        <v>48</v>
      </c>
      <c r="AV115" s="71" t="s">
        <v>51</v>
      </c>
      <c r="AW115" s="71" t="s">
        <v>49</v>
      </c>
      <c r="AX115" s="63" t="s">
        <v>50</v>
      </c>
      <c r="AY115" s="64" t="s">
        <v>60</v>
      </c>
    </row>
    <row r="116" spans="1:54" x14ac:dyDescent="0.2">
      <c r="A116" s="52" t="s">
        <v>318</v>
      </c>
      <c r="B116" s="49">
        <v>2</v>
      </c>
      <c r="F116" s="49">
        <v>1</v>
      </c>
      <c r="M116" s="49">
        <v>2</v>
      </c>
      <c r="N116" s="49">
        <v>2</v>
      </c>
      <c r="V116" s="49">
        <v>1</v>
      </c>
      <c r="Y116" s="49">
        <f>B116+C116+D116+E116</f>
        <v>2</v>
      </c>
      <c r="Z116" s="49">
        <f t="shared" ref="Z116:Z127" si="242">B116+C116+D116+E116+F116+L116+Q116+R116+T116+S116</f>
        <v>3</v>
      </c>
      <c r="AA116" s="49">
        <f t="shared" ref="AA116:AA127" si="243">B116+C116+D116+E116+F116+G116+H116+J116+K116+L116+Q116+R116+T116+S116+I116</f>
        <v>3</v>
      </c>
      <c r="AB116" s="49">
        <f t="shared" ref="AB116:AB127" si="244">Y116+H116+F116+Q116+R116+T116+S116+I116</f>
        <v>3</v>
      </c>
      <c r="AC116" s="49">
        <f t="shared" ref="AC116:AC127" si="245">B116+2*C116+3*D116+4*E116</f>
        <v>2</v>
      </c>
      <c r="AD116" s="49">
        <f t="shared" ref="AD116:AD127" si="246">Y116+J116+K116</f>
        <v>2</v>
      </c>
      <c r="AE116" s="49">
        <f t="shared" ref="AE116:AE127" si="247">M116+Q116+U116+V116</f>
        <v>3</v>
      </c>
      <c r="AF116" s="49">
        <f t="shared" ref="AF116:AF127" si="248">O116+R116+W116+S116+I116</f>
        <v>0</v>
      </c>
      <c r="AG116" s="49">
        <f>T116+P116</f>
        <v>0</v>
      </c>
      <c r="AH116" s="65"/>
      <c r="AI116" s="66">
        <f t="shared" ref="AI116:AI128" si="249">IF(Z116=0,"NA",Y116/Z116)</f>
        <v>0.66666666666666663</v>
      </c>
      <c r="AJ116" s="66"/>
      <c r="AK116" s="66">
        <f t="shared" ref="AK116:AK128" si="250">IF(AA116=0,"NA",(Y116+J116+K116)/AA116)</f>
        <v>0.66666666666666663</v>
      </c>
      <c r="AL116" s="66">
        <f t="shared" ref="AL116:AL128" si="251">IFERROR(AC116/Z116,"NA")</f>
        <v>0.66666666666666663</v>
      </c>
      <c r="AM116" s="66">
        <f>IFERROR(AK116+AL116,"NA")</f>
        <v>1.3333333333333333</v>
      </c>
      <c r="AN116" s="65">
        <f t="shared" ref="AN116:AN128" si="252">IFERROR(L116/AA116,"NA")</f>
        <v>0</v>
      </c>
      <c r="AO116" s="65">
        <f t="shared" ref="AO116:AO128" si="253">IFERROR((J116+K116)/AA116,"NA")</f>
        <v>0</v>
      </c>
      <c r="AP116" s="65">
        <f t="shared" ref="AP116:AP128" si="254">IFERROR(AB116/AA116,"NA")</f>
        <v>1</v>
      </c>
      <c r="AQ116" s="65"/>
      <c r="AR116" s="65"/>
      <c r="AS116" s="65"/>
      <c r="AT116" s="66">
        <f t="shared" ref="AT116:AT128" si="255">IFERROR((H116+Q116+R116)/AB116,"NA")</f>
        <v>0</v>
      </c>
      <c r="AU116" s="66">
        <f t="shared" ref="AU116:AU128" si="256">IFERROR((H116+Q116+R116+U116+W116)/AB116,"NA")</f>
        <v>0</v>
      </c>
      <c r="AV116" s="66">
        <f t="shared" ref="AV116:AV128" si="257">IFERROR((F116+Y116)/AB116,"NA")</f>
        <v>1</v>
      </c>
      <c r="AW116" s="66">
        <f t="shared" ref="AW116:AW128" si="258">IFERROR(Y116/AB116,"NA")</f>
        <v>0.66666666666666663</v>
      </c>
      <c r="AX116" s="66">
        <f>IFERROR(AL116-AI116,"NA")</f>
        <v>0</v>
      </c>
      <c r="AY116" s="67">
        <f>IFERROR((AD116+F116+G116)/AA116, "NA")</f>
        <v>1</v>
      </c>
      <c r="BA116" s="48" t="s">
        <v>332</v>
      </c>
      <c r="BB116" s="49">
        <v>4</v>
      </c>
    </row>
    <row r="117" spans="1:54" x14ac:dyDescent="0.2">
      <c r="A117" s="52" t="s">
        <v>188</v>
      </c>
      <c r="J117" s="49">
        <v>2</v>
      </c>
      <c r="L117" s="49">
        <v>1</v>
      </c>
      <c r="Y117" s="49">
        <f t="shared" ref="Y117:Y127" si="259">B117+C117+D117+E117</f>
        <v>0</v>
      </c>
      <c r="Z117" s="49">
        <f t="shared" si="242"/>
        <v>1</v>
      </c>
      <c r="AA117" s="49">
        <f t="shared" si="243"/>
        <v>3</v>
      </c>
      <c r="AB117" s="49">
        <f t="shared" si="244"/>
        <v>0</v>
      </c>
      <c r="AC117" s="49">
        <f t="shared" si="245"/>
        <v>0</v>
      </c>
      <c r="AD117" s="49">
        <f t="shared" si="246"/>
        <v>2</v>
      </c>
      <c r="AE117" s="49">
        <f t="shared" si="247"/>
        <v>0</v>
      </c>
      <c r="AF117" s="49">
        <f t="shared" si="248"/>
        <v>0</v>
      </c>
      <c r="AG117" s="49">
        <f t="shared" ref="AG117:AG127" si="260">T117+P117</f>
        <v>0</v>
      </c>
      <c r="AH117" s="65"/>
      <c r="AI117" s="66">
        <f t="shared" si="249"/>
        <v>0</v>
      </c>
      <c r="AJ117" s="66"/>
      <c r="AK117" s="66">
        <f t="shared" si="250"/>
        <v>0.66666666666666663</v>
      </c>
      <c r="AL117" s="66">
        <f t="shared" si="251"/>
        <v>0</v>
      </c>
      <c r="AM117" s="66">
        <f t="shared" ref="AM117:AM128" si="261">IFERROR(AK117+AL117,"NA")</f>
        <v>0.66666666666666663</v>
      </c>
      <c r="AN117" s="65">
        <f t="shared" si="252"/>
        <v>0.33333333333333331</v>
      </c>
      <c r="AO117" s="65">
        <f t="shared" si="253"/>
        <v>0.66666666666666663</v>
      </c>
      <c r="AP117" s="65">
        <f t="shared" si="254"/>
        <v>0</v>
      </c>
      <c r="AQ117" s="65"/>
      <c r="AR117" s="65"/>
      <c r="AS117" s="65"/>
      <c r="AT117" s="66" t="str">
        <f t="shared" si="255"/>
        <v>NA</v>
      </c>
      <c r="AU117" s="66" t="str">
        <f t="shared" si="256"/>
        <v>NA</v>
      </c>
      <c r="AV117" s="66" t="str">
        <f t="shared" si="257"/>
        <v>NA</v>
      </c>
      <c r="AW117" s="66" t="str">
        <f t="shared" si="258"/>
        <v>NA</v>
      </c>
      <c r="AX117" s="66">
        <f t="shared" ref="AX117:AX128" si="262">IFERROR(AL117-AI117,"NA")</f>
        <v>0</v>
      </c>
      <c r="AY117" s="67">
        <f t="shared" ref="AY117:AY127" si="263">IFERROR((AD117+F117+G117)/AA117, "NA")</f>
        <v>0.66666666666666663</v>
      </c>
      <c r="BA117" s="48" t="s">
        <v>333</v>
      </c>
      <c r="BB117" s="49">
        <v>12</v>
      </c>
    </row>
    <row r="118" spans="1:54" x14ac:dyDescent="0.2">
      <c r="A118" s="52" t="s">
        <v>189</v>
      </c>
      <c r="C118" s="49">
        <v>1</v>
      </c>
      <c r="J118" s="49">
        <v>1</v>
      </c>
      <c r="L118" s="49">
        <v>1</v>
      </c>
      <c r="O118" s="49">
        <v>1</v>
      </c>
      <c r="Y118" s="49">
        <f t="shared" si="259"/>
        <v>1</v>
      </c>
      <c r="Z118" s="49">
        <f t="shared" si="242"/>
        <v>2</v>
      </c>
      <c r="AA118" s="49">
        <f t="shared" si="243"/>
        <v>3</v>
      </c>
      <c r="AB118" s="49">
        <f t="shared" si="244"/>
        <v>1</v>
      </c>
      <c r="AC118" s="49">
        <f t="shared" si="245"/>
        <v>2</v>
      </c>
      <c r="AD118" s="49">
        <f t="shared" si="246"/>
        <v>2</v>
      </c>
      <c r="AE118" s="49">
        <f t="shared" si="247"/>
        <v>0</v>
      </c>
      <c r="AF118" s="49">
        <f t="shared" si="248"/>
        <v>1</v>
      </c>
      <c r="AG118" s="49">
        <f t="shared" si="260"/>
        <v>0</v>
      </c>
      <c r="AH118" s="65"/>
      <c r="AI118" s="66">
        <f t="shared" si="249"/>
        <v>0.5</v>
      </c>
      <c r="AJ118" s="66"/>
      <c r="AK118" s="66">
        <f t="shared" si="250"/>
        <v>0.66666666666666663</v>
      </c>
      <c r="AL118" s="66">
        <f t="shared" si="251"/>
        <v>1</v>
      </c>
      <c r="AM118" s="66">
        <f t="shared" si="261"/>
        <v>1.6666666666666665</v>
      </c>
      <c r="AN118" s="65">
        <f t="shared" si="252"/>
        <v>0.33333333333333331</v>
      </c>
      <c r="AO118" s="65">
        <f t="shared" si="253"/>
        <v>0.33333333333333331</v>
      </c>
      <c r="AP118" s="65">
        <f t="shared" si="254"/>
        <v>0.33333333333333331</v>
      </c>
      <c r="AQ118" s="65"/>
      <c r="AR118" s="65"/>
      <c r="AS118" s="65"/>
      <c r="AT118" s="66">
        <f t="shared" si="255"/>
        <v>0</v>
      </c>
      <c r="AU118" s="66">
        <f t="shared" si="256"/>
        <v>0</v>
      </c>
      <c r="AV118" s="66">
        <f t="shared" si="257"/>
        <v>1</v>
      </c>
      <c r="AW118" s="66">
        <f t="shared" si="258"/>
        <v>1</v>
      </c>
      <c r="AX118" s="66">
        <f t="shared" si="262"/>
        <v>0.5</v>
      </c>
      <c r="AY118" s="67">
        <f t="shared" si="263"/>
        <v>0.66666666666666663</v>
      </c>
    </row>
    <row r="119" spans="1:54" x14ac:dyDescent="0.2">
      <c r="A119" s="52" t="s">
        <v>187</v>
      </c>
      <c r="B119" s="49">
        <v>1</v>
      </c>
      <c r="F119" s="49">
        <v>1</v>
      </c>
      <c r="O119" s="49">
        <v>1</v>
      </c>
      <c r="Q119" s="49">
        <v>1</v>
      </c>
      <c r="U119" s="49">
        <v>1</v>
      </c>
      <c r="X119" s="49">
        <v>1</v>
      </c>
      <c r="Y119" s="49">
        <f t="shared" si="259"/>
        <v>1</v>
      </c>
      <c r="Z119" s="49">
        <f t="shared" si="242"/>
        <v>3</v>
      </c>
      <c r="AA119" s="49">
        <f t="shared" si="243"/>
        <v>3</v>
      </c>
      <c r="AB119" s="49">
        <f t="shared" si="244"/>
        <v>3</v>
      </c>
      <c r="AC119" s="49">
        <f t="shared" si="245"/>
        <v>1</v>
      </c>
      <c r="AD119" s="49">
        <f t="shared" si="246"/>
        <v>1</v>
      </c>
      <c r="AE119" s="49">
        <f t="shared" si="247"/>
        <v>2</v>
      </c>
      <c r="AF119" s="49">
        <f t="shared" si="248"/>
        <v>1</v>
      </c>
      <c r="AG119" s="49">
        <f t="shared" si="260"/>
        <v>0</v>
      </c>
      <c r="AH119" s="65"/>
      <c r="AI119" s="66">
        <f t="shared" si="249"/>
        <v>0.33333333333333331</v>
      </c>
      <c r="AJ119" s="66"/>
      <c r="AK119" s="66">
        <f t="shared" si="250"/>
        <v>0.33333333333333331</v>
      </c>
      <c r="AL119" s="66">
        <f t="shared" si="251"/>
        <v>0.33333333333333331</v>
      </c>
      <c r="AM119" s="66">
        <f t="shared" si="261"/>
        <v>0.66666666666666663</v>
      </c>
      <c r="AN119" s="65">
        <f t="shared" si="252"/>
        <v>0</v>
      </c>
      <c r="AO119" s="65">
        <f t="shared" si="253"/>
        <v>0</v>
      </c>
      <c r="AP119" s="65">
        <f t="shared" si="254"/>
        <v>1</v>
      </c>
      <c r="AQ119" s="65"/>
      <c r="AR119" s="65"/>
      <c r="AS119" s="65"/>
      <c r="AT119" s="66">
        <f t="shared" si="255"/>
        <v>0.33333333333333331</v>
      </c>
      <c r="AU119" s="66">
        <f t="shared" si="256"/>
        <v>0.66666666666666663</v>
      </c>
      <c r="AV119" s="66">
        <f t="shared" si="257"/>
        <v>0.66666666666666663</v>
      </c>
      <c r="AW119" s="66">
        <f t="shared" si="258"/>
        <v>0.33333333333333331</v>
      </c>
      <c r="AX119" s="66">
        <f t="shared" si="262"/>
        <v>0</v>
      </c>
      <c r="AY119" s="67">
        <f t="shared" si="263"/>
        <v>0.66666666666666663</v>
      </c>
    </row>
    <row r="120" spans="1:54" x14ac:dyDescent="0.2">
      <c r="A120" s="52" t="s">
        <v>192</v>
      </c>
      <c r="L120" s="49">
        <v>1</v>
      </c>
      <c r="Q120" s="49">
        <v>1</v>
      </c>
      <c r="Y120" s="49">
        <f t="shared" si="259"/>
        <v>0</v>
      </c>
      <c r="Z120" s="49">
        <f t="shared" si="242"/>
        <v>2</v>
      </c>
      <c r="AA120" s="49">
        <f t="shared" si="243"/>
        <v>2</v>
      </c>
      <c r="AB120" s="49">
        <f t="shared" si="244"/>
        <v>1</v>
      </c>
      <c r="AC120" s="49">
        <f t="shared" si="245"/>
        <v>0</v>
      </c>
      <c r="AD120" s="49">
        <f t="shared" si="246"/>
        <v>0</v>
      </c>
      <c r="AE120" s="49">
        <f t="shared" si="247"/>
        <v>1</v>
      </c>
      <c r="AF120" s="49">
        <f t="shared" si="248"/>
        <v>0</v>
      </c>
      <c r="AG120" s="49">
        <f t="shared" si="260"/>
        <v>0</v>
      </c>
      <c r="AH120" s="65"/>
      <c r="AI120" s="66">
        <f t="shared" si="249"/>
        <v>0</v>
      </c>
      <c r="AJ120" s="66"/>
      <c r="AK120" s="66">
        <f t="shared" si="250"/>
        <v>0</v>
      </c>
      <c r="AL120" s="66">
        <f t="shared" si="251"/>
        <v>0</v>
      </c>
      <c r="AM120" s="66">
        <f t="shared" si="261"/>
        <v>0</v>
      </c>
      <c r="AN120" s="65">
        <f t="shared" si="252"/>
        <v>0.5</v>
      </c>
      <c r="AO120" s="65">
        <f t="shared" si="253"/>
        <v>0</v>
      </c>
      <c r="AP120" s="65">
        <f t="shared" si="254"/>
        <v>0.5</v>
      </c>
      <c r="AQ120" s="65"/>
      <c r="AR120" s="65"/>
      <c r="AS120" s="65"/>
      <c r="AT120" s="66">
        <f t="shared" si="255"/>
        <v>1</v>
      </c>
      <c r="AU120" s="66">
        <f t="shared" si="256"/>
        <v>1</v>
      </c>
      <c r="AV120" s="66">
        <f t="shared" si="257"/>
        <v>0</v>
      </c>
      <c r="AW120" s="66">
        <f t="shared" si="258"/>
        <v>0</v>
      </c>
      <c r="AX120" s="66">
        <f t="shared" si="262"/>
        <v>0</v>
      </c>
      <c r="AY120" s="67">
        <f t="shared" si="263"/>
        <v>0</v>
      </c>
    </row>
    <row r="121" spans="1:54" x14ac:dyDescent="0.2">
      <c r="A121" s="52" t="s">
        <v>191</v>
      </c>
      <c r="J121" s="49">
        <v>1</v>
      </c>
      <c r="L121" s="49">
        <v>1</v>
      </c>
      <c r="Y121" s="49">
        <f t="shared" si="259"/>
        <v>0</v>
      </c>
      <c r="Z121" s="49">
        <f t="shared" si="242"/>
        <v>1</v>
      </c>
      <c r="AA121" s="49">
        <f t="shared" si="243"/>
        <v>2</v>
      </c>
      <c r="AB121" s="49">
        <f t="shared" si="244"/>
        <v>0</v>
      </c>
      <c r="AC121" s="49">
        <f t="shared" si="245"/>
        <v>0</v>
      </c>
      <c r="AD121" s="49">
        <f t="shared" si="246"/>
        <v>1</v>
      </c>
      <c r="AE121" s="49">
        <f t="shared" si="247"/>
        <v>0</v>
      </c>
      <c r="AF121" s="49">
        <f t="shared" si="248"/>
        <v>0</v>
      </c>
      <c r="AG121" s="49">
        <f t="shared" si="260"/>
        <v>0</v>
      </c>
      <c r="AH121" s="65"/>
      <c r="AI121" s="66">
        <f t="shared" si="249"/>
        <v>0</v>
      </c>
      <c r="AJ121" s="66"/>
      <c r="AK121" s="66">
        <f t="shared" si="250"/>
        <v>0.5</v>
      </c>
      <c r="AL121" s="66">
        <f t="shared" si="251"/>
        <v>0</v>
      </c>
      <c r="AM121" s="66">
        <f t="shared" si="261"/>
        <v>0.5</v>
      </c>
      <c r="AN121" s="65">
        <f t="shared" si="252"/>
        <v>0.5</v>
      </c>
      <c r="AO121" s="65">
        <f t="shared" si="253"/>
        <v>0.5</v>
      </c>
      <c r="AP121" s="65">
        <f t="shared" si="254"/>
        <v>0</v>
      </c>
      <c r="AQ121" s="65"/>
      <c r="AR121" s="65"/>
      <c r="AS121" s="65"/>
      <c r="AT121" s="66" t="str">
        <f t="shared" si="255"/>
        <v>NA</v>
      </c>
      <c r="AU121" s="66" t="str">
        <f t="shared" si="256"/>
        <v>NA</v>
      </c>
      <c r="AV121" s="66" t="str">
        <f t="shared" si="257"/>
        <v>NA</v>
      </c>
      <c r="AW121" s="66" t="str">
        <f t="shared" si="258"/>
        <v>NA</v>
      </c>
      <c r="AX121" s="66">
        <f t="shared" si="262"/>
        <v>0</v>
      </c>
      <c r="AY121" s="67">
        <f t="shared" si="263"/>
        <v>0.5</v>
      </c>
    </row>
    <row r="122" spans="1:54" x14ac:dyDescent="0.2">
      <c r="A122" s="52" t="s">
        <v>195</v>
      </c>
      <c r="L122" s="49">
        <v>2</v>
      </c>
      <c r="Y122" s="49">
        <f t="shared" si="259"/>
        <v>0</v>
      </c>
      <c r="Z122" s="49">
        <f t="shared" si="242"/>
        <v>2</v>
      </c>
      <c r="AA122" s="49">
        <f t="shared" si="243"/>
        <v>2</v>
      </c>
      <c r="AB122" s="49">
        <f t="shared" si="244"/>
        <v>0</v>
      </c>
      <c r="AC122" s="49">
        <f t="shared" si="245"/>
        <v>0</v>
      </c>
      <c r="AD122" s="49">
        <f t="shared" si="246"/>
        <v>0</v>
      </c>
      <c r="AE122" s="49">
        <f t="shared" si="247"/>
        <v>0</v>
      </c>
      <c r="AF122" s="49">
        <f t="shared" si="248"/>
        <v>0</v>
      </c>
      <c r="AG122" s="49">
        <f t="shared" si="260"/>
        <v>0</v>
      </c>
      <c r="AH122" s="65"/>
      <c r="AI122" s="66">
        <f t="shared" si="249"/>
        <v>0</v>
      </c>
      <c r="AJ122" s="66"/>
      <c r="AK122" s="66">
        <f t="shared" si="250"/>
        <v>0</v>
      </c>
      <c r="AL122" s="66">
        <f t="shared" si="251"/>
        <v>0</v>
      </c>
      <c r="AM122" s="66">
        <f t="shared" si="261"/>
        <v>0</v>
      </c>
      <c r="AN122" s="65">
        <f t="shared" si="252"/>
        <v>1</v>
      </c>
      <c r="AO122" s="65">
        <f t="shared" si="253"/>
        <v>0</v>
      </c>
      <c r="AP122" s="65">
        <f t="shared" si="254"/>
        <v>0</v>
      </c>
      <c r="AQ122" s="65"/>
      <c r="AR122" s="65"/>
      <c r="AS122" s="65"/>
      <c r="AT122" s="66" t="str">
        <f t="shared" si="255"/>
        <v>NA</v>
      </c>
      <c r="AU122" s="66" t="str">
        <f t="shared" si="256"/>
        <v>NA</v>
      </c>
      <c r="AV122" s="66" t="str">
        <f t="shared" si="257"/>
        <v>NA</v>
      </c>
      <c r="AW122" s="66" t="str">
        <f t="shared" si="258"/>
        <v>NA</v>
      </c>
      <c r="AX122" s="66">
        <f t="shared" si="262"/>
        <v>0</v>
      </c>
      <c r="AY122" s="67">
        <f t="shared" si="263"/>
        <v>0</v>
      </c>
    </row>
    <row r="123" spans="1:54" x14ac:dyDescent="0.2">
      <c r="A123" s="52" t="s">
        <v>319</v>
      </c>
      <c r="K123" s="49">
        <v>1</v>
      </c>
      <c r="L123" s="49">
        <v>1</v>
      </c>
      <c r="Y123" s="49">
        <f t="shared" si="259"/>
        <v>0</v>
      </c>
      <c r="Z123" s="49">
        <f t="shared" si="242"/>
        <v>1</v>
      </c>
      <c r="AA123" s="49">
        <f t="shared" si="243"/>
        <v>2</v>
      </c>
      <c r="AB123" s="49">
        <f t="shared" si="244"/>
        <v>0</v>
      </c>
      <c r="AC123" s="49">
        <f t="shared" si="245"/>
        <v>0</v>
      </c>
      <c r="AD123" s="49">
        <f t="shared" si="246"/>
        <v>1</v>
      </c>
      <c r="AE123" s="49">
        <f t="shared" si="247"/>
        <v>0</v>
      </c>
      <c r="AF123" s="49">
        <f t="shared" si="248"/>
        <v>0</v>
      </c>
      <c r="AG123" s="49">
        <f t="shared" si="260"/>
        <v>0</v>
      </c>
      <c r="AH123" s="65"/>
      <c r="AI123" s="66">
        <f t="shared" si="249"/>
        <v>0</v>
      </c>
      <c r="AJ123" s="66"/>
      <c r="AK123" s="66">
        <f t="shared" si="250"/>
        <v>0.5</v>
      </c>
      <c r="AL123" s="66">
        <f t="shared" si="251"/>
        <v>0</v>
      </c>
      <c r="AM123" s="66">
        <f t="shared" si="261"/>
        <v>0.5</v>
      </c>
      <c r="AN123" s="65">
        <f t="shared" si="252"/>
        <v>0.5</v>
      </c>
      <c r="AO123" s="65">
        <f t="shared" si="253"/>
        <v>0.5</v>
      </c>
      <c r="AP123" s="65">
        <f t="shared" si="254"/>
        <v>0</v>
      </c>
      <c r="AQ123" s="65"/>
      <c r="AR123" s="65"/>
      <c r="AS123" s="65"/>
      <c r="AT123" s="66" t="str">
        <f t="shared" si="255"/>
        <v>NA</v>
      </c>
      <c r="AU123" s="66" t="str">
        <f t="shared" si="256"/>
        <v>NA</v>
      </c>
      <c r="AV123" s="66" t="str">
        <f t="shared" si="257"/>
        <v>NA</v>
      </c>
      <c r="AW123" s="66" t="str">
        <f t="shared" si="258"/>
        <v>NA</v>
      </c>
      <c r="AX123" s="66">
        <f t="shared" si="262"/>
        <v>0</v>
      </c>
      <c r="AY123" s="67">
        <f t="shared" si="263"/>
        <v>0.5</v>
      </c>
    </row>
    <row r="124" spans="1:54" x14ac:dyDescent="0.2">
      <c r="A124" s="52" t="s">
        <v>243</v>
      </c>
      <c r="J124" s="49">
        <v>1</v>
      </c>
      <c r="L124" s="49">
        <v>1</v>
      </c>
      <c r="Y124" s="49">
        <f t="shared" si="259"/>
        <v>0</v>
      </c>
      <c r="Z124" s="49">
        <f t="shared" si="242"/>
        <v>1</v>
      </c>
      <c r="AA124" s="49">
        <f t="shared" si="243"/>
        <v>2</v>
      </c>
      <c r="AB124" s="49">
        <f t="shared" si="244"/>
        <v>0</v>
      </c>
      <c r="AC124" s="49">
        <f t="shared" si="245"/>
        <v>0</v>
      </c>
      <c r="AD124" s="49">
        <f t="shared" si="246"/>
        <v>1</v>
      </c>
      <c r="AE124" s="49">
        <f t="shared" si="247"/>
        <v>0</v>
      </c>
      <c r="AF124" s="49">
        <f t="shared" si="248"/>
        <v>0</v>
      </c>
      <c r="AG124" s="49">
        <f t="shared" si="260"/>
        <v>0</v>
      </c>
      <c r="AH124" s="65"/>
      <c r="AI124" s="66">
        <f t="shared" si="249"/>
        <v>0</v>
      </c>
      <c r="AJ124" s="66"/>
      <c r="AK124" s="66">
        <f t="shared" si="250"/>
        <v>0.5</v>
      </c>
      <c r="AL124" s="66">
        <f t="shared" si="251"/>
        <v>0</v>
      </c>
      <c r="AM124" s="66">
        <f t="shared" si="261"/>
        <v>0.5</v>
      </c>
      <c r="AN124" s="65">
        <f t="shared" si="252"/>
        <v>0.5</v>
      </c>
      <c r="AO124" s="65">
        <f t="shared" si="253"/>
        <v>0.5</v>
      </c>
      <c r="AP124" s="65">
        <f t="shared" si="254"/>
        <v>0</v>
      </c>
      <c r="AQ124" s="65"/>
      <c r="AR124" s="65"/>
      <c r="AS124" s="65"/>
      <c r="AT124" s="66" t="str">
        <f t="shared" si="255"/>
        <v>NA</v>
      </c>
      <c r="AU124" s="66" t="str">
        <f t="shared" si="256"/>
        <v>NA</v>
      </c>
      <c r="AV124" s="66" t="str">
        <f t="shared" si="257"/>
        <v>NA</v>
      </c>
      <c r="AW124" s="66" t="str">
        <f t="shared" si="258"/>
        <v>NA</v>
      </c>
      <c r="AX124" s="66">
        <f t="shared" si="262"/>
        <v>0</v>
      </c>
      <c r="AY124" s="67">
        <f t="shared" si="263"/>
        <v>0.5</v>
      </c>
    </row>
    <row r="125" spans="1:54" x14ac:dyDescent="0.2">
      <c r="A125" s="52" t="s">
        <v>320</v>
      </c>
      <c r="L125" s="49">
        <v>2</v>
      </c>
      <c r="Y125" s="49">
        <f t="shared" si="259"/>
        <v>0</v>
      </c>
      <c r="Z125" s="49">
        <f t="shared" si="242"/>
        <v>2</v>
      </c>
      <c r="AA125" s="49">
        <f t="shared" si="243"/>
        <v>2</v>
      </c>
      <c r="AB125" s="49">
        <f t="shared" si="244"/>
        <v>0</v>
      </c>
      <c r="AC125" s="49">
        <f t="shared" si="245"/>
        <v>0</v>
      </c>
      <c r="AD125" s="49">
        <f t="shared" si="246"/>
        <v>0</v>
      </c>
      <c r="AE125" s="49">
        <f t="shared" si="247"/>
        <v>0</v>
      </c>
      <c r="AF125" s="49">
        <f t="shared" si="248"/>
        <v>0</v>
      </c>
      <c r="AG125" s="49">
        <f t="shared" si="260"/>
        <v>0</v>
      </c>
      <c r="AH125" s="65"/>
      <c r="AI125" s="66">
        <f t="shared" si="249"/>
        <v>0</v>
      </c>
      <c r="AJ125" s="66"/>
      <c r="AK125" s="66">
        <f t="shared" si="250"/>
        <v>0</v>
      </c>
      <c r="AL125" s="66">
        <f t="shared" si="251"/>
        <v>0</v>
      </c>
      <c r="AM125" s="66">
        <f>IFERROR(AK125+AL125,"NA")</f>
        <v>0</v>
      </c>
      <c r="AN125" s="65">
        <f t="shared" si="252"/>
        <v>1</v>
      </c>
      <c r="AO125" s="65">
        <f t="shared" si="253"/>
        <v>0</v>
      </c>
      <c r="AP125" s="65">
        <f t="shared" si="254"/>
        <v>0</v>
      </c>
      <c r="AQ125" s="65"/>
      <c r="AR125" s="65"/>
      <c r="AS125" s="65"/>
      <c r="AT125" s="66" t="str">
        <f t="shared" si="255"/>
        <v>NA</v>
      </c>
      <c r="AU125" s="66" t="str">
        <f t="shared" si="256"/>
        <v>NA</v>
      </c>
      <c r="AV125" s="66" t="str">
        <f t="shared" si="257"/>
        <v>NA</v>
      </c>
      <c r="AW125" s="66" t="str">
        <f t="shared" si="258"/>
        <v>NA</v>
      </c>
      <c r="AX125" s="66">
        <f>IFERROR(AL125-AI125,"NA")</f>
        <v>0</v>
      </c>
      <c r="AY125" s="67">
        <f t="shared" si="263"/>
        <v>0</v>
      </c>
    </row>
    <row r="126" spans="1:54" hidden="1" x14ac:dyDescent="0.2">
      <c r="A126" s="52"/>
      <c r="Y126" s="49">
        <f t="shared" si="259"/>
        <v>0</v>
      </c>
      <c r="Z126" s="49">
        <f t="shared" si="242"/>
        <v>0</v>
      </c>
      <c r="AA126" s="49">
        <f t="shared" si="243"/>
        <v>0</v>
      </c>
      <c r="AB126" s="49">
        <f t="shared" si="244"/>
        <v>0</v>
      </c>
      <c r="AC126" s="49">
        <f t="shared" si="245"/>
        <v>0</v>
      </c>
      <c r="AD126" s="49">
        <f t="shared" si="246"/>
        <v>0</v>
      </c>
      <c r="AE126" s="49">
        <f t="shared" si="247"/>
        <v>0</v>
      </c>
      <c r="AF126" s="49">
        <f t="shared" si="248"/>
        <v>0</v>
      </c>
      <c r="AG126" s="49">
        <f t="shared" si="260"/>
        <v>0</v>
      </c>
      <c r="AH126" s="65"/>
      <c r="AI126" s="66" t="str">
        <f t="shared" si="249"/>
        <v>NA</v>
      </c>
      <c r="AJ126" s="66"/>
      <c r="AK126" s="66" t="str">
        <f t="shared" si="250"/>
        <v>NA</v>
      </c>
      <c r="AL126" s="66" t="str">
        <f t="shared" si="251"/>
        <v>NA</v>
      </c>
      <c r="AM126" s="66" t="str">
        <f>IFERROR(AK126+AL126,"NA")</f>
        <v>NA</v>
      </c>
      <c r="AN126" s="65" t="str">
        <f t="shared" si="252"/>
        <v>NA</v>
      </c>
      <c r="AO126" s="65" t="str">
        <f t="shared" si="253"/>
        <v>NA</v>
      </c>
      <c r="AP126" s="65" t="str">
        <f t="shared" si="254"/>
        <v>NA</v>
      </c>
      <c r="AQ126" s="65"/>
      <c r="AR126" s="65"/>
      <c r="AS126" s="65"/>
      <c r="AT126" s="66" t="str">
        <f t="shared" si="255"/>
        <v>NA</v>
      </c>
      <c r="AU126" s="66" t="str">
        <f t="shared" si="256"/>
        <v>NA</v>
      </c>
      <c r="AV126" s="66" t="str">
        <f t="shared" si="257"/>
        <v>NA</v>
      </c>
      <c r="AW126" s="66" t="str">
        <f t="shared" si="258"/>
        <v>NA</v>
      </c>
      <c r="AX126" s="66" t="str">
        <f>IFERROR(AL126-AI126,"NA")</f>
        <v>NA</v>
      </c>
      <c r="AY126" s="67" t="str">
        <f t="shared" si="263"/>
        <v>NA</v>
      </c>
    </row>
    <row r="127" spans="1:54" hidden="1" x14ac:dyDescent="0.2">
      <c r="A127" s="52"/>
      <c r="Y127" s="49">
        <f t="shared" si="259"/>
        <v>0</v>
      </c>
      <c r="Z127" s="49">
        <f t="shared" si="242"/>
        <v>0</v>
      </c>
      <c r="AA127" s="49">
        <f t="shared" si="243"/>
        <v>0</v>
      </c>
      <c r="AB127" s="49">
        <f t="shared" si="244"/>
        <v>0</v>
      </c>
      <c r="AC127" s="49">
        <f t="shared" si="245"/>
        <v>0</v>
      </c>
      <c r="AD127" s="49">
        <f t="shared" si="246"/>
        <v>0</v>
      </c>
      <c r="AE127" s="49">
        <f t="shared" si="247"/>
        <v>0</v>
      </c>
      <c r="AF127" s="49">
        <f t="shared" si="248"/>
        <v>0</v>
      </c>
      <c r="AG127" s="49">
        <f t="shared" si="260"/>
        <v>0</v>
      </c>
      <c r="AH127" s="65"/>
      <c r="AI127" s="66" t="str">
        <f t="shared" si="249"/>
        <v>NA</v>
      </c>
      <c r="AJ127" s="66"/>
      <c r="AK127" s="66" t="str">
        <f t="shared" si="250"/>
        <v>NA</v>
      </c>
      <c r="AL127" s="66" t="str">
        <f t="shared" si="251"/>
        <v>NA</v>
      </c>
      <c r="AM127" s="66" t="str">
        <f t="shared" si="261"/>
        <v>NA</v>
      </c>
      <c r="AN127" s="65" t="str">
        <f t="shared" si="252"/>
        <v>NA</v>
      </c>
      <c r="AO127" s="65" t="str">
        <f t="shared" si="253"/>
        <v>NA</v>
      </c>
      <c r="AP127" s="65" t="str">
        <f t="shared" si="254"/>
        <v>NA</v>
      </c>
      <c r="AQ127" s="65"/>
      <c r="AR127" s="65"/>
      <c r="AS127" s="65"/>
      <c r="AT127" s="66" t="str">
        <f t="shared" si="255"/>
        <v>NA</v>
      </c>
      <c r="AU127" s="66" t="str">
        <f t="shared" si="256"/>
        <v>NA</v>
      </c>
      <c r="AV127" s="66" t="str">
        <f t="shared" si="257"/>
        <v>NA</v>
      </c>
      <c r="AW127" s="66" t="str">
        <f t="shared" si="258"/>
        <v>NA</v>
      </c>
      <c r="AX127" s="66" t="str">
        <f t="shared" si="262"/>
        <v>NA</v>
      </c>
      <c r="AY127" s="67" t="str">
        <f t="shared" si="263"/>
        <v>NA</v>
      </c>
    </row>
    <row r="128" spans="1:54" x14ac:dyDescent="0.2">
      <c r="A128" s="54" t="s">
        <v>32</v>
      </c>
      <c r="B128" s="58">
        <f>SUM(B116:B127)</f>
        <v>3</v>
      </c>
      <c r="C128" s="58">
        <f t="shared" ref="C128:X128" si="264">SUM(C116:C127)</f>
        <v>1</v>
      </c>
      <c r="D128" s="58">
        <f t="shared" si="264"/>
        <v>0</v>
      </c>
      <c r="E128" s="58">
        <f t="shared" si="264"/>
        <v>0</v>
      </c>
      <c r="F128" s="58">
        <f t="shared" si="264"/>
        <v>2</v>
      </c>
      <c r="G128" s="58">
        <f t="shared" si="264"/>
        <v>0</v>
      </c>
      <c r="H128" s="58">
        <f t="shared" si="264"/>
        <v>0</v>
      </c>
      <c r="I128" s="58">
        <f t="shared" si="264"/>
        <v>0</v>
      </c>
      <c r="J128" s="58">
        <f t="shared" si="264"/>
        <v>5</v>
      </c>
      <c r="K128" s="58">
        <f t="shared" si="264"/>
        <v>1</v>
      </c>
      <c r="L128" s="58">
        <f t="shared" si="264"/>
        <v>10</v>
      </c>
      <c r="M128" s="58">
        <f t="shared" si="264"/>
        <v>2</v>
      </c>
      <c r="N128" s="58">
        <f t="shared" si="264"/>
        <v>2</v>
      </c>
      <c r="O128" s="58">
        <f t="shared" si="264"/>
        <v>2</v>
      </c>
      <c r="P128" s="58">
        <f t="shared" si="264"/>
        <v>0</v>
      </c>
      <c r="Q128" s="58">
        <f t="shared" si="264"/>
        <v>2</v>
      </c>
      <c r="R128" s="58">
        <f t="shared" si="264"/>
        <v>0</v>
      </c>
      <c r="S128" s="58">
        <f t="shared" si="264"/>
        <v>0</v>
      </c>
      <c r="T128" s="58">
        <f t="shared" si="264"/>
        <v>0</v>
      </c>
      <c r="U128" s="58">
        <f t="shared" si="264"/>
        <v>1</v>
      </c>
      <c r="V128" s="58">
        <f t="shared" si="264"/>
        <v>1</v>
      </c>
      <c r="W128" s="58">
        <f t="shared" si="264"/>
        <v>0</v>
      </c>
      <c r="X128" s="58">
        <f t="shared" si="264"/>
        <v>1</v>
      </c>
      <c r="Y128" s="58">
        <f t="shared" ref="Y128:AG128" si="265">SUM(Y116:Y127)</f>
        <v>4</v>
      </c>
      <c r="Z128" s="58">
        <f t="shared" si="265"/>
        <v>18</v>
      </c>
      <c r="AA128" s="58">
        <f t="shared" si="265"/>
        <v>24</v>
      </c>
      <c r="AB128" s="58">
        <f t="shared" si="265"/>
        <v>8</v>
      </c>
      <c r="AC128" s="58">
        <f t="shared" si="265"/>
        <v>5</v>
      </c>
      <c r="AD128" s="58">
        <f t="shared" si="265"/>
        <v>10</v>
      </c>
      <c r="AE128" s="58">
        <f t="shared" si="265"/>
        <v>6</v>
      </c>
      <c r="AF128" s="58">
        <f t="shared" si="265"/>
        <v>2</v>
      </c>
      <c r="AG128" s="58">
        <f t="shared" si="265"/>
        <v>0</v>
      </c>
      <c r="AH128" s="68"/>
      <c r="AI128" s="69">
        <f t="shared" si="249"/>
        <v>0.22222222222222221</v>
      </c>
      <c r="AJ128" s="69"/>
      <c r="AK128" s="69">
        <f t="shared" si="250"/>
        <v>0.41666666666666669</v>
      </c>
      <c r="AL128" s="69">
        <f t="shared" si="251"/>
        <v>0.27777777777777779</v>
      </c>
      <c r="AM128" s="69">
        <f t="shared" si="261"/>
        <v>0.69444444444444442</v>
      </c>
      <c r="AN128" s="68">
        <f t="shared" si="252"/>
        <v>0.41666666666666669</v>
      </c>
      <c r="AO128" s="68">
        <f t="shared" si="253"/>
        <v>0.25</v>
      </c>
      <c r="AP128" s="68">
        <f t="shared" si="254"/>
        <v>0.33333333333333331</v>
      </c>
      <c r="AQ128" s="68"/>
      <c r="AR128" s="68"/>
      <c r="AS128" s="68"/>
      <c r="AT128" s="69">
        <f t="shared" si="255"/>
        <v>0.25</v>
      </c>
      <c r="AU128" s="69">
        <f t="shared" si="256"/>
        <v>0.375</v>
      </c>
      <c r="AV128" s="69">
        <f t="shared" si="257"/>
        <v>0.75</v>
      </c>
      <c r="AW128" s="69">
        <f t="shared" si="258"/>
        <v>0.5</v>
      </c>
      <c r="AX128" s="69">
        <f t="shared" si="262"/>
        <v>5.555555555555558E-2</v>
      </c>
      <c r="AY128" s="72">
        <f>(AD128+F128+G128)/AA128</f>
        <v>0.5</v>
      </c>
    </row>
    <row r="130" spans="1:56" x14ac:dyDescent="0.2">
      <c r="A130" s="47" t="s">
        <v>423</v>
      </c>
    </row>
    <row r="131" spans="1:56" x14ac:dyDescent="0.2">
      <c r="A131" s="56"/>
      <c r="B131" s="59" t="s">
        <v>5</v>
      </c>
      <c r="C131" s="59" t="s">
        <v>6</v>
      </c>
      <c r="D131" s="59" t="s">
        <v>7</v>
      </c>
      <c r="E131" s="59" t="s">
        <v>8</v>
      </c>
      <c r="F131" s="59" t="s">
        <v>18</v>
      </c>
      <c r="G131" s="59" t="s">
        <v>19</v>
      </c>
      <c r="H131" s="59" t="s">
        <v>9</v>
      </c>
      <c r="I131" s="59" t="s">
        <v>169</v>
      </c>
      <c r="J131" s="59" t="s">
        <v>10</v>
      </c>
      <c r="K131" s="59" t="s">
        <v>11</v>
      </c>
      <c r="L131" s="59" t="s">
        <v>12</v>
      </c>
      <c r="M131" s="59" t="s">
        <v>20</v>
      </c>
      <c r="N131" s="59" t="s">
        <v>197</v>
      </c>
      <c r="O131" s="59" t="s">
        <v>21</v>
      </c>
      <c r="P131" s="59" t="s">
        <v>74</v>
      </c>
      <c r="Q131" s="59" t="s">
        <v>22</v>
      </c>
      <c r="R131" s="59" t="s">
        <v>23</v>
      </c>
      <c r="S131" s="59" t="s">
        <v>168</v>
      </c>
      <c r="T131" s="59" t="s">
        <v>75</v>
      </c>
      <c r="U131" s="59" t="s">
        <v>27</v>
      </c>
      <c r="V131" s="59" t="s">
        <v>172</v>
      </c>
      <c r="W131" s="59" t="s">
        <v>28</v>
      </c>
      <c r="X131" s="59" t="s">
        <v>170</v>
      </c>
      <c r="Y131" s="59" t="s">
        <v>29</v>
      </c>
      <c r="Z131" s="59" t="s">
        <v>4</v>
      </c>
      <c r="AA131" s="59" t="s">
        <v>13</v>
      </c>
      <c r="AB131" s="59" t="s">
        <v>26</v>
      </c>
      <c r="AC131" s="59" t="s">
        <v>30</v>
      </c>
      <c r="AD131" s="59" t="s">
        <v>31</v>
      </c>
      <c r="AE131" s="59" t="s">
        <v>24</v>
      </c>
      <c r="AF131" s="59" t="s">
        <v>25</v>
      </c>
      <c r="AG131" s="59" t="s">
        <v>76</v>
      </c>
      <c r="AH131" s="73"/>
      <c r="AI131" s="71" t="s">
        <v>14</v>
      </c>
      <c r="AJ131" s="71"/>
      <c r="AK131" s="71" t="s">
        <v>15</v>
      </c>
      <c r="AL131" s="71" t="s">
        <v>16</v>
      </c>
      <c r="AM131" s="71" t="s">
        <v>17</v>
      </c>
      <c r="AN131" s="71" t="s">
        <v>44</v>
      </c>
      <c r="AO131" s="71" t="s">
        <v>43</v>
      </c>
      <c r="AP131" s="71" t="s">
        <v>40</v>
      </c>
      <c r="AQ131" s="73"/>
      <c r="AR131" s="73"/>
      <c r="AS131" s="73"/>
      <c r="AT131" s="71" t="s">
        <v>47</v>
      </c>
      <c r="AU131" s="71" t="s">
        <v>48</v>
      </c>
      <c r="AV131" s="71" t="s">
        <v>51</v>
      </c>
      <c r="AW131" s="71" t="s">
        <v>49</v>
      </c>
      <c r="AX131" s="63" t="s">
        <v>50</v>
      </c>
      <c r="AY131" s="64" t="s">
        <v>60</v>
      </c>
    </row>
    <row r="132" spans="1:56" x14ac:dyDescent="0.2">
      <c r="A132" s="52" t="s">
        <v>318</v>
      </c>
      <c r="B132" s="49">
        <v>1</v>
      </c>
      <c r="D132" s="49">
        <v>1</v>
      </c>
      <c r="O132" s="49">
        <v>2</v>
      </c>
      <c r="S132" s="49">
        <v>1</v>
      </c>
      <c r="Y132" s="49">
        <f>B132+C132+D132+E132</f>
        <v>2</v>
      </c>
      <c r="Z132" s="49">
        <f t="shared" ref="Z132:Z143" si="266">B132+C132+D132+E132+F132+L132+Q132+R132+T132+S132</f>
        <v>3</v>
      </c>
      <c r="AA132" s="49">
        <f t="shared" ref="AA132:AA143" si="267">B132+C132+D132+E132+F132+G132+H132+J132+K132+L132+Q132+R132+T132+S132+I132</f>
        <v>3</v>
      </c>
      <c r="AB132" s="49">
        <f t="shared" ref="AB132:AB143" si="268">Y132+H132+F132+Q132+R132+T132+S132+I132</f>
        <v>3</v>
      </c>
      <c r="AC132" s="49">
        <f t="shared" ref="AC132:AC143" si="269">B132+2*C132+3*D132+4*E132</f>
        <v>4</v>
      </c>
      <c r="AD132" s="49">
        <f t="shared" ref="AD132:AD143" si="270">Y132+J132+K132</f>
        <v>2</v>
      </c>
      <c r="AE132" s="49">
        <f t="shared" ref="AE132:AE143" si="271">M132+Q132+U132+V132</f>
        <v>0</v>
      </c>
      <c r="AF132" s="49">
        <f t="shared" ref="AF132:AF143" si="272">O132+R132+W132+S132+I132</f>
        <v>3</v>
      </c>
      <c r="AG132" s="49">
        <f>T132+P132</f>
        <v>0</v>
      </c>
      <c r="AH132" s="65"/>
      <c r="AI132" s="66">
        <f t="shared" ref="AI132:AI144" si="273">IF(Z132=0,"NA",Y132/Z132)</f>
        <v>0.66666666666666663</v>
      </c>
      <c r="AJ132" s="66"/>
      <c r="AK132" s="66">
        <f t="shared" ref="AK132:AK144" si="274">IF(AA132=0,"NA",(Y132+J132+K132)/AA132)</f>
        <v>0.66666666666666663</v>
      </c>
      <c r="AL132" s="66">
        <f t="shared" ref="AL132:AL144" si="275">IFERROR(AC132/Z132,"NA")</f>
        <v>1.3333333333333333</v>
      </c>
      <c r="AM132" s="66">
        <f>IFERROR(AK132+AL132,"NA")</f>
        <v>2</v>
      </c>
      <c r="AN132" s="65">
        <f t="shared" ref="AN132:AN144" si="276">IFERROR(L132/AA132,"NA")</f>
        <v>0</v>
      </c>
      <c r="AO132" s="65">
        <f t="shared" ref="AO132:AO144" si="277">IFERROR((J132+K132)/AA132,"NA")</f>
        <v>0</v>
      </c>
      <c r="AP132" s="65">
        <f t="shared" ref="AP132:AP144" si="278">IFERROR(AB132/AA132,"NA")</f>
        <v>1</v>
      </c>
      <c r="AQ132" s="65"/>
      <c r="AR132" s="65"/>
      <c r="AS132" s="65"/>
      <c r="AT132" s="66">
        <f t="shared" ref="AT132:AT144" si="279">IFERROR((H132+Q132+R132)/AB132,"NA")</f>
        <v>0</v>
      </c>
      <c r="AU132" s="66">
        <f t="shared" ref="AU132:AU144" si="280">IFERROR((H132+Q132+R132+U132+W132)/AB132,"NA")</f>
        <v>0</v>
      </c>
      <c r="AV132" s="66">
        <f t="shared" ref="AV132:AV144" si="281">IFERROR((F132+Y132)/AB132,"NA")</f>
        <v>0.66666666666666663</v>
      </c>
      <c r="AW132" s="66">
        <f t="shared" ref="AW132:AW144" si="282">IFERROR(Y132/AB132,"NA")</f>
        <v>0.66666666666666663</v>
      </c>
      <c r="AX132" s="66">
        <f>IFERROR(AL132-AI132,"NA")</f>
        <v>0.66666666666666663</v>
      </c>
      <c r="AY132" s="67">
        <f>IFERROR((AD132+F132+G132)/AA132, "NA")</f>
        <v>0.66666666666666663</v>
      </c>
    </row>
    <row r="133" spans="1:56" x14ac:dyDescent="0.2">
      <c r="A133" s="95" t="s">
        <v>188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49">
        <f t="shared" ref="Y133:Y143" si="283">B133+C133+D133+E133</f>
        <v>0</v>
      </c>
      <c r="Z133" s="49">
        <f t="shared" si="266"/>
        <v>0</v>
      </c>
      <c r="AA133" s="49">
        <f t="shared" si="267"/>
        <v>0</v>
      </c>
      <c r="AB133" s="49">
        <f t="shared" si="268"/>
        <v>0</v>
      </c>
      <c r="AC133" s="49">
        <f t="shared" si="269"/>
        <v>0</v>
      </c>
      <c r="AD133" s="49">
        <f t="shared" si="270"/>
        <v>0</v>
      </c>
      <c r="AE133" s="49">
        <f t="shared" si="271"/>
        <v>0</v>
      </c>
      <c r="AF133" s="49">
        <f t="shared" si="272"/>
        <v>0</v>
      </c>
      <c r="AG133" s="49">
        <f t="shared" ref="AG133:AG143" si="284">T133+P133</f>
        <v>0</v>
      </c>
      <c r="AH133" s="65"/>
      <c r="AI133" s="66" t="str">
        <f t="shared" si="273"/>
        <v>NA</v>
      </c>
      <c r="AJ133" s="66"/>
      <c r="AK133" s="66" t="str">
        <f t="shared" si="274"/>
        <v>NA</v>
      </c>
      <c r="AL133" s="66" t="str">
        <f t="shared" si="275"/>
        <v>NA</v>
      </c>
      <c r="AM133" s="66" t="str">
        <f t="shared" ref="AM133:AM140" si="285">IFERROR(AK133+AL133,"NA")</f>
        <v>NA</v>
      </c>
      <c r="AN133" s="65" t="str">
        <f t="shared" si="276"/>
        <v>NA</v>
      </c>
      <c r="AO133" s="65" t="str">
        <f t="shared" si="277"/>
        <v>NA</v>
      </c>
      <c r="AP133" s="65" t="str">
        <f t="shared" si="278"/>
        <v>NA</v>
      </c>
      <c r="AQ133" s="65"/>
      <c r="AR133" s="65"/>
      <c r="AS133" s="65"/>
      <c r="AT133" s="66" t="str">
        <f t="shared" si="279"/>
        <v>NA</v>
      </c>
      <c r="AU133" s="66" t="str">
        <f t="shared" si="280"/>
        <v>NA</v>
      </c>
      <c r="AV133" s="66" t="str">
        <f t="shared" si="281"/>
        <v>NA</v>
      </c>
      <c r="AW133" s="66" t="str">
        <f t="shared" si="282"/>
        <v>NA</v>
      </c>
      <c r="AX133" s="66" t="str">
        <f t="shared" ref="AX133:AX140" si="286">IFERROR(AL133-AI133,"NA")</f>
        <v>NA</v>
      </c>
      <c r="AY133" s="67" t="str">
        <f t="shared" ref="AY133:AY143" si="287">IFERROR((AD133+F133+G133)/AA133, "NA")</f>
        <v>NA</v>
      </c>
    </row>
    <row r="134" spans="1:56" x14ac:dyDescent="0.2">
      <c r="A134" s="52" t="s">
        <v>189</v>
      </c>
      <c r="D134" s="49">
        <v>2</v>
      </c>
      <c r="O134" s="49">
        <v>1</v>
      </c>
      <c r="P134" s="49">
        <v>1</v>
      </c>
      <c r="S134" s="49">
        <v>1</v>
      </c>
      <c r="Y134" s="49">
        <f t="shared" si="283"/>
        <v>2</v>
      </c>
      <c r="Z134" s="49">
        <f t="shared" si="266"/>
        <v>3</v>
      </c>
      <c r="AA134" s="49">
        <f t="shared" si="267"/>
        <v>3</v>
      </c>
      <c r="AB134" s="49">
        <f t="shared" si="268"/>
        <v>3</v>
      </c>
      <c r="AC134" s="49">
        <f t="shared" si="269"/>
        <v>6</v>
      </c>
      <c r="AD134" s="49">
        <f t="shared" si="270"/>
        <v>2</v>
      </c>
      <c r="AE134" s="49">
        <f t="shared" si="271"/>
        <v>0</v>
      </c>
      <c r="AF134" s="49">
        <f t="shared" si="272"/>
        <v>2</v>
      </c>
      <c r="AG134" s="49">
        <f t="shared" si="284"/>
        <v>1</v>
      </c>
      <c r="AH134" s="65"/>
      <c r="AI134" s="66">
        <f t="shared" si="273"/>
        <v>0.66666666666666663</v>
      </c>
      <c r="AJ134" s="66"/>
      <c r="AK134" s="66">
        <f t="shared" si="274"/>
        <v>0.66666666666666663</v>
      </c>
      <c r="AL134" s="66">
        <f t="shared" si="275"/>
        <v>2</v>
      </c>
      <c r="AM134" s="66">
        <f t="shared" si="285"/>
        <v>2.6666666666666665</v>
      </c>
      <c r="AN134" s="65">
        <f t="shared" si="276"/>
        <v>0</v>
      </c>
      <c r="AO134" s="65">
        <f t="shared" si="277"/>
        <v>0</v>
      </c>
      <c r="AP134" s="65">
        <f t="shared" si="278"/>
        <v>1</v>
      </c>
      <c r="AQ134" s="65"/>
      <c r="AR134" s="65"/>
      <c r="AS134" s="65"/>
      <c r="AT134" s="66">
        <f t="shared" si="279"/>
        <v>0</v>
      </c>
      <c r="AU134" s="66">
        <f t="shared" si="280"/>
        <v>0</v>
      </c>
      <c r="AV134" s="66">
        <f t="shared" si="281"/>
        <v>0.66666666666666663</v>
      </c>
      <c r="AW134" s="66">
        <f t="shared" si="282"/>
        <v>0.66666666666666663</v>
      </c>
      <c r="AX134" s="66">
        <f t="shared" si="286"/>
        <v>1.3333333333333335</v>
      </c>
      <c r="AY134" s="67">
        <f t="shared" si="287"/>
        <v>0.66666666666666663</v>
      </c>
    </row>
    <row r="135" spans="1:56" x14ac:dyDescent="0.2">
      <c r="A135" s="52" t="s">
        <v>187</v>
      </c>
      <c r="B135" s="49">
        <v>1</v>
      </c>
      <c r="D135" s="49">
        <v>1</v>
      </c>
      <c r="F135" s="49">
        <v>1</v>
      </c>
      <c r="M135" s="49">
        <v>1</v>
      </c>
      <c r="O135" s="49">
        <v>1</v>
      </c>
      <c r="U135" s="49">
        <v>1</v>
      </c>
      <c r="Y135" s="49">
        <f t="shared" si="283"/>
        <v>2</v>
      </c>
      <c r="Z135" s="49">
        <f t="shared" si="266"/>
        <v>3</v>
      </c>
      <c r="AA135" s="49">
        <f t="shared" si="267"/>
        <v>3</v>
      </c>
      <c r="AB135" s="49">
        <f t="shared" si="268"/>
        <v>3</v>
      </c>
      <c r="AC135" s="49">
        <f t="shared" si="269"/>
        <v>4</v>
      </c>
      <c r="AD135" s="49">
        <f t="shared" si="270"/>
        <v>2</v>
      </c>
      <c r="AE135" s="49">
        <f t="shared" si="271"/>
        <v>2</v>
      </c>
      <c r="AF135" s="49">
        <f t="shared" si="272"/>
        <v>1</v>
      </c>
      <c r="AG135" s="49">
        <f t="shared" si="284"/>
        <v>0</v>
      </c>
      <c r="AH135" s="65"/>
      <c r="AI135" s="66">
        <f t="shared" si="273"/>
        <v>0.66666666666666663</v>
      </c>
      <c r="AJ135" s="66"/>
      <c r="AK135" s="66">
        <f t="shared" si="274"/>
        <v>0.66666666666666663</v>
      </c>
      <c r="AL135" s="66">
        <f t="shared" si="275"/>
        <v>1.3333333333333333</v>
      </c>
      <c r="AM135" s="66">
        <f t="shared" si="285"/>
        <v>2</v>
      </c>
      <c r="AN135" s="65">
        <f t="shared" si="276"/>
        <v>0</v>
      </c>
      <c r="AO135" s="65">
        <f t="shared" si="277"/>
        <v>0</v>
      </c>
      <c r="AP135" s="65">
        <f t="shared" si="278"/>
        <v>1</v>
      </c>
      <c r="AQ135" s="65"/>
      <c r="AR135" s="65"/>
      <c r="AS135" s="65"/>
      <c r="AT135" s="66">
        <f t="shared" si="279"/>
        <v>0</v>
      </c>
      <c r="AU135" s="66">
        <f t="shared" si="280"/>
        <v>0.33333333333333331</v>
      </c>
      <c r="AV135" s="66">
        <f t="shared" si="281"/>
        <v>1</v>
      </c>
      <c r="AW135" s="66">
        <f t="shared" si="282"/>
        <v>0.66666666666666663</v>
      </c>
      <c r="AX135" s="66">
        <f t="shared" si="286"/>
        <v>0.66666666666666663</v>
      </c>
      <c r="AY135" s="67">
        <f t="shared" si="287"/>
        <v>1</v>
      </c>
    </row>
    <row r="136" spans="1:56" x14ac:dyDescent="0.2">
      <c r="A136" s="52" t="s">
        <v>192</v>
      </c>
      <c r="C136" s="49">
        <v>2</v>
      </c>
      <c r="M136" s="49">
        <v>1</v>
      </c>
      <c r="O136" s="49">
        <v>1</v>
      </c>
      <c r="Q136" s="49">
        <v>1</v>
      </c>
      <c r="Y136" s="49">
        <f t="shared" si="283"/>
        <v>2</v>
      </c>
      <c r="Z136" s="49">
        <f t="shared" si="266"/>
        <v>3</v>
      </c>
      <c r="AA136" s="49">
        <f t="shared" si="267"/>
        <v>3</v>
      </c>
      <c r="AB136" s="49">
        <f t="shared" si="268"/>
        <v>3</v>
      </c>
      <c r="AC136" s="49">
        <f t="shared" si="269"/>
        <v>4</v>
      </c>
      <c r="AD136" s="49">
        <f t="shared" si="270"/>
        <v>2</v>
      </c>
      <c r="AE136" s="49">
        <f t="shared" si="271"/>
        <v>2</v>
      </c>
      <c r="AF136" s="49">
        <f t="shared" si="272"/>
        <v>1</v>
      </c>
      <c r="AG136" s="49">
        <f t="shared" si="284"/>
        <v>0</v>
      </c>
      <c r="AH136" s="65"/>
      <c r="AI136" s="66">
        <f t="shared" si="273"/>
        <v>0.66666666666666663</v>
      </c>
      <c r="AJ136" s="66"/>
      <c r="AK136" s="66">
        <f t="shared" si="274"/>
        <v>0.66666666666666663</v>
      </c>
      <c r="AL136" s="66">
        <f t="shared" si="275"/>
        <v>1.3333333333333333</v>
      </c>
      <c r="AM136" s="66">
        <f t="shared" si="285"/>
        <v>2</v>
      </c>
      <c r="AN136" s="65">
        <f t="shared" si="276"/>
        <v>0</v>
      </c>
      <c r="AO136" s="65">
        <f t="shared" si="277"/>
        <v>0</v>
      </c>
      <c r="AP136" s="65">
        <f t="shared" si="278"/>
        <v>1</v>
      </c>
      <c r="AQ136" s="65"/>
      <c r="AR136" s="65"/>
      <c r="AS136" s="65"/>
      <c r="AT136" s="66">
        <f t="shared" si="279"/>
        <v>0.33333333333333331</v>
      </c>
      <c r="AU136" s="66">
        <f t="shared" si="280"/>
        <v>0.33333333333333331</v>
      </c>
      <c r="AV136" s="66">
        <f t="shared" si="281"/>
        <v>0.66666666666666663</v>
      </c>
      <c r="AW136" s="66">
        <f t="shared" si="282"/>
        <v>0.66666666666666663</v>
      </c>
      <c r="AX136" s="66">
        <f t="shared" si="286"/>
        <v>0.66666666666666663</v>
      </c>
      <c r="AY136" s="67">
        <f t="shared" si="287"/>
        <v>0.66666666666666663</v>
      </c>
    </row>
    <row r="137" spans="1:56" x14ac:dyDescent="0.2">
      <c r="A137" s="52" t="s">
        <v>191</v>
      </c>
      <c r="J137" s="49">
        <v>1</v>
      </c>
      <c r="Q137" s="49">
        <v>1</v>
      </c>
      <c r="S137" s="49">
        <v>1</v>
      </c>
      <c r="X137" s="49">
        <v>1</v>
      </c>
      <c r="Y137" s="49">
        <f t="shared" si="283"/>
        <v>0</v>
      </c>
      <c r="Z137" s="49">
        <f t="shared" si="266"/>
        <v>2</v>
      </c>
      <c r="AA137" s="49">
        <f t="shared" si="267"/>
        <v>3</v>
      </c>
      <c r="AB137" s="49">
        <f t="shared" si="268"/>
        <v>2</v>
      </c>
      <c r="AC137" s="49">
        <f t="shared" si="269"/>
        <v>0</v>
      </c>
      <c r="AD137" s="49">
        <f t="shared" si="270"/>
        <v>1</v>
      </c>
      <c r="AE137" s="49">
        <f t="shared" si="271"/>
        <v>1</v>
      </c>
      <c r="AF137" s="49">
        <f t="shared" si="272"/>
        <v>1</v>
      </c>
      <c r="AG137" s="49">
        <f t="shared" si="284"/>
        <v>0</v>
      </c>
      <c r="AH137" s="65"/>
      <c r="AI137" s="66">
        <f t="shared" si="273"/>
        <v>0</v>
      </c>
      <c r="AJ137" s="66"/>
      <c r="AK137" s="66">
        <f t="shared" si="274"/>
        <v>0.33333333333333331</v>
      </c>
      <c r="AL137" s="66">
        <f t="shared" si="275"/>
        <v>0</v>
      </c>
      <c r="AM137" s="66">
        <f t="shared" si="285"/>
        <v>0.33333333333333331</v>
      </c>
      <c r="AN137" s="65">
        <f t="shared" si="276"/>
        <v>0</v>
      </c>
      <c r="AO137" s="65">
        <f t="shared" si="277"/>
        <v>0.33333333333333331</v>
      </c>
      <c r="AP137" s="65">
        <f t="shared" si="278"/>
        <v>0.66666666666666663</v>
      </c>
      <c r="AQ137" s="65"/>
      <c r="AR137" s="65"/>
      <c r="AS137" s="65"/>
      <c r="AT137" s="66">
        <f t="shared" si="279"/>
        <v>0.5</v>
      </c>
      <c r="AU137" s="66">
        <f t="shared" si="280"/>
        <v>0.5</v>
      </c>
      <c r="AV137" s="66">
        <f t="shared" si="281"/>
        <v>0</v>
      </c>
      <c r="AW137" s="66">
        <f t="shared" si="282"/>
        <v>0</v>
      </c>
      <c r="AX137" s="66">
        <f t="shared" si="286"/>
        <v>0</v>
      </c>
      <c r="AY137" s="67">
        <f t="shared" si="287"/>
        <v>0.33333333333333331</v>
      </c>
    </row>
    <row r="138" spans="1:56" x14ac:dyDescent="0.2">
      <c r="A138" s="52" t="s">
        <v>195</v>
      </c>
      <c r="B138" s="49">
        <v>2</v>
      </c>
      <c r="J138" s="49">
        <v>1</v>
      </c>
      <c r="O138" s="49">
        <v>1</v>
      </c>
      <c r="P138" s="49">
        <v>1</v>
      </c>
      <c r="Y138" s="49">
        <f t="shared" si="283"/>
        <v>2</v>
      </c>
      <c r="Z138" s="49">
        <f t="shared" si="266"/>
        <v>2</v>
      </c>
      <c r="AA138" s="49">
        <f t="shared" si="267"/>
        <v>3</v>
      </c>
      <c r="AB138" s="49">
        <f t="shared" si="268"/>
        <v>2</v>
      </c>
      <c r="AC138" s="49">
        <f t="shared" si="269"/>
        <v>2</v>
      </c>
      <c r="AD138" s="49">
        <f t="shared" si="270"/>
        <v>3</v>
      </c>
      <c r="AE138" s="49">
        <f t="shared" si="271"/>
        <v>0</v>
      </c>
      <c r="AF138" s="49">
        <f t="shared" si="272"/>
        <v>1</v>
      </c>
      <c r="AG138" s="49">
        <f t="shared" si="284"/>
        <v>1</v>
      </c>
      <c r="AH138" s="65"/>
      <c r="AI138" s="66">
        <f t="shared" si="273"/>
        <v>1</v>
      </c>
      <c r="AJ138" s="66"/>
      <c r="AK138" s="66">
        <f t="shared" si="274"/>
        <v>1</v>
      </c>
      <c r="AL138" s="66">
        <f t="shared" si="275"/>
        <v>1</v>
      </c>
      <c r="AM138" s="66">
        <f t="shared" si="285"/>
        <v>2</v>
      </c>
      <c r="AN138" s="65">
        <f t="shared" si="276"/>
        <v>0</v>
      </c>
      <c r="AO138" s="65">
        <f t="shared" si="277"/>
        <v>0.33333333333333331</v>
      </c>
      <c r="AP138" s="65">
        <f t="shared" si="278"/>
        <v>0.66666666666666663</v>
      </c>
      <c r="AQ138" s="65"/>
      <c r="AR138" s="65"/>
      <c r="AS138" s="65"/>
      <c r="AT138" s="66">
        <f t="shared" si="279"/>
        <v>0</v>
      </c>
      <c r="AU138" s="66">
        <f t="shared" si="280"/>
        <v>0</v>
      </c>
      <c r="AV138" s="66">
        <f t="shared" si="281"/>
        <v>1</v>
      </c>
      <c r="AW138" s="66">
        <f t="shared" si="282"/>
        <v>1</v>
      </c>
      <c r="AX138" s="66">
        <f t="shared" si="286"/>
        <v>0</v>
      </c>
      <c r="AY138" s="67">
        <f t="shared" si="287"/>
        <v>1</v>
      </c>
    </row>
    <row r="139" spans="1:56" x14ac:dyDescent="0.2">
      <c r="A139" s="52" t="s">
        <v>319</v>
      </c>
      <c r="B139" s="49">
        <v>1</v>
      </c>
      <c r="J139" s="49">
        <v>2</v>
      </c>
      <c r="O139" s="49">
        <v>1</v>
      </c>
      <c r="Y139" s="49">
        <f t="shared" si="283"/>
        <v>1</v>
      </c>
      <c r="Z139" s="49">
        <f t="shared" si="266"/>
        <v>1</v>
      </c>
      <c r="AA139" s="49">
        <f t="shared" si="267"/>
        <v>3</v>
      </c>
      <c r="AB139" s="49">
        <f t="shared" si="268"/>
        <v>1</v>
      </c>
      <c r="AC139" s="49">
        <f t="shared" si="269"/>
        <v>1</v>
      </c>
      <c r="AD139" s="49">
        <f t="shared" si="270"/>
        <v>3</v>
      </c>
      <c r="AE139" s="49">
        <f t="shared" si="271"/>
        <v>0</v>
      </c>
      <c r="AF139" s="49">
        <f t="shared" si="272"/>
        <v>1</v>
      </c>
      <c r="AG139" s="49">
        <f t="shared" si="284"/>
        <v>0</v>
      </c>
      <c r="AH139" s="65"/>
      <c r="AI139" s="66">
        <f t="shared" si="273"/>
        <v>1</v>
      </c>
      <c r="AJ139" s="66"/>
      <c r="AK139" s="66">
        <f t="shared" si="274"/>
        <v>1</v>
      </c>
      <c r="AL139" s="66">
        <f t="shared" si="275"/>
        <v>1</v>
      </c>
      <c r="AM139" s="66">
        <f t="shared" si="285"/>
        <v>2</v>
      </c>
      <c r="AN139" s="65">
        <f t="shared" si="276"/>
        <v>0</v>
      </c>
      <c r="AO139" s="65">
        <f t="shared" si="277"/>
        <v>0.66666666666666663</v>
      </c>
      <c r="AP139" s="65">
        <f t="shared" si="278"/>
        <v>0.33333333333333331</v>
      </c>
      <c r="AQ139" s="65"/>
      <c r="AR139" s="65"/>
      <c r="AS139" s="65"/>
      <c r="AT139" s="66">
        <f t="shared" si="279"/>
        <v>0</v>
      </c>
      <c r="AU139" s="66">
        <f t="shared" si="280"/>
        <v>0</v>
      </c>
      <c r="AV139" s="66">
        <f t="shared" si="281"/>
        <v>1</v>
      </c>
      <c r="AW139" s="66">
        <f t="shared" si="282"/>
        <v>1</v>
      </c>
      <c r="AX139" s="66">
        <f t="shared" si="286"/>
        <v>0</v>
      </c>
      <c r="AY139" s="67">
        <f t="shared" si="287"/>
        <v>1</v>
      </c>
    </row>
    <row r="140" spans="1:56" x14ac:dyDescent="0.2">
      <c r="A140" s="52" t="s">
        <v>243</v>
      </c>
      <c r="J140" s="49">
        <v>1</v>
      </c>
      <c r="L140" s="49">
        <v>1</v>
      </c>
      <c r="Q140" s="49">
        <v>1</v>
      </c>
      <c r="Y140" s="49">
        <f t="shared" si="283"/>
        <v>0</v>
      </c>
      <c r="Z140" s="49">
        <f t="shared" si="266"/>
        <v>2</v>
      </c>
      <c r="AA140" s="49">
        <f t="shared" si="267"/>
        <v>3</v>
      </c>
      <c r="AB140" s="49">
        <f t="shared" si="268"/>
        <v>1</v>
      </c>
      <c r="AC140" s="49">
        <f t="shared" si="269"/>
        <v>0</v>
      </c>
      <c r="AD140" s="49">
        <f t="shared" si="270"/>
        <v>1</v>
      </c>
      <c r="AE140" s="49">
        <f t="shared" si="271"/>
        <v>1</v>
      </c>
      <c r="AF140" s="49">
        <f t="shared" si="272"/>
        <v>0</v>
      </c>
      <c r="AG140" s="49">
        <f t="shared" si="284"/>
        <v>0</v>
      </c>
      <c r="AH140" s="65"/>
      <c r="AI140" s="66">
        <f t="shared" si="273"/>
        <v>0</v>
      </c>
      <c r="AJ140" s="66"/>
      <c r="AK140" s="66">
        <f t="shared" si="274"/>
        <v>0.33333333333333331</v>
      </c>
      <c r="AL140" s="66">
        <f t="shared" si="275"/>
        <v>0</v>
      </c>
      <c r="AM140" s="66">
        <f t="shared" si="285"/>
        <v>0.33333333333333331</v>
      </c>
      <c r="AN140" s="65">
        <f t="shared" si="276"/>
        <v>0.33333333333333331</v>
      </c>
      <c r="AO140" s="65">
        <f t="shared" si="277"/>
        <v>0.33333333333333331</v>
      </c>
      <c r="AP140" s="65">
        <f t="shared" si="278"/>
        <v>0.33333333333333331</v>
      </c>
      <c r="AQ140" s="65"/>
      <c r="AR140" s="65"/>
      <c r="AS140" s="65"/>
      <c r="AT140" s="66">
        <f t="shared" si="279"/>
        <v>1</v>
      </c>
      <c r="AU140" s="66">
        <f t="shared" si="280"/>
        <v>1</v>
      </c>
      <c r="AV140" s="66">
        <f t="shared" si="281"/>
        <v>0</v>
      </c>
      <c r="AW140" s="66">
        <f t="shared" si="282"/>
        <v>0</v>
      </c>
      <c r="AX140" s="66">
        <f t="shared" si="286"/>
        <v>0</v>
      </c>
      <c r="AY140" s="67">
        <f t="shared" si="287"/>
        <v>0.33333333333333331</v>
      </c>
    </row>
    <row r="141" spans="1:56" x14ac:dyDescent="0.2">
      <c r="A141" s="52" t="s">
        <v>320</v>
      </c>
      <c r="J141" s="49">
        <v>1</v>
      </c>
      <c r="L141" s="49">
        <v>1</v>
      </c>
      <c r="Y141" s="49">
        <f t="shared" si="283"/>
        <v>0</v>
      </c>
      <c r="Z141" s="49">
        <f t="shared" si="266"/>
        <v>1</v>
      </c>
      <c r="AA141" s="49">
        <f t="shared" si="267"/>
        <v>2</v>
      </c>
      <c r="AB141" s="49">
        <f t="shared" si="268"/>
        <v>0</v>
      </c>
      <c r="AC141" s="49">
        <f t="shared" si="269"/>
        <v>0</v>
      </c>
      <c r="AD141" s="49">
        <f t="shared" si="270"/>
        <v>1</v>
      </c>
      <c r="AE141" s="49">
        <f t="shared" si="271"/>
        <v>0</v>
      </c>
      <c r="AF141" s="49">
        <f t="shared" si="272"/>
        <v>0</v>
      </c>
      <c r="AG141" s="49">
        <f t="shared" si="284"/>
        <v>0</v>
      </c>
      <c r="AH141" s="65"/>
      <c r="AI141" s="66">
        <f t="shared" si="273"/>
        <v>0</v>
      </c>
      <c r="AJ141" s="66"/>
      <c r="AK141" s="66">
        <f t="shared" si="274"/>
        <v>0.5</v>
      </c>
      <c r="AL141" s="66">
        <f t="shared" si="275"/>
        <v>0</v>
      </c>
      <c r="AM141" s="66">
        <f>IFERROR(AK141+AL141,"NA")</f>
        <v>0.5</v>
      </c>
      <c r="AN141" s="65">
        <f t="shared" si="276"/>
        <v>0.5</v>
      </c>
      <c r="AO141" s="65">
        <f t="shared" si="277"/>
        <v>0.5</v>
      </c>
      <c r="AP141" s="65">
        <f t="shared" si="278"/>
        <v>0</v>
      </c>
      <c r="AQ141" s="65"/>
      <c r="AR141" s="65"/>
      <c r="AS141" s="65"/>
      <c r="AT141" s="66" t="str">
        <f t="shared" si="279"/>
        <v>NA</v>
      </c>
      <c r="AU141" s="66" t="str">
        <f t="shared" si="280"/>
        <v>NA</v>
      </c>
      <c r="AV141" s="66" t="str">
        <f t="shared" si="281"/>
        <v>NA</v>
      </c>
      <c r="AW141" s="66" t="str">
        <f t="shared" si="282"/>
        <v>NA</v>
      </c>
      <c r="AX141" s="66">
        <f>IFERROR(AL141-AI141,"NA")</f>
        <v>0</v>
      </c>
      <c r="AY141" s="67">
        <f t="shared" si="287"/>
        <v>0.5</v>
      </c>
    </row>
    <row r="142" spans="1:56" x14ac:dyDescent="0.2">
      <c r="A142" s="52"/>
      <c r="Y142" s="49">
        <f t="shared" si="283"/>
        <v>0</v>
      </c>
      <c r="Z142" s="49">
        <f t="shared" si="266"/>
        <v>0</v>
      </c>
      <c r="AA142" s="49">
        <f t="shared" si="267"/>
        <v>0</v>
      </c>
      <c r="AB142" s="49">
        <f t="shared" si="268"/>
        <v>0</v>
      </c>
      <c r="AC142" s="49">
        <f t="shared" si="269"/>
        <v>0</v>
      </c>
      <c r="AD142" s="49">
        <f t="shared" si="270"/>
        <v>0</v>
      </c>
      <c r="AE142" s="49">
        <f t="shared" si="271"/>
        <v>0</v>
      </c>
      <c r="AF142" s="49">
        <f t="shared" si="272"/>
        <v>0</v>
      </c>
      <c r="AG142" s="49">
        <f t="shared" si="284"/>
        <v>0</v>
      </c>
      <c r="AH142" s="65"/>
      <c r="AI142" s="66" t="str">
        <f t="shared" si="273"/>
        <v>NA</v>
      </c>
      <c r="AJ142" s="66"/>
      <c r="AK142" s="66" t="str">
        <f t="shared" si="274"/>
        <v>NA</v>
      </c>
      <c r="AL142" s="66" t="str">
        <f t="shared" si="275"/>
        <v>NA</v>
      </c>
      <c r="AM142" s="66" t="str">
        <f>IFERROR(AK142+AL142,"NA")</f>
        <v>NA</v>
      </c>
      <c r="AN142" s="65" t="str">
        <f t="shared" si="276"/>
        <v>NA</v>
      </c>
      <c r="AO142" s="65" t="str">
        <f t="shared" si="277"/>
        <v>NA</v>
      </c>
      <c r="AP142" s="65" t="str">
        <f t="shared" si="278"/>
        <v>NA</v>
      </c>
      <c r="AQ142" s="65"/>
      <c r="AR142" s="65"/>
      <c r="AS142" s="65"/>
      <c r="AT142" s="66" t="str">
        <f t="shared" si="279"/>
        <v>NA</v>
      </c>
      <c r="AU142" s="66" t="str">
        <f t="shared" si="280"/>
        <v>NA</v>
      </c>
      <c r="AV142" s="66" t="str">
        <f t="shared" si="281"/>
        <v>NA</v>
      </c>
      <c r="AW142" s="66" t="str">
        <f t="shared" si="282"/>
        <v>NA</v>
      </c>
      <c r="AX142" s="66" t="str">
        <f>IFERROR(AL142-AI142,"NA")</f>
        <v>NA</v>
      </c>
      <c r="AY142" s="67" t="str">
        <f t="shared" si="287"/>
        <v>NA</v>
      </c>
    </row>
    <row r="143" spans="1:56" x14ac:dyDescent="0.2">
      <c r="A143" s="52"/>
      <c r="Y143" s="49">
        <f t="shared" si="283"/>
        <v>0</v>
      </c>
      <c r="Z143" s="49">
        <f t="shared" si="266"/>
        <v>0</v>
      </c>
      <c r="AA143" s="49">
        <f t="shared" si="267"/>
        <v>0</v>
      </c>
      <c r="AB143" s="49">
        <f t="shared" si="268"/>
        <v>0</v>
      </c>
      <c r="AC143" s="49">
        <f t="shared" si="269"/>
        <v>0</v>
      </c>
      <c r="AD143" s="49">
        <f t="shared" si="270"/>
        <v>0</v>
      </c>
      <c r="AE143" s="49">
        <f t="shared" si="271"/>
        <v>0</v>
      </c>
      <c r="AF143" s="49">
        <f t="shared" si="272"/>
        <v>0</v>
      </c>
      <c r="AG143" s="49">
        <f t="shared" si="284"/>
        <v>0</v>
      </c>
      <c r="AH143" s="65"/>
      <c r="AI143" s="66" t="str">
        <f t="shared" si="273"/>
        <v>NA</v>
      </c>
      <c r="AJ143" s="66"/>
      <c r="AK143" s="66" t="str">
        <f t="shared" si="274"/>
        <v>NA</v>
      </c>
      <c r="AL143" s="66" t="str">
        <f t="shared" si="275"/>
        <v>NA</v>
      </c>
      <c r="AM143" s="66" t="str">
        <f t="shared" ref="AM143:AM144" si="288">IFERROR(AK143+AL143,"NA")</f>
        <v>NA</v>
      </c>
      <c r="AN143" s="65" t="str">
        <f t="shared" si="276"/>
        <v>NA</v>
      </c>
      <c r="AO143" s="65" t="str">
        <f t="shared" si="277"/>
        <v>NA</v>
      </c>
      <c r="AP143" s="65" t="str">
        <f t="shared" si="278"/>
        <v>NA</v>
      </c>
      <c r="AQ143" s="65"/>
      <c r="AR143" s="65"/>
      <c r="AS143" s="65"/>
      <c r="AT143" s="66" t="str">
        <f t="shared" si="279"/>
        <v>NA</v>
      </c>
      <c r="AU143" s="66" t="str">
        <f t="shared" si="280"/>
        <v>NA</v>
      </c>
      <c r="AV143" s="66" t="str">
        <f t="shared" si="281"/>
        <v>NA</v>
      </c>
      <c r="AW143" s="66" t="str">
        <f t="shared" si="282"/>
        <v>NA</v>
      </c>
      <c r="AX143" s="66" t="str">
        <f t="shared" ref="AX143:AX144" si="289">IFERROR(AL143-AI143,"NA")</f>
        <v>NA</v>
      </c>
      <c r="AY143" s="67" t="str">
        <f t="shared" si="287"/>
        <v>NA</v>
      </c>
    </row>
    <row r="144" spans="1:56" s="47" customFormat="1" x14ac:dyDescent="0.2">
      <c r="A144" s="54" t="s">
        <v>32</v>
      </c>
      <c r="B144" s="58">
        <f>SUM(B132:B143)</f>
        <v>5</v>
      </c>
      <c r="C144" s="58">
        <f t="shared" ref="C144:X144" si="290">SUM(C132:C143)</f>
        <v>2</v>
      </c>
      <c r="D144" s="58">
        <f t="shared" si="290"/>
        <v>4</v>
      </c>
      <c r="E144" s="58">
        <f t="shared" si="290"/>
        <v>0</v>
      </c>
      <c r="F144" s="58">
        <f t="shared" si="290"/>
        <v>1</v>
      </c>
      <c r="G144" s="58">
        <f t="shared" si="290"/>
        <v>0</v>
      </c>
      <c r="H144" s="58">
        <f t="shared" si="290"/>
        <v>0</v>
      </c>
      <c r="I144" s="58">
        <f t="shared" si="290"/>
        <v>0</v>
      </c>
      <c r="J144" s="58">
        <f t="shared" si="290"/>
        <v>6</v>
      </c>
      <c r="K144" s="58">
        <f t="shared" si="290"/>
        <v>0</v>
      </c>
      <c r="L144" s="58">
        <f t="shared" si="290"/>
        <v>2</v>
      </c>
      <c r="M144" s="58">
        <f t="shared" si="290"/>
        <v>2</v>
      </c>
      <c r="N144" s="58">
        <f t="shared" si="290"/>
        <v>0</v>
      </c>
      <c r="O144" s="58">
        <f t="shared" si="290"/>
        <v>7</v>
      </c>
      <c r="P144" s="58">
        <f t="shared" si="290"/>
        <v>2</v>
      </c>
      <c r="Q144" s="58">
        <f t="shared" si="290"/>
        <v>3</v>
      </c>
      <c r="R144" s="58">
        <f t="shared" si="290"/>
        <v>0</v>
      </c>
      <c r="S144" s="58">
        <f t="shared" si="290"/>
        <v>3</v>
      </c>
      <c r="T144" s="58">
        <f t="shared" si="290"/>
        <v>0</v>
      </c>
      <c r="U144" s="58">
        <f t="shared" si="290"/>
        <v>1</v>
      </c>
      <c r="V144" s="58">
        <f t="shared" si="290"/>
        <v>0</v>
      </c>
      <c r="W144" s="58">
        <f t="shared" si="290"/>
        <v>0</v>
      </c>
      <c r="X144" s="58">
        <f t="shared" si="290"/>
        <v>1</v>
      </c>
      <c r="Y144" s="58">
        <f t="shared" ref="Y144:AG144" si="291">SUM(Y132:Y143)</f>
        <v>11</v>
      </c>
      <c r="Z144" s="58">
        <f t="shared" si="291"/>
        <v>20</v>
      </c>
      <c r="AA144" s="58">
        <f t="shared" si="291"/>
        <v>26</v>
      </c>
      <c r="AB144" s="58">
        <f t="shared" si="291"/>
        <v>18</v>
      </c>
      <c r="AC144" s="58">
        <f t="shared" si="291"/>
        <v>21</v>
      </c>
      <c r="AD144" s="58">
        <f t="shared" si="291"/>
        <v>17</v>
      </c>
      <c r="AE144" s="58">
        <f t="shared" si="291"/>
        <v>6</v>
      </c>
      <c r="AF144" s="58">
        <f t="shared" si="291"/>
        <v>10</v>
      </c>
      <c r="AG144" s="58">
        <f t="shared" si="291"/>
        <v>2</v>
      </c>
      <c r="AH144" s="68"/>
      <c r="AI144" s="69">
        <f t="shared" si="273"/>
        <v>0.55000000000000004</v>
      </c>
      <c r="AJ144" s="69"/>
      <c r="AK144" s="69">
        <f t="shared" si="274"/>
        <v>0.65384615384615385</v>
      </c>
      <c r="AL144" s="69">
        <f t="shared" si="275"/>
        <v>1.05</v>
      </c>
      <c r="AM144" s="69">
        <f t="shared" si="288"/>
        <v>1.703846153846154</v>
      </c>
      <c r="AN144" s="68">
        <f t="shared" si="276"/>
        <v>7.6923076923076927E-2</v>
      </c>
      <c r="AO144" s="68">
        <f t="shared" si="277"/>
        <v>0.23076923076923078</v>
      </c>
      <c r="AP144" s="68">
        <f t="shared" si="278"/>
        <v>0.69230769230769229</v>
      </c>
      <c r="AQ144" s="68"/>
      <c r="AR144" s="68"/>
      <c r="AS144" s="68"/>
      <c r="AT144" s="69">
        <f t="shared" si="279"/>
        <v>0.16666666666666666</v>
      </c>
      <c r="AU144" s="69">
        <f t="shared" si="280"/>
        <v>0.22222222222222221</v>
      </c>
      <c r="AV144" s="69">
        <f t="shared" si="281"/>
        <v>0.66666666666666663</v>
      </c>
      <c r="AW144" s="69">
        <f t="shared" si="282"/>
        <v>0.61111111111111116</v>
      </c>
      <c r="AX144" s="69">
        <f t="shared" si="289"/>
        <v>0.5</v>
      </c>
      <c r="AY144" s="72">
        <f>(AD144+F144+G144)/AA144</f>
        <v>0.69230769230769229</v>
      </c>
      <c r="BB144" s="51"/>
      <c r="BC144" s="51"/>
      <c r="BD144" s="51"/>
    </row>
    <row r="146" spans="1:56" x14ac:dyDescent="0.2">
      <c r="A146" s="47" t="s">
        <v>424</v>
      </c>
    </row>
    <row r="147" spans="1:56" x14ac:dyDescent="0.2">
      <c r="A147" s="56"/>
      <c r="B147" s="59" t="s">
        <v>5</v>
      </c>
      <c r="C147" s="59" t="s">
        <v>6</v>
      </c>
      <c r="D147" s="59" t="s">
        <v>7</v>
      </c>
      <c r="E147" s="59" t="s">
        <v>8</v>
      </c>
      <c r="F147" s="59" t="s">
        <v>18</v>
      </c>
      <c r="G147" s="59" t="s">
        <v>19</v>
      </c>
      <c r="H147" s="59" t="s">
        <v>9</v>
      </c>
      <c r="I147" s="59" t="s">
        <v>169</v>
      </c>
      <c r="J147" s="59" t="s">
        <v>10</v>
      </c>
      <c r="K147" s="59" t="s">
        <v>11</v>
      </c>
      <c r="L147" s="59" t="s">
        <v>12</v>
      </c>
      <c r="M147" s="59" t="s">
        <v>20</v>
      </c>
      <c r="N147" s="59" t="s">
        <v>197</v>
      </c>
      <c r="O147" s="59" t="s">
        <v>21</v>
      </c>
      <c r="P147" s="59" t="s">
        <v>74</v>
      </c>
      <c r="Q147" s="59" t="s">
        <v>22</v>
      </c>
      <c r="R147" s="59" t="s">
        <v>23</v>
      </c>
      <c r="S147" s="59" t="s">
        <v>168</v>
      </c>
      <c r="T147" s="59" t="s">
        <v>75</v>
      </c>
      <c r="U147" s="59" t="s">
        <v>27</v>
      </c>
      <c r="V147" s="59" t="s">
        <v>172</v>
      </c>
      <c r="W147" s="59" t="s">
        <v>28</v>
      </c>
      <c r="X147" s="59" t="s">
        <v>170</v>
      </c>
      <c r="Y147" s="59" t="s">
        <v>29</v>
      </c>
      <c r="Z147" s="59" t="s">
        <v>4</v>
      </c>
      <c r="AA147" s="59" t="s">
        <v>13</v>
      </c>
      <c r="AB147" s="59" t="s">
        <v>26</v>
      </c>
      <c r="AC147" s="59" t="s">
        <v>30</v>
      </c>
      <c r="AD147" s="59" t="s">
        <v>31</v>
      </c>
      <c r="AE147" s="59" t="s">
        <v>24</v>
      </c>
      <c r="AF147" s="59" t="s">
        <v>25</v>
      </c>
      <c r="AG147" s="59" t="s">
        <v>76</v>
      </c>
      <c r="AH147" s="73"/>
      <c r="AI147" s="71" t="s">
        <v>14</v>
      </c>
      <c r="AJ147" s="71"/>
      <c r="AK147" s="71" t="s">
        <v>15</v>
      </c>
      <c r="AL147" s="71" t="s">
        <v>16</v>
      </c>
      <c r="AM147" s="71" t="s">
        <v>17</v>
      </c>
      <c r="AN147" s="71" t="s">
        <v>44</v>
      </c>
      <c r="AO147" s="71" t="s">
        <v>43</v>
      </c>
      <c r="AP147" s="71" t="s">
        <v>40</v>
      </c>
      <c r="AQ147" s="73"/>
      <c r="AR147" s="73"/>
      <c r="AS147" s="73"/>
      <c r="AT147" s="71" t="s">
        <v>47</v>
      </c>
      <c r="AU147" s="71" t="s">
        <v>48</v>
      </c>
      <c r="AV147" s="71" t="s">
        <v>51</v>
      </c>
      <c r="AW147" s="71" t="s">
        <v>49</v>
      </c>
      <c r="AX147" s="63" t="s">
        <v>50</v>
      </c>
      <c r="AY147" s="64" t="s">
        <v>60</v>
      </c>
    </row>
    <row r="148" spans="1:56" x14ac:dyDescent="0.2">
      <c r="A148" s="52" t="s">
        <v>318</v>
      </c>
      <c r="B148" s="49">
        <v>1</v>
      </c>
      <c r="C148" s="49">
        <v>1</v>
      </c>
      <c r="D148" s="49">
        <v>1</v>
      </c>
      <c r="M148" s="49">
        <v>1</v>
      </c>
      <c r="O148" s="49">
        <v>1</v>
      </c>
      <c r="P148" s="49">
        <v>1</v>
      </c>
      <c r="Y148" s="49">
        <f>B148+C148+D148+E148</f>
        <v>3</v>
      </c>
      <c r="Z148" s="49">
        <f t="shared" ref="Z148:Z159" si="292">B148+C148+D148+E148+F148+L148+Q148+R148+T148+S148</f>
        <v>3</v>
      </c>
      <c r="AA148" s="49">
        <f t="shared" ref="AA148:AA159" si="293">B148+C148+D148+E148+F148+G148+H148+J148+K148+L148+Q148+R148+T148+S148+I148</f>
        <v>3</v>
      </c>
      <c r="AB148" s="49">
        <f t="shared" ref="AB148:AB159" si="294">Y148+H148+F148+Q148+R148+T148+S148+I148</f>
        <v>3</v>
      </c>
      <c r="AC148" s="49">
        <f t="shared" ref="AC148:AC159" si="295">B148+2*C148+3*D148+4*E148</f>
        <v>6</v>
      </c>
      <c r="AD148" s="49">
        <f t="shared" ref="AD148:AD159" si="296">Y148+J148+K148</f>
        <v>3</v>
      </c>
      <c r="AE148" s="49">
        <f t="shared" ref="AE148:AE159" si="297">M148+Q148+U148+V148</f>
        <v>1</v>
      </c>
      <c r="AF148" s="49">
        <f t="shared" ref="AF148:AF159" si="298">O148+R148+W148+S148+I148</f>
        <v>1</v>
      </c>
      <c r="AG148" s="49">
        <f>T148+P148</f>
        <v>1</v>
      </c>
      <c r="AH148" s="65"/>
      <c r="AI148" s="66">
        <f t="shared" ref="AI148:AI157" si="299">IF(Z148=0,"NA",Y148/Z148)</f>
        <v>1</v>
      </c>
      <c r="AJ148" s="66"/>
      <c r="AK148" s="66">
        <f t="shared" ref="AK148:AK157" si="300">IF(AA148=0,"NA",(Y148+J148+K148)/AA148)</f>
        <v>1</v>
      </c>
      <c r="AL148" s="66">
        <f t="shared" ref="AL148:AL157" si="301">IFERROR(AC148/Z148,"NA")</f>
        <v>2</v>
      </c>
      <c r="AM148" s="66">
        <f>IFERROR(AK148+AL148,"NA")</f>
        <v>3</v>
      </c>
      <c r="AN148" s="65">
        <f t="shared" ref="AN148:AN157" si="302">IFERROR(L148/AA148,"NA")</f>
        <v>0</v>
      </c>
      <c r="AO148" s="65">
        <f t="shared" ref="AO148:AO157" si="303">IFERROR((J148+K148)/AA148,"NA")</f>
        <v>0</v>
      </c>
      <c r="AP148" s="65">
        <f t="shared" ref="AP148:AP157" si="304">IFERROR(AB148/AA148,"NA")</f>
        <v>1</v>
      </c>
      <c r="AQ148" s="65"/>
      <c r="AR148" s="65"/>
      <c r="AS148" s="65"/>
      <c r="AT148" s="66">
        <f t="shared" ref="AT148:AT157" si="305">IFERROR((H148+Q148+R148)/AB148,"NA")</f>
        <v>0</v>
      </c>
      <c r="AU148" s="66">
        <f t="shared" ref="AU148:AU157" si="306">IFERROR((H148+Q148+R148+U148+W148)/AB148,"NA")</f>
        <v>0</v>
      </c>
      <c r="AV148" s="66">
        <f t="shared" ref="AV148:AV157" si="307">IFERROR((F148+Y148)/AB148,"NA")</f>
        <v>1</v>
      </c>
      <c r="AW148" s="66">
        <f t="shared" ref="AW148:AW157" si="308">IFERROR(Y148/AB148,"NA")</f>
        <v>1</v>
      </c>
      <c r="AX148" s="66">
        <f>IFERROR(AL148-AI148,"NA")</f>
        <v>1</v>
      </c>
      <c r="AY148" s="67">
        <f>IFERROR((AD148+F148+G148)/AA148, "NA")</f>
        <v>1</v>
      </c>
    </row>
    <row r="149" spans="1:56" x14ac:dyDescent="0.2">
      <c r="A149" s="95" t="s">
        <v>188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49">
        <f t="shared" ref="Y149:Y159" si="309">B149+C149+D149+E149</f>
        <v>0</v>
      </c>
      <c r="Z149" s="49">
        <f t="shared" si="292"/>
        <v>0</v>
      </c>
      <c r="AA149" s="49">
        <f t="shared" si="293"/>
        <v>0</v>
      </c>
      <c r="AB149" s="49">
        <f t="shared" si="294"/>
        <v>0</v>
      </c>
      <c r="AC149" s="49">
        <f t="shared" si="295"/>
        <v>0</v>
      </c>
      <c r="AD149" s="49">
        <f t="shared" si="296"/>
        <v>0</v>
      </c>
      <c r="AE149" s="49">
        <f t="shared" si="297"/>
        <v>0</v>
      </c>
      <c r="AF149" s="49">
        <f t="shared" si="298"/>
        <v>0</v>
      </c>
      <c r="AG149" s="49">
        <f t="shared" ref="AG149:AG159" si="310">T149+P149</f>
        <v>0</v>
      </c>
      <c r="AH149" s="65"/>
      <c r="AI149" s="66" t="str">
        <f t="shared" si="299"/>
        <v>NA</v>
      </c>
      <c r="AJ149" s="66"/>
      <c r="AK149" s="66" t="str">
        <f t="shared" si="300"/>
        <v>NA</v>
      </c>
      <c r="AL149" s="66" t="str">
        <f t="shared" si="301"/>
        <v>NA</v>
      </c>
      <c r="AM149" s="66" t="str">
        <f t="shared" ref="AM149:AM160" si="311">IFERROR(AK149+AL149,"NA")</f>
        <v>NA</v>
      </c>
      <c r="AN149" s="65" t="str">
        <f t="shared" si="302"/>
        <v>NA</v>
      </c>
      <c r="AO149" s="65" t="str">
        <f t="shared" si="303"/>
        <v>NA</v>
      </c>
      <c r="AP149" s="65" t="str">
        <f t="shared" si="304"/>
        <v>NA</v>
      </c>
      <c r="AQ149" s="65"/>
      <c r="AR149" s="65"/>
      <c r="AS149" s="65"/>
      <c r="AT149" s="66" t="str">
        <f t="shared" si="305"/>
        <v>NA</v>
      </c>
      <c r="AU149" s="66" t="str">
        <f t="shared" si="306"/>
        <v>NA</v>
      </c>
      <c r="AV149" s="66" t="str">
        <f t="shared" si="307"/>
        <v>NA</v>
      </c>
      <c r="AW149" s="66" t="str">
        <f t="shared" si="308"/>
        <v>NA</v>
      </c>
      <c r="AX149" s="66" t="str">
        <f t="shared" ref="AX149:AX160" si="312">IFERROR(AL149-AI149,"NA")</f>
        <v>NA</v>
      </c>
      <c r="AY149" s="67" t="str">
        <f t="shared" ref="AY149:AY159" si="313">IFERROR((AD149+F149+G149)/AA149, "NA")</f>
        <v>NA</v>
      </c>
    </row>
    <row r="150" spans="1:56" x14ac:dyDescent="0.2">
      <c r="A150" s="52" t="s">
        <v>189</v>
      </c>
      <c r="C150" s="49">
        <v>2</v>
      </c>
      <c r="F150" s="49">
        <v>1</v>
      </c>
      <c r="O150" s="49">
        <v>1</v>
      </c>
      <c r="P150" s="49">
        <v>1</v>
      </c>
      <c r="W150" s="49">
        <v>1</v>
      </c>
      <c r="Y150" s="49">
        <f t="shared" si="309"/>
        <v>2</v>
      </c>
      <c r="Z150" s="49">
        <f t="shared" si="292"/>
        <v>3</v>
      </c>
      <c r="AA150" s="49">
        <f t="shared" si="293"/>
        <v>3</v>
      </c>
      <c r="AB150" s="49">
        <f t="shared" si="294"/>
        <v>3</v>
      </c>
      <c r="AC150" s="49">
        <f t="shared" si="295"/>
        <v>4</v>
      </c>
      <c r="AD150" s="49">
        <f t="shared" si="296"/>
        <v>2</v>
      </c>
      <c r="AE150" s="49">
        <f t="shared" si="297"/>
        <v>0</v>
      </c>
      <c r="AF150" s="49">
        <f t="shared" si="298"/>
        <v>2</v>
      </c>
      <c r="AG150" s="49">
        <f t="shared" si="310"/>
        <v>1</v>
      </c>
      <c r="AH150" s="65"/>
      <c r="AI150" s="66">
        <f t="shared" si="299"/>
        <v>0.66666666666666663</v>
      </c>
      <c r="AJ150" s="66"/>
      <c r="AK150" s="66">
        <f t="shared" si="300"/>
        <v>0.66666666666666663</v>
      </c>
      <c r="AL150" s="66">
        <f t="shared" si="301"/>
        <v>1.3333333333333333</v>
      </c>
      <c r="AM150" s="66">
        <f t="shared" si="311"/>
        <v>2</v>
      </c>
      <c r="AN150" s="65">
        <f t="shared" si="302"/>
        <v>0</v>
      </c>
      <c r="AO150" s="65">
        <f t="shared" si="303"/>
        <v>0</v>
      </c>
      <c r="AP150" s="65">
        <f t="shared" si="304"/>
        <v>1</v>
      </c>
      <c r="AQ150" s="65"/>
      <c r="AR150" s="65"/>
      <c r="AS150" s="65"/>
      <c r="AT150" s="66">
        <f t="shared" si="305"/>
        <v>0</v>
      </c>
      <c r="AU150" s="66">
        <f t="shared" si="306"/>
        <v>0.33333333333333331</v>
      </c>
      <c r="AV150" s="66">
        <f t="shared" si="307"/>
        <v>1</v>
      </c>
      <c r="AW150" s="66">
        <f t="shared" si="308"/>
        <v>0.66666666666666663</v>
      </c>
      <c r="AX150" s="66">
        <f t="shared" si="312"/>
        <v>0.66666666666666663</v>
      </c>
      <c r="AY150" s="67">
        <f t="shared" si="313"/>
        <v>1</v>
      </c>
    </row>
    <row r="151" spans="1:56" x14ac:dyDescent="0.2">
      <c r="A151" s="52" t="s">
        <v>187</v>
      </c>
      <c r="J151" s="49">
        <v>1</v>
      </c>
      <c r="Q151" s="49">
        <v>1</v>
      </c>
      <c r="S151" s="49">
        <v>1</v>
      </c>
      <c r="Y151" s="49">
        <f t="shared" si="309"/>
        <v>0</v>
      </c>
      <c r="Z151" s="49">
        <f t="shared" si="292"/>
        <v>2</v>
      </c>
      <c r="AA151" s="49">
        <f t="shared" si="293"/>
        <v>3</v>
      </c>
      <c r="AB151" s="49">
        <f t="shared" si="294"/>
        <v>2</v>
      </c>
      <c r="AC151" s="49">
        <f t="shared" si="295"/>
        <v>0</v>
      </c>
      <c r="AD151" s="49">
        <f t="shared" si="296"/>
        <v>1</v>
      </c>
      <c r="AE151" s="49">
        <f t="shared" si="297"/>
        <v>1</v>
      </c>
      <c r="AF151" s="49">
        <f t="shared" si="298"/>
        <v>1</v>
      </c>
      <c r="AG151" s="49">
        <f t="shared" si="310"/>
        <v>0</v>
      </c>
      <c r="AH151" s="65"/>
      <c r="AI151" s="66">
        <f t="shared" si="299"/>
        <v>0</v>
      </c>
      <c r="AJ151" s="66"/>
      <c r="AK151" s="66">
        <f t="shared" si="300"/>
        <v>0.33333333333333331</v>
      </c>
      <c r="AL151" s="66">
        <f t="shared" si="301"/>
        <v>0</v>
      </c>
      <c r="AM151" s="66">
        <f t="shared" si="311"/>
        <v>0.33333333333333331</v>
      </c>
      <c r="AN151" s="65">
        <f t="shared" si="302"/>
        <v>0</v>
      </c>
      <c r="AO151" s="65">
        <f t="shared" si="303"/>
        <v>0.33333333333333331</v>
      </c>
      <c r="AP151" s="65">
        <f t="shared" si="304"/>
        <v>0.66666666666666663</v>
      </c>
      <c r="AQ151" s="65"/>
      <c r="AR151" s="65"/>
      <c r="AS151" s="65"/>
      <c r="AT151" s="66">
        <f t="shared" si="305"/>
        <v>0.5</v>
      </c>
      <c r="AU151" s="66">
        <f t="shared" si="306"/>
        <v>0.5</v>
      </c>
      <c r="AV151" s="66">
        <f t="shared" si="307"/>
        <v>0</v>
      </c>
      <c r="AW151" s="66">
        <f t="shared" si="308"/>
        <v>0</v>
      </c>
      <c r="AX151" s="66">
        <f t="shared" si="312"/>
        <v>0</v>
      </c>
      <c r="AY151" s="67">
        <f t="shared" si="313"/>
        <v>0.33333333333333331</v>
      </c>
    </row>
    <row r="152" spans="1:56" x14ac:dyDescent="0.2">
      <c r="A152" s="52" t="s">
        <v>192</v>
      </c>
      <c r="B152" s="49">
        <v>2</v>
      </c>
      <c r="L152" s="49">
        <v>1</v>
      </c>
      <c r="O152" s="49">
        <v>2</v>
      </c>
      <c r="Y152" s="49">
        <f t="shared" si="309"/>
        <v>2</v>
      </c>
      <c r="Z152" s="49">
        <f t="shared" si="292"/>
        <v>3</v>
      </c>
      <c r="AA152" s="49">
        <f t="shared" si="293"/>
        <v>3</v>
      </c>
      <c r="AB152" s="49">
        <f t="shared" si="294"/>
        <v>2</v>
      </c>
      <c r="AC152" s="49">
        <f t="shared" si="295"/>
        <v>2</v>
      </c>
      <c r="AD152" s="49">
        <f t="shared" si="296"/>
        <v>2</v>
      </c>
      <c r="AE152" s="49">
        <f t="shared" si="297"/>
        <v>0</v>
      </c>
      <c r="AF152" s="49">
        <f t="shared" si="298"/>
        <v>2</v>
      </c>
      <c r="AG152" s="49">
        <f t="shared" si="310"/>
        <v>0</v>
      </c>
      <c r="AH152" s="65"/>
      <c r="AI152" s="66">
        <f t="shared" si="299"/>
        <v>0.66666666666666663</v>
      </c>
      <c r="AJ152" s="66"/>
      <c r="AK152" s="66">
        <f t="shared" si="300"/>
        <v>0.66666666666666663</v>
      </c>
      <c r="AL152" s="66">
        <f t="shared" si="301"/>
        <v>0.66666666666666663</v>
      </c>
      <c r="AM152" s="66">
        <f t="shared" si="311"/>
        <v>1.3333333333333333</v>
      </c>
      <c r="AN152" s="65">
        <f t="shared" si="302"/>
        <v>0.33333333333333331</v>
      </c>
      <c r="AO152" s="65">
        <f t="shared" si="303"/>
        <v>0</v>
      </c>
      <c r="AP152" s="65">
        <f t="shared" si="304"/>
        <v>0.66666666666666663</v>
      </c>
      <c r="AQ152" s="65"/>
      <c r="AR152" s="65"/>
      <c r="AS152" s="65"/>
      <c r="AT152" s="66">
        <f t="shared" si="305"/>
        <v>0</v>
      </c>
      <c r="AU152" s="66">
        <f t="shared" si="306"/>
        <v>0</v>
      </c>
      <c r="AV152" s="66">
        <f t="shared" si="307"/>
        <v>1</v>
      </c>
      <c r="AW152" s="66">
        <f t="shared" si="308"/>
        <v>1</v>
      </c>
      <c r="AX152" s="66">
        <f t="shared" si="312"/>
        <v>0</v>
      </c>
      <c r="AY152" s="67">
        <f t="shared" si="313"/>
        <v>0.66666666666666663</v>
      </c>
    </row>
    <row r="153" spans="1:56" x14ac:dyDescent="0.2">
      <c r="A153" s="52" t="s">
        <v>191</v>
      </c>
      <c r="B153" s="49">
        <v>1</v>
      </c>
      <c r="F153" s="49">
        <v>1</v>
      </c>
      <c r="L153" s="49">
        <v>1</v>
      </c>
      <c r="M153" s="49">
        <v>1</v>
      </c>
      <c r="V153" s="49">
        <v>1</v>
      </c>
      <c r="Y153" s="49">
        <f t="shared" si="309"/>
        <v>1</v>
      </c>
      <c r="Z153" s="49">
        <f t="shared" si="292"/>
        <v>3</v>
      </c>
      <c r="AA153" s="49">
        <f t="shared" si="293"/>
        <v>3</v>
      </c>
      <c r="AB153" s="49">
        <f t="shared" si="294"/>
        <v>2</v>
      </c>
      <c r="AC153" s="49">
        <f t="shared" si="295"/>
        <v>1</v>
      </c>
      <c r="AD153" s="49">
        <f t="shared" si="296"/>
        <v>1</v>
      </c>
      <c r="AE153" s="49">
        <f t="shared" si="297"/>
        <v>2</v>
      </c>
      <c r="AF153" s="49">
        <f t="shared" si="298"/>
        <v>0</v>
      </c>
      <c r="AG153" s="49">
        <f t="shared" si="310"/>
        <v>0</v>
      </c>
      <c r="AH153" s="65"/>
      <c r="AI153" s="66">
        <f t="shared" si="299"/>
        <v>0.33333333333333331</v>
      </c>
      <c r="AJ153" s="66"/>
      <c r="AK153" s="66">
        <f t="shared" si="300"/>
        <v>0.33333333333333331</v>
      </c>
      <c r="AL153" s="66">
        <f t="shared" si="301"/>
        <v>0.33333333333333331</v>
      </c>
      <c r="AM153" s="66">
        <f t="shared" si="311"/>
        <v>0.66666666666666663</v>
      </c>
      <c r="AN153" s="65">
        <f t="shared" si="302"/>
        <v>0.33333333333333331</v>
      </c>
      <c r="AO153" s="65">
        <f t="shared" si="303"/>
        <v>0</v>
      </c>
      <c r="AP153" s="65">
        <f t="shared" si="304"/>
        <v>0.66666666666666663</v>
      </c>
      <c r="AQ153" s="65"/>
      <c r="AR153" s="65"/>
      <c r="AS153" s="65"/>
      <c r="AT153" s="66">
        <f t="shared" si="305"/>
        <v>0</v>
      </c>
      <c r="AU153" s="66">
        <f t="shared" si="306"/>
        <v>0</v>
      </c>
      <c r="AV153" s="66">
        <f t="shared" si="307"/>
        <v>1</v>
      </c>
      <c r="AW153" s="66">
        <f t="shared" si="308"/>
        <v>0.5</v>
      </c>
      <c r="AX153" s="66">
        <f t="shared" si="312"/>
        <v>0</v>
      </c>
      <c r="AY153" s="67">
        <f t="shared" si="313"/>
        <v>0.66666666666666663</v>
      </c>
    </row>
    <row r="154" spans="1:56" x14ac:dyDescent="0.2">
      <c r="A154" s="52" t="s">
        <v>195</v>
      </c>
      <c r="B154" s="49">
        <v>2</v>
      </c>
      <c r="O154" s="49">
        <v>1</v>
      </c>
      <c r="P154" s="49">
        <v>1</v>
      </c>
      <c r="Q154" s="49">
        <v>1</v>
      </c>
      <c r="X154" s="49">
        <v>1</v>
      </c>
      <c r="Y154" s="49">
        <f t="shared" si="309"/>
        <v>2</v>
      </c>
      <c r="Z154" s="49">
        <f t="shared" si="292"/>
        <v>3</v>
      </c>
      <c r="AA154" s="49">
        <f t="shared" si="293"/>
        <v>3</v>
      </c>
      <c r="AB154" s="49">
        <f t="shared" si="294"/>
        <v>3</v>
      </c>
      <c r="AC154" s="49">
        <f t="shared" si="295"/>
        <v>2</v>
      </c>
      <c r="AD154" s="49">
        <f t="shared" si="296"/>
        <v>2</v>
      </c>
      <c r="AE154" s="49">
        <f t="shared" si="297"/>
        <v>1</v>
      </c>
      <c r="AF154" s="49">
        <f t="shared" si="298"/>
        <v>1</v>
      </c>
      <c r="AG154" s="49">
        <f t="shared" si="310"/>
        <v>1</v>
      </c>
      <c r="AH154" s="65"/>
      <c r="AI154" s="66">
        <f t="shared" si="299"/>
        <v>0.66666666666666663</v>
      </c>
      <c r="AJ154" s="66"/>
      <c r="AK154" s="66">
        <f t="shared" si="300"/>
        <v>0.66666666666666663</v>
      </c>
      <c r="AL154" s="66">
        <f t="shared" si="301"/>
        <v>0.66666666666666663</v>
      </c>
      <c r="AM154" s="66">
        <f t="shared" si="311"/>
        <v>1.3333333333333333</v>
      </c>
      <c r="AN154" s="65">
        <f t="shared" si="302"/>
        <v>0</v>
      </c>
      <c r="AO154" s="65">
        <f t="shared" si="303"/>
        <v>0</v>
      </c>
      <c r="AP154" s="65">
        <f t="shared" si="304"/>
        <v>1</v>
      </c>
      <c r="AQ154" s="65"/>
      <c r="AR154" s="65"/>
      <c r="AS154" s="65"/>
      <c r="AT154" s="66">
        <f t="shared" si="305"/>
        <v>0.33333333333333331</v>
      </c>
      <c r="AU154" s="66">
        <f t="shared" si="306"/>
        <v>0.33333333333333331</v>
      </c>
      <c r="AV154" s="66">
        <f t="shared" si="307"/>
        <v>0.66666666666666663</v>
      </c>
      <c r="AW154" s="66">
        <f t="shared" si="308"/>
        <v>0.66666666666666663</v>
      </c>
      <c r="AX154" s="66">
        <f t="shared" si="312"/>
        <v>0</v>
      </c>
      <c r="AY154" s="67">
        <f t="shared" si="313"/>
        <v>0.66666666666666663</v>
      </c>
    </row>
    <row r="155" spans="1:56" x14ac:dyDescent="0.2">
      <c r="A155" s="95" t="s">
        <v>319</v>
      </c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49">
        <f t="shared" si="309"/>
        <v>0</v>
      </c>
      <c r="Z155" s="49">
        <f t="shared" si="292"/>
        <v>0</v>
      </c>
      <c r="AA155" s="49">
        <f t="shared" si="293"/>
        <v>0</v>
      </c>
      <c r="AB155" s="49">
        <f t="shared" si="294"/>
        <v>0</v>
      </c>
      <c r="AC155" s="49">
        <f t="shared" si="295"/>
        <v>0</v>
      </c>
      <c r="AD155" s="49">
        <f t="shared" si="296"/>
        <v>0</v>
      </c>
      <c r="AE155" s="49">
        <f t="shared" si="297"/>
        <v>0</v>
      </c>
      <c r="AF155" s="49">
        <f t="shared" si="298"/>
        <v>0</v>
      </c>
      <c r="AG155" s="49">
        <f t="shared" si="310"/>
        <v>0</v>
      </c>
      <c r="AH155" s="65"/>
      <c r="AI155" s="66" t="str">
        <f t="shared" si="299"/>
        <v>NA</v>
      </c>
      <c r="AJ155" s="66"/>
      <c r="AK155" s="66" t="str">
        <f t="shared" si="300"/>
        <v>NA</v>
      </c>
      <c r="AL155" s="66" t="str">
        <f t="shared" si="301"/>
        <v>NA</v>
      </c>
      <c r="AM155" s="66" t="str">
        <f t="shared" si="311"/>
        <v>NA</v>
      </c>
      <c r="AN155" s="65" t="str">
        <f t="shared" si="302"/>
        <v>NA</v>
      </c>
      <c r="AO155" s="65" t="str">
        <f t="shared" si="303"/>
        <v>NA</v>
      </c>
      <c r="AP155" s="65" t="str">
        <f t="shared" si="304"/>
        <v>NA</v>
      </c>
      <c r="AQ155" s="65"/>
      <c r="AR155" s="65"/>
      <c r="AS155" s="65"/>
      <c r="AT155" s="66" t="str">
        <f t="shared" si="305"/>
        <v>NA</v>
      </c>
      <c r="AU155" s="66" t="str">
        <f t="shared" si="306"/>
        <v>NA</v>
      </c>
      <c r="AV155" s="66" t="str">
        <f t="shared" si="307"/>
        <v>NA</v>
      </c>
      <c r="AW155" s="66" t="str">
        <f t="shared" si="308"/>
        <v>NA</v>
      </c>
      <c r="AX155" s="66" t="str">
        <f t="shared" si="312"/>
        <v>NA</v>
      </c>
      <c r="AY155" s="67" t="str">
        <f t="shared" si="313"/>
        <v>NA</v>
      </c>
    </row>
    <row r="156" spans="1:56" x14ac:dyDescent="0.2">
      <c r="A156" s="52" t="s">
        <v>243</v>
      </c>
      <c r="B156" s="49">
        <v>1</v>
      </c>
      <c r="L156" s="49">
        <v>1</v>
      </c>
      <c r="S156" s="49">
        <v>1</v>
      </c>
      <c r="Y156" s="49">
        <f t="shared" si="309"/>
        <v>1</v>
      </c>
      <c r="Z156" s="49">
        <f t="shared" si="292"/>
        <v>3</v>
      </c>
      <c r="AA156" s="49">
        <f t="shared" si="293"/>
        <v>3</v>
      </c>
      <c r="AB156" s="49">
        <f t="shared" si="294"/>
        <v>2</v>
      </c>
      <c r="AC156" s="49">
        <f t="shared" si="295"/>
        <v>1</v>
      </c>
      <c r="AD156" s="49">
        <f t="shared" si="296"/>
        <v>1</v>
      </c>
      <c r="AE156" s="49">
        <f t="shared" si="297"/>
        <v>0</v>
      </c>
      <c r="AF156" s="49">
        <f t="shared" si="298"/>
        <v>1</v>
      </c>
      <c r="AG156" s="49">
        <f t="shared" si="310"/>
        <v>0</v>
      </c>
      <c r="AH156" s="65"/>
      <c r="AI156" s="66">
        <f t="shared" si="299"/>
        <v>0.33333333333333331</v>
      </c>
      <c r="AJ156" s="66"/>
      <c r="AK156" s="66">
        <f t="shared" si="300"/>
        <v>0.33333333333333331</v>
      </c>
      <c r="AL156" s="66">
        <f t="shared" si="301"/>
        <v>0.33333333333333331</v>
      </c>
      <c r="AM156" s="66">
        <f t="shared" si="311"/>
        <v>0.66666666666666663</v>
      </c>
      <c r="AN156" s="65">
        <f t="shared" si="302"/>
        <v>0.33333333333333331</v>
      </c>
      <c r="AO156" s="65">
        <f t="shared" si="303"/>
        <v>0</v>
      </c>
      <c r="AP156" s="65">
        <f t="shared" si="304"/>
        <v>0.66666666666666663</v>
      </c>
      <c r="AQ156" s="65"/>
      <c r="AR156" s="65"/>
      <c r="AS156" s="65"/>
      <c r="AT156" s="66">
        <f t="shared" si="305"/>
        <v>0</v>
      </c>
      <c r="AU156" s="66">
        <f t="shared" si="306"/>
        <v>0</v>
      </c>
      <c r="AV156" s="66">
        <f t="shared" si="307"/>
        <v>0.5</v>
      </c>
      <c r="AW156" s="66">
        <f t="shared" si="308"/>
        <v>0.5</v>
      </c>
      <c r="AX156" s="66">
        <f t="shared" si="312"/>
        <v>0</v>
      </c>
      <c r="AY156" s="67">
        <f t="shared" si="313"/>
        <v>0.33333333333333331</v>
      </c>
    </row>
    <row r="157" spans="1:56" x14ac:dyDescent="0.2">
      <c r="A157" s="52" t="s">
        <v>320</v>
      </c>
      <c r="J157" s="49">
        <v>2</v>
      </c>
      <c r="Y157" s="49">
        <f t="shared" si="309"/>
        <v>0</v>
      </c>
      <c r="Z157" s="49">
        <f t="shared" si="292"/>
        <v>0</v>
      </c>
      <c r="AA157" s="49">
        <f t="shared" si="293"/>
        <v>2</v>
      </c>
      <c r="AB157" s="49">
        <f t="shared" si="294"/>
        <v>0</v>
      </c>
      <c r="AC157" s="49">
        <f t="shared" si="295"/>
        <v>0</v>
      </c>
      <c r="AD157" s="49">
        <f t="shared" si="296"/>
        <v>2</v>
      </c>
      <c r="AE157" s="49">
        <f t="shared" si="297"/>
        <v>0</v>
      </c>
      <c r="AF157" s="49">
        <f t="shared" si="298"/>
        <v>0</v>
      </c>
      <c r="AG157" s="49">
        <f t="shared" si="310"/>
        <v>0</v>
      </c>
      <c r="AH157" s="65"/>
      <c r="AI157" s="66" t="str">
        <f t="shared" si="299"/>
        <v>NA</v>
      </c>
      <c r="AJ157" s="66"/>
      <c r="AK157" s="66">
        <f t="shared" si="300"/>
        <v>1</v>
      </c>
      <c r="AL157" s="66" t="str">
        <f t="shared" si="301"/>
        <v>NA</v>
      </c>
      <c r="AM157" s="66" t="str">
        <f t="shared" si="311"/>
        <v>NA</v>
      </c>
      <c r="AN157" s="65">
        <f t="shared" si="302"/>
        <v>0</v>
      </c>
      <c r="AO157" s="65">
        <f t="shared" si="303"/>
        <v>1</v>
      </c>
      <c r="AP157" s="65">
        <f t="shared" si="304"/>
        <v>0</v>
      </c>
      <c r="AQ157" s="65"/>
      <c r="AR157" s="65"/>
      <c r="AS157" s="65"/>
      <c r="AT157" s="66" t="str">
        <f t="shared" si="305"/>
        <v>NA</v>
      </c>
      <c r="AU157" s="66" t="str">
        <f t="shared" si="306"/>
        <v>NA</v>
      </c>
      <c r="AV157" s="66" t="str">
        <f t="shared" si="307"/>
        <v>NA</v>
      </c>
      <c r="AW157" s="66" t="str">
        <f t="shared" si="308"/>
        <v>NA</v>
      </c>
      <c r="AX157" s="66" t="str">
        <f t="shared" si="312"/>
        <v>NA</v>
      </c>
      <c r="AY157" s="67">
        <f t="shared" si="313"/>
        <v>1</v>
      </c>
    </row>
    <row r="158" spans="1:56" x14ac:dyDescent="0.2">
      <c r="A158" s="52" t="s">
        <v>425</v>
      </c>
      <c r="D158" s="49">
        <v>1</v>
      </c>
      <c r="L158" s="49">
        <v>1</v>
      </c>
      <c r="M158" s="49">
        <v>1</v>
      </c>
      <c r="Y158" s="49">
        <f t="shared" si="309"/>
        <v>1</v>
      </c>
      <c r="Z158" s="49">
        <f t="shared" si="292"/>
        <v>2</v>
      </c>
      <c r="AA158" s="49">
        <f t="shared" si="293"/>
        <v>2</v>
      </c>
      <c r="AB158" s="49">
        <f t="shared" si="294"/>
        <v>1</v>
      </c>
      <c r="AC158" s="49">
        <f t="shared" si="295"/>
        <v>3</v>
      </c>
      <c r="AD158" s="49">
        <f t="shared" si="296"/>
        <v>1</v>
      </c>
      <c r="AE158" s="49">
        <f t="shared" si="297"/>
        <v>1</v>
      </c>
      <c r="AF158" s="49">
        <f t="shared" si="298"/>
        <v>0</v>
      </c>
      <c r="AG158" s="49">
        <f t="shared" si="310"/>
        <v>0</v>
      </c>
      <c r="AH158" s="65"/>
      <c r="AI158" s="66"/>
      <c r="AJ158" s="66"/>
      <c r="AK158" s="66"/>
      <c r="AL158" s="66"/>
      <c r="AM158" s="66"/>
      <c r="AN158" s="65"/>
      <c r="AO158" s="65"/>
      <c r="AP158" s="65"/>
      <c r="AQ158" s="65"/>
      <c r="AR158" s="65"/>
      <c r="AS158" s="65"/>
      <c r="AT158" s="66"/>
      <c r="AU158" s="66"/>
      <c r="AV158" s="66"/>
      <c r="AW158" s="66"/>
      <c r="AX158" s="66"/>
      <c r="AY158" s="67">
        <f t="shared" si="313"/>
        <v>0.5</v>
      </c>
    </row>
    <row r="159" spans="1:56" x14ac:dyDescent="0.2">
      <c r="A159" s="52"/>
      <c r="Y159" s="49">
        <f t="shared" si="309"/>
        <v>0</v>
      </c>
      <c r="Z159" s="49">
        <f t="shared" si="292"/>
        <v>0</v>
      </c>
      <c r="AA159" s="49">
        <f t="shared" si="293"/>
        <v>0</v>
      </c>
      <c r="AB159" s="49">
        <f t="shared" si="294"/>
        <v>0</v>
      </c>
      <c r="AC159" s="49">
        <f t="shared" si="295"/>
        <v>0</v>
      </c>
      <c r="AD159" s="49">
        <f t="shared" si="296"/>
        <v>0</v>
      </c>
      <c r="AE159" s="49">
        <f t="shared" si="297"/>
        <v>0</v>
      </c>
      <c r="AF159" s="49">
        <f t="shared" si="298"/>
        <v>0</v>
      </c>
      <c r="AG159" s="49">
        <f t="shared" si="310"/>
        <v>0</v>
      </c>
      <c r="AH159" s="65"/>
      <c r="AI159" s="66" t="str">
        <f>IF(Z159=0,"NA",Y159/Z159)</f>
        <v>NA</v>
      </c>
      <c r="AJ159" s="66"/>
      <c r="AK159" s="66" t="str">
        <f>IF(AA159=0,"NA",(Y159+J159+K159)/AA159)</f>
        <v>NA</v>
      </c>
      <c r="AL159" s="66" t="str">
        <f>IFERROR(AC159/Z159,"NA")</f>
        <v>NA</v>
      </c>
      <c r="AM159" s="66" t="str">
        <f>IFERROR(AK159+AL159,"NA")</f>
        <v>NA</v>
      </c>
      <c r="AN159" s="65" t="str">
        <f>IFERROR(L159/AA159,"NA")</f>
        <v>NA</v>
      </c>
      <c r="AO159" s="65" t="str">
        <f>IFERROR((J159+K159)/AA159,"NA")</f>
        <v>NA</v>
      </c>
      <c r="AP159" s="65" t="str">
        <f>IFERROR(AB159/AA159,"NA")</f>
        <v>NA</v>
      </c>
      <c r="AQ159" s="65"/>
      <c r="AR159" s="65"/>
      <c r="AS159" s="65"/>
      <c r="AT159" s="66" t="str">
        <f>IFERROR((H159+Q159+R159)/AB159,"NA")</f>
        <v>NA</v>
      </c>
      <c r="AU159" s="66" t="str">
        <f>IFERROR((H159+Q159+R159+U159+W159)/AB159,"NA")</f>
        <v>NA</v>
      </c>
      <c r="AV159" s="66" t="str">
        <f>IFERROR((F159+Y159)/AB159,"NA")</f>
        <v>NA</v>
      </c>
      <c r="AW159" s="66" t="str">
        <f>IFERROR(Y159/AB159,"NA")</f>
        <v>NA</v>
      </c>
      <c r="AX159" s="66" t="str">
        <f>IFERROR(AL159-AI159,"NA")</f>
        <v>NA</v>
      </c>
      <c r="AY159" s="67" t="str">
        <f t="shared" si="313"/>
        <v>NA</v>
      </c>
    </row>
    <row r="160" spans="1:56" s="47" customFormat="1" x14ac:dyDescent="0.2">
      <c r="A160" s="54" t="s">
        <v>32</v>
      </c>
      <c r="B160" s="58">
        <f>SUM(B148:B159)</f>
        <v>7</v>
      </c>
      <c r="C160" s="58">
        <f t="shared" ref="C160:X160" si="314">SUM(C148:C159)</f>
        <v>3</v>
      </c>
      <c r="D160" s="58">
        <f t="shared" si="314"/>
        <v>2</v>
      </c>
      <c r="E160" s="58">
        <f t="shared" si="314"/>
        <v>0</v>
      </c>
      <c r="F160" s="58">
        <f t="shared" si="314"/>
        <v>2</v>
      </c>
      <c r="G160" s="58">
        <f t="shared" si="314"/>
        <v>0</v>
      </c>
      <c r="H160" s="58">
        <f t="shared" si="314"/>
        <v>0</v>
      </c>
      <c r="I160" s="58">
        <f t="shared" si="314"/>
        <v>0</v>
      </c>
      <c r="J160" s="58">
        <f t="shared" si="314"/>
        <v>3</v>
      </c>
      <c r="K160" s="58">
        <f t="shared" si="314"/>
        <v>0</v>
      </c>
      <c r="L160" s="58">
        <f t="shared" si="314"/>
        <v>4</v>
      </c>
      <c r="M160" s="58">
        <f t="shared" si="314"/>
        <v>3</v>
      </c>
      <c r="N160" s="58">
        <f t="shared" si="314"/>
        <v>0</v>
      </c>
      <c r="O160" s="58">
        <f t="shared" si="314"/>
        <v>5</v>
      </c>
      <c r="P160" s="58">
        <f t="shared" si="314"/>
        <v>3</v>
      </c>
      <c r="Q160" s="58">
        <f t="shared" si="314"/>
        <v>2</v>
      </c>
      <c r="R160" s="58">
        <f t="shared" si="314"/>
        <v>0</v>
      </c>
      <c r="S160" s="58">
        <f t="shared" si="314"/>
        <v>2</v>
      </c>
      <c r="T160" s="58">
        <f t="shared" si="314"/>
        <v>0</v>
      </c>
      <c r="U160" s="58">
        <f t="shared" si="314"/>
        <v>0</v>
      </c>
      <c r="V160" s="58">
        <f t="shared" si="314"/>
        <v>1</v>
      </c>
      <c r="W160" s="58">
        <f t="shared" si="314"/>
        <v>1</v>
      </c>
      <c r="X160" s="58">
        <f t="shared" si="314"/>
        <v>1</v>
      </c>
      <c r="Y160" s="58">
        <f t="shared" ref="Y160:AG160" si="315">SUM(Y148:Y159)</f>
        <v>12</v>
      </c>
      <c r="Z160" s="58">
        <f t="shared" si="315"/>
        <v>22</v>
      </c>
      <c r="AA160" s="58">
        <f t="shared" si="315"/>
        <v>25</v>
      </c>
      <c r="AB160" s="58">
        <f t="shared" si="315"/>
        <v>18</v>
      </c>
      <c r="AC160" s="58">
        <f t="shared" si="315"/>
        <v>19</v>
      </c>
      <c r="AD160" s="58">
        <f t="shared" si="315"/>
        <v>15</v>
      </c>
      <c r="AE160" s="58">
        <f t="shared" si="315"/>
        <v>6</v>
      </c>
      <c r="AF160" s="58">
        <f t="shared" si="315"/>
        <v>8</v>
      </c>
      <c r="AG160" s="58">
        <f t="shared" si="315"/>
        <v>3</v>
      </c>
      <c r="AH160" s="68"/>
      <c r="AI160" s="69">
        <f>IF(Z160=0,"NA",Y160/Z160)</f>
        <v>0.54545454545454541</v>
      </c>
      <c r="AJ160" s="69"/>
      <c r="AK160" s="69">
        <f>IF(AA160=0,"NA",(Y160+J160+K160)/AA160)</f>
        <v>0.6</v>
      </c>
      <c r="AL160" s="69">
        <f>IFERROR(AC160/Z160,"NA")</f>
        <v>0.86363636363636365</v>
      </c>
      <c r="AM160" s="69">
        <f t="shared" si="311"/>
        <v>1.4636363636363636</v>
      </c>
      <c r="AN160" s="68">
        <f>IFERROR(L160/AA160,"NA")</f>
        <v>0.16</v>
      </c>
      <c r="AO160" s="68">
        <f>IFERROR((J160+K160)/AA160,"NA")</f>
        <v>0.12</v>
      </c>
      <c r="AP160" s="68">
        <f>IFERROR(AB160/AA160,"NA")</f>
        <v>0.72</v>
      </c>
      <c r="AQ160" s="68"/>
      <c r="AR160" s="68"/>
      <c r="AS160" s="68"/>
      <c r="AT160" s="69">
        <f>IFERROR((H160+Q160+R160)/AB160,"NA")</f>
        <v>0.1111111111111111</v>
      </c>
      <c r="AU160" s="69">
        <f>IFERROR((H160+Q160+R160+U160+W160)/AB160,"NA")</f>
        <v>0.16666666666666666</v>
      </c>
      <c r="AV160" s="69">
        <f>IFERROR((F160+Y160)/AB160,"NA")</f>
        <v>0.77777777777777779</v>
      </c>
      <c r="AW160" s="69">
        <f>IFERROR(Y160/AB160,"NA")</f>
        <v>0.66666666666666663</v>
      </c>
      <c r="AX160" s="69">
        <f t="shared" si="312"/>
        <v>0.31818181818181823</v>
      </c>
      <c r="AY160" s="72">
        <f>(AD160+F160+G160)/AA160</f>
        <v>0.68</v>
      </c>
      <c r="BB160" s="51"/>
      <c r="BC160" s="51"/>
      <c r="BD160" s="51"/>
    </row>
    <row r="162" spans="1:56" x14ac:dyDescent="0.2">
      <c r="A162" s="47" t="s">
        <v>275</v>
      </c>
    </row>
    <row r="163" spans="1:56" x14ac:dyDescent="0.2">
      <c r="A163" s="56"/>
      <c r="B163" s="59" t="s">
        <v>5</v>
      </c>
      <c r="C163" s="59" t="s">
        <v>6</v>
      </c>
      <c r="D163" s="59" t="s">
        <v>7</v>
      </c>
      <c r="E163" s="59" t="s">
        <v>8</v>
      </c>
      <c r="F163" s="59" t="s">
        <v>18</v>
      </c>
      <c r="G163" s="59" t="s">
        <v>19</v>
      </c>
      <c r="H163" s="59" t="s">
        <v>9</v>
      </c>
      <c r="I163" s="59" t="s">
        <v>169</v>
      </c>
      <c r="J163" s="59" t="s">
        <v>10</v>
      </c>
      <c r="K163" s="59" t="s">
        <v>11</v>
      </c>
      <c r="L163" s="59" t="s">
        <v>12</v>
      </c>
      <c r="M163" s="59" t="s">
        <v>20</v>
      </c>
      <c r="N163" s="59" t="s">
        <v>197</v>
      </c>
      <c r="O163" s="59" t="s">
        <v>21</v>
      </c>
      <c r="P163" s="59" t="s">
        <v>74</v>
      </c>
      <c r="Q163" s="59" t="s">
        <v>22</v>
      </c>
      <c r="R163" s="59" t="s">
        <v>23</v>
      </c>
      <c r="S163" s="59" t="s">
        <v>168</v>
      </c>
      <c r="T163" s="59" t="s">
        <v>75</v>
      </c>
      <c r="U163" s="59" t="s">
        <v>27</v>
      </c>
      <c r="V163" s="59" t="s">
        <v>172</v>
      </c>
      <c r="W163" s="59" t="s">
        <v>28</v>
      </c>
      <c r="X163" s="59" t="s">
        <v>170</v>
      </c>
      <c r="Y163" s="59" t="s">
        <v>29</v>
      </c>
      <c r="Z163" s="59" t="s">
        <v>4</v>
      </c>
      <c r="AA163" s="59" t="s">
        <v>13</v>
      </c>
      <c r="AB163" s="59" t="s">
        <v>26</v>
      </c>
      <c r="AC163" s="59" t="s">
        <v>30</v>
      </c>
      <c r="AD163" s="59" t="s">
        <v>31</v>
      </c>
      <c r="AE163" s="59" t="s">
        <v>24</v>
      </c>
      <c r="AF163" s="59" t="s">
        <v>25</v>
      </c>
      <c r="AG163" s="59" t="s">
        <v>76</v>
      </c>
      <c r="AH163" s="73"/>
      <c r="AI163" s="71" t="s">
        <v>14</v>
      </c>
      <c r="AJ163" s="71"/>
      <c r="AK163" s="71" t="s">
        <v>15</v>
      </c>
      <c r="AL163" s="71" t="s">
        <v>16</v>
      </c>
      <c r="AM163" s="71" t="s">
        <v>17</v>
      </c>
      <c r="AN163" s="71" t="s">
        <v>44</v>
      </c>
      <c r="AO163" s="71" t="s">
        <v>43</v>
      </c>
      <c r="AP163" s="71" t="s">
        <v>40</v>
      </c>
      <c r="AQ163" s="73"/>
      <c r="AR163" s="73"/>
      <c r="AS163" s="73"/>
      <c r="AT163" s="71" t="s">
        <v>47</v>
      </c>
      <c r="AU163" s="71" t="s">
        <v>48</v>
      </c>
      <c r="AV163" s="71" t="s">
        <v>51</v>
      </c>
      <c r="AW163" s="71" t="s">
        <v>49</v>
      </c>
      <c r="AX163" s="63" t="s">
        <v>50</v>
      </c>
      <c r="AY163" s="64" t="s">
        <v>60</v>
      </c>
    </row>
    <row r="164" spans="1:56" x14ac:dyDescent="0.2">
      <c r="A164" s="52" t="s">
        <v>187</v>
      </c>
      <c r="Y164" s="49">
        <f>B164+C164+D164+E164</f>
        <v>0</v>
      </c>
      <c r="Z164" s="49">
        <f t="shared" ref="Z164:Z175" si="316">B164+C164+D164+E164+F164+L164+Q164+R164+T164+S164</f>
        <v>0</v>
      </c>
      <c r="AA164" s="49">
        <f t="shared" ref="AA164:AA175" si="317">B164+C164+D164+E164+F164+G164+H164+J164+K164+L164+Q164+R164+T164+S164+I164</f>
        <v>0</v>
      </c>
      <c r="AB164" s="49">
        <f t="shared" ref="AB164:AB175" si="318">Y164+H164+F164+Q164+R164+T164+S164+I164</f>
        <v>0</v>
      </c>
      <c r="AC164" s="49">
        <f t="shared" ref="AC164:AC175" si="319">B164+2*C164+3*D164+4*E164</f>
        <v>0</v>
      </c>
      <c r="AD164" s="49">
        <f t="shared" ref="AD164:AD175" si="320">Y164+J164+K164</f>
        <v>0</v>
      </c>
      <c r="AE164" s="49">
        <f t="shared" ref="AE164:AE175" si="321">M164+Q164+U164+V164</f>
        <v>0</v>
      </c>
      <c r="AF164" s="49">
        <f t="shared" ref="AF164:AF175" si="322">O164+R164+W164+S164+I164</f>
        <v>0</v>
      </c>
      <c r="AG164" s="49">
        <f>T164+P164</f>
        <v>0</v>
      </c>
      <c r="AH164" s="65"/>
      <c r="AI164" s="66" t="str">
        <f t="shared" ref="AI164:AI173" si="323">IF(Z164=0,"NA",Y164/Z164)</f>
        <v>NA</v>
      </c>
      <c r="AJ164" s="66"/>
      <c r="AK164" s="66" t="str">
        <f t="shared" ref="AK164:AK173" si="324">IF(AA164=0,"NA",(Y164+J164+K164)/AA164)</f>
        <v>NA</v>
      </c>
      <c r="AL164" s="66" t="str">
        <f t="shared" ref="AL164:AL173" si="325">IFERROR(AC164/Z164,"NA")</f>
        <v>NA</v>
      </c>
      <c r="AM164" s="66" t="str">
        <f>IFERROR(AK164+AL164,"NA")</f>
        <v>NA</v>
      </c>
      <c r="AN164" s="65" t="str">
        <f t="shared" ref="AN164:AN173" si="326">IFERROR(L164/AA164,"NA")</f>
        <v>NA</v>
      </c>
      <c r="AO164" s="65" t="str">
        <f t="shared" ref="AO164:AO173" si="327">IFERROR((J164+K164)/AA164,"NA")</f>
        <v>NA</v>
      </c>
      <c r="AP164" s="65" t="str">
        <f t="shared" ref="AP164:AP173" si="328">IFERROR(AB164/AA164,"NA")</f>
        <v>NA</v>
      </c>
      <c r="AQ164" s="65"/>
      <c r="AR164" s="65"/>
      <c r="AS164" s="65"/>
      <c r="AT164" s="66" t="str">
        <f t="shared" ref="AT164:AT173" si="329">IFERROR((H164+Q164+R164)/AB164,"NA")</f>
        <v>NA</v>
      </c>
      <c r="AU164" s="66" t="str">
        <f t="shared" ref="AU164:AU173" si="330">IFERROR((H164+Q164+R164+U164+W164)/AB164,"NA")</f>
        <v>NA</v>
      </c>
      <c r="AV164" s="66" t="str">
        <f t="shared" ref="AV164:AV173" si="331">IFERROR((F164+Y164)/AB164,"NA")</f>
        <v>NA</v>
      </c>
      <c r="AW164" s="66" t="str">
        <f t="shared" ref="AW164:AW173" si="332">IFERROR(Y164/AB164,"NA")</f>
        <v>NA</v>
      </c>
      <c r="AX164" s="66" t="str">
        <f>IFERROR(AL164-AI164,"NA")</f>
        <v>NA</v>
      </c>
      <c r="AY164" s="67" t="str">
        <f>IFERROR((AD164+F164+G164)/AA164, "NA")</f>
        <v>NA</v>
      </c>
    </row>
    <row r="165" spans="1:56" x14ac:dyDescent="0.2">
      <c r="A165" s="52" t="s">
        <v>188</v>
      </c>
      <c r="Y165" s="49">
        <f t="shared" ref="Y165:Y175" si="333">B165+C165+D165+E165</f>
        <v>0</v>
      </c>
      <c r="Z165" s="49">
        <f t="shared" si="316"/>
        <v>0</v>
      </c>
      <c r="AA165" s="49">
        <f t="shared" si="317"/>
        <v>0</v>
      </c>
      <c r="AB165" s="49">
        <f t="shared" si="318"/>
        <v>0</v>
      </c>
      <c r="AC165" s="49">
        <f t="shared" si="319"/>
        <v>0</v>
      </c>
      <c r="AD165" s="49">
        <f t="shared" si="320"/>
        <v>0</v>
      </c>
      <c r="AE165" s="49">
        <f t="shared" si="321"/>
        <v>0</v>
      </c>
      <c r="AF165" s="49">
        <f t="shared" si="322"/>
        <v>0</v>
      </c>
      <c r="AG165" s="49">
        <f t="shared" ref="AG165:AG175" si="334">T165+P165</f>
        <v>0</v>
      </c>
      <c r="AH165" s="65"/>
      <c r="AI165" s="66" t="str">
        <f t="shared" si="323"/>
        <v>NA</v>
      </c>
      <c r="AJ165" s="66"/>
      <c r="AK165" s="66" t="str">
        <f t="shared" si="324"/>
        <v>NA</v>
      </c>
      <c r="AL165" s="66" t="str">
        <f t="shared" si="325"/>
        <v>NA</v>
      </c>
      <c r="AM165" s="66" t="str">
        <f t="shared" ref="AM165:AM176" si="335">IFERROR(AK165+AL165,"NA")</f>
        <v>NA</v>
      </c>
      <c r="AN165" s="65" t="str">
        <f t="shared" si="326"/>
        <v>NA</v>
      </c>
      <c r="AO165" s="65" t="str">
        <f t="shared" si="327"/>
        <v>NA</v>
      </c>
      <c r="AP165" s="65" t="str">
        <f t="shared" si="328"/>
        <v>NA</v>
      </c>
      <c r="AQ165" s="65"/>
      <c r="AR165" s="65"/>
      <c r="AS165" s="65"/>
      <c r="AT165" s="66" t="str">
        <f t="shared" si="329"/>
        <v>NA</v>
      </c>
      <c r="AU165" s="66" t="str">
        <f t="shared" si="330"/>
        <v>NA</v>
      </c>
      <c r="AV165" s="66" t="str">
        <f t="shared" si="331"/>
        <v>NA</v>
      </c>
      <c r="AW165" s="66" t="str">
        <f t="shared" si="332"/>
        <v>NA</v>
      </c>
      <c r="AX165" s="66" t="str">
        <f t="shared" ref="AX165:AX176" si="336">IFERROR(AL165-AI165,"NA")</f>
        <v>NA</v>
      </c>
      <c r="AY165" s="67" t="str">
        <f t="shared" ref="AY165:AY175" si="337">IFERROR((AD165+F165+G165)/AA165, "NA")</f>
        <v>NA</v>
      </c>
    </row>
    <row r="166" spans="1:56" x14ac:dyDescent="0.2">
      <c r="A166" s="52" t="s">
        <v>189</v>
      </c>
      <c r="Y166" s="49">
        <f t="shared" si="333"/>
        <v>0</v>
      </c>
      <c r="Z166" s="49">
        <f t="shared" si="316"/>
        <v>0</v>
      </c>
      <c r="AA166" s="49">
        <f t="shared" si="317"/>
        <v>0</v>
      </c>
      <c r="AB166" s="49">
        <f t="shared" si="318"/>
        <v>0</v>
      </c>
      <c r="AC166" s="49">
        <f t="shared" si="319"/>
        <v>0</v>
      </c>
      <c r="AD166" s="49">
        <f t="shared" si="320"/>
        <v>0</v>
      </c>
      <c r="AE166" s="49">
        <f t="shared" si="321"/>
        <v>0</v>
      </c>
      <c r="AF166" s="49">
        <f t="shared" si="322"/>
        <v>0</v>
      </c>
      <c r="AG166" s="49">
        <f t="shared" si="334"/>
        <v>0</v>
      </c>
      <c r="AH166" s="65"/>
      <c r="AI166" s="66" t="str">
        <f t="shared" si="323"/>
        <v>NA</v>
      </c>
      <c r="AJ166" s="66"/>
      <c r="AK166" s="66" t="str">
        <f t="shared" si="324"/>
        <v>NA</v>
      </c>
      <c r="AL166" s="66" t="str">
        <f t="shared" si="325"/>
        <v>NA</v>
      </c>
      <c r="AM166" s="66" t="str">
        <f t="shared" si="335"/>
        <v>NA</v>
      </c>
      <c r="AN166" s="65" t="str">
        <f t="shared" si="326"/>
        <v>NA</v>
      </c>
      <c r="AO166" s="65" t="str">
        <f t="shared" si="327"/>
        <v>NA</v>
      </c>
      <c r="AP166" s="65" t="str">
        <f t="shared" si="328"/>
        <v>NA</v>
      </c>
      <c r="AQ166" s="65"/>
      <c r="AR166" s="65"/>
      <c r="AS166" s="65"/>
      <c r="AT166" s="66" t="str">
        <f t="shared" si="329"/>
        <v>NA</v>
      </c>
      <c r="AU166" s="66" t="str">
        <f t="shared" si="330"/>
        <v>NA</v>
      </c>
      <c r="AV166" s="66" t="str">
        <f t="shared" si="331"/>
        <v>NA</v>
      </c>
      <c r="AW166" s="66" t="str">
        <f t="shared" si="332"/>
        <v>NA</v>
      </c>
      <c r="AX166" s="66" t="str">
        <f t="shared" si="336"/>
        <v>NA</v>
      </c>
      <c r="AY166" s="67" t="str">
        <f t="shared" si="337"/>
        <v>NA</v>
      </c>
    </row>
    <row r="167" spans="1:56" x14ac:dyDescent="0.2">
      <c r="A167" s="52" t="s">
        <v>190</v>
      </c>
      <c r="Y167" s="49">
        <f t="shared" si="333"/>
        <v>0</v>
      </c>
      <c r="Z167" s="49">
        <f t="shared" si="316"/>
        <v>0</v>
      </c>
      <c r="AA167" s="49">
        <f t="shared" si="317"/>
        <v>0</v>
      </c>
      <c r="AB167" s="49">
        <f t="shared" si="318"/>
        <v>0</v>
      </c>
      <c r="AC167" s="49">
        <f t="shared" si="319"/>
        <v>0</v>
      </c>
      <c r="AD167" s="49">
        <f t="shared" si="320"/>
        <v>0</v>
      </c>
      <c r="AE167" s="49">
        <f t="shared" si="321"/>
        <v>0</v>
      </c>
      <c r="AF167" s="49">
        <f t="shared" si="322"/>
        <v>0</v>
      </c>
      <c r="AG167" s="49">
        <f t="shared" si="334"/>
        <v>0</v>
      </c>
      <c r="AH167" s="65"/>
      <c r="AI167" s="66" t="str">
        <f t="shared" si="323"/>
        <v>NA</v>
      </c>
      <c r="AJ167" s="66"/>
      <c r="AK167" s="66" t="str">
        <f t="shared" si="324"/>
        <v>NA</v>
      </c>
      <c r="AL167" s="66" t="str">
        <f t="shared" si="325"/>
        <v>NA</v>
      </c>
      <c r="AM167" s="66" t="str">
        <f t="shared" si="335"/>
        <v>NA</v>
      </c>
      <c r="AN167" s="65" t="str">
        <f t="shared" si="326"/>
        <v>NA</v>
      </c>
      <c r="AO167" s="65" t="str">
        <f t="shared" si="327"/>
        <v>NA</v>
      </c>
      <c r="AP167" s="65" t="str">
        <f t="shared" si="328"/>
        <v>NA</v>
      </c>
      <c r="AQ167" s="65"/>
      <c r="AR167" s="65"/>
      <c r="AS167" s="65"/>
      <c r="AT167" s="66" t="str">
        <f t="shared" si="329"/>
        <v>NA</v>
      </c>
      <c r="AU167" s="66" t="str">
        <f t="shared" si="330"/>
        <v>NA</v>
      </c>
      <c r="AV167" s="66" t="str">
        <f t="shared" si="331"/>
        <v>NA</v>
      </c>
      <c r="AW167" s="66" t="str">
        <f t="shared" si="332"/>
        <v>NA</v>
      </c>
      <c r="AX167" s="66" t="str">
        <f t="shared" si="336"/>
        <v>NA</v>
      </c>
      <c r="AY167" s="67" t="str">
        <f t="shared" si="337"/>
        <v>NA</v>
      </c>
    </row>
    <row r="168" spans="1:56" x14ac:dyDescent="0.2">
      <c r="A168" s="52" t="s">
        <v>191</v>
      </c>
      <c r="Y168" s="49">
        <f t="shared" si="333"/>
        <v>0</v>
      </c>
      <c r="Z168" s="49">
        <f t="shared" si="316"/>
        <v>0</v>
      </c>
      <c r="AA168" s="49">
        <f t="shared" si="317"/>
        <v>0</v>
      </c>
      <c r="AB168" s="49">
        <f t="shared" si="318"/>
        <v>0</v>
      </c>
      <c r="AC168" s="49">
        <f t="shared" si="319"/>
        <v>0</v>
      </c>
      <c r="AD168" s="49">
        <f t="shared" si="320"/>
        <v>0</v>
      </c>
      <c r="AE168" s="49">
        <f t="shared" si="321"/>
        <v>0</v>
      </c>
      <c r="AF168" s="49">
        <f t="shared" si="322"/>
        <v>0</v>
      </c>
      <c r="AG168" s="49">
        <f t="shared" si="334"/>
        <v>0</v>
      </c>
      <c r="AH168" s="65"/>
      <c r="AI168" s="66" t="str">
        <f t="shared" si="323"/>
        <v>NA</v>
      </c>
      <c r="AJ168" s="66"/>
      <c r="AK168" s="66" t="str">
        <f t="shared" si="324"/>
        <v>NA</v>
      </c>
      <c r="AL168" s="66" t="str">
        <f t="shared" si="325"/>
        <v>NA</v>
      </c>
      <c r="AM168" s="66" t="str">
        <f t="shared" si="335"/>
        <v>NA</v>
      </c>
      <c r="AN168" s="65" t="str">
        <f t="shared" si="326"/>
        <v>NA</v>
      </c>
      <c r="AO168" s="65" t="str">
        <f t="shared" si="327"/>
        <v>NA</v>
      </c>
      <c r="AP168" s="65" t="str">
        <f t="shared" si="328"/>
        <v>NA</v>
      </c>
      <c r="AQ168" s="65"/>
      <c r="AR168" s="65"/>
      <c r="AS168" s="65"/>
      <c r="AT168" s="66" t="str">
        <f t="shared" si="329"/>
        <v>NA</v>
      </c>
      <c r="AU168" s="66" t="str">
        <f t="shared" si="330"/>
        <v>NA</v>
      </c>
      <c r="AV168" s="66" t="str">
        <f t="shared" si="331"/>
        <v>NA</v>
      </c>
      <c r="AW168" s="66" t="str">
        <f t="shared" si="332"/>
        <v>NA</v>
      </c>
      <c r="AX168" s="66" t="str">
        <f t="shared" si="336"/>
        <v>NA</v>
      </c>
      <c r="AY168" s="67" t="str">
        <f t="shared" si="337"/>
        <v>NA</v>
      </c>
    </row>
    <row r="169" spans="1:56" x14ac:dyDescent="0.2">
      <c r="A169" s="52" t="s">
        <v>192</v>
      </c>
      <c r="Y169" s="49">
        <f t="shared" si="333"/>
        <v>0</v>
      </c>
      <c r="Z169" s="49">
        <f t="shared" si="316"/>
        <v>0</v>
      </c>
      <c r="AA169" s="49">
        <f t="shared" si="317"/>
        <v>0</v>
      </c>
      <c r="AB169" s="49">
        <f t="shared" si="318"/>
        <v>0</v>
      </c>
      <c r="AC169" s="49">
        <f t="shared" si="319"/>
        <v>0</v>
      </c>
      <c r="AD169" s="49">
        <f t="shared" si="320"/>
        <v>0</v>
      </c>
      <c r="AE169" s="49">
        <f t="shared" si="321"/>
        <v>0</v>
      </c>
      <c r="AF169" s="49">
        <f t="shared" si="322"/>
        <v>0</v>
      </c>
      <c r="AG169" s="49">
        <f t="shared" si="334"/>
        <v>0</v>
      </c>
      <c r="AH169" s="65"/>
      <c r="AI169" s="66" t="str">
        <f t="shared" si="323"/>
        <v>NA</v>
      </c>
      <c r="AJ169" s="66"/>
      <c r="AK169" s="66" t="str">
        <f t="shared" si="324"/>
        <v>NA</v>
      </c>
      <c r="AL169" s="66" t="str">
        <f t="shared" si="325"/>
        <v>NA</v>
      </c>
      <c r="AM169" s="66" t="str">
        <f t="shared" si="335"/>
        <v>NA</v>
      </c>
      <c r="AN169" s="65" t="str">
        <f t="shared" si="326"/>
        <v>NA</v>
      </c>
      <c r="AO169" s="65" t="str">
        <f t="shared" si="327"/>
        <v>NA</v>
      </c>
      <c r="AP169" s="65" t="str">
        <f t="shared" si="328"/>
        <v>NA</v>
      </c>
      <c r="AQ169" s="65"/>
      <c r="AR169" s="65"/>
      <c r="AS169" s="65"/>
      <c r="AT169" s="66" t="str">
        <f t="shared" si="329"/>
        <v>NA</v>
      </c>
      <c r="AU169" s="66" t="str">
        <f t="shared" si="330"/>
        <v>NA</v>
      </c>
      <c r="AV169" s="66" t="str">
        <f t="shared" si="331"/>
        <v>NA</v>
      </c>
      <c r="AW169" s="66" t="str">
        <f t="shared" si="332"/>
        <v>NA</v>
      </c>
      <c r="AX169" s="66" t="str">
        <f t="shared" si="336"/>
        <v>NA</v>
      </c>
      <c r="AY169" s="67" t="str">
        <f t="shared" si="337"/>
        <v>NA</v>
      </c>
    </row>
    <row r="170" spans="1:56" x14ac:dyDescent="0.2">
      <c r="A170" s="52" t="s">
        <v>193</v>
      </c>
      <c r="Y170" s="49">
        <f t="shared" si="333"/>
        <v>0</v>
      </c>
      <c r="Z170" s="49">
        <f t="shared" si="316"/>
        <v>0</v>
      </c>
      <c r="AA170" s="49">
        <f t="shared" si="317"/>
        <v>0</v>
      </c>
      <c r="AB170" s="49">
        <f t="shared" si="318"/>
        <v>0</v>
      </c>
      <c r="AC170" s="49">
        <f t="shared" si="319"/>
        <v>0</v>
      </c>
      <c r="AD170" s="49">
        <f t="shared" si="320"/>
        <v>0</v>
      </c>
      <c r="AE170" s="49">
        <f t="shared" si="321"/>
        <v>0</v>
      </c>
      <c r="AF170" s="49">
        <f t="shared" si="322"/>
        <v>0</v>
      </c>
      <c r="AG170" s="49">
        <f t="shared" si="334"/>
        <v>0</v>
      </c>
      <c r="AH170" s="65"/>
      <c r="AI170" s="66" t="str">
        <f t="shared" si="323"/>
        <v>NA</v>
      </c>
      <c r="AJ170" s="66"/>
      <c r="AK170" s="66" t="str">
        <f t="shared" si="324"/>
        <v>NA</v>
      </c>
      <c r="AL170" s="66" t="str">
        <f t="shared" si="325"/>
        <v>NA</v>
      </c>
      <c r="AM170" s="66" t="str">
        <f t="shared" si="335"/>
        <v>NA</v>
      </c>
      <c r="AN170" s="65" t="str">
        <f t="shared" si="326"/>
        <v>NA</v>
      </c>
      <c r="AO170" s="65" t="str">
        <f t="shared" si="327"/>
        <v>NA</v>
      </c>
      <c r="AP170" s="65" t="str">
        <f t="shared" si="328"/>
        <v>NA</v>
      </c>
      <c r="AQ170" s="65"/>
      <c r="AR170" s="65"/>
      <c r="AS170" s="65"/>
      <c r="AT170" s="66" t="str">
        <f t="shared" si="329"/>
        <v>NA</v>
      </c>
      <c r="AU170" s="66" t="str">
        <f t="shared" si="330"/>
        <v>NA</v>
      </c>
      <c r="AV170" s="66" t="str">
        <f t="shared" si="331"/>
        <v>NA</v>
      </c>
      <c r="AW170" s="66" t="str">
        <f t="shared" si="332"/>
        <v>NA</v>
      </c>
      <c r="AX170" s="66" t="str">
        <f t="shared" si="336"/>
        <v>NA</v>
      </c>
      <c r="AY170" s="67" t="str">
        <f t="shared" si="337"/>
        <v>NA</v>
      </c>
    </row>
    <row r="171" spans="1:56" x14ac:dyDescent="0.2">
      <c r="A171" s="52" t="s">
        <v>194</v>
      </c>
      <c r="Y171" s="49">
        <f t="shared" si="333"/>
        <v>0</v>
      </c>
      <c r="Z171" s="49">
        <f t="shared" si="316"/>
        <v>0</v>
      </c>
      <c r="AA171" s="49">
        <f t="shared" si="317"/>
        <v>0</v>
      </c>
      <c r="AB171" s="49">
        <f t="shared" si="318"/>
        <v>0</v>
      </c>
      <c r="AC171" s="49">
        <f t="shared" si="319"/>
        <v>0</v>
      </c>
      <c r="AD171" s="49">
        <f t="shared" si="320"/>
        <v>0</v>
      </c>
      <c r="AE171" s="49">
        <f t="shared" si="321"/>
        <v>0</v>
      </c>
      <c r="AF171" s="49">
        <f t="shared" si="322"/>
        <v>0</v>
      </c>
      <c r="AG171" s="49">
        <f t="shared" si="334"/>
        <v>0</v>
      </c>
      <c r="AH171" s="65"/>
      <c r="AI171" s="66" t="str">
        <f t="shared" si="323"/>
        <v>NA</v>
      </c>
      <c r="AJ171" s="66"/>
      <c r="AK171" s="66" t="str">
        <f t="shared" si="324"/>
        <v>NA</v>
      </c>
      <c r="AL171" s="66" t="str">
        <f t="shared" si="325"/>
        <v>NA</v>
      </c>
      <c r="AM171" s="66" t="str">
        <f t="shared" si="335"/>
        <v>NA</v>
      </c>
      <c r="AN171" s="65" t="str">
        <f t="shared" si="326"/>
        <v>NA</v>
      </c>
      <c r="AO171" s="65" t="str">
        <f t="shared" si="327"/>
        <v>NA</v>
      </c>
      <c r="AP171" s="65" t="str">
        <f t="shared" si="328"/>
        <v>NA</v>
      </c>
      <c r="AQ171" s="65"/>
      <c r="AR171" s="65"/>
      <c r="AS171" s="65"/>
      <c r="AT171" s="66" t="str">
        <f t="shared" si="329"/>
        <v>NA</v>
      </c>
      <c r="AU171" s="66" t="str">
        <f t="shared" si="330"/>
        <v>NA</v>
      </c>
      <c r="AV171" s="66" t="str">
        <f t="shared" si="331"/>
        <v>NA</v>
      </c>
      <c r="AW171" s="66" t="str">
        <f t="shared" si="332"/>
        <v>NA</v>
      </c>
      <c r="AX171" s="66" t="str">
        <f t="shared" si="336"/>
        <v>NA</v>
      </c>
      <c r="AY171" s="67" t="str">
        <f t="shared" si="337"/>
        <v>NA</v>
      </c>
    </row>
    <row r="172" spans="1:56" x14ac:dyDescent="0.2">
      <c r="A172" s="52" t="s">
        <v>195</v>
      </c>
      <c r="Y172" s="49">
        <f t="shared" si="333"/>
        <v>0</v>
      </c>
      <c r="Z172" s="49">
        <f t="shared" si="316"/>
        <v>0</v>
      </c>
      <c r="AA172" s="49">
        <f t="shared" si="317"/>
        <v>0</v>
      </c>
      <c r="AB172" s="49">
        <f t="shared" si="318"/>
        <v>0</v>
      </c>
      <c r="AC172" s="49">
        <f t="shared" si="319"/>
        <v>0</v>
      </c>
      <c r="AD172" s="49">
        <f t="shared" si="320"/>
        <v>0</v>
      </c>
      <c r="AE172" s="49">
        <f t="shared" si="321"/>
        <v>0</v>
      </c>
      <c r="AF172" s="49">
        <f t="shared" si="322"/>
        <v>0</v>
      </c>
      <c r="AG172" s="49">
        <f t="shared" si="334"/>
        <v>0</v>
      </c>
      <c r="AH172" s="65"/>
      <c r="AI172" s="66" t="str">
        <f t="shared" si="323"/>
        <v>NA</v>
      </c>
      <c r="AJ172" s="66"/>
      <c r="AK172" s="66" t="str">
        <f t="shared" si="324"/>
        <v>NA</v>
      </c>
      <c r="AL172" s="66" t="str">
        <f t="shared" si="325"/>
        <v>NA</v>
      </c>
      <c r="AM172" s="66" t="str">
        <f t="shared" si="335"/>
        <v>NA</v>
      </c>
      <c r="AN172" s="65" t="str">
        <f t="shared" si="326"/>
        <v>NA</v>
      </c>
      <c r="AO172" s="65" t="str">
        <f t="shared" si="327"/>
        <v>NA</v>
      </c>
      <c r="AP172" s="65" t="str">
        <f t="shared" si="328"/>
        <v>NA</v>
      </c>
      <c r="AQ172" s="65"/>
      <c r="AR172" s="65"/>
      <c r="AS172" s="65"/>
      <c r="AT172" s="66" t="str">
        <f t="shared" si="329"/>
        <v>NA</v>
      </c>
      <c r="AU172" s="66" t="str">
        <f t="shared" si="330"/>
        <v>NA</v>
      </c>
      <c r="AV172" s="66" t="str">
        <f t="shared" si="331"/>
        <v>NA</v>
      </c>
      <c r="AW172" s="66" t="str">
        <f t="shared" si="332"/>
        <v>NA</v>
      </c>
      <c r="AX172" s="66" t="str">
        <f t="shared" si="336"/>
        <v>NA</v>
      </c>
      <c r="AY172" s="67" t="str">
        <f t="shared" si="337"/>
        <v>NA</v>
      </c>
    </row>
    <row r="173" spans="1:56" x14ac:dyDescent="0.2">
      <c r="A173" s="52" t="s">
        <v>196</v>
      </c>
      <c r="Y173" s="49">
        <f t="shared" si="333"/>
        <v>0</v>
      </c>
      <c r="Z173" s="49">
        <f t="shared" si="316"/>
        <v>0</v>
      </c>
      <c r="AA173" s="49">
        <f t="shared" si="317"/>
        <v>0</v>
      </c>
      <c r="AB173" s="49">
        <f t="shared" si="318"/>
        <v>0</v>
      </c>
      <c r="AC173" s="49">
        <f t="shared" si="319"/>
        <v>0</v>
      </c>
      <c r="AD173" s="49">
        <f t="shared" si="320"/>
        <v>0</v>
      </c>
      <c r="AE173" s="49">
        <f t="shared" si="321"/>
        <v>0</v>
      </c>
      <c r="AF173" s="49">
        <f t="shared" si="322"/>
        <v>0</v>
      </c>
      <c r="AG173" s="49">
        <f t="shared" si="334"/>
        <v>0</v>
      </c>
      <c r="AH173" s="65"/>
      <c r="AI173" s="66" t="str">
        <f t="shared" si="323"/>
        <v>NA</v>
      </c>
      <c r="AJ173" s="66"/>
      <c r="AK173" s="66" t="str">
        <f t="shared" si="324"/>
        <v>NA</v>
      </c>
      <c r="AL173" s="66" t="str">
        <f t="shared" si="325"/>
        <v>NA</v>
      </c>
      <c r="AM173" s="66" t="str">
        <f t="shared" si="335"/>
        <v>NA</v>
      </c>
      <c r="AN173" s="65" t="str">
        <f t="shared" si="326"/>
        <v>NA</v>
      </c>
      <c r="AO173" s="65" t="str">
        <f t="shared" si="327"/>
        <v>NA</v>
      </c>
      <c r="AP173" s="65" t="str">
        <f t="shared" si="328"/>
        <v>NA</v>
      </c>
      <c r="AQ173" s="65"/>
      <c r="AR173" s="65"/>
      <c r="AS173" s="65"/>
      <c r="AT173" s="66" t="str">
        <f t="shared" si="329"/>
        <v>NA</v>
      </c>
      <c r="AU173" s="66" t="str">
        <f t="shared" si="330"/>
        <v>NA</v>
      </c>
      <c r="AV173" s="66" t="str">
        <f t="shared" si="331"/>
        <v>NA</v>
      </c>
      <c r="AW173" s="66" t="str">
        <f t="shared" si="332"/>
        <v>NA</v>
      </c>
      <c r="AX173" s="66" t="str">
        <f t="shared" si="336"/>
        <v>NA</v>
      </c>
      <c r="AY173" s="67" t="str">
        <f t="shared" si="337"/>
        <v>NA</v>
      </c>
    </row>
    <row r="174" spans="1:56" x14ac:dyDescent="0.2">
      <c r="A174" s="52"/>
      <c r="Y174" s="49">
        <f t="shared" si="333"/>
        <v>0</v>
      </c>
      <c r="Z174" s="49">
        <f t="shared" si="316"/>
        <v>0</v>
      </c>
      <c r="AA174" s="49">
        <f t="shared" si="317"/>
        <v>0</v>
      </c>
      <c r="AB174" s="49">
        <f t="shared" si="318"/>
        <v>0</v>
      </c>
      <c r="AC174" s="49">
        <f t="shared" si="319"/>
        <v>0</v>
      </c>
      <c r="AD174" s="49">
        <f t="shared" si="320"/>
        <v>0</v>
      </c>
      <c r="AE174" s="49">
        <f t="shared" si="321"/>
        <v>0</v>
      </c>
      <c r="AF174" s="49">
        <f t="shared" si="322"/>
        <v>0</v>
      </c>
      <c r="AG174" s="49">
        <f t="shared" si="334"/>
        <v>0</v>
      </c>
      <c r="AH174" s="65"/>
      <c r="AI174" s="66"/>
      <c r="AJ174" s="66"/>
      <c r="AK174" s="66"/>
      <c r="AL174" s="66"/>
      <c r="AM174" s="66"/>
      <c r="AN174" s="65"/>
      <c r="AO174" s="65"/>
      <c r="AP174" s="65"/>
      <c r="AQ174" s="65"/>
      <c r="AR174" s="65"/>
      <c r="AS174" s="65"/>
      <c r="AT174" s="66"/>
      <c r="AU174" s="66"/>
      <c r="AV174" s="66"/>
      <c r="AW174" s="66"/>
      <c r="AX174" s="66"/>
      <c r="AY174" s="67" t="str">
        <f t="shared" si="337"/>
        <v>NA</v>
      </c>
    </row>
    <row r="175" spans="1:56" x14ac:dyDescent="0.2">
      <c r="A175" s="52"/>
      <c r="Y175" s="49">
        <f t="shared" si="333"/>
        <v>0</v>
      </c>
      <c r="Z175" s="49">
        <f t="shared" si="316"/>
        <v>0</v>
      </c>
      <c r="AA175" s="49">
        <f t="shared" si="317"/>
        <v>0</v>
      </c>
      <c r="AB175" s="49">
        <f t="shared" si="318"/>
        <v>0</v>
      </c>
      <c r="AC175" s="49">
        <f t="shared" si="319"/>
        <v>0</v>
      </c>
      <c r="AD175" s="49">
        <f t="shared" si="320"/>
        <v>0</v>
      </c>
      <c r="AE175" s="49">
        <f t="shared" si="321"/>
        <v>0</v>
      </c>
      <c r="AF175" s="49">
        <f t="shared" si="322"/>
        <v>0</v>
      </c>
      <c r="AG175" s="49">
        <f t="shared" si="334"/>
        <v>0</v>
      </c>
      <c r="AH175" s="65"/>
      <c r="AI175" s="66" t="str">
        <f>IF(Z175=0,"NA",Y175/Z175)</f>
        <v>NA</v>
      </c>
      <c r="AJ175" s="66"/>
      <c r="AK175" s="66" t="str">
        <f>IF(AA175=0,"NA",(Y175+J175+K175)/AA175)</f>
        <v>NA</v>
      </c>
      <c r="AL175" s="66" t="str">
        <f>IFERROR(AC175/Z175,"NA")</f>
        <v>NA</v>
      </c>
      <c r="AM175" s="66" t="str">
        <f>IFERROR(AK175+AL175,"NA")</f>
        <v>NA</v>
      </c>
      <c r="AN175" s="65" t="str">
        <f>IFERROR(L175/AA175,"NA")</f>
        <v>NA</v>
      </c>
      <c r="AO175" s="65" t="str">
        <f>IFERROR((J175+K175)/AA175,"NA")</f>
        <v>NA</v>
      </c>
      <c r="AP175" s="65" t="str">
        <f>IFERROR(AB175/AA175,"NA")</f>
        <v>NA</v>
      </c>
      <c r="AQ175" s="65"/>
      <c r="AR175" s="65"/>
      <c r="AS175" s="65"/>
      <c r="AT175" s="66" t="str">
        <f>IFERROR((H175+Q175+R175)/AB175,"NA")</f>
        <v>NA</v>
      </c>
      <c r="AU175" s="66" t="str">
        <f>IFERROR((H175+Q175+R175+U175+W175)/AB175,"NA")</f>
        <v>NA</v>
      </c>
      <c r="AV175" s="66" t="str">
        <f>IFERROR((F175+Y175)/AB175,"NA")</f>
        <v>NA</v>
      </c>
      <c r="AW175" s="66" t="str">
        <f>IFERROR(Y175/AB175,"NA")</f>
        <v>NA</v>
      </c>
      <c r="AX175" s="66" t="str">
        <f>IFERROR(AL175-AI175,"NA")</f>
        <v>NA</v>
      </c>
      <c r="AY175" s="67" t="str">
        <f t="shared" si="337"/>
        <v>NA</v>
      </c>
    </row>
    <row r="176" spans="1:56" s="47" customFormat="1" x14ac:dyDescent="0.2">
      <c r="A176" s="54" t="s">
        <v>32</v>
      </c>
      <c r="B176" s="58">
        <f>SUM(B164:B175)</f>
        <v>0</v>
      </c>
      <c r="C176" s="58">
        <f t="shared" ref="C176:AG176" si="338">SUM(C164:C175)</f>
        <v>0</v>
      </c>
      <c r="D176" s="58">
        <f t="shared" si="338"/>
        <v>0</v>
      </c>
      <c r="E176" s="58">
        <f t="shared" si="338"/>
        <v>0</v>
      </c>
      <c r="F176" s="58">
        <f t="shared" si="338"/>
        <v>0</v>
      </c>
      <c r="G176" s="58">
        <f t="shared" si="338"/>
        <v>0</v>
      </c>
      <c r="H176" s="58">
        <f t="shared" si="338"/>
        <v>0</v>
      </c>
      <c r="I176" s="58">
        <f t="shared" si="338"/>
        <v>0</v>
      </c>
      <c r="J176" s="58">
        <f t="shared" si="338"/>
        <v>0</v>
      </c>
      <c r="K176" s="58">
        <f t="shared" si="338"/>
        <v>0</v>
      </c>
      <c r="L176" s="58">
        <f t="shared" si="338"/>
        <v>0</v>
      </c>
      <c r="M176" s="58">
        <f t="shared" si="338"/>
        <v>0</v>
      </c>
      <c r="N176" s="58">
        <f t="shared" si="338"/>
        <v>0</v>
      </c>
      <c r="O176" s="58">
        <f t="shared" si="338"/>
        <v>0</v>
      </c>
      <c r="P176" s="58">
        <f t="shared" si="338"/>
        <v>0</v>
      </c>
      <c r="Q176" s="58">
        <f t="shared" si="338"/>
        <v>0</v>
      </c>
      <c r="R176" s="58">
        <f t="shared" si="338"/>
        <v>0</v>
      </c>
      <c r="S176" s="58">
        <f t="shared" si="338"/>
        <v>0</v>
      </c>
      <c r="T176" s="58">
        <f t="shared" si="338"/>
        <v>0</v>
      </c>
      <c r="U176" s="58">
        <f t="shared" si="338"/>
        <v>0</v>
      </c>
      <c r="V176" s="58">
        <f t="shared" si="338"/>
        <v>0</v>
      </c>
      <c r="W176" s="58">
        <f t="shared" si="338"/>
        <v>0</v>
      </c>
      <c r="X176" s="58">
        <f t="shared" si="338"/>
        <v>0</v>
      </c>
      <c r="Y176" s="58">
        <f t="shared" si="338"/>
        <v>0</v>
      </c>
      <c r="Z176" s="58">
        <f t="shared" si="338"/>
        <v>0</v>
      </c>
      <c r="AA176" s="58">
        <f t="shared" si="338"/>
        <v>0</v>
      </c>
      <c r="AB176" s="58">
        <f>SUM(AB164:AB175)</f>
        <v>0</v>
      </c>
      <c r="AC176" s="58">
        <f>SUM(AC164:AC175)</f>
        <v>0</v>
      </c>
      <c r="AD176" s="58">
        <f>SUM(AD164:AD175)</f>
        <v>0</v>
      </c>
      <c r="AE176" s="58">
        <f t="shared" si="338"/>
        <v>0</v>
      </c>
      <c r="AF176" s="58">
        <f t="shared" si="338"/>
        <v>0</v>
      </c>
      <c r="AG176" s="58">
        <f t="shared" si="338"/>
        <v>0</v>
      </c>
      <c r="AH176" s="68"/>
      <c r="AI176" s="69" t="str">
        <f>IF(Z176=0,"NA",Y176/Z176)</f>
        <v>NA</v>
      </c>
      <c r="AJ176" s="69"/>
      <c r="AK176" s="69" t="str">
        <f>IF(AA176=0,"NA",(Y176+J176+K176)/AA176)</f>
        <v>NA</v>
      </c>
      <c r="AL176" s="69" t="str">
        <f>IFERROR(AC176/Z176,"NA")</f>
        <v>NA</v>
      </c>
      <c r="AM176" s="69" t="str">
        <f t="shared" si="335"/>
        <v>NA</v>
      </c>
      <c r="AN176" s="68" t="str">
        <f>IFERROR(L176/AA176,"NA")</f>
        <v>NA</v>
      </c>
      <c r="AO176" s="68" t="str">
        <f>IFERROR((J176+K176)/AA176,"NA")</f>
        <v>NA</v>
      </c>
      <c r="AP176" s="68" t="str">
        <f>IFERROR(AB176/AA176,"NA")</f>
        <v>NA</v>
      </c>
      <c r="AQ176" s="68"/>
      <c r="AR176" s="68"/>
      <c r="AS176" s="68"/>
      <c r="AT176" s="69" t="str">
        <f>IFERROR((H176+Q176+R176)/AB176,"NA")</f>
        <v>NA</v>
      </c>
      <c r="AU176" s="69" t="str">
        <f>IFERROR((H176+Q176+R176+U176+W176)/AB176,"NA")</f>
        <v>NA</v>
      </c>
      <c r="AV176" s="69" t="str">
        <f>IFERROR((F176+Y176)/AB176,"NA")</f>
        <v>NA</v>
      </c>
      <c r="AW176" s="69" t="str">
        <f>IFERROR(Y176/AB176,"NA")</f>
        <v>NA</v>
      </c>
      <c r="AX176" s="69" t="str">
        <f t="shared" si="336"/>
        <v>NA</v>
      </c>
      <c r="AY176" s="72" t="e">
        <f>(AD176+F176+G176)/AA176</f>
        <v>#DIV/0!</v>
      </c>
      <c r="BB176" s="51"/>
      <c r="BC176" s="51"/>
      <c r="BD176" s="51"/>
    </row>
    <row r="178" spans="1:51" x14ac:dyDescent="0.2">
      <c r="A178" s="47" t="s">
        <v>286</v>
      </c>
    </row>
    <row r="179" spans="1:51" x14ac:dyDescent="0.2">
      <c r="A179" s="56"/>
      <c r="B179" s="59" t="s">
        <v>5</v>
      </c>
      <c r="C179" s="59" t="s">
        <v>6</v>
      </c>
      <c r="D179" s="59" t="s">
        <v>7</v>
      </c>
      <c r="E179" s="59" t="s">
        <v>8</v>
      </c>
      <c r="F179" s="59" t="s">
        <v>18</v>
      </c>
      <c r="G179" s="59" t="s">
        <v>19</v>
      </c>
      <c r="H179" s="59" t="s">
        <v>9</v>
      </c>
      <c r="I179" s="59" t="s">
        <v>169</v>
      </c>
      <c r="J179" s="59" t="s">
        <v>10</v>
      </c>
      <c r="K179" s="59" t="s">
        <v>11</v>
      </c>
      <c r="L179" s="59" t="s">
        <v>12</v>
      </c>
      <c r="M179" s="59" t="s">
        <v>20</v>
      </c>
      <c r="N179" s="59" t="s">
        <v>197</v>
      </c>
      <c r="O179" s="59" t="s">
        <v>21</v>
      </c>
      <c r="P179" s="59" t="s">
        <v>74</v>
      </c>
      <c r="Q179" s="59" t="s">
        <v>22</v>
      </c>
      <c r="R179" s="59" t="s">
        <v>23</v>
      </c>
      <c r="S179" s="59" t="s">
        <v>168</v>
      </c>
      <c r="T179" s="59" t="s">
        <v>75</v>
      </c>
      <c r="U179" s="59" t="s">
        <v>27</v>
      </c>
      <c r="V179" s="59" t="s">
        <v>172</v>
      </c>
      <c r="W179" s="59" t="s">
        <v>28</v>
      </c>
      <c r="X179" s="59" t="s">
        <v>170</v>
      </c>
      <c r="Y179" s="59" t="s">
        <v>29</v>
      </c>
      <c r="Z179" s="59" t="s">
        <v>4</v>
      </c>
      <c r="AA179" s="59" t="s">
        <v>13</v>
      </c>
      <c r="AB179" s="59" t="s">
        <v>26</v>
      </c>
      <c r="AC179" s="59" t="s">
        <v>30</v>
      </c>
      <c r="AD179" s="59" t="s">
        <v>31</v>
      </c>
      <c r="AE179" s="59" t="s">
        <v>24</v>
      </c>
      <c r="AF179" s="59" t="s">
        <v>25</v>
      </c>
      <c r="AG179" s="59" t="s">
        <v>76</v>
      </c>
      <c r="AH179" s="73"/>
      <c r="AI179" s="71" t="s">
        <v>14</v>
      </c>
      <c r="AJ179" s="71"/>
      <c r="AK179" s="71" t="s">
        <v>15</v>
      </c>
      <c r="AL179" s="71" t="s">
        <v>16</v>
      </c>
      <c r="AM179" s="71" t="s">
        <v>17</v>
      </c>
      <c r="AN179" s="71" t="s">
        <v>44</v>
      </c>
      <c r="AO179" s="71" t="s">
        <v>43</v>
      </c>
      <c r="AP179" s="71" t="s">
        <v>40</v>
      </c>
      <c r="AQ179" s="73"/>
      <c r="AR179" s="73"/>
      <c r="AS179" s="73"/>
      <c r="AT179" s="71" t="s">
        <v>47</v>
      </c>
      <c r="AU179" s="71" t="s">
        <v>48</v>
      </c>
      <c r="AV179" s="71" t="s">
        <v>51</v>
      </c>
      <c r="AW179" s="71" t="s">
        <v>49</v>
      </c>
      <c r="AX179" s="63" t="s">
        <v>50</v>
      </c>
      <c r="AY179" s="64" t="s">
        <v>60</v>
      </c>
    </row>
    <row r="180" spans="1:51" x14ac:dyDescent="0.2">
      <c r="A180" s="52" t="s">
        <v>187</v>
      </c>
      <c r="Y180" s="49">
        <f>B180+C180+D180+E180</f>
        <v>0</v>
      </c>
      <c r="Z180" s="49">
        <f t="shared" ref="Z180:Z191" si="339">B180+C180+D180+E180+F180+L180+Q180+R180+T180+S180</f>
        <v>0</v>
      </c>
      <c r="AA180" s="49">
        <f t="shared" ref="AA180:AA191" si="340">B180+C180+D180+E180+F180+G180+H180+J180+K180+L180+Q180+R180+T180+S180+I180</f>
        <v>0</v>
      </c>
      <c r="AB180" s="49">
        <f t="shared" ref="AB180:AB191" si="341">Y180+H180+F180+Q180+R180+T180+S180+I180</f>
        <v>0</v>
      </c>
      <c r="AC180" s="49">
        <f t="shared" ref="AC180:AC191" si="342">B180+2*C180+3*D180+4*E180</f>
        <v>0</v>
      </c>
      <c r="AD180" s="49">
        <f t="shared" ref="AD180:AD191" si="343">Y180+J180+K180</f>
        <v>0</v>
      </c>
      <c r="AE180" s="49">
        <f t="shared" ref="AE180:AE191" si="344">M180+Q180+U180+V180</f>
        <v>0</v>
      </c>
      <c r="AF180" s="49">
        <f t="shared" ref="AF180:AF191" si="345">O180+R180+W180+S180+I180</f>
        <v>0</v>
      </c>
      <c r="AG180" s="49">
        <f>T180+P180</f>
        <v>0</v>
      </c>
      <c r="AH180" s="65"/>
      <c r="AI180" s="66" t="str">
        <f t="shared" ref="AI180:AI189" si="346">IF(Z180=0,"NA",Y180/Z180)</f>
        <v>NA</v>
      </c>
      <c r="AJ180" s="66"/>
      <c r="AK180" s="66" t="str">
        <f t="shared" ref="AK180:AK189" si="347">IF(AA180=0,"NA",(Y180+J180+K180)/AA180)</f>
        <v>NA</v>
      </c>
      <c r="AL180" s="66" t="str">
        <f t="shared" ref="AL180:AL189" si="348">IFERROR(AC180/Z180,"NA")</f>
        <v>NA</v>
      </c>
      <c r="AM180" s="66" t="str">
        <f>IFERROR(AK180+AL180,"NA")</f>
        <v>NA</v>
      </c>
      <c r="AN180" s="65" t="str">
        <f t="shared" ref="AN180:AN189" si="349">IFERROR((G180+L180)/AA180,"NA")</f>
        <v>NA</v>
      </c>
      <c r="AO180" s="65" t="str">
        <f t="shared" ref="AO180:AO189" si="350">IFERROR((J180+K180)/AA180,"NA")</f>
        <v>NA</v>
      </c>
      <c r="AP180" s="65" t="str">
        <f t="shared" ref="AP180:AP189" si="351">IFERROR(AB180/AA180,"NA")</f>
        <v>NA</v>
      </c>
      <c r="AQ180" s="65"/>
      <c r="AR180" s="65"/>
      <c r="AS180" s="65"/>
      <c r="AT180" s="66" t="str">
        <f t="shared" ref="AT180:AT189" si="352">IFERROR((H180+Q180+R180)/AB180,"NA")</f>
        <v>NA</v>
      </c>
      <c r="AU180" s="66" t="str">
        <f t="shared" ref="AU180:AU189" si="353">IFERROR((H180+Q180+R180+U180+W180)/AB180,"NA")</f>
        <v>NA</v>
      </c>
      <c r="AV180" s="66" t="str">
        <f t="shared" ref="AV180:AV189" si="354">IFERROR((F180+Y180)/AB180,"NA")</f>
        <v>NA</v>
      </c>
      <c r="AW180" s="66" t="str">
        <f t="shared" ref="AW180:AW189" si="355">IFERROR(Y180/AB180,"NA")</f>
        <v>NA</v>
      </c>
      <c r="AX180" s="66" t="str">
        <f>IFERROR(AL180-AI180,"NA")</f>
        <v>NA</v>
      </c>
      <c r="AY180" s="67" t="str">
        <f>IFERROR((AD180+F180+G180)/AA180, "NA")</f>
        <v>NA</v>
      </c>
    </row>
    <row r="181" spans="1:51" x14ac:dyDescent="0.2">
      <c r="A181" s="52" t="s">
        <v>188</v>
      </c>
      <c r="Y181" s="49">
        <f t="shared" ref="Y181:Y191" si="356">B181+C181+D181+E181</f>
        <v>0</v>
      </c>
      <c r="Z181" s="49">
        <f t="shared" si="339"/>
        <v>0</v>
      </c>
      <c r="AA181" s="49">
        <f t="shared" si="340"/>
        <v>0</v>
      </c>
      <c r="AB181" s="49">
        <f t="shared" si="341"/>
        <v>0</v>
      </c>
      <c r="AC181" s="49">
        <f t="shared" si="342"/>
        <v>0</v>
      </c>
      <c r="AD181" s="49">
        <f t="shared" si="343"/>
        <v>0</v>
      </c>
      <c r="AE181" s="49">
        <f t="shared" si="344"/>
        <v>0</v>
      </c>
      <c r="AF181" s="49">
        <f t="shared" si="345"/>
        <v>0</v>
      </c>
      <c r="AG181" s="49">
        <f t="shared" ref="AG181:AG191" si="357">T181+P181</f>
        <v>0</v>
      </c>
      <c r="AH181" s="65"/>
      <c r="AI181" s="66" t="str">
        <f t="shared" si="346"/>
        <v>NA</v>
      </c>
      <c r="AJ181" s="66"/>
      <c r="AK181" s="66" t="str">
        <f t="shared" si="347"/>
        <v>NA</v>
      </c>
      <c r="AL181" s="66" t="str">
        <f t="shared" si="348"/>
        <v>NA</v>
      </c>
      <c r="AM181" s="66" t="str">
        <f t="shared" ref="AM181:AM192" si="358">IFERROR(AK181+AL181,"NA")</f>
        <v>NA</v>
      </c>
      <c r="AN181" s="65" t="str">
        <f t="shared" si="349"/>
        <v>NA</v>
      </c>
      <c r="AO181" s="65" t="str">
        <f t="shared" si="350"/>
        <v>NA</v>
      </c>
      <c r="AP181" s="65" t="str">
        <f t="shared" si="351"/>
        <v>NA</v>
      </c>
      <c r="AQ181" s="65"/>
      <c r="AR181" s="65"/>
      <c r="AS181" s="65"/>
      <c r="AT181" s="66" t="str">
        <f t="shared" si="352"/>
        <v>NA</v>
      </c>
      <c r="AU181" s="66" t="str">
        <f t="shared" si="353"/>
        <v>NA</v>
      </c>
      <c r="AV181" s="66" t="str">
        <f t="shared" si="354"/>
        <v>NA</v>
      </c>
      <c r="AW181" s="66" t="str">
        <f t="shared" si="355"/>
        <v>NA</v>
      </c>
      <c r="AX181" s="66" t="str">
        <f t="shared" ref="AX181:AX192" si="359">IFERROR(AL181-AI181,"NA")</f>
        <v>NA</v>
      </c>
      <c r="AY181" s="67" t="str">
        <f t="shared" ref="AY181:AY191" si="360">IFERROR((AD181+F181+G181)/AA181, "NA")</f>
        <v>NA</v>
      </c>
    </row>
    <row r="182" spans="1:51" x14ac:dyDescent="0.2">
      <c r="A182" s="52" t="s">
        <v>189</v>
      </c>
      <c r="Y182" s="49">
        <f t="shared" si="356"/>
        <v>0</v>
      </c>
      <c r="Z182" s="49">
        <f t="shared" si="339"/>
        <v>0</v>
      </c>
      <c r="AA182" s="49">
        <f t="shared" si="340"/>
        <v>0</v>
      </c>
      <c r="AB182" s="49">
        <f t="shared" si="341"/>
        <v>0</v>
      </c>
      <c r="AC182" s="49">
        <f t="shared" si="342"/>
        <v>0</v>
      </c>
      <c r="AD182" s="49">
        <f t="shared" si="343"/>
        <v>0</v>
      </c>
      <c r="AE182" s="49">
        <f t="shared" si="344"/>
        <v>0</v>
      </c>
      <c r="AF182" s="49">
        <f t="shared" si="345"/>
        <v>0</v>
      </c>
      <c r="AG182" s="49">
        <f t="shared" si="357"/>
        <v>0</v>
      </c>
      <c r="AH182" s="65"/>
      <c r="AI182" s="66" t="str">
        <f t="shared" si="346"/>
        <v>NA</v>
      </c>
      <c r="AJ182" s="66"/>
      <c r="AK182" s="66" t="str">
        <f t="shared" si="347"/>
        <v>NA</v>
      </c>
      <c r="AL182" s="66" t="str">
        <f t="shared" si="348"/>
        <v>NA</v>
      </c>
      <c r="AM182" s="66" t="str">
        <f t="shared" si="358"/>
        <v>NA</v>
      </c>
      <c r="AN182" s="65" t="str">
        <f t="shared" si="349"/>
        <v>NA</v>
      </c>
      <c r="AO182" s="65" t="str">
        <f t="shared" si="350"/>
        <v>NA</v>
      </c>
      <c r="AP182" s="65" t="str">
        <f t="shared" si="351"/>
        <v>NA</v>
      </c>
      <c r="AQ182" s="65"/>
      <c r="AR182" s="65"/>
      <c r="AS182" s="65"/>
      <c r="AT182" s="66" t="str">
        <f t="shared" si="352"/>
        <v>NA</v>
      </c>
      <c r="AU182" s="66" t="str">
        <f t="shared" si="353"/>
        <v>NA</v>
      </c>
      <c r="AV182" s="66" t="str">
        <f t="shared" si="354"/>
        <v>NA</v>
      </c>
      <c r="AW182" s="66" t="str">
        <f t="shared" si="355"/>
        <v>NA</v>
      </c>
      <c r="AX182" s="66" t="str">
        <f t="shared" si="359"/>
        <v>NA</v>
      </c>
      <c r="AY182" s="67" t="str">
        <f t="shared" si="360"/>
        <v>NA</v>
      </c>
    </row>
    <row r="183" spans="1:51" x14ac:dyDescent="0.2">
      <c r="A183" s="52" t="s">
        <v>190</v>
      </c>
      <c r="Y183" s="49">
        <f t="shared" si="356"/>
        <v>0</v>
      </c>
      <c r="Z183" s="49">
        <f t="shared" si="339"/>
        <v>0</v>
      </c>
      <c r="AA183" s="49">
        <f t="shared" si="340"/>
        <v>0</v>
      </c>
      <c r="AB183" s="49">
        <f t="shared" si="341"/>
        <v>0</v>
      </c>
      <c r="AC183" s="49">
        <f t="shared" si="342"/>
        <v>0</v>
      </c>
      <c r="AD183" s="49">
        <f t="shared" si="343"/>
        <v>0</v>
      </c>
      <c r="AE183" s="49">
        <f t="shared" si="344"/>
        <v>0</v>
      </c>
      <c r="AF183" s="49">
        <f t="shared" si="345"/>
        <v>0</v>
      </c>
      <c r="AG183" s="49">
        <f t="shared" si="357"/>
        <v>0</v>
      </c>
      <c r="AH183" s="65"/>
      <c r="AI183" s="66" t="str">
        <f t="shared" si="346"/>
        <v>NA</v>
      </c>
      <c r="AJ183" s="66"/>
      <c r="AK183" s="66" t="str">
        <f t="shared" si="347"/>
        <v>NA</v>
      </c>
      <c r="AL183" s="66" t="str">
        <f t="shared" si="348"/>
        <v>NA</v>
      </c>
      <c r="AM183" s="66" t="str">
        <f t="shared" si="358"/>
        <v>NA</v>
      </c>
      <c r="AN183" s="65" t="str">
        <f t="shared" si="349"/>
        <v>NA</v>
      </c>
      <c r="AO183" s="65" t="str">
        <f t="shared" si="350"/>
        <v>NA</v>
      </c>
      <c r="AP183" s="65" t="str">
        <f t="shared" si="351"/>
        <v>NA</v>
      </c>
      <c r="AQ183" s="65"/>
      <c r="AR183" s="65"/>
      <c r="AS183" s="65"/>
      <c r="AT183" s="66" t="str">
        <f t="shared" si="352"/>
        <v>NA</v>
      </c>
      <c r="AU183" s="66" t="str">
        <f t="shared" si="353"/>
        <v>NA</v>
      </c>
      <c r="AV183" s="66" t="str">
        <f t="shared" si="354"/>
        <v>NA</v>
      </c>
      <c r="AW183" s="66" t="str">
        <f t="shared" si="355"/>
        <v>NA</v>
      </c>
      <c r="AX183" s="66" t="str">
        <f t="shared" si="359"/>
        <v>NA</v>
      </c>
      <c r="AY183" s="67" t="str">
        <f t="shared" si="360"/>
        <v>NA</v>
      </c>
    </row>
    <row r="184" spans="1:51" x14ac:dyDescent="0.2">
      <c r="A184" s="52" t="s">
        <v>191</v>
      </c>
      <c r="Y184" s="49">
        <f t="shared" si="356"/>
        <v>0</v>
      </c>
      <c r="Z184" s="49">
        <f t="shared" si="339"/>
        <v>0</v>
      </c>
      <c r="AA184" s="49">
        <f t="shared" si="340"/>
        <v>0</v>
      </c>
      <c r="AB184" s="49">
        <f t="shared" si="341"/>
        <v>0</v>
      </c>
      <c r="AC184" s="49">
        <f t="shared" si="342"/>
        <v>0</v>
      </c>
      <c r="AD184" s="49">
        <f t="shared" si="343"/>
        <v>0</v>
      </c>
      <c r="AE184" s="49">
        <f t="shared" si="344"/>
        <v>0</v>
      </c>
      <c r="AF184" s="49">
        <f t="shared" si="345"/>
        <v>0</v>
      </c>
      <c r="AG184" s="49">
        <f t="shared" si="357"/>
        <v>0</v>
      </c>
      <c r="AH184" s="65"/>
      <c r="AI184" s="66" t="str">
        <f t="shared" si="346"/>
        <v>NA</v>
      </c>
      <c r="AJ184" s="66"/>
      <c r="AK184" s="66" t="str">
        <f t="shared" si="347"/>
        <v>NA</v>
      </c>
      <c r="AL184" s="66" t="str">
        <f t="shared" si="348"/>
        <v>NA</v>
      </c>
      <c r="AM184" s="66" t="str">
        <f t="shared" si="358"/>
        <v>NA</v>
      </c>
      <c r="AN184" s="65" t="str">
        <f t="shared" si="349"/>
        <v>NA</v>
      </c>
      <c r="AO184" s="65" t="str">
        <f t="shared" si="350"/>
        <v>NA</v>
      </c>
      <c r="AP184" s="65" t="str">
        <f t="shared" si="351"/>
        <v>NA</v>
      </c>
      <c r="AQ184" s="65"/>
      <c r="AR184" s="65"/>
      <c r="AS184" s="65"/>
      <c r="AT184" s="66" t="str">
        <f t="shared" si="352"/>
        <v>NA</v>
      </c>
      <c r="AU184" s="66" t="str">
        <f t="shared" si="353"/>
        <v>NA</v>
      </c>
      <c r="AV184" s="66" t="str">
        <f t="shared" si="354"/>
        <v>NA</v>
      </c>
      <c r="AW184" s="66" t="str">
        <f t="shared" si="355"/>
        <v>NA</v>
      </c>
      <c r="AX184" s="66" t="str">
        <f t="shared" si="359"/>
        <v>NA</v>
      </c>
      <c r="AY184" s="67" t="str">
        <f t="shared" si="360"/>
        <v>NA</v>
      </c>
    </row>
    <row r="185" spans="1:51" x14ac:dyDescent="0.2">
      <c r="A185" s="52" t="s">
        <v>192</v>
      </c>
      <c r="Y185" s="49">
        <f t="shared" si="356"/>
        <v>0</v>
      </c>
      <c r="Z185" s="49">
        <f t="shared" si="339"/>
        <v>0</v>
      </c>
      <c r="AA185" s="49">
        <f t="shared" si="340"/>
        <v>0</v>
      </c>
      <c r="AB185" s="49">
        <f t="shared" si="341"/>
        <v>0</v>
      </c>
      <c r="AC185" s="49">
        <f t="shared" si="342"/>
        <v>0</v>
      </c>
      <c r="AD185" s="49">
        <f t="shared" si="343"/>
        <v>0</v>
      </c>
      <c r="AE185" s="49">
        <f t="shared" si="344"/>
        <v>0</v>
      </c>
      <c r="AF185" s="49">
        <f t="shared" si="345"/>
        <v>0</v>
      </c>
      <c r="AG185" s="49">
        <f t="shared" si="357"/>
        <v>0</v>
      </c>
      <c r="AH185" s="65"/>
      <c r="AI185" s="66" t="str">
        <f t="shared" si="346"/>
        <v>NA</v>
      </c>
      <c r="AJ185" s="66"/>
      <c r="AK185" s="66" t="str">
        <f t="shared" si="347"/>
        <v>NA</v>
      </c>
      <c r="AL185" s="66" t="str">
        <f t="shared" si="348"/>
        <v>NA</v>
      </c>
      <c r="AM185" s="66" t="str">
        <f t="shared" si="358"/>
        <v>NA</v>
      </c>
      <c r="AN185" s="65" t="str">
        <f t="shared" si="349"/>
        <v>NA</v>
      </c>
      <c r="AO185" s="65" t="str">
        <f t="shared" si="350"/>
        <v>NA</v>
      </c>
      <c r="AP185" s="65" t="str">
        <f t="shared" si="351"/>
        <v>NA</v>
      </c>
      <c r="AQ185" s="65"/>
      <c r="AR185" s="65"/>
      <c r="AS185" s="65"/>
      <c r="AT185" s="66" t="str">
        <f t="shared" si="352"/>
        <v>NA</v>
      </c>
      <c r="AU185" s="66" t="str">
        <f t="shared" si="353"/>
        <v>NA</v>
      </c>
      <c r="AV185" s="66" t="str">
        <f t="shared" si="354"/>
        <v>NA</v>
      </c>
      <c r="AW185" s="66" t="str">
        <f t="shared" si="355"/>
        <v>NA</v>
      </c>
      <c r="AX185" s="66" t="str">
        <f t="shared" si="359"/>
        <v>NA</v>
      </c>
      <c r="AY185" s="67" t="str">
        <f t="shared" si="360"/>
        <v>NA</v>
      </c>
    </row>
    <row r="186" spans="1:51" x14ac:dyDescent="0.2">
      <c r="A186" s="52" t="s">
        <v>193</v>
      </c>
      <c r="Y186" s="49">
        <f t="shared" si="356"/>
        <v>0</v>
      </c>
      <c r="Z186" s="49">
        <f t="shared" si="339"/>
        <v>0</v>
      </c>
      <c r="AA186" s="49">
        <f t="shared" si="340"/>
        <v>0</v>
      </c>
      <c r="AB186" s="49">
        <f t="shared" si="341"/>
        <v>0</v>
      </c>
      <c r="AC186" s="49">
        <f t="shared" si="342"/>
        <v>0</v>
      </c>
      <c r="AD186" s="49">
        <f t="shared" si="343"/>
        <v>0</v>
      </c>
      <c r="AE186" s="49">
        <f t="shared" si="344"/>
        <v>0</v>
      </c>
      <c r="AF186" s="49">
        <f t="shared" si="345"/>
        <v>0</v>
      </c>
      <c r="AG186" s="49">
        <f t="shared" si="357"/>
        <v>0</v>
      </c>
      <c r="AH186" s="65"/>
      <c r="AI186" s="66" t="str">
        <f t="shared" si="346"/>
        <v>NA</v>
      </c>
      <c r="AJ186" s="66"/>
      <c r="AK186" s="66" t="str">
        <f t="shared" si="347"/>
        <v>NA</v>
      </c>
      <c r="AL186" s="66" t="str">
        <f t="shared" si="348"/>
        <v>NA</v>
      </c>
      <c r="AM186" s="66" t="str">
        <f t="shared" si="358"/>
        <v>NA</v>
      </c>
      <c r="AN186" s="65" t="str">
        <f t="shared" si="349"/>
        <v>NA</v>
      </c>
      <c r="AO186" s="65" t="str">
        <f t="shared" si="350"/>
        <v>NA</v>
      </c>
      <c r="AP186" s="65" t="str">
        <f t="shared" si="351"/>
        <v>NA</v>
      </c>
      <c r="AQ186" s="65"/>
      <c r="AR186" s="65"/>
      <c r="AS186" s="65"/>
      <c r="AT186" s="66" t="str">
        <f t="shared" si="352"/>
        <v>NA</v>
      </c>
      <c r="AU186" s="66" t="str">
        <f t="shared" si="353"/>
        <v>NA</v>
      </c>
      <c r="AV186" s="66" t="str">
        <f t="shared" si="354"/>
        <v>NA</v>
      </c>
      <c r="AW186" s="66" t="str">
        <f t="shared" si="355"/>
        <v>NA</v>
      </c>
      <c r="AX186" s="66" t="str">
        <f t="shared" si="359"/>
        <v>NA</v>
      </c>
      <c r="AY186" s="67" t="str">
        <f t="shared" si="360"/>
        <v>NA</v>
      </c>
    </row>
    <row r="187" spans="1:51" x14ac:dyDescent="0.2">
      <c r="A187" s="52" t="s">
        <v>194</v>
      </c>
      <c r="Y187" s="49">
        <f t="shared" si="356"/>
        <v>0</v>
      </c>
      <c r="Z187" s="49">
        <f t="shared" si="339"/>
        <v>0</v>
      </c>
      <c r="AA187" s="49">
        <f t="shared" si="340"/>
        <v>0</v>
      </c>
      <c r="AB187" s="49">
        <f t="shared" si="341"/>
        <v>0</v>
      </c>
      <c r="AC187" s="49">
        <f t="shared" si="342"/>
        <v>0</v>
      </c>
      <c r="AD187" s="49">
        <f t="shared" si="343"/>
        <v>0</v>
      </c>
      <c r="AE187" s="49">
        <f t="shared" si="344"/>
        <v>0</v>
      </c>
      <c r="AF187" s="49">
        <f t="shared" si="345"/>
        <v>0</v>
      </c>
      <c r="AG187" s="49">
        <f t="shared" si="357"/>
        <v>0</v>
      </c>
      <c r="AH187" s="65"/>
      <c r="AI187" s="66" t="str">
        <f t="shared" si="346"/>
        <v>NA</v>
      </c>
      <c r="AJ187" s="66"/>
      <c r="AK187" s="66" t="str">
        <f t="shared" si="347"/>
        <v>NA</v>
      </c>
      <c r="AL187" s="66" t="str">
        <f t="shared" si="348"/>
        <v>NA</v>
      </c>
      <c r="AM187" s="66" t="str">
        <f t="shared" si="358"/>
        <v>NA</v>
      </c>
      <c r="AN187" s="65" t="str">
        <f t="shared" si="349"/>
        <v>NA</v>
      </c>
      <c r="AO187" s="65" t="str">
        <f t="shared" si="350"/>
        <v>NA</v>
      </c>
      <c r="AP187" s="65" t="str">
        <f t="shared" si="351"/>
        <v>NA</v>
      </c>
      <c r="AQ187" s="65"/>
      <c r="AR187" s="65"/>
      <c r="AS187" s="65"/>
      <c r="AT187" s="66" t="str">
        <f t="shared" si="352"/>
        <v>NA</v>
      </c>
      <c r="AU187" s="66" t="str">
        <f t="shared" si="353"/>
        <v>NA</v>
      </c>
      <c r="AV187" s="66" t="str">
        <f t="shared" si="354"/>
        <v>NA</v>
      </c>
      <c r="AW187" s="66" t="str">
        <f t="shared" si="355"/>
        <v>NA</v>
      </c>
      <c r="AX187" s="66" t="str">
        <f t="shared" si="359"/>
        <v>NA</v>
      </c>
      <c r="AY187" s="67" t="str">
        <f t="shared" si="360"/>
        <v>NA</v>
      </c>
    </row>
    <row r="188" spans="1:51" x14ac:dyDescent="0.2">
      <c r="A188" s="52" t="s">
        <v>195</v>
      </c>
      <c r="Y188" s="49">
        <f t="shared" si="356"/>
        <v>0</v>
      </c>
      <c r="Z188" s="49">
        <f t="shared" si="339"/>
        <v>0</v>
      </c>
      <c r="AA188" s="49">
        <f t="shared" si="340"/>
        <v>0</v>
      </c>
      <c r="AB188" s="49">
        <f t="shared" si="341"/>
        <v>0</v>
      </c>
      <c r="AC188" s="49">
        <f t="shared" si="342"/>
        <v>0</v>
      </c>
      <c r="AD188" s="49">
        <f t="shared" si="343"/>
        <v>0</v>
      </c>
      <c r="AE188" s="49">
        <f t="shared" si="344"/>
        <v>0</v>
      </c>
      <c r="AF188" s="49">
        <f t="shared" si="345"/>
        <v>0</v>
      </c>
      <c r="AG188" s="49">
        <f t="shared" si="357"/>
        <v>0</v>
      </c>
      <c r="AH188" s="65"/>
      <c r="AI188" s="66" t="str">
        <f t="shared" si="346"/>
        <v>NA</v>
      </c>
      <c r="AJ188" s="66"/>
      <c r="AK188" s="66" t="str">
        <f t="shared" si="347"/>
        <v>NA</v>
      </c>
      <c r="AL188" s="66" t="str">
        <f t="shared" si="348"/>
        <v>NA</v>
      </c>
      <c r="AM188" s="66" t="str">
        <f t="shared" si="358"/>
        <v>NA</v>
      </c>
      <c r="AN188" s="65" t="str">
        <f t="shared" si="349"/>
        <v>NA</v>
      </c>
      <c r="AO188" s="65" t="str">
        <f t="shared" si="350"/>
        <v>NA</v>
      </c>
      <c r="AP188" s="65" t="str">
        <f t="shared" si="351"/>
        <v>NA</v>
      </c>
      <c r="AQ188" s="65"/>
      <c r="AR188" s="65"/>
      <c r="AS188" s="65"/>
      <c r="AT188" s="66" t="str">
        <f t="shared" si="352"/>
        <v>NA</v>
      </c>
      <c r="AU188" s="66" t="str">
        <f t="shared" si="353"/>
        <v>NA</v>
      </c>
      <c r="AV188" s="66" t="str">
        <f t="shared" si="354"/>
        <v>NA</v>
      </c>
      <c r="AW188" s="66" t="str">
        <f t="shared" si="355"/>
        <v>NA</v>
      </c>
      <c r="AX188" s="66" t="str">
        <f t="shared" si="359"/>
        <v>NA</v>
      </c>
      <c r="AY188" s="67" t="str">
        <f t="shared" si="360"/>
        <v>NA</v>
      </c>
    </row>
    <row r="189" spans="1:51" x14ac:dyDescent="0.2">
      <c r="A189" s="52" t="s">
        <v>196</v>
      </c>
      <c r="Y189" s="49">
        <f t="shared" si="356"/>
        <v>0</v>
      </c>
      <c r="Z189" s="49">
        <f t="shared" si="339"/>
        <v>0</v>
      </c>
      <c r="AA189" s="49">
        <f t="shared" si="340"/>
        <v>0</v>
      </c>
      <c r="AB189" s="49">
        <f t="shared" si="341"/>
        <v>0</v>
      </c>
      <c r="AC189" s="49">
        <f t="shared" si="342"/>
        <v>0</v>
      </c>
      <c r="AD189" s="49">
        <f t="shared" si="343"/>
        <v>0</v>
      </c>
      <c r="AE189" s="49">
        <f t="shared" si="344"/>
        <v>0</v>
      </c>
      <c r="AF189" s="49">
        <f t="shared" si="345"/>
        <v>0</v>
      </c>
      <c r="AG189" s="49">
        <f t="shared" si="357"/>
        <v>0</v>
      </c>
      <c r="AH189" s="65"/>
      <c r="AI189" s="66" t="str">
        <f t="shared" si="346"/>
        <v>NA</v>
      </c>
      <c r="AJ189" s="66"/>
      <c r="AK189" s="66" t="str">
        <f t="shared" si="347"/>
        <v>NA</v>
      </c>
      <c r="AL189" s="66" t="str">
        <f t="shared" si="348"/>
        <v>NA</v>
      </c>
      <c r="AM189" s="66" t="str">
        <f t="shared" si="358"/>
        <v>NA</v>
      </c>
      <c r="AN189" s="65" t="str">
        <f t="shared" si="349"/>
        <v>NA</v>
      </c>
      <c r="AO189" s="65" t="str">
        <f t="shared" si="350"/>
        <v>NA</v>
      </c>
      <c r="AP189" s="65" t="str">
        <f t="shared" si="351"/>
        <v>NA</v>
      </c>
      <c r="AQ189" s="65"/>
      <c r="AR189" s="65"/>
      <c r="AS189" s="65"/>
      <c r="AT189" s="66" t="str">
        <f t="shared" si="352"/>
        <v>NA</v>
      </c>
      <c r="AU189" s="66" t="str">
        <f t="shared" si="353"/>
        <v>NA</v>
      </c>
      <c r="AV189" s="66" t="str">
        <f t="shared" si="354"/>
        <v>NA</v>
      </c>
      <c r="AW189" s="66" t="str">
        <f t="shared" si="355"/>
        <v>NA</v>
      </c>
      <c r="AX189" s="66" t="str">
        <f t="shared" si="359"/>
        <v>NA</v>
      </c>
      <c r="AY189" s="67" t="str">
        <f t="shared" si="360"/>
        <v>NA</v>
      </c>
    </row>
    <row r="190" spans="1:51" x14ac:dyDescent="0.2">
      <c r="A190" s="52"/>
      <c r="Y190" s="49">
        <f t="shared" si="356"/>
        <v>0</v>
      </c>
      <c r="Z190" s="49">
        <f t="shared" si="339"/>
        <v>0</v>
      </c>
      <c r="AA190" s="49">
        <f t="shared" si="340"/>
        <v>0</v>
      </c>
      <c r="AB190" s="49">
        <f t="shared" si="341"/>
        <v>0</v>
      </c>
      <c r="AC190" s="49">
        <f t="shared" si="342"/>
        <v>0</v>
      </c>
      <c r="AD190" s="49">
        <f t="shared" si="343"/>
        <v>0</v>
      </c>
      <c r="AE190" s="49">
        <f t="shared" si="344"/>
        <v>0</v>
      </c>
      <c r="AF190" s="49">
        <f t="shared" si="345"/>
        <v>0</v>
      </c>
      <c r="AG190" s="49">
        <f t="shared" si="357"/>
        <v>0</v>
      </c>
      <c r="AH190" s="65"/>
      <c r="AI190" s="66"/>
      <c r="AJ190" s="66"/>
      <c r="AK190" s="66"/>
      <c r="AL190" s="66"/>
      <c r="AM190" s="66"/>
      <c r="AN190" s="65"/>
      <c r="AO190" s="65"/>
      <c r="AP190" s="65"/>
      <c r="AQ190" s="65"/>
      <c r="AR190" s="65"/>
      <c r="AS190" s="65"/>
      <c r="AT190" s="66"/>
      <c r="AU190" s="66"/>
      <c r="AV190" s="66"/>
      <c r="AW190" s="66"/>
      <c r="AX190" s="66"/>
      <c r="AY190" s="67" t="str">
        <f t="shared" si="360"/>
        <v>NA</v>
      </c>
    </row>
    <row r="191" spans="1:51" x14ac:dyDescent="0.2">
      <c r="A191" s="52"/>
      <c r="Y191" s="49">
        <f t="shared" si="356"/>
        <v>0</v>
      </c>
      <c r="Z191" s="49">
        <f t="shared" si="339"/>
        <v>0</v>
      </c>
      <c r="AA191" s="49">
        <f t="shared" si="340"/>
        <v>0</v>
      </c>
      <c r="AB191" s="49">
        <f t="shared" si="341"/>
        <v>0</v>
      </c>
      <c r="AC191" s="49">
        <f t="shared" si="342"/>
        <v>0</v>
      </c>
      <c r="AD191" s="49">
        <f t="shared" si="343"/>
        <v>0</v>
      </c>
      <c r="AE191" s="49">
        <f t="shared" si="344"/>
        <v>0</v>
      </c>
      <c r="AF191" s="49">
        <f t="shared" si="345"/>
        <v>0</v>
      </c>
      <c r="AG191" s="49">
        <f t="shared" si="357"/>
        <v>0</v>
      </c>
      <c r="AH191" s="65"/>
      <c r="AI191" s="66" t="str">
        <f>IF(Z191=0,"NA",Y191/Z191)</f>
        <v>NA</v>
      </c>
      <c r="AJ191" s="66"/>
      <c r="AK191" s="66" t="str">
        <f>IF(AA191=0,"NA",(Y191+J191+K191)/AA191)</f>
        <v>NA</v>
      </c>
      <c r="AL191" s="66" t="str">
        <f>IFERROR(AC191/Z191,"NA")</f>
        <v>NA</v>
      </c>
      <c r="AM191" s="66" t="str">
        <f>IFERROR(AK191+AL191,"NA")</f>
        <v>NA</v>
      </c>
      <c r="AN191" s="65" t="str">
        <f>IFERROR((G191+L191)/AA191,"NA")</f>
        <v>NA</v>
      </c>
      <c r="AO191" s="65" t="str">
        <f>IFERROR((J191+K191)/AA191,"NA")</f>
        <v>NA</v>
      </c>
      <c r="AP191" s="65" t="str">
        <f>IFERROR(AB191/AA191,"NA")</f>
        <v>NA</v>
      </c>
      <c r="AQ191" s="65"/>
      <c r="AR191" s="65"/>
      <c r="AS191" s="65"/>
      <c r="AT191" s="66" t="str">
        <f>IFERROR((H191+Q191+R191)/AB191,"NA")</f>
        <v>NA</v>
      </c>
      <c r="AU191" s="66" t="str">
        <f>IFERROR((H191+Q191+R191+U191+W191)/AB191,"NA")</f>
        <v>NA</v>
      </c>
      <c r="AV191" s="66" t="str">
        <f>IFERROR((F191+Y191)/AB191,"NA")</f>
        <v>NA</v>
      </c>
      <c r="AW191" s="66" t="str">
        <f>IFERROR(Y191/AB191,"NA")</f>
        <v>NA</v>
      </c>
      <c r="AX191" s="66" t="str">
        <f>IFERROR(AL191-AI191,"NA")</f>
        <v>NA</v>
      </c>
      <c r="AY191" s="67" t="str">
        <f t="shared" si="360"/>
        <v>NA</v>
      </c>
    </row>
    <row r="192" spans="1:51" x14ac:dyDescent="0.2">
      <c r="A192" s="54" t="s">
        <v>32</v>
      </c>
      <c r="B192" s="58">
        <f>SUM(B180:B191)</f>
        <v>0</v>
      </c>
      <c r="C192" s="58">
        <f t="shared" ref="C192:AG192" si="361">SUM(C180:C191)</f>
        <v>0</v>
      </c>
      <c r="D192" s="58">
        <f t="shared" si="361"/>
        <v>0</v>
      </c>
      <c r="E192" s="58">
        <f t="shared" si="361"/>
        <v>0</v>
      </c>
      <c r="F192" s="58">
        <f t="shared" si="361"/>
        <v>0</v>
      </c>
      <c r="G192" s="58">
        <f t="shared" si="361"/>
        <v>0</v>
      </c>
      <c r="H192" s="58">
        <f t="shared" si="361"/>
        <v>0</v>
      </c>
      <c r="I192" s="58">
        <f t="shared" si="361"/>
        <v>0</v>
      </c>
      <c r="J192" s="58">
        <f t="shared" si="361"/>
        <v>0</v>
      </c>
      <c r="K192" s="58">
        <f t="shared" si="361"/>
        <v>0</v>
      </c>
      <c r="L192" s="58">
        <f t="shared" si="361"/>
        <v>0</v>
      </c>
      <c r="M192" s="58">
        <f t="shared" si="361"/>
        <v>0</v>
      </c>
      <c r="N192" s="58">
        <f t="shared" si="361"/>
        <v>0</v>
      </c>
      <c r="O192" s="58">
        <f t="shared" si="361"/>
        <v>0</v>
      </c>
      <c r="P192" s="58">
        <f t="shared" si="361"/>
        <v>0</v>
      </c>
      <c r="Q192" s="58">
        <f t="shared" si="361"/>
        <v>0</v>
      </c>
      <c r="R192" s="58">
        <f t="shared" si="361"/>
        <v>0</v>
      </c>
      <c r="S192" s="58">
        <f t="shared" si="361"/>
        <v>0</v>
      </c>
      <c r="T192" s="58">
        <f t="shared" si="361"/>
        <v>0</v>
      </c>
      <c r="U192" s="58">
        <f t="shared" si="361"/>
        <v>0</v>
      </c>
      <c r="V192" s="58">
        <f t="shared" si="361"/>
        <v>0</v>
      </c>
      <c r="W192" s="58">
        <f t="shared" si="361"/>
        <v>0</v>
      </c>
      <c r="X192" s="58">
        <f t="shared" si="361"/>
        <v>0</v>
      </c>
      <c r="Y192" s="58">
        <f t="shared" si="361"/>
        <v>0</v>
      </c>
      <c r="Z192" s="58">
        <f t="shared" si="361"/>
        <v>0</v>
      </c>
      <c r="AA192" s="58">
        <f t="shared" si="361"/>
        <v>0</v>
      </c>
      <c r="AB192" s="58">
        <f>SUM(AB180:AB191)</f>
        <v>0</v>
      </c>
      <c r="AC192" s="58">
        <f>SUM(AC180:AC191)</f>
        <v>0</v>
      </c>
      <c r="AD192" s="58">
        <f>SUM(AD180:AD191)</f>
        <v>0</v>
      </c>
      <c r="AE192" s="58">
        <f t="shared" si="361"/>
        <v>0</v>
      </c>
      <c r="AF192" s="58">
        <f t="shared" si="361"/>
        <v>0</v>
      </c>
      <c r="AG192" s="58">
        <f t="shared" si="361"/>
        <v>0</v>
      </c>
      <c r="AH192" s="68"/>
      <c r="AI192" s="69" t="str">
        <f>IF(Z192=0,"NA",Y192/Z192)</f>
        <v>NA</v>
      </c>
      <c r="AJ192" s="69"/>
      <c r="AK192" s="69" t="str">
        <f>IF(AA192=0,"NA",(Y192+J192+K192)/AA192)</f>
        <v>NA</v>
      </c>
      <c r="AL192" s="69" t="str">
        <f>IFERROR(AC192/Z192,"NA")</f>
        <v>NA</v>
      </c>
      <c r="AM192" s="69" t="str">
        <f t="shared" si="358"/>
        <v>NA</v>
      </c>
      <c r="AN192" s="68" t="str">
        <f>IFERROR((G192+L192)/AA192,"NA")</f>
        <v>NA</v>
      </c>
      <c r="AO192" s="68" t="str">
        <f>IFERROR((J192+K192)/AA192,"NA")</f>
        <v>NA</v>
      </c>
      <c r="AP192" s="68" t="str">
        <f>IFERROR(AB192/AA192,"NA")</f>
        <v>NA</v>
      </c>
      <c r="AQ192" s="68"/>
      <c r="AR192" s="68"/>
      <c r="AS192" s="68"/>
      <c r="AT192" s="69" t="str">
        <f>IFERROR((H192+Q192+R192)/AB192,"NA")</f>
        <v>NA</v>
      </c>
      <c r="AU192" s="69" t="str">
        <f>IFERROR((H192+Q192+R192+U192+W192)/AB192,"NA")</f>
        <v>NA</v>
      </c>
      <c r="AV192" s="69" t="str">
        <f>IFERROR((F192+Y192)/AB192,"NA")</f>
        <v>NA</v>
      </c>
      <c r="AW192" s="69" t="str">
        <f>IFERROR(Y192/AB192,"NA")</f>
        <v>NA</v>
      </c>
      <c r="AX192" s="69" t="str">
        <f t="shared" si="359"/>
        <v>NA</v>
      </c>
      <c r="AY192" s="72" t="e">
        <f>(AD192+F192+G192)/AA192</f>
        <v>#DIV/0!</v>
      </c>
    </row>
    <row r="194" spans="1:51" x14ac:dyDescent="0.2">
      <c r="A194" s="47" t="s">
        <v>297</v>
      </c>
    </row>
    <row r="195" spans="1:51" x14ac:dyDescent="0.2">
      <c r="A195" s="56"/>
      <c r="B195" s="59" t="s">
        <v>5</v>
      </c>
      <c r="C195" s="59" t="s">
        <v>6</v>
      </c>
      <c r="D195" s="59" t="s">
        <v>7</v>
      </c>
      <c r="E195" s="59" t="s">
        <v>8</v>
      </c>
      <c r="F195" s="59" t="s">
        <v>18</v>
      </c>
      <c r="G195" s="59" t="s">
        <v>19</v>
      </c>
      <c r="H195" s="59" t="s">
        <v>9</v>
      </c>
      <c r="I195" s="59" t="s">
        <v>169</v>
      </c>
      <c r="J195" s="59" t="s">
        <v>10</v>
      </c>
      <c r="K195" s="59" t="s">
        <v>11</v>
      </c>
      <c r="L195" s="59" t="s">
        <v>12</v>
      </c>
      <c r="M195" s="59" t="s">
        <v>20</v>
      </c>
      <c r="N195" s="59" t="s">
        <v>197</v>
      </c>
      <c r="O195" s="59" t="s">
        <v>21</v>
      </c>
      <c r="P195" s="59" t="s">
        <v>74</v>
      </c>
      <c r="Q195" s="59" t="s">
        <v>22</v>
      </c>
      <c r="R195" s="59" t="s">
        <v>23</v>
      </c>
      <c r="S195" s="59" t="s">
        <v>168</v>
      </c>
      <c r="T195" s="59" t="s">
        <v>75</v>
      </c>
      <c r="U195" s="59" t="s">
        <v>27</v>
      </c>
      <c r="V195" s="59" t="s">
        <v>172</v>
      </c>
      <c r="W195" s="59" t="s">
        <v>28</v>
      </c>
      <c r="X195" s="59" t="s">
        <v>170</v>
      </c>
      <c r="Y195" s="59" t="s">
        <v>29</v>
      </c>
      <c r="Z195" s="59" t="s">
        <v>4</v>
      </c>
      <c r="AA195" s="59" t="s">
        <v>13</v>
      </c>
      <c r="AB195" s="59" t="s">
        <v>26</v>
      </c>
      <c r="AC195" s="59" t="s">
        <v>30</v>
      </c>
      <c r="AD195" s="59" t="s">
        <v>31</v>
      </c>
      <c r="AE195" s="59" t="s">
        <v>24</v>
      </c>
      <c r="AF195" s="59" t="s">
        <v>25</v>
      </c>
      <c r="AG195" s="59" t="s">
        <v>76</v>
      </c>
      <c r="AH195" s="73"/>
      <c r="AI195" s="71" t="s">
        <v>14</v>
      </c>
      <c r="AJ195" s="71"/>
      <c r="AK195" s="71" t="s">
        <v>15</v>
      </c>
      <c r="AL195" s="71" t="s">
        <v>16</v>
      </c>
      <c r="AM195" s="71" t="s">
        <v>17</v>
      </c>
      <c r="AN195" s="71" t="s">
        <v>44</v>
      </c>
      <c r="AO195" s="71" t="s">
        <v>43</v>
      </c>
      <c r="AP195" s="71" t="s">
        <v>40</v>
      </c>
      <c r="AQ195" s="73"/>
      <c r="AR195" s="73"/>
      <c r="AS195" s="73"/>
      <c r="AT195" s="71" t="s">
        <v>47</v>
      </c>
      <c r="AU195" s="71" t="s">
        <v>48</v>
      </c>
      <c r="AV195" s="71" t="s">
        <v>51</v>
      </c>
      <c r="AW195" s="71" t="s">
        <v>49</v>
      </c>
      <c r="AX195" s="63" t="s">
        <v>50</v>
      </c>
      <c r="AY195" s="64" t="s">
        <v>60</v>
      </c>
    </row>
    <row r="196" spans="1:51" x14ac:dyDescent="0.2">
      <c r="A196" s="52" t="s">
        <v>187</v>
      </c>
      <c r="Y196" s="49">
        <f>B196+C196+D196+E196</f>
        <v>0</v>
      </c>
      <c r="Z196" s="49">
        <f t="shared" ref="Z196:Z207" si="362">B196+C196+D196+E196+F196+L196+Q196+R196+T196+S196</f>
        <v>0</v>
      </c>
      <c r="AA196" s="49">
        <f t="shared" ref="AA196:AA207" si="363">B196+C196+D196+E196+F196+G196+H196+J196+K196+L196+Q196+R196+T196+S196+I196</f>
        <v>0</v>
      </c>
      <c r="AB196" s="49">
        <f t="shared" ref="AB196:AB207" si="364">Y196+H196+F196+Q196+R196+T196+S196+I196</f>
        <v>0</v>
      </c>
      <c r="AC196" s="49">
        <f t="shared" ref="AC196:AC207" si="365">B196+2*C196+3*D196+4*E196</f>
        <v>0</v>
      </c>
      <c r="AD196" s="49">
        <f t="shared" ref="AD196:AD207" si="366">Y196+J196+K196</f>
        <v>0</v>
      </c>
      <c r="AE196" s="49">
        <f t="shared" ref="AE196:AE207" si="367">M196+Q196+U196+V196</f>
        <v>0</v>
      </c>
      <c r="AF196" s="49">
        <f t="shared" ref="AF196:AF207" si="368">O196+R196+W196+S196+I196</f>
        <v>0</v>
      </c>
      <c r="AG196" s="49">
        <f>T196+P196</f>
        <v>0</v>
      </c>
      <c r="AH196" s="65"/>
      <c r="AI196" s="66" t="str">
        <f t="shared" ref="AI196:AI205" si="369">IF(Z196=0,"NA",Y196/Z196)</f>
        <v>NA</v>
      </c>
      <c r="AJ196" s="66"/>
      <c r="AK196" s="66" t="str">
        <f t="shared" ref="AK196:AK205" si="370">IF(AA196=0,"NA",(Y196+J196+K196)/AA196)</f>
        <v>NA</v>
      </c>
      <c r="AL196" s="66" t="str">
        <f t="shared" ref="AL196:AL205" si="371">IFERROR(AC196/Z196,"NA")</f>
        <v>NA</v>
      </c>
      <c r="AM196" s="66" t="str">
        <f>IFERROR(AK196+AL196,"NA")</f>
        <v>NA</v>
      </c>
      <c r="AN196" s="65" t="str">
        <f t="shared" ref="AN196:AN205" si="372">IFERROR(L196/AA196,"NA")</f>
        <v>NA</v>
      </c>
      <c r="AO196" s="65" t="str">
        <f t="shared" ref="AO196:AO205" si="373">IFERROR((J196+K196)/AA196,"NA")</f>
        <v>NA</v>
      </c>
      <c r="AP196" s="65" t="str">
        <f t="shared" ref="AP196:AP205" si="374">IFERROR(AB196/AA196,"NA")</f>
        <v>NA</v>
      </c>
      <c r="AQ196" s="65"/>
      <c r="AR196" s="65"/>
      <c r="AS196" s="65"/>
      <c r="AT196" s="66" t="str">
        <f t="shared" ref="AT196:AT205" si="375">IFERROR((H196+Q196+R196)/AB196,"NA")</f>
        <v>NA</v>
      </c>
      <c r="AU196" s="66" t="str">
        <f t="shared" ref="AU196:AU205" si="376">IFERROR((H196+Q196+R196+U196+W196)/AB196,"NA")</f>
        <v>NA</v>
      </c>
      <c r="AV196" s="66" t="str">
        <f t="shared" ref="AV196:AV205" si="377">IFERROR((F196+Y196)/AB196,"NA")</f>
        <v>NA</v>
      </c>
      <c r="AW196" s="66" t="str">
        <f t="shared" ref="AW196:AW205" si="378">IFERROR(Y196/AB196,"NA")</f>
        <v>NA</v>
      </c>
      <c r="AX196" s="66" t="str">
        <f>IFERROR(AL196-AI196,"NA")</f>
        <v>NA</v>
      </c>
      <c r="AY196" s="67" t="e">
        <f t="shared" ref="AY196:AY205" si="379">(AD196+F196+G196)/AA196</f>
        <v>#DIV/0!</v>
      </c>
    </row>
    <row r="197" spans="1:51" x14ac:dyDescent="0.2">
      <c r="A197" s="52" t="s">
        <v>188</v>
      </c>
      <c r="Y197" s="49">
        <f t="shared" ref="Y197:Y207" si="380">B197+C197+D197+E197</f>
        <v>0</v>
      </c>
      <c r="Z197" s="49">
        <f t="shared" si="362"/>
        <v>0</v>
      </c>
      <c r="AA197" s="49">
        <f t="shared" si="363"/>
        <v>0</v>
      </c>
      <c r="AB197" s="49">
        <f t="shared" si="364"/>
        <v>0</v>
      </c>
      <c r="AC197" s="49">
        <f t="shared" si="365"/>
        <v>0</v>
      </c>
      <c r="AD197" s="49">
        <f t="shared" si="366"/>
        <v>0</v>
      </c>
      <c r="AE197" s="49">
        <f t="shared" si="367"/>
        <v>0</v>
      </c>
      <c r="AF197" s="49">
        <f t="shared" si="368"/>
        <v>0</v>
      </c>
      <c r="AG197" s="49">
        <f t="shared" ref="AG197:AG207" si="381">T197+P197</f>
        <v>0</v>
      </c>
      <c r="AH197" s="65"/>
      <c r="AI197" s="66" t="str">
        <f t="shared" si="369"/>
        <v>NA</v>
      </c>
      <c r="AJ197" s="66"/>
      <c r="AK197" s="66" t="str">
        <f t="shared" si="370"/>
        <v>NA</v>
      </c>
      <c r="AL197" s="66" t="str">
        <f t="shared" si="371"/>
        <v>NA</v>
      </c>
      <c r="AM197" s="66" t="str">
        <f t="shared" ref="AM197:AM208" si="382">IFERROR(AK197+AL197,"NA")</f>
        <v>NA</v>
      </c>
      <c r="AN197" s="65" t="str">
        <f t="shared" si="372"/>
        <v>NA</v>
      </c>
      <c r="AO197" s="65" t="str">
        <f t="shared" si="373"/>
        <v>NA</v>
      </c>
      <c r="AP197" s="65" t="str">
        <f t="shared" si="374"/>
        <v>NA</v>
      </c>
      <c r="AQ197" s="65"/>
      <c r="AR197" s="65"/>
      <c r="AS197" s="65"/>
      <c r="AT197" s="66" t="str">
        <f t="shared" si="375"/>
        <v>NA</v>
      </c>
      <c r="AU197" s="66" t="str">
        <f t="shared" si="376"/>
        <v>NA</v>
      </c>
      <c r="AV197" s="66" t="str">
        <f t="shared" si="377"/>
        <v>NA</v>
      </c>
      <c r="AW197" s="66" t="str">
        <f t="shared" si="378"/>
        <v>NA</v>
      </c>
      <c r="AX197" s="66" t="str">
        <f t="shared" ref="AX197:AX208" si="383">IFERROR(AL197-AI197,"NA")</f>
        <v>NA</v>
      </c>
      <c r="AY197" s="67" t="e">
        <f t="shared" si="379"/>
        <v>#DIV/0!</v>
      </c>
    </row>
    <row r="198" spans="1:51" x14ac:dyDescent="0.2">
      <c r="A198" s="52" t="s">
        <v>189</v>
      </c>
      <c r="Y198" s="49">
        <f t="shared" si="380"/>
        <v>0</v>
      </c>
      <c r="Z198" s="49">
        <f t="shared" si="362"/>
        <v>0</v>
      </c>
      <c r="AA198" s="49">
        <f t="shared" si="363"/>
        <v>0</v>
      </c>
      <c r="AB198" s="49">
        <f t="shared" si="364"/>
        <v>0</v>
      </c>
      <c r="AC198" s="49">
        <f t="shared" si="365"/>
        <v>0</v>
      </c>
      <c r="AD198" s="49">
        <f t="shared" si="366"/>
        <v>0</v>
      </c>
      <c r="AE198" s="49">
        <f t="shared" si="367"/>
        <v>0</v>
      </c>
      <c r="AF198" s="49">
        <f t="shared" si="368"/>
        <v>0</v>
      </c>
      <c r="AG198" s="49">
        <f t="shared" si="381"/>
        <v>0</v>
      </c>
      <c r="AH198" s="65"/>
      <c r="AI198" s="66" t="str">
        <f t="shared" si="369"/>
        <v>NA</v>
      </c>
      <c r="AJ198" s="66"/>
      <c r="AK198" s="66" t="str">
        <f t="shared" si="370"/>
        <v>NA</v>
      </c>
      <c r="AL198" s="66" t="str">
        <f t="shared" si="371"/>
        <v>NA</v>
      </c>
      <c r="AM198" s="66" t="str">
        <f t="shared" si="382"/>
        <v>NA</v>
      </c>
      <c r="AN198" s="65" t="str">
        <f t="shared" si="372"/>
        <v>NA</v>
      </c>
      <c r="AO198" s="65" t="str">
        <f t="shared" si="373"/>
        <v>NA</v>
      </c>
      <c r="AP198" s="65" t="str">
        <f t="shared" si="374"/>
        <v>NA</v>
      </c>
      <c r="AQ198" s="65"/>
      <c r="AR198" s="65"/>
      <c r="AS198" s="65"/>
      <c r="AT198" s="66" t="str">
        <f t="shared" si="375"/>
        <v>NA</v>
      </c>
      <c r="AU198" s="66" t="str">
        <f t="shared" si="376"/>
        <v>NA</v>
      </c>
      <c r="AV198" s="66" t="str">
        <f t="shared" si="377"/>
        <v>NA</v>
      </c>
      <c r="AW198" s="66" t="str">
        <f t="shared" si="378"/>
        <v>NA</v>
      </c>
      <c r="AX198" s="66" t="str">
        <f t="shared" si="383"/>
        <v>NA</v>
      </c>
      <c r="AY198" s="67" t="e">
        <f t="shared" si="379"/>
        <v>#DIV/0!</v>
      </c>
    </row>
    <row r="199" spans="1:51" x14ac:dyDescent="0.2">
      <c r="A199" s="52" t="s">
        <v>190</v>
      </c>
      <c r="Y199" s="49">
        <f t="shared" si="380"/>
        <v>0</v>
      </c>
      <c r="Z199" s="49">
        <f t="shared" si="362"/>
        <v>0</v>
      </c>
      <c r="AA199" s="49">
        <f t="shared" si="363"/>
        <v>0</v>
      </c>
      <c r="AB199" s="49">
        <f t="shared" si="364"/>
        <v>0</v>
      </c>
      <c r="AC199" s="49">
        <f t="shared" si="365"/>
        <v>0</v>
      </c>
      <c r="AD199" s="49">
        <f t="shared" si="366"/>
        <v>0</v>
      </c>
      <c r="AE199" s="49">
        <f t="shared" si="367"/>
        <v>0</v>
      </c>
      <c r="AF199" s="49">
        <f t="shared" si="368"/>
        <v>0</v>
      </c>
      <c r="AG199" s="49">
        <f t="shared" si="381"/>
        <v>0</v>
      </c>
      <c r="AH199" s="65"/>
      <c r="AI199" s="66" t="str">
        <f t="shared" si="369"/>
        <v>NA</v>
      </c>
      <c r="AJ199" s="66"/>
      <c r="AK199" s="66" t="str">
        <f t="shared" si="370"/>
        <v>NA</v>
      </c>
      <c r="AL199" s="66" t="str">
        <f t="shared" si="371"/>
        <v>NA</v>
      </c>
      <c r="AM199" s="66" t="str">
        <f t="shared" si="382"/>
        <v>NA</v>
      </c>
      <c r="AN199" s="65" t="str">
        <f t="shared" si="372"/>
        <v>NA</v>
      </c>
      <c r="AO199" s="65" t="str">
        <f t="shared" si="373"/>
        <v>NA</v>
      </c>
      <c r="AP199" s="65" t="str">
        <f t="shared" si="374"/>
        <v>NA</v>
      </c>
      <c r="AQ199" s="65"/>
      <c r="AR199" s="65"/>
      <c r="AS199" s="65"/>
      <c r="AT199" s="66" t="str">
        <f t="shared" si="375"/>
        <v>NA</v>
      </c>
      <c r="AU199" s="66" t="str">
        <f t="shared" si="376"/>
        <v>NA</v>
      </c>
      <c r="AV199" s="66" t="str">
        <f t="shared" si="377"/>
        <v>NA</v>
      </c>
      <c r="AW199" s="66" t="str">
        <f t="shared" si="378"/>
        <v>NA</v>
      </c>
      <c r="AX199" s="66" t="str">
        <f t="shared" si="383"/>
        <v>NA</v>
      </c>
      <c r="AY199" s="67" t="e">
        <f t="shared" si="379"/>
        <v>#DIV/0!</v>
      </c>
    </row>
    <row r="200" spans="1:51" x14ac:dyDescent="0.2">
      <c r="A200" s="52" t="s">
        <v>191</v>
      </c>
      <c r="Y200" s="49">
        <f t="shared" si="380"/>
        <v>0</v>
      </c>
      <c r="Z200" s="49">
        <f t="shared" si="362"/>
        <v>0</v>
      </c>
      <c r="AA200" s="49">
        <f t="shared" si="363"/>
        <v>0</v>
      </c>
      <c r="AB200" s="49">
        <f t="shared" si="364"/>
        <v>0</v>
      </c>
      <c r="AC200" s="49">
        <f t="shared" si="365"/>
        <v>0</v>
      </c>
      <c r="AD200" s="49">
        <f t="shared" si="366"/>
        <v>0</v>
      </c>
      <c r="AE200" s="49">
        <f t="shared" si="367"/>
        <v>0</v>
      </c>
      <c r="AF200" s="49">
        <f t="shared" si="368"/>
        <v>0</v>
      </c>
      <c r="AG200" s="49">
        <f t="shared" si="381"/>
        <v>0</v>
      </c>
      <c r="AH200" s="65"/>
      <c r="AI200" s="66" t="str">
        <f t="shared" si="369"/>
        <v>NA</v>
      </c>
      <c r="AJ200" s="66"/>
      <c r="AK200" s="66" t="str">
        <f t="shared" si="370"/>
        <v>NA</v>
      </c>
      <c r="AL200" s="66" t="str">
        <f t="shared" si="371"/>
        <v>NA</v>
      </c>
      <c r="AM200" s="66" t="str">
        <f t="shared" si="382"/>
        <v>NA</v>
      </c>
      <c r="AN200" s="65" t="str">
        <f t="shared" si="372"/>
        <v>NA</v>
      </c>
      <c r="AO200" s="65" t="str">
        <f t="shared" si="373"/>
        <v>NA</v>
      </c>
      <c r="AP200" s="65" t="str">
        <f t="shared" si="374"/>
        <v>NA</v>
      </c>
      <c r="AQ200" s="65"/>
      <c r="AR200" s="65"/>
      <c r="AS200" s="65"/>
      <c r="AT200" s="66" t="str">
        <f t="shared" si="375"/>
        <v>NA</v>
      </c>
      <c r="AU200" s="66" t="str">
        <f t="shared" si="376"/>
        <v>NA</v>
      </c>
      <c r="AV200" s="66" t="str">
        <f t="shared" si="377"/>
        <v>NA</v>
      </c>
      <c r="AW200" s="66" t="str">
        <f t="shared" si="378"/>
        <v>NA</v>
      </c>
      <c r="AX200" s="66" t="str">
        <f t="shared" si="383"/>
        <v>NA</v>
      </c>
      <c r="AY200" s="67" t="e">
        <f t="shared" si="379"/>
        <v>#DIV/0!</v>
      </c>
    </row>
    <row r="201" spans="1:51" x14ac:dyDescent="0.2">
      <c r="A201" s="52" t="s">
        <v>192</v>
      </c>
      <c r="Y201" s="49">
        <f t="shared" si="380"/>
        <v>0</v>
      </c>
      <c r="Z201" s="49">
        <f t="shared" si="362"/>
        <v>0</v>
      </c>
      <c r="AA201" s="49">
        <f t="shared" si="363"/>
        <v>0</v>
      </c>
      <c r="AB201" s="49">
        <f t="shared" si="364"/>
        <v>0</v>
      </c>
      <c r="AC201" s="49">
        <f t="shared" si="365"/>
        <v>0</v>
      </c>
      <c r="AD201" s="49">
        <f t="shared" si="366"/>
        <v>0</v>
      </c>
      <c r="AE201" s="49">
        <f t="shared" si="367"/>
        <v>0</v>
      </c>
      <c r="AF201" s="49">
        <f t="shared" si="368"/>
        <v>0</v>
      </c>
      <c r="AG201" s="49">
        <f t="shared" si="381"/>
        <v>0</v>
      </c>
      <c r="AH201" s="65"/>
      <c r="AI201" s="66" t="str">
        <f t="shared" si="369"/>
        <v>NA</v>
      </c>
      <c r="AJ201" s="66"/>
      <c r="AK201" s="66" t="str">
        <f t="shared" si="370"/>
        <v>NA</v>
      </c>
      <c r="AL201" s="66" t="str">
        <f t="shared" si="371"/>
        <v>NA</v>
      </c>
      <c r="AM201" s="66" t="str">
        <f t="shared" si="382"/>
        <v>NA</v>
      </c>
      <c r="AN201" s="65" t="str">
        <f t="shared" si="372"/>
        <v>NA</v>
      </c>
      <c r="AO201" s="65" t="str">
        <f t="shared" si="373"/>
        <v>NA</v>
      </c>
      <c r="AP201" s="65" t="str">
        <f t="shared" si="374"/>
        <v>NA</v>
      </c>
      <c r="AQ201" s="65"/>
      <c r="AR201" s="65"/>
      <c r="AS201" s="65"/>
      <c r="AT201" s="66" t="str">
        <f t="shared" si="375"/>
        <v>NA</v>
      </c>
      <c r="AU201" s="66" t="str">
        <f t="shared" si="376"/>
        <v>NA</v>
      </c>
      <c r="AV201" s="66" t="str">
        <f t="shared" si="377"/>
        <v>NA</v>
      </c>
      <c r="AW201" s="66" t="str">
        <f t="shared" si="378"/>
        <v>NA</v>
      </c>
      <c r="AX201" s="66" t="str">
        <f t="shared" si="383"/>
        <v>NA</v>
      </c>
      <c r="AY201" s="67" t="e">
        <f t="shared" si="379"/>
        <v>#DIV/0!</v>
      </c>
    </row>
    <row r="202" spans="1:51" x14ac:dyDescent="0.2">
      <c r="A202" s="52" t="s">
        <v>193</v>
      </c>
      <c r="Y202" s="49">
        <f t="shared" si="380"/>
        <v>0</v>
      </c>
      <c r="Z202" s="49">
        <f t="shared" si="362"/>
        <v>0</v>
      </c>
      <c r="AA202" s="49">
        <f t="shared" si="363"/>
        <v>0</v>
      </c>
      <c r="AB202" s="49">
        <f t="shared" si="364"/>
        <v>0</v>
      </c>
      <c r="AC202" s="49">
        <f t="shared" si="365"/>
        <v>0</v>
      </c>
      <c r="AD202" s="49">
        <f t="shared" si="366"/>
        <v>0</v>
      </c>
      <c r="AE202" s="49">
        <f t="shared" si="367"/>
        <v>0</v>
      </c>
      <c r="AF202" s="49">
        <f t="shared" si="368"/>
        <v>0</v>
      </c>
      <c r="AG202" s="49">
        <f t="shared" si="381"/>
        <v>0</v>
      </c>
      <c r="AH202" s="65"/>
      <c r="AI202" s="66" t="str">
        <f t="shared" si="369"/>
        <v>NA</v>
      </c>
      <c r="AJ202" s="66"/>
      <c r="AK202" s="66" t="str">
        <f t="shared" si="370"/>
        <v>NA</v>
      </c>
      <c r="AL202" s="66" t="str">
        <f t="shared" si="371"/>
        <v>NA</v>
      </c>
      <c r="AM202" s="66" t="str">
        <f t="shared" si="382"/>
        <v>NA</v>
      </c>
      <c r="AN202" s="65" t="str">
        <f t="shared" si="372"/>
        <v>NA</v>
      </c>
      <c r="AO202" s="65" t="str">
        <f t="shared" si="373"/>
        <v>NA</v>
      </c>
      <c r="AP202" s="65" t="str">
        <f t="shared" si="374"/>
        <v>NA</v>
      </c>
      <c r="AQ202" s="65"/>
      <c r="AR202" s="65"/>
      <c r="AS202" s="65"/>
      <c r="AT202" s="66" t="str">
        <f t="shared" si="375"/>
        <v>NA</v>
      </c>
      <c r="AU202" s="66" t="str">
        <f t="shared" si="376"/>
        <v>NA</v>
      </c>
      <c r="AV202" s="66" t="str">
        <f t="shared" si="377"/>
        <v>NA</v>
      </c>
      <c r="AW202" s="66" t="str">
        <f t="shared" si="378"/>
        <v>NA</v>
      </c>
      <c r="AX202" s="66" t="str">
        <f t="shared" si="383"/>
        <v>NA</v>
      </c>
      <c r="AY202" s="67" t="e">
        <f t="shared" si="379"/>
        <v>#DIV/0!</v>
      </c>
    </row>
    <row r="203" spans="1:51" x14ac:dyDescent="0.2">
      <c r="A203" s="52" t="s">
        <v>194</v>
      </c>
      <c r="Y203" s="49">
        <f t="shared" si="380"/>
        <v>0</v>
      </c>
      <c r="Z203" s="49">
        <f t="shared" si="362"/>
        <v>0</v>
      </c>
      <c r="AA203" s="49">
        <f t="shared" si="363"/>
        <v>0</v>
      </c>
      <c r="AB203" s="49">
        <f t="shared" si="364"/>
        <v>0</v>
      </c>
      <c r="AC203" s="49">
        <f t="shared" si="365"/>
        <v>0</v>
      </c>
      <c r="AD203" s="49">
        <f t="shared" si="366"/>
        <v>0</v>
      </c>
      <c r="AE203" s="49">
        <f t="shared" si="367"/>
        <v>0</v>
      </c>
      <c r="AF203" s="49">
        <f t="shared" si="368"/>
        <v>0</v>
      </c>
      <c r="AG203" s="49">
        <f t="shared" si="381"/>
        <v>0</v>
      </c>
      <c r="AH203" s="65"/>
      <c r="AI203" s="66" t="str">
        <f t="shared" si="369"/>
        <v>NA</v>
      </c>
      <c r="AJ203" s="66"/>
      <c r="AK203" s="66" t="str">
        <f t="shared" si="370"/>
        <v>NA</v>
      </c>
      <c r="AL203" s="66" t="str">
        <f t="shared" si="371"/>
        <v>NA</v>
      </c>
      <c r="AM203" s="66" t="str">
        <f t="shared" si="382"/>
        <v>NA</v>
      </c>
      <c r="AN203" s="65" t="str">
        <f t="shared" si="372"/>
        <v>NA</v>
      </c>
      <c r="AO203" s="65" t="str">
        <f t="shared" si="373"/>
        <v>NA</v>
      </c>
      <c r="AP203" s="65" t="str">
        <f t="shared" si="374"/>
        <v>NA</v>
      </c>
      <c r="AQ203" s="65"/>
      <c r="AR203" s="65"/>
      <c r="AS203" s="65"/>
      <c r="AT203" s="66" t="str">
        <f t="shared" si="375"/>
        <v>NA</v>
      </c>
      <c r="AU203" s="66" t="str">
        <f t="shared" si="376"/>
        <v>NA</v>
      </c>
      <c r="AV203" s="66" t="str">
        <f t="shared" si="377"/>
        <v>NA</v>
      </c>
      <c r="AW203" s="66" t="str">
        <f t="shared" si="378"/>
        <v>NA</v>
      </c>
      <c r="AX203" s="66" t="str">
        <f t="shared" si="383"/>
        <v>NA</v>
      </c>
      <c r="AY203" s="67" t="e">
        <f t="shared" si="379"/>
        <v>#DIV/0!</v>
      </c>
    </row>
    <row r="204" spans="1:51" x14ac:dyDescent="0.2">
      <c r="A204" s="52" t="s">
        <v>195</v>
      </c>
      <c r="Y204" s="49">
        <f t="shared" si="380"/>
        <v>0</v>
      </c>
      <c r="Z204" s="49">
        <f t="shared" si="362"/>
        <v>0</v>
      </c>
      <c r="AA204" s="49">
        <f t="shared" si="363"/>
        <v>0</v>
      </c>
      <c r="AB204" s="49">
        <f t="shared" si="364"/>
        <v>0</v>
      </c>
      <c r="AC204" s="49">
        <f t="shared" si="365"/>
        <v>0</v>
      </c>
      <c r="AD204" s="49">
        <f t="shared" si="366"/>
        <v>0</v>
      </c>
      <c r="AE204" s="49">
        <f t="shared" si="367"/>
        <v>0</v>
      </c>
      <c r="AF204" s="49">
        <f t="shared" si="368"/>
        <v>0</v>
      </c>
      <c r="AG204" s="49">
        <f t="shared" si="381"/>
        <v>0</v>
      </c>
      <c r="AH204" s="65"/>
      <c r="AI204" s="66" t="str">
        <f t="shared" si="369"/>
        <v>NA</v>
      </c>
      <c r="AJ204" s="66"/>
      <c r="AK204" s="66" t="str">
        <f t="shared" si="370"/>
        <v>NA</v>
      </c>
      <c r="AL204" s="66" t="str">
        <f t="shared" si="371"/>
        <v>NA</v>
      </c>
      <c r="AM204" s="66" t="str">
        <f t="shared" si="382"/>
        <v>NA</v>
      </c>
      <c r="AN204" s="65" t="str">
        <f t="shared" si="372"/>
        <v>NA</v>
      </c>
      <c r="AO204" s="65" t="str">
        <f t="shared" si="373"/>
        <v>NA</v>
      </c>
      <c r="AP204" s="65" t="str">
        <f t="shared" si="374"/>
        <v>NA</v>
      </c>
      <c r="AQ204" s="65"/>
      <c r="AR204" s="65"/>
      <c r="AS204" s="65"/>
      <c r="AT204" s="66" t="str">
        <f t="shared" si="375"/>
        <v>NA</v>
      </c>
      <c r="AU204" s="66" t="str">
        <f t="shared" si="376"/>
        <v>NA</v>
      </c>
      <c r="AV204" s="66" t="str">
        <f t="shared" si="377"/>
        <v>NA</v>
      </c>
      <c r="AW204" s="66" t="str">
        <f t="shared" si="378"/>
        <v>NA</v>
      </c>
      <c r="AX204" s="66" t="str">
        <f t="shared" si="383"/>
        <v>NA</v>
      </c>
      <c r="AY204" s="67" t="e">
        <f t="shared" si="379"/>
        <v>#DIV/0!</v>
      </c>
    </row>
    <row r="205" spans="1:51" x14ac:dyDescent="0.2">
      <c r="A205" s="52" t="s">
        <v>196</v>
      </c>
      <c r="Y205" s="49">
        <f t="shared" si="380"/>
        <v>0</v>
      </c>
      <c r="Z205" s="49">
        <f t="shared" si="362"/>
        <v>0</v>
      </c>
      <c r="AA205" s="49">
        <f t="shared" si="363"/>
        <v>0</v>
      </c>
      <c r="AB205" s="49">
        <f t="shared" si="364"/>
        <v>0</v>
      </c>
      <c r="AC205" s="49">
        <f t="shared" si="365"/>
        <v>0</v>
      </c>
      <c r="AD205" s="49">
        <f t="shared" si="366"/>
        <v>0</v>
      </c>
      <c r="AE205" s="49">
        <f t="shared" si="367"/>
        <v>0</v>
      </c>
      <c r="AF205" s="49">
        <f t="shared" si="368"/>
        <v>0</v>
      </c>
      <c r="AG205" s="49">
        <f t="shared" si="381"/>
        <v>0</v>
      </c>
      <c r="AH205" s="65"/>
      <c r="AI205" s="66" t="str">
        <f t="shared" si="369"/>
        <v>NA</v>
      </c>
      <c r="AJ205" s="66"/>
      <c r="AK205" s="66" t="str">
        <f t="shared" si="370"/>
        <v>NA</v>
      </c>
      <c r="AL205" s="66" t="str">
        <f t="shared" si="371"/>
        <v>NA</v>
      </c>
      <c r="AM205" s="66" t="str">
        <f t="shared" si="382"/>
        <v>NA</v>
      </c>
      <c r="AN205" s="65" t="str">
        <f t="shared" si="372"/>
        <v>NA</v>
      </c>
      <c r="AO205" s="65" t="str">
        <f t="shared" si="373"/>
        <v>NA</v>
      </c>
      <c r="AP205" s="65" t="str">
        <f t="shared" si="374"/>
        <v>NA</v>
      </c>
      <c r="AQ205" s="65"/>
      <c r="AR205" s="65"/>
      <c r="AS205" s="65"/>
      <c r="AT205" s="66" t="str">
        <f t="shared" si="375"/>
        <v>NA</v>
      </c>
      <c r="AU205" s="66" t="str">
        <f t="shared" si="376"/>
        <v>NA</v>
      </c>
      <c r="AV205" s="66" t="str">
        <f t="shared" si="377"/>
        <v>NA</v>
      </c>
      <c r="AW205" s="66" t="str">
        <f t="shared" si="378"/>
        <v>NA</v>
      </c>
      <c r="AX205" s="66" t="str">
        <f t="shared" si="383"/>
        <v>NA</v>
      </c>
      <c r="AY205" s="67" t="e">
        <f t="shared" si="379"/>
        <v>#DIV/0!</v>
      </c>
    </row>
    <row r="206" spans="1:51" x14ac:dyDescent="0.2">
      <c r="A206" s="52"/>
      <c r="Y206" s="49">
        <f t="shared" si="380"/>
        <v>0</v>
      </c>
      <c r="Z206" s="49">
        <f t="shared" si="362"/>
        <v>0</v>
      </c>
      <c r="AA206" s="49">
        <f t="shared" si="363"/>
        <v>0</v>
      </c>
      <c r="AB206" s="49">
        <f t="shared" si="364"/>
        <v>0</v>
      </c>
      <c r="AC206" s="49">
        <f t="shared" si="365"/>
        <v>0</v>
      </c>
      <c r="AD206" s="49">
        <f t="shared" si="366"/>
        <v>0</v>
      </c>
      <c r="AE206" s="49">
        <f t="shared" si="367"/>
        <v>0</v>
      </c>
      <c r="AF206" s="49">
        <f t="shared" si="368"/>
        <v>0</v>
      </c>
      <c r="AG206" s="49">
        <f t="shared" si="381"/>
        <v>0</v>
      </c>
      <c r="AH206" s="65"/>
      <c r="AI206" s="66"/>
      <c r="AJ206" s="66"/>
      <c r="AK206" s="66"/>
      <c r="AL206" s="66"/>
      <c r="AM206" s="66"/>
      <c r="AN206" s="65"/>
      <c r="AO206" s="65"/>
      <c r="AP206" s="65"/>
      <c r="AQ206" s="65"/>
      <c r="AR206" s="65"/>
      <c r="AS206" s="65"/>
      <c r="AT206" s="66"/>
      <c r="AU206" s="66"/>
      <c r="AV206" s="66"/>
      <c r="AW206" s="66"/>
      <c r="AX206" s="66"/>
      <c r="AY206" s="67"/>
    </row>
    <row r="207" spans="1:51" x14ac:dyDescent="0.2">
      <c r="A207" s="52"/>
      <c r="Y207" s="49">
        <f t="shared" si="380"/>
        <v>0</v>
      </c>
      <c r="Z207" s="49">
        <f t="shared" si="362"/>
        <v>0</v>
      </c>
      <c r="AA207" s="49">
        <f t="shared" si="363"/>
        <v>0</v>
      </c>
      <c r="AB207" s="49">
        <f t="shared" si="364"/>
        <v>0</v>
      </c>
      <c r="AC207" s="49">
        <f t="shared" si="365"/>
        <v>0</v>
      </c>
      <c r="AD207" s="49">
        <f t="shared" si="366"/>
        <v>0</v>
      </c>
      <c r="AE207" s="49">
        <f t="shared" si="367"/>
        <v>0</v>
      </c>
      <c r="AF207" s="49">
        <f t="shared" si="368"/>
        <v>0</v>
      </c>
      <c r="AG207" s="49">
        <f t="shared" si="381"/>
        <v>0</v>
      </c>
      <c r="AH207" s="65"/>
      <c r="AI207" s="66" t="str">
        <f>IF(Z207=0,"NA",Y207/Z207)</f>
        <v>NA</v>
      </c>
      <c r="AJ207" s="66"/>
      <c r="AK207" s="66" t="str">
        <f>IF(AA207=0,"NA",(Y207+J207+K207)/AA207)</f>
        <v>NA</v>
      </c>
      <c r="AL207" s="66" t="str">
        <f>IFERROR(AC207/Z207,"NA")</f>
        <v>NA</v>
      </c>
      <c r="AM207" s="66" t="str">
        <f>IFERROR(AK207+AL207,"NA")</f>
        <v>NA</v>
      </c>
      <c r="AN207" s="65" t="str">
        <f>IFERROR(L207/AA207,"NA")</f>
        <v>NA</v>
      </c>
      <c r="AO207" s="65" t="str">
        <f>IFERROR((J207+K207)/AA207,"NA")</f>
        <v>NA</v>
      </c>
      <c r="AP207" s="65" t="str">
        <f>IFERROR(AB207/AA207,"NA")</f>
        <v>NA</v>
      </c>
      <c r="AQ207" s="65"/>
      <c r="AR207" s="65"/>
      <c r="AS207" s="65"/>
      <c r="AT207" s="66" t="str">
        <f>IFERROR((H207+Q207+R207)/AB207,"NA")</f>
        <v>NA</v>
      </c>
      <c r="AU207" s="66" t="str">
        <f>IFERROR((H207+Q207+R207+U207+W207)/AB207,"NA")</f>
        <v>NA</v>
      </c>
      <c r="AV207" s="66" t="str">
        <f>IFERROR((F207+Y207)/AB207,"NA")</f>
        <v>NA</v>
      </c>
      <c r="AW207" s="66" t="str">
        <f>IFERROR(Y207/AB207,"NA")</f>
        <v>NA</v>
      </c>
      <c r="AX207" s="66" t="str">
        <f>IFERROR(AL207-AI207,"NA")</f>
        <v>NA</v>
      </c>
      <c r="AY207" s="67" t="e">
        <f>(AD207+F207+G207)/AA207</f>
        <v>#DIV/0!</v>
      </c>
    </row>
    <row r="208" spans="1:51" x14ac:dyDescent="0.2">
      <c r="A208" s="54" t="s">
        <v>32</v>
      </c>
      <c r="B208" s="58">
        <f>SUM(B196:B207)</f>
        <v>0</v>
      </c>
      <c r="C208" s="58">
        <f t="shared" ref="C208:AG208" si="384">SUM(C196:C207)</f>
        <v>0</v>
      </c>
      <c r="D208" s="58">
        <f t="shared" si="384"/>
        <v>0</v>
      </c>
      <c r="E208" s="58">
        <f t="shared" si="384"/>
        <v>0</v>
      </c>
      <c r="F208" s="58">
        <f t="shared" si="384"/>
        <v>0</v>
      </c>
      <c r="G208" s="58">
        <f t="shared" si="384"/>
        <v>0</v>
      </c>
      <c r="H208" s="58">
        <f t="shared" si="384"/>
        <v>0</v>
      </c>
      <c r="I208" s="58">
        <f t="shared" si="384"/>
        <v>0</v>
      </c>
      <c r="J208" s="58">
        <f t="shared" si="384"/>
        <v>0</v>
      </c>
      <c r="K208" s="58">
        <f t="shared" si="384"/>
        <v>0</v>
      </c>
      <c r="L208" s="58">
        <f t="shared" si="384"/>
        <v>0</v>
      </c>
      <c r="M208" s="58">
        <f t="shared" si="384"/>
        <v>0</v>
      </c>
      <c r="N208" s="58">
        <f t="shared" si="384"/>
        <v>0</v>
      </c>
      <c r="O208" s="58">
        <f t="shared" si="384"/>
        <v>0</v>
      </c>
      <c r="P208" s="58">
        <f t="shared" si="384"/>
        <v>0</v>
      </c>
      <c r="Q208" s="58">
        <f t="shared" si="384"/>
        <v>0</v>
      </c>
      <c r="R208" s="58">
        <f t="shared" si="384"/>
        <v>0</v>
      </c>
      <c r="S208" s="58">
        <f t="shared" si="384"/>
        <v>0</v>
      </c>
      <c r="T208" s="58">
        <f t="shared" si="384"/>
        <v>0</v>
      </c>
      <c r="U208" s="58">
        <f t="shared" si="384"/>
        <v>0</v>
      </c>
      <c r="V208" s="58">
        <f t="shared" si="384"/>
        <v>0</v>
      </c>
      <c r="W208" s="58">
        <f t="shared" si="384"/>
        <v>0</v>
      </c>
      <c r="X208" s="58">
        <f t="shared" si="384"/>
        <v>0</v>
      </c>
      <c r="Y208" s="58">
        <f t="shared" si="384"/>
        <v>0</v>
      </c>
      <c r="Z208" s="58">
        <f t="shared" si="384"/>
        <v>0</v>
      </c>
      <c r="AA208" s="58">
        <f t="shared" si="384"/>
        <v>0</v>
      </c>
      <c r="AB208" s="58">
        <f>SUM(AB196:AB207)</f>
        <v>0</v>
      </c>
      <c r="AC208" s="58">
        <f>SUM(AC196:AC207)</f>
        <v>0</v>
      </c>
      <c r="AD208" s="58">
        <f>SUM(AD196:AD207)</f>
        <v>0</v>
      </c>
      <c r="AE208" s="58">
        <f t="shared" si="384"/>
        <v>0</v>
      </c>
      <c r="AF208" s="58">
        <f t="shared" si="384"/>
        <v>0</v>
      </c>
      <c r="AG208" s="58">
        <f t="shared" si="384"/>
        <v>0</v>
      </c>
      <c r="AH208" s="68"/>
      <c r="AI208" s="69" t="str">
        <f>IF(Z208=0,"NA",Y208/Z208)</f>
        <v>NA</v>
      </c>
      <c r="AJ208" s="69"/>
      <c r="AK208" s="69" t="str">
        <f>IF(AA208=0,"NA",(Y208+J208+K208)/AA208)</f>
        <v>NA</v>
      </c>
      <c r="AL208" s="69" t="str">
        <f>IFERROR(AC208/Z208,"NA")</f>
        <v>NA</v>
      </c>
      <c r="AM208" s="69" t="str">
        <f t="shared" si="382"/>
        <v>NA</v>
      </c>
      <c r="AN208" s="68" t="str">
        <f>IFERROR(L208/AA208,"NA")</f>
        <v>NA</v>
      </c>
      <c r="AO208" s="68" t="str">
        <f>IFERROR((J208+K208)/AA208,"NA")</f>
        <v>NA</v>
      </c>
      <c r="AP208" s="68" t="str">
        <f>IFERROR(AB208/AA208,"NA")</f>
        <v>NA</v>
      </c>
      <c r="AQ208" s="68"/>
      <c r="AR208" s="68"/>
      <c r="AS208" s="68"/>
      <c r="AT208" s="69" t="str">
        <f>IFERROR((H208+Q208+R208)/AB208,"NA")</f>
        <v>NA</v>
      </c>
      <c r="AU208" s="69" t="str">
        <f>IFERROR((H208+Q208+R208+U208+W208)/AB208,"NA")</f>
        <v>NA</v>
      </c>
      <c r="AV208" s="69" t="str">
        <f>IFERROR((F208+Y208)/AB208,"NA")</f>
        <v>NA</v>
      </c>
      <c r="AW208" s="69" t="str">
        <f>IFERROR(Y208/AB208,"NA")</f>
        <v>NA</v>
      </c>
      <c r="AX208" s="69" t="str">
        <f t="shared" si="383"/>
        <v>NA</v>
      </c>
      <c r="AY208" s="70" t="e">
        <f>(AD208+F208+G208)/AA208</f>
        <v>#DIV/0!</v>
      </c>
    </row>
    <row r="210" spans="1:51" x14ac:dyDescent="0.2">
      <c r="A210" s="47" t="s">
        <v>298</v>
      </c>
    </row>
    <row r="211" spans="1:51" x14ac:dyDescent="0.2">
      <c r="A211" s="56"/>
      <c r="B211" s="59" t="s">
        <v>5</v>
      </c>
      <c r="C211" s="59" t="s">
        <v>6</v>
      </c>
      <c r="D211" s="59" t="s">
        <v>7</v>
      </c>
      <c r="E211" s="59" t="s">
        <v>8</v>
      </c>
      <c r="F211" s="59" t="s">
        <v>18</v>
      </c>
      <c r="G211" s="59" t="s">
        <v>19</v>
      </c>
      <c r="H211" s="59" t="s">
        <v>9</v>
      </c>
      <c r="I211" s="59" t="s">
        <v>169</v>
      </c>
      <c r="J211" s="59" t="s">
        <v>10</v>
      </c>
      <c r="K211" s="59" t="s">
        <v>11</v>
      </c>
      <c r="L211" s="59" t="s">
        <v>12</v>
      </c>
      <c r="M211" s="59" t="s">
        <v>20</v>
      </c>
      <c r="N211" s="59" t="s">
        <v>299</v>
      </c>
      <c r="O211" s="59" t="s">
        <v>21</v>
      </c>
      <c r="P211" s="59" t="s">
        <v>74</v>
      </c>
      <c r="Q211" s="59" t="s">
        <v>22</v>
      </c>
      <c r="R211" s="59" t="s">
        <v>23</v>
      </c>
      <c r="S211" s="59" t="s">
        <v>168</v>
      </c>
      <c r="T211" s="59" t="s">
        <v>75</v>
      </c>
      <c r="U211" s="59" t="s">
        <v>27</v>
      </c>
      <c r="V211" s="59" t="s">
        <v>172</v>
      </c>
      <c r="W211" s="59" t="s">
        <v>28</v>
      </c>
      <c r="X211" s="59" t="s">
        <v>170</v>
      </c>
      <c r="Y211" s="59" t="s">
        <v>29</v>
      </c>
      <c r="Z211" s="59" t="s">
        <v>4</v>
      </c>
      <c r="AA211" s="59" t="s">
        <v>13</v>
      </c>
      <c r="AB211" s="59" t="s">
        <v>26</v>
      </c>
      <c r="AC211" s="59" t="s">
        <v>30</v>
      </c>
      <c r="AD211" s="59" t="s">
        <v>31</v>
      </c>
      <c r="AE211" s="59" t="s">
        <v>24</v>
      </c>
      <c r="AF211" s="59" t="s">
        <v>25</v>
      </c>
      <c r="AG211" s="59" t="s">
        <v>76</v>
      </c>
      <c r="AH211" s="73"/>
      <c r="AI211" s="71" t="s">
        <v>14</v>
      </c>
      <c r="AJ211" s="71"/>
      <c r="AK211" s="71" t="s">
        <v>15</v>
      </c>
      <c r="AL211" s="71" t="s">
        <v>16</v>
      </c>
      <c r="AM211" s="71" t="s">
        <v>17</v>
      </c>
      <c r="AN211" s="71" t="s">
        <v>44</v>
      </c>
      <c r="AO211" s="71" t="s">
        <v>43</v>
      </c>
      <c r="AP211" s="71" t="s">
        <v>40</v>
      </c>
      <c r="AQ211" s="73"/>
      <c r="AR211" s="73"/>
      <c r="AS211" s="73"/>
      <c r="AT211" s="71" t="s">
        <v>47</v>
      </c>
      <c r="AU211" s="71" t="s">
        <v>48</v>
      </c>
      <c r="AV211" s="71" t="s">
        <v>51</v>
      </c>
      <c r="AW211" s="71" t="s">
        <v>49</v>
      </c>
      <c r="AX211" s="63" t="s">
        <v>50</v>
      </c>
      <c r="AY211" s="64" t="s">
        <v>60</v>
      </c>
    </row>
    <row r="212" spans="1:51" x14ac:dyDescent="0.2">
      <c r="A212" s="52" t="s">
        <v>187</v>
      </c>
      <c r="Y212" s="49">
        <f>B212+C212+D212+E212</f>
        <v>0</v>
      </c>
      <c r="Z212" s="49">
        <f t="shared" ref="Z212:Z223" si="385">B212+C212+D212+E212+F212+L212+Q212+R212+T212+S212</f>
        <v>0</v>
      </c>
      <c r="AA212" s="49">
        <f t="shared" ref="AA212:AA223" si="386">B212+C212+D212+E212+F212+G212+H212+J212+K212+L212+Q212+R212+T212+S212+I212</f>
        <v>0</v>
      </c>
      <c r="AB212" s="49">
        <f t="shared" ref="AB212:AB223" si="387">Y212+H212+F212+Q212+R212+T212+S212+I212</f>
        <v>0</v>
      </c>
      <c r="AC212" s="49">
        <f t="shared" ref="AC212:AC223" si="388">B212+2*C212+3*D212+4*E212</f>
        <v>0</v>
      </c>
      <c r="AD212" s="49">
        <f t="shared" ref="AD212:AD223" si="389">Y212+J212+K212</f>
        <v>0</v>
      </c>
      <c r="AE212" s="49">
        <f t="shared" ref="AE212:AE223" si="390">M212+Q212+U212+V212</f>
        <v>0</v>
      </c>
      <c r="AF212" s="49">
        <f t="shared" ref="AF212:AF223" si="391">O212+R212+W212+S212+I212</f>
        <v>0</v>
      </c>
      <c r="AG212" s="49">
        <f>T212+P212</f>
        <v>0</v>
      </c>
      <c r="AH212" s="65"/>
      <c r="AI212" s="66" t="str">
        <f t="shared" ref="AI212:AI221" si="392">IF(Z212=0,"NA",Y212/Z212)</f>
        <v>NA</v>
      </c>
      <c r="AJ212" s="66"/>
      <c r="AK212" s="66" t="str">
        <f>IF(AA212=0,"NA",(Y212+J212+K212)/AA212)</f>
        <v>NA</v>
      </c>
      <c r="AL212" s="66" t="str">
        <f t="shared" ref="AL212:AL221" si="393">IFERROR(AC212/Z212,"NA")</f>
        <v>NA</v>
      </c>
      <c r="AM212" s="66" t="str">
        <f>IFERROR(AK212+AL212,"NA")</f>
        <v>NA</v>
      </c>
      <c r="AN212" s="65" t="str">
        <f t="shared" ref="AN212:AN221" si="394">IFERROR(L212/AA212,"NA")</f>
        <v>NA</v>
      </c>
      <c r="AO212" s="65" t="str">
        <f>IFERROR((J212+K212)/AA212,"NA")</f>
        <v>NA</v>
      </c>
      <c r="AP212" s="65" t="str">
        <f t="shared" ref="AP212:AP221" si="395">IFERROR(AB212/AA212,"NA")</f>
        <v>NA</v>
      </c>
      <c r="AQ212" s="65"/>
      <c r="AR212" s="65"/>
      <c r="AS212" s="65"/>
      <c r="AT212" s="66" t="str">
        <f t="shared" ref="AT212:AT221" si="396">IFERROR((H212+Q212+R212)/AB212,"NA")</f>
        <v>NA</v>
      </c>
      <c r="AU212" s="66" t="str">
        <f t="shared" ref="AU212:AU221" si="397">IFERROR((H212+Q212+R212+U212+W212)/AB212,"NA")</f>
        <v>NA</v>
      </c>
      <c r="AV212" s="66" t="str">
        <f t="shared" ref="AV212:AV221" si="398">IFERROR((F212+Y212)/AB212,"NA")</f>
        <v>NA</v>
      </c>
      <c r="AW212" s="66" t="str">
        <f t="shared" ref="AW212:AW221" si="399">IFERROR(Y212/AB212,"NA")</f>
        <v>NA</v>
      </c>
      <c r="AX212" s="66" t="str">
        <f>IFERROR(AL212-AI212,"NA")</f>
        <v>NA</v>
      </c>
      <c r="AY212" s="67" t="e">
        <f t="shared" ref="AY212:AY221" si="400">(AD212+F212+G212)/AA212</f>
        <v>#DIV/0!</v>
      </c>
    </row>
    <row r="213" spans="1:51" x14ac:dyDescent="0.2">
      <c r="A213" s="52" t="s">
        <v>188</v>
      </c>
      <c r="Y213" s="49">
        <f t="shared" ref="Y213:Y223" si="401">B213+C213+D213+E213</f>
        <v>0</v>
      </c>
      <c r="Z213" s="49">
        <f t="shared" si="385"/>
        <v>0</v>
      </c>
      <c r="AA213" s="49">
        <f t="shared" si="386"/>
        <v>0</v>
      </c>
      <c r="AB213" s="49">
        <f t="shared" si="387"/>
        <v>0</v>
      </c>
      <c r="AC213" s="49">
        <f t="shared" si="388"/>
        <v>0</v>
      </c>
      <c r="AD213" s="49">
        <f t="shared" si="389"/>
        <v>0</v>
      </c>
      <c r="AE213" s="49">
        <f t="shared" si="390"/>
        <v>0</v>
      </c>
      <c r="AF213" s="49">
        <f t="shared" si="391"/>
        <v>0</v>
      </c>
      <c r="AG213" s="49">
        <f t="shared" ref="AG213:AG223" si="402">T213+P213</f>
        <v>0</v>
      </c>
      <c r="AH213" s="65"/>
      <c r="AI213" s="66" t="str">
        <f t="shared" si="392"/>
        <v>NA</v>
      </c>
      <c r="AJ213" s="66"/>
      <c r="AK213" s="66" t="str">
        <f t="shared" ref="AK213:AK221" si="403">IF(AA213=0,"NA",(Y213+J213+K213)/AA213)</f>
        <v>NA</v>
      </c>
      <c r="AL213" s="66" t="str">
        <f t="shared" si="393"/>
        <v>NA</v>
      </c>
      <c r="AM213" s="66" t="str">
        <f t="shared" ref="AM213:AM224" si="404">IFERROR(AK213+AL213,"NA")</f>
        <v>NA</v>
      </c>
      <c r="AN213" s="65" t="str">
        <f t="shared" si="394"/>
        <v>NA</v>
      </c>
      <c r="AO213" s="65" t="str">
        <f t="shared" ref="AO213:AO221" si="405">IFERROR((J213+K213)/AA213,"NA")</f>
        <v>NA</v>
      </c>
      <c r="AP213" s="65" t="str">
        <f t="shared" si="395"/>
        <v>NA</v>
      </c>
      <c r="AQ213" s="65"/>
      <c r="AR213" s="65"/>
      <c r="AS213" s="65"/>
      <c r="AT213" s="66" t="str">
        <f t="shared" si="396"/>
        <v>NA</v>
      </c>
      <c r="AU213" s="66" t="str">
        <f t="shared" si="397"/>
        <v>NA</v>
      </c>
      <c r="AV213" s="66" t="str">
        <f t="shared" si="398"/>
        <v>NA</v>
      </c>
      <c r="AW213" s="66" t="str">
        <f t="shared" si="399"/>
        <v>NA</v>
      </c>
      <c r="AX213" s="66" t="str">
        <f t="shared" ref="AX213:AX224" si="406">IFERROR(AL213-AI213,"NA")</f>
        <v>NA</v>
      </c>
      <c r="AY213" s="67" t="e">
        <f t="shared" si="400"/>
        <v>#DIV/0!</v>
      </c>
    </row>
    <row r="214" spans="1:51" x14ac:dyDescent="0.2">
      <c r="A214" s="52" t="s">
        <v>189</v>
      </c>
      <c r="Y214" s="49">
        <f t="shared" si="401"/>
        <v>0</v>
      </c>
      <c r="Z214" s="49">
        <f t="shared" si="385"/>
        <v>0</v>
      </c>
      <c r="AA214" s="49">
        <f t="shared" si="386"/>
        <v>0</v>
      </c>
      <c r="AB214" s="49">
        <f t="shared" si="387"/>
        <v>0</v>
      </c>
      <c r="AC214" s="49">
        <f t="shared" si="388"/>
        <v>0</v>
      </c>
      <c r="AD214" s="49">
        <f t="shared" si="389"/>
        <v>0</v>
      </c>
      <c r="AE214" s="49">
        <f t="shared" si="390"/>
        <v>0</v>
      </c>
      <c r="AF214" s="49">
        <f t="shared" si="391"/>
        <v>0</v>
      </c>
      <c r="AG214" s="49">
        <f t="shared" si="402"/>
        <v>0</v>
      </c>
      <c r="AH214" s="65"/>
      <c r="AI214" s="66" t="str">
        <f t="shared" si="392"/>
        <v>NA</v>
      </c>
      <c r="AJ214" s="66"/>
      <c r="AK214" s="66" t="str">
        <f t="shared" si="403"/>
        <v>NA</v>
      </c>
      <c r="AL214" s="66" t="str">
        <f t="shared" si="393"/>
        <v>NA</v>
      </c>
      <c r="AM214" s="66" t="str">
        <f t="shared" si="404"/>
        <v>NA</v>
      </c>
      <c r="AN214" s="65" t="str">
        <f t="shared" si="394"/>
        <v>NA</v>
      </c>
      <c r="AO214" s="65" t="str">
        <f t="shared" si="405"/>
        <v>NA</v>
      </c>
      <c r="AP214" s="65" t="str">
        <f t="shared" si="395"/>
        <v>NA</v>
      </c>
      <c r="AQ214" s="65"/>
      <c r="AR214" s="65"/>
      <c r="AS214" s="65"/>
      <c r="AT214" s="66" t="str">
        <f t="shared" si="396"/>
        <v>NA</v>
      </c>
      <c r="AU214" s="66" t="str">
        <f t="shared" si="397"/>
        <v>NA</v>
      </c>
      <c r="AV214" s="66" t="str">
        <f t="shared" si="398"/>
        <v>NA</v>
      </c>
      <c r="AW214" s="66" t="str">
        <f t="shared" si="399"/>
        <v>NA</v>
      </c>
      <c r="AX214" s="66" t="str">
        <f t="shared" si="406"/>
        <v>NA</v>
      </c>
      <c r="AY214" s="67" t="e">
        <f t="shared" si="400"/>
        <v>#DIV/0!</v>
      </c>
    </row>
    <row r="215" spans="1:51" x14ac:dyDescent="0.2">
      <c r="A215" s="52" t="s">
        <v>190</v>
      </c>
      <c r="Y215" s="49">
        <f t="shared" si="401"/>
        <v>0</v>
      </c>
      <c r="Z215" s="49">
        <f t="shared" si="385"/>
        <v>0</v>
      </c>
      <c r="AA215" s="49">
        <f t="shared" si="386"/>
        <v>0</v>
      </c>
      <c r="AB215" s="49">
        <f t="shared" si="387"/>
        <v>0</v>
      </c>
      <c r="AC215" s="49">
        <f t="shared" si="388"/>
        <v>0</v>
      </c>
      <c r="AD215" s="49">
        <f t="shared" si="389"/>
        <v>0</v>
      </c>
      <c r="AE215" s="49">
        <f t="shared" si="390"/>
        <v>0</v>
      </c>
      <c r="AF215" s="49">
        <f t="shared" si="391"/>
        <v>0</v>
      </c>
      <c r="AG215" s="49">
        <f t="shared" si="402"/>
        <v>0</v>
      </c>
      <c r="AH215" s="65"/>
      <c r="AI215" s="66" t="str">
        <f t="shared" si="392"/>
        <v>NA</v>
      </c>
      <c r="AJ215" s="66"/>
      <c r="AK215" s="66" t="str">
        <f t="shared" si="403"/>
        <v>NA</v>
      </c>
      <c r="AL215" s="66" t="str">
        <f t="shared" si="393"/>
        <v>NA</v>
      </c>
      <c r="AM215" s="66" t="str">
        <f t="shared" si="404"/>
        <v>NA</v>
      </c>
      <c r="AN215" s="65" t="str">
        <f t="shared" si="394"/>
        <v>NA</v>
      </c>
      <c r="AO215" s="65" t="str">
        <f t="shared" si="405"/>
        <v>NA</v>
      </c>
      <c r="AP215" s="65" t="str">
        <f t="shared" si="395"/>
        <v>NA</v>
      </c>
      <c r="AQ215" s="65"/>
      <c r="AR215" s="65"/>
      <c r="AS215" s="65"/>
      <c r="AT215" s="66" t="str">
        <f t="shared" si="396"/>
        <v>NA</v>
      </c>
      <c r="AU215" s="66" t="str">
        <f t="shared" si="397"/>
        <v>NA</v>
      </c>
      <c r="AV215" s="66" t="str">
        <f t="shared" si="398"/>
        <v>NA</v>
      </c>
      <c r="AW215" s="66" t="str">
        <f t="shared" si="399"/>
        <v>NA</v>
      </c>
      <c r="AX215" s="66" t="str">
        <f t="shared" si="406"/>
        <v>NA</v>
      </c>
      <c r="AY215" s="67" t="e">
        <f t="shared" si="400"/>
        <v>#DIV/0!</v>
      </c>
    </row>
    <row r="216" spans="1:51" x14ac:dyDescent="0.2">
      <c r="A216" s="52" t="s">
        <v>191</v>
      </c>
      <c r="Y216" s="49">
        <f t="shared" si="401"/>
        <v>0</v>
      </c>
      <c r="Z216" s="49">
        <f t="shared" si="385"/>
        <v>0</v>
      </c>
      <c r="AA216" s="49">
        <f t="shared" si="386"/>
        <v>0</v>
      </c>
      <c r="AB216" s="49">
        <f t="shared" si="387"/>
        <v>0</v>
      </c>
      <c r="AC216" s="49">
        <f t="shared" si="388"/>
        <v>0</v>
      </c>
      <c r="AD216" s="49">
        <f t="shared" si="389"/>
        <v>0</v>
      </c>
      <c r="AE216" s="49">
        <f t="shared" si="390"/>
        <v>0</v>
      </c>
      <c r="AF216" s="49">
        <f t="shared" si="391"/>
        <v>0</v>
      </c>
      <c r="AG216" s="49">
        <f t="shared" si="402"/>
        <v>0</v>
      </c>
      <c r="AH216" s="65"/>
      <c r="AI216" s="66" t="str">
        <f t="shared" si="392"/>
        <v>NA</v>
      </c>
      <c r="AJ216" s="66"/>
      <c r="AK216" s="66" t="str">
        <f t="shared" si="403"/>
        <v>NA</v>
      </c>
      <c r="AL216" s="66" t="str">
        <f t="shared" si="393"/>
        <v>NA</v>
      </c>
      <c r="AM216" s="66" t="str">
        <f t="shared" si="404"/>
        <v>NA</v>
      </c>
      <c r="AN216" s="65" t="str">
        <f t="shared" si="394"/>
        <v>NA</v>
      </c>
      <c r="AO216" s="65" t="str">
        <f t="shared" si="405"/>
        <v>NA</v>
      </c>
      <c r="AP216" s="65" t="str">
        <f t="shared" si="395"/>
        <v>NA</v>
      </c>
      <c r="AQ216" s="65"/>
      <c r="AR216" s="65"/>
      <c r="AS216" s="65"/>
      <c r="AT216" s="66" t="str">
        <f t="shared" si="396"/>
        <v>NA</v>
      </c>
      <c r="AU216" s="66" t="str">
        <f t="shared" si="397"/>
        <v>NA</v>
      </c>
      <c r="AV216" s="66" t="str">
        <f t="shared" si="398"/>
        <v>NA</v>
      </c>
      <c r="AW216" s="66" t="str">
        <f t="shared" si="399"/>
        <v>NA</v>
      </c>
      <c r="AX216" s="66" t="str">
        <f t="shared" si="406"/>
        <v>NA</v>
      </c>
      <c r="AY216" s="67" t="e">
        <f t="shared" si="400"/>
        <v>#DIV/0!</v>
      </c>
    </row>
    <row r="217" spans="1:51" x14ac:dyDescent="0.2">
      <c r="A217" s="52" t="s">
        <v>192</v>
      </c>
      <c r="Y217" s="49">
        <f t="shared" si="401"/>
        <v>0</v>
      </c>
      <c r="Z217" s="49">
        <f t="shared" si="385"/>
        <v>0</v>
      </c>
      <c r="AA217" s="49">
        <f t="shared" si="386"/>
        <v>0</v>
      </c>
      <c r="AB217" s="49">
        <f t="shared" si="387"/>
        <v>0</v>
      </c>
      <c r="AC217" s="49">
        <f t="shared" si="388"/>
        <v>0</v>
      </c>
      <c r="AD217" s="49">
        <f t="shared" si="389"/>
        <v>0</v>
      </c>
      <c r="AE217" s="49">
        <f t="shared" si="390"/>
        <v>0</v>
      </c>
      <c r="AF217" s="49">
        <f t="shared" si="391"/>
        <v>0</v>
      </c>
      <c r="AG217" s="49">
        <f t="shared" si="402"/>
        <v>0</v>
      </c>
      <c r="AH217" s="65"/>
      <c r="AI217" s="66" t="str">
        <f t="shared" si="392"/>
        <v>NA</v>
      </c>
      <c r="AJ217" s="66"/>
      <c r="AK217" s="66" t="str">
        <f t="shared" si="403"/>
        <v>NA</v>
      </c>
      <c r="AL217" s="66" t="str">
        <f t="shared" si="393"/>
        <v>NA</v>
      </c>
      <c r="AM217" s="66" t="str">
        <f t="shared" si="404"/>
        <v>NA</v>
      </c>
      <c r="AN217" s="65" t="str">
        <f t="shared" si="394"/>
        <v>NA</v>
      </c>
      <c r="AO217" s="65" t="str">
        <f t="shared" si="405"/>
        <v>NA</v>
      </c>
      <c r="AP217" s="65" t="str">
        <f t="shared" si="395"/>
        <v>NA</v>
      </c>
      <c r="AQ217" s="65"/>
      <c r="AR217" s="65"/>
      <c r="AS217" s="65"/>
      <c r="AT217" s="66" t="str">
        <f t="shared" si="396"/>
        <v>NA</v>
      </c>
      <c r="AU217" s="66" t="str">
        <f t="shared" si="397"/>
        <v>NA</v>
      </c>
      <c r="AV217" s="66" t="str">
        <f t="shared" si="398"/>
        <v>NA</v>
      </c>
      <c r="AW217" s="66" t="str">
        <f t="shared" si="399"/>
        <v>NA</v>
      </c>
      <c r="AX217" s="66" t="str">
        <f t="shared" si="406"/>
        <v>NA</v>
      </c>
      <c r="AY217" s="67" t="e">
        <f t="shared" si="400"/>
        <v>#DIV/0!</v>
      </c>
    </row>
    <row r="218" spans="1:51" x14ac:dyDescent="0.2">
      <c r="A218" s="52" t="s">
        <v>193</v>
      </c>
      <c r="Y218" s="49">
        <f t="shared" si="401"/>
        <v>0</v>
      </c>
      <c r="Z218" s="49">
        <f t="shared" si="385"/>
        <v>0</v>
      </c>
      <c r="AA218" s="49">
        <f t="shared" si="386"/>
        <v>0</v>
      </c>
      <c r="AB218" s="49">
        <f t="shared" si="387"/>
        <v>0</v>
      </c>
      <c r="AC218" s="49">
        <f t="shared" si="388"/>
        <v>0</v>
      </c>
      <c r="AD218" s="49">
        <f t="shared" si="389"/>
        <v>0</v>
      </c>
      <c r="AE218" s="49">
        <f t="shared" si="390"/>
        <v>0</v>
      </c>
      <c r="AF218" s="49">
        <f t="shared" si="391"/>
        <v>0</v>
      </c>
      <c r="AG218" s="49">
        <f t="shared" si="402"/>
        <v>0</v>
      </c>
      <c r="AH218" s="65"/>
      <c r="AI218" s="66" t="str">
        <f t="shared" si="392"/>
        <v>NA</v>
      </c>
      <c r="AJ218" s="66"/>
      <c r="AK218" s="66" t="str">
        <f t="shared" si="403"/>
        <v>NA</v>
      </c>
      <c r="AL218" s="66" t="str">
        <f t="shared" si="393"/>
        <v>NA</v>
      </c>
      <c r="AM218" s="66" t="str">
        <f t="shared" si="404"/>
        <v>NA</v>
      </c>
      <c r="AN218" s="65" t="str">
        <f t="shared" si="394"/>
        <v>NA</v>
      </c>
      <c r="AO218" s="65" t="str">
        <f t="shared" si="405"/>
        <v>NA</v>
      </c>
      <c r="AP218" s="65" t="str">
        <f t="shared" si="395"/>
        <v>NA</v>
      </c>
      <c r="AQ218" s="65"/>
      <c r="AR218" s="65"/>
      <c r="AS218" s="65"/>
      <c r="AT218" s="66" t="str">
        <f t="shared" si="396"/>
        <v>NA</v>
      </c>
      <c r="AU218" s="66" t="str">
        <f t="shared" si="397"/>
        <v>NA</v>
      </c>
      <c r="AV218" s="66" t="str">
        <f t="shared" si="398"/>
        <v>NA</v>
      </c>
      <c r="AW218" s="66" t="str">
        <f t="shared" si="399"/>
        <v>NA</v>
      </c>
      <c r="AX218" s="66" t="str">
        <f t="shared" si="406"/>
        <v>NA</v>
      </c>
      <c r="AY218" s="67" t="e">
        <f t="shared" si="400"/>
        <v>#DIV/0!</v>
      </c>
    </row>
    <row r="219" spans="1:51" x14ac:dyDescent="0.2">
      <c r="A219" s="52" t="s">
        <v>194</v>
      </c>
      <c r="Y219" s="49">
        <f t="shared" si="401"/>
        <v>0</v>
      </c>
      <c r="Z219" s="49">
        <f t="shared" si="385"/>
        <v>0</v>
      </c>
      <c r="AA219" s="49">
        <f t="shared" si="386"/>
        <v>0</v>
      </c>
      <c r="AB219" s="49">
        <f t="shared" si="387"/>
        <v>0</v>
      </c>
      <c r="AC219" s="49">
        <f t="shared" si="388"/>
        <v>0</v>
      </c>
      <c r="AD219" s="49">
        <f t="shared" si="389"/>
        <v>0</v>
      </c>
      <c r="AE219" s="49">
        <f t="shared" si="390"/>
        <v>0</v>
      </c>
      <c r="AF219" s="49">
        <f t="shared" si="391"/>
        <v>0</v>
      </c>
      <c r="AG219" s="49">
        <f t="shared" si="402"/>
        <v>0</v>
      </c>
      <c r="AH219" s="65"/>
      <c r="AI219" s="66" t="str">
        <f t="shared" si="392"/>
        <v>NA</v>
      </c>
      <c r="AJ219" s="66"/>
      <c r="AK219" s="66" t="str">
        <f t="shared" si="403"/>
        <v>NA</v>
      </c>
      <c r="AL219" s="66" t="str">
        <f t="shared" si="393"/>
        <v>NA</v>
      </c>
      <c r="AM219" s="66" t="str">
        <f t="shared" si="404"/>
        <v>NA</v>
      </c>
      <c r="AN219" s="65" t="str">
        <f t="shared" si="394"/>
        <v>NA</v>
      </c>
      <c r="AO219" s="65" t="str">
        <f t="shared" si="405"/>
        <v>NA</v>
      </c>
      <c r="AP219" s="65" t="str">
        <f t="shared" si="395"/>
        <v>NA</v>
      </c>
      <c r="AQ219" s="65"/>
      <c r="AR219" s="65"/>
      <c r="AS219" s="65"/>
      <c r="AT219" s="66" t="str">
        <f t="shared" si="396"/>
        <v>NA</v>
      </c>
      <c r="AU219" s="66" t="str">
        <f t="shared" si="397"/>
        <v>NA</v>
      </c>
      <c r="AV219" s="66" t="str">
        <f t="shared" si="398"/>
        <v>NA</v>
      </c>
      <c r="AW219" s="66" t="str">
        <f t="shared" si="399"/>
        <v>NA</v>
      </c>
      <c r="AX219" s="66" t="str">
        <f t="shared" si="406"/>
        <v>NA</v>
      </c>
      <c r="AY219" s="67" t="e">
        <f t="shared" si="400"/>
        <v>#DIV/0!</v>
      </c>
    </row>
    <row r="220" spans="1:51" x14ac:dyDescent="0.2">
      <c r="A220" s="52" t="s">
        <v>195</v>
      </c>
      <c r="Y220" s="49">
        <f t="shared" si="401"/>
        <v>0</v>
      </c>
      <c r="Z220" s="49">
        <f t="shared" si="385"/>
        <v>0</v>
      </c>
      <c r="AA220" s="49">
        <f t="shared" si="386"/>
        <v>0</v>
      </c>
      <c r="AB220" s="49">
        <f t="shared" si="387"/>
        <v>0</v>
      </c>
      <c r="AC220" s="49">
        <f t="shared" si="388"/>
        <v>0</v>
      </c>
      <c r="AD220" s="49">
        <f t="shared" si="389"/>
        <v>0</v>
      </c>
      <c r="AE220" s="49">
        <f t="shared" si="390"/>
        <v>0</v>
      </c>
      <c r="AF220" s="49">
        <f t="shared" si="391"/>
        <v>0</v>
      </c>
      <c r="AG220" s="49">
        <f t="shared" si="402"/>
        <v>0</v>
      </c>
      <c r="AH220" s="65"/>
      <c r="AI220" s="66" t="str">
        <f t="shared" si="392"/>
        <v>NA</v>
      </c>
      <c r="AJ220" s="66"/>
      <c r="AK220" s="66" t="str">
        <f t="shared" si="403"/>
        <v>NA</v>
      </c>
      <c r="AL220" s="66" t="str">
        <f t="shared" si="393"/>
        <v>NA</v>
      </c>
      <c r="AM220" s="66" t="str">
        <f t="shared" si="404"/>
        <v>NA</v>
      </c>
      <c r="AN220" s="65" t="str">
        <f t="shared" si="394"/>
        <v>NA</v>
      </c>
      <c r="AO220" s="65" t="str">
        <f t="shared" si="405"/>
        <v>NA</v>
      </c>
      <c r="AP220" s="65" t="str">
        <f t="shared" si="395"/>
        <v>NA</v>
      </c>
      <c r="AQ220" s="65"/>
      <c r="AR220" s="65"/>
      <c r="AS220" s="65"/>
      <c r="AT220" s="66" t="str">
        <f t="shared" si="396"/>
        <v>NA</v>
      </c>
      <c r="AU220" s="66" t="str">
        <f t="shared" si="397"/>
        <v>NA</v>
      </c>
      <c r="AV220" s="66" t="str">
        <f t="shared" si="398"/>
        <v>NA</v>
      </c>
      <c r="AW220" s="66" t="str">
        <f t="shared" si="399"/>
        <v>NA</v>
      </c>
      <c r="AX220" s="66" t="str">
        <f t="shared" si="406"/>
        <v>NA</v>
      </c>
      <c r="AY220" s="67" t="e">
        <f t="shared" si="400"/>
        <v>#DIV/0!</v>
      </c>
    </row>
    <row r="221" spans="1:51" x14ac:dyDescent="0.2">
      <c r="A221" s="52" t="s">
        <v>196</v>
      </c>
      <c r="Y221" s="49">
        <f t="shared" si="401"/>
        <v>0</v>
      </c>
      <c r="Z221" s="49">
        <f t="shared" si="385"/>
        <v>0</v>
      </c>
      <c r="AA221" s="49">
        <f t="shared" si="386"/>
        <v>0</v>
      </c>
      <c r="AB221" s="49">
        <f t="shared" si="387"/>
        <v>0</v>
      </c>
      <c r="AC221" s="49">
        <f t="shared" si="388"/>
        <v>0</v>
      </c>
      <c r="AD221" s="49">
        <f t="shared" si="389"/>
        <v>0</v>
      </c>
      <c r="AE221" s="49">
        <f t="shared" si="390"/>
        <v>0</v>
      </c>
      <c r="AF221" s="49">
        <f t="shared" si="391"/>
        <v>0</v>
      </c>
      <c r="AG221" s="49">
        <f t="shared" si="402"/>
        <v>0</v>
      </c>
      <c r="AH221" s="65"/>
      <c r="AI221" s="66" t="str">
        <f t="shared" si="392"/>
        <v>NA</v>
      </c>
      <c r="AJ221" s="66"/>
      <c r="AK221" s="66" t="str">
        <f t="shared" si="403"/>
        <v>NA</v>
      </c>
      <c r="AL221" s="66" t="str">
        <f t="shared" si="393"/>
        <v>NA</v>
      </c>
      <c r="AM221" s="66" t="str">
        <f t="shared" si="404"/>
        <v>NA</v>
      </c>
      <c r="AN221" s="65" t="str">
        <f t="shared" si="394"/>
        <v>NA</v>
      </c>
      <c r="AO221" s="65" t="str">
        <f t="shared" si="405"/>
        <v>NA</v>
      </c>
      <c r="AP221" s="65" t="str">
        <f t="shared" si="395"/>
        <v>NA</v>
      </c>
      <c r="AQ221" s="65"/>
      <c r="AR221" s="65"/>
      <c r="AS221" s="65"/>
      <c r="AT221" s="66" t="str">
        <f t="shared" si="396"/>
        <v>NA</v>
      </c>
      <c r="AU221" s="66" t="str">
        <f t="shared" si="397"/>
        <v>NA</v>
      </c>
      <c r="AV221" s="66" t="str">
        <f t="shared" si="398"/>
        <v>NA</v>
      </c>
      <c r="AW221" s="66" t="str">
        <f t="shared" si="399"/>
        <v>NA</v>
      </c>
      <c r="AX221" s="66" t="str">
        <f t="shared" si="406"/>
        <v>NA</v>
      </c>
      <c r="AY221" s="67" t="e">
        <f t="shared" si="400"/>
        <v>#DIV/0!</v>
      </c>
    </row>
    <row r="222" spans="1:51" x14ac:dyDescent="0.2">
      <c r="A222" s="52"/>
      <c r="Y222" s="49">
        <f t="shared" si="401"/>
        <v>0</v>
      </c>
      <c r="Z222" s="49">
        <f t="shared" si="385"/>
        <v>0</v>
      </c>
      <c r="AA222" s="49">
        <f t="shared" si="386"/>
        <v>0</v>
      </c>
      <c r="AB222" s="49">
        <f t="shared" si="387"/>
        <v>0</v>
      </c>
      <c r="AC222" s="49">
        <f t="shared" si="388"/>
        <v>0</v>
      </c>
      <c r="AD222" s="49">
        <f t="shared" si="389"/>
        <v>0</v>
      </c>
      <c r="AE222" s="49">
        <f t="shared" si="390"/>
        <v>0</v>
      </c>
      <c r="AF222" s="49">
        <f t="shared" si="391"/>
        <v>0</v>
      </c>
      <c r="AG222" s="49">
        <f t="shared" si="402"/>
        <v>0</v>
      </c>
      <c r="AH222" s="65"/>
      <c r="AI222" s="66"/>
      <c r="AJ222" s="66"/>
      <c r="AK222" s="66"/>
      <c r="AL222" s="66"/>
      <c r="AM222" s="66"/>
      <c r="AN222" s="65"/>
      <c r="AO222" s="65"/>
      <c r="AP222" s="65"/>
      <c r="AQ222" s="65"/>
      <c r="AR222" s="65"/>
      <c r="AS222" s="65"/>
      <c r="AT222" s="66"/>
      <c r="AU222" s="66"/>
      <c r="AV222" s="66"/>
      <c r="AW222" s="66"/>
      <c r="AX222" s="66"/>
      <c r="AY222" s="67"/>
    </row>
    <row r="223" spans="1:51" x14ac:dyDescent="0.2">
      <c r="A223" s="52"/>
      <c r="Y223" s="49">
        <f t="shared" si="401"/>
        <v>0</v>
      </c>
      <c r="Z223" s="49">
        <f t="shared" si="385"/>
        <v>0</v>
      </c>
      <c r="AA223" s="49">
        <f t="shared" si="386"/>
        <v>0</v>
      </c>
      <c r="AB223" s="49">
        <f t="shared" si="387"/>
        <v>0</v>
      </c>
      <c r="AC223" s="49">
        <f t="shared" si="388"/>
        <v>0</v>
      </c>
      <c r="AD223" s="49">
        <f t="shared" si="389"/>
        <v>0</v>
      </c>
      <c r="AE223" s="49">
        <f t="shared" si="390"/>
        <v>0</v>
      </c>
      <c r="AF223" s="49">
        <f t="shared" si="391"/>
        <v>0</v>
      </c>
      <c r="AG223" s="49">
        <f t="shared" si="402"/>
        <v>0</v>
      </c>
      <c r="AH223" s="65"/>
      <c r="AI223" s="66" t="str">
        <f>IF(Z223=0,"NA",Y223/Z223)</f>
        <v>NA</v>
      </c>
      <c r="AJ223" s="66"/>
      <c r="AK223" s="66" t="str">
        <f>IF(AA223=0,"NA",(Y223+J223+K223)/AA223)</f>
        <v>NA</v>
      </c>
      <c r="AL223" s="66" t="str">
        <f>IFERROR(AC223/Z223,"NA")</f>
        <v>NA</v>
      </c>
      <c r="AM223" s="66" t="str">
        <f>IFERROR(AK223+AL223,"NA")</f>
        <v>NA</v>
      </c>
      <c r="AN223" s="65" t="str">
        <f>IFERROR(L223/AA223,"NA")</f>
        <v>NA</v>
      </c>
      <c r="AO223" s="65" t="str">
        <f>IFERROR((J223+K223)/AA223,"NA")</f>
        <v>NA</v>
      </c>
      <c r="AP223" s="65" t="str">
        <f>IFERROR(AB223/AA223,"NA")</f>
        <v>NA</v>
      </c>
      <c r="AQ223" s="65"/>
      <c r="AR223" s="65"/>
      <c r="AS223" s="65"/>
      <c r="AT223" s="66" t="str">
        <f>IFERROR((H223+Q223+R223)/AB223,"NA")</f>
        <v>NA</v>
      </c>
      <c r="AU223" s="66" t="str">
        <f>IFERROR((H223+Q223+R223+U223+W223)/AB223,"NA")</f>
        <v>NA</v>
      </c>
      <c r="AV223" s="66" t="str">
        <f>IFERROR((F223+Y223)/AB223,"NA")</f>
        <v>NA</v>
      </c>
      <c r="AW223" s="66" t="str">
        <f>IFERROR(Y223/AB223,"NA")</f>
        <v>NA</v>
      </c>
      <c r="AX223" s="66" t="str">
        <f>IFERROR(AL223-AI223,"NA")</f>
        <v>NA</v>
      </c>
      <c r="AY223" s="67" t="e">
        <f>(AD223+F223+G223)/AA223</f>
        <v>#DIV/0!</v>
      </c>
    </row>
    <row r="224" spans="1:51" x14ac:dyDescent="0.2">
      <c r="A224" s="54" t="s">
        <v>32</v>
      </c>
      <c r="B224" s="58">
        <f>SUM(B212:B223)</f>
        <v>0</v>
      </c>
      <c r="C224" s="58">
        <f t="shared" ref="C224:AG224" si="407">SUM(C212:C223)</f>
        <v>0</v>
      </c>
      <c r="D224" s="58">
        <f t="shared" si="407"/>
        <v>0</v>
      </c>
      <c r="E224" s="58">
        <f t="shared" si="407"/>
        <v>0</v>
      </c>
      <c r="F224" s="58">
        <f t="shared" si="407"/>
        <v>0</v>
      </c>
      <c r="G224" s="58">
        <f t="shared" si="407"/>
        <v>0</v>
      </c>
      <c r="H224" s="58">
        <f t="shared" si="407"/>
        <v>0</v>
      </c>
      <c r="I224" s="58">
        <f t="shared" si="407"/>
        <v>0</v>
      </c>
      <c r="J224" s="58">
        <f t="shared" si="407"/>
        <v>0</v>
      </c>
      <c r="K224" s="58">
        <f t="shared" si="407"/>
        <v>0</v>
      </c>
      <c r="L224" s="58">
        <f t="shared" si="407"/>
        <v>0</v>
      </c>
      <c r="M224" s="58">
        <f t="shared" si="407"/>
        <v>0</v>
      </c>
      <c r="N224" s="58">
        <f t="shared" si="407"/>
        <v>0</v>
      </c>
      <c r="O224" s="58">
        <f t="shared" si="407"/>
        <v>0</v>
      </c>
      <c r="P224" s="58">
        <f t="shared" si="407"/>
        <v>0</v>
      </c>
      <c r="Q224" s="58">
        <f t="shared" si="407"/>
        <v>0</v>
      </c>
      <c r="R224" s="58">
        <f t="shared" si="407"/>
        <v>0</v>
      </c>
      <c r="S224" s="58">
        <f t="shared" si="407"/>
        <v>0</v>
      </c>
      <c r="T224" s="58">
        <f t="shared" si="407"/>
        <v>0</v>
      </c>
      <c r="U224" s="58">
        <f t="shared" si="407"/>
        <v>0</v>
      </c>
      <c r="V224" s="58">
        <f t="shared" si="407"/>
        <v>0</v>
      </c>
      <c r="W224" s="58">
        <f t="shared" si="407"/>
        <v>0</v>
      </c>
      <c r="X224" s="58">
        <f t="shared" si="407"/>
        <v>0</v>
      </c>
      <c r="Y224" s="58">
        <f t="shared" si="407"/>
        <v>0</v>
      </c>
      <c r="Z224" s="58">
        <f t="shared" si="407"/>
        <v>0</v>
      </c>
      <c r="AA224" s="58">
        <f t="shared" si="407"/>
        <v>0</v>
      </c>
      <c r="AB224" s="58">
        <f>SUM(AB212:AB223)</f>
        <v>0</v>
      </c>
      <c r="AC224" s="58">
        <f>SUM(AC212:AC223)</f>
        <v>0</v>
      </c>
      <c r="AD224" s="58">
        <f>SUM(AD212:AD223)</f>
        <v>0</v>
      </c>
      <c r="AE224" s="58">
        <f t="shared" si="407"/>
        <v>0</v>
      </c>
      <c r="AF224" s="58">
        <f t="shared" si="407"/>
        <v>0</v>
      </c>
      <c r="AG224" s="58">
        <f t="shared" si="407"/>
        <v>0</v>
      </c>
      <c r="AH224" s="68"/>
      <c r="AI224" s="69" t="str">
        <f>IF(Z224=0,"NA",Y224/Z224)</f>
        <v>NA</v>
      </c>
      <c r="AJ224" s="69"/>
      <c r="AK224" s="69" t="str">
        <f>IF(AA224=0,"NA",(Y224+J224+K224)/AA224)</f>
        <v>NA</v>
      </c>
      <c r="AL224" s="69" t="str">
        <f>IFERROR(AC224/Z224,"NA")</f>
        <v>NA</v>
      </c>
      <c r="AM224" s="69" t="str">
        <f t="shared" si="404"/>
        <v>NA</v>
      </c>
      <c r="AN224" s="68" t="str">
        <f>IFERROR(L224/AA224,"NA")</f>
        <v>NA</v>
      </c>
      <c r="AO224" s="68" t="str">
        <f>IFERROR((J224+K224)/AA224,"NA")</f>
        <v>NA</v>
      </c>
      <c r="AP224" s="68" t="str">
        <f>IFERROR(AB224/AA224,"NA")</f>
        <v>NA</v>
      </c>
      <c r="AQ224" s="68"/>
      <c r="AR224" s="68"/>
      <c r="AS224" s="68"/>
      <c r="AT224" s="69" t="str">
        <f>IFERROR((H224+Q224+R224)/AB224,"NA")</f>
        <v>NA</v>
      </c>
      <c r="AU224" s="69" t="str">
        <f>IFERROR((H224+Q224+R224+U224+W224)/AB224,"NA")</f>
        <v>NA</v>
      </c>
      <c r="AV224" s="69" t="str">
        <f>IFERROR((F224+Y224)/AB224,"NA")</f>
        <v>NA</v>
      </c>
      <c r="AW224" s="69" t="str">
        <f>IFERROR(Y224/AB224,"NA")</f>
        <v>NA</v>
      </c>
      <c r="AX224" s="69" t="str">
        <f t="shared" si="406"/>
        <v>NA</v>
      </c>
      <c r="AY224" s="70" t="e">
        <f>(AD224+F224+G224)/AA224</f>
        <v>#DIV/0!</v>
      </c>
    </row>
    <row r="226" spans="1:51" hidden="1" x14ac:dyDescent="0.2">
      <c r="A226" s="47" t="s">
        <v>154</v>
      </c>
    </row>
    <row r="227" spans="1:51" hidden="1" x14ac:dyDescent="0.2">
      <c r="A227" s="56"/>
      <c r="B227" s="59" t="s">
        <v>5</v>
      </c>
      <c r="C227" s="59" t="s">
        <v>6</v>
      </c>
      <c r="D227" s="59" t="s">
        <v>7</v>
      </c>
      <c r="E227" s="59" t="s">
        <v>8</v>
      </c>
      <c r="F227" s="59" t="s">
        <v>18</v>
      </c>
      <c r="G227" s="59" t="s">
        <v>19</v>
      </c>
      <c r="H227" s="59" t="s">
        <v>9</v>
      </c>
      <c r="I227" s="59" t="s">
        <v>169</v>
      </c>
      <c r="J227" s="59" t="s">
        <v>10</v>
      </c>
      <c r="K227" s="59" t="s">
        <v>11</v>
      </c>
      <c r="L227" s="59" t="s">
        <v>12</v>
      </c>
      <c r="M227" s="59" t="s">
        <v>20</v>
      </c>
      <c r="N227" s="59"/>
      <c r="O227" s="59" t="s">
        <v>21</v>
      </c>
      <c r="P227" s="59" t="s">
        <v>74</v>
      </c>
      <c r="Q227" s="59" t="s">
        <v>22</v>
      </c>
      <c r="R227" s="59" t="s">
        <v>23</v>
      </c>
      <c r="S227" s="59" t="s">
        <v>168</v>
      </c>
      <c r="T227" s="59" t="s">
        <v>75</v>
      </c>
      <c r="U227" s="59" t="s">
        <v>27</v>
      </c>
      <c r="V227" s="59" t="s">
        <v>172</v>
      </c>
      <c r="W227" s="59" t="s">
        <v>28</v>
      </c>
      <c r="X227" s="59" t="s">
        <v>170</v>
      </c>
      <c r="Y227" s="59" t="s">
        <v>29</v>
      </c>
      <c r="Z227" s="59" t="s">
        <v>4</v>
      </c>
      <c r="AA227" s="59" t="s">
        <v>13</v>
      </c>
      <c r="AB227" s="59" t="s">
        <v>26</v>
      </c>
      <c r="AC227" s="59" t="s">
        <v>30</v>
      </c>
      <c r="AD227" s="59" t="s">
        <v>31</v>
      </c>
      <c r="AE227" s="59" t="s">
        <v>24</v>
      </c>
      <c r="AF227" s="59" t="s">
        <v>25</v>
      </c>
      <c r="AG227" s="59" t="s">
        <v>76</v>
      </c>
      <c r="AH227" s="73"/>
      <c r="AI227" s="71" t="s">
        <v>14</v>
      </c>
      <c r="AJ227" s="71"/>
      <c r="AK227" s="71" t="s">
        <v>15</v>
      </c>
      <c r="AL227" s="71" t="s">
        <v>16</v>
      </c>
      <c r="AM227" s="71" t="s">
        <v>17</v>
      </c>
      <c r="AN227" s="71" t="s">
        <v>44</v>
      </c>
      <c r="AO227" s="71" t="s">
        <v>43</v>
      </c>
      <c r="AP227" s="71" t="s">
        <v>40</v>
      </c>
      <c r="AQ227" s="73"/>
      <c r="AR227" s="73"/>
      <c r="AS227" s="73"/>
      <c r="AT227" s="71" t="s">
        <v>47</v>
      </c>
      <c r="AU227" s="71" t="s">
        <v>48</v>
      </c>
      <c r="AV227" s="71" t="s">
        <v>51</v>
      </c>
      <c r="AW227" s="71" t="s">
        <v>49</v>
      </c>
      <c r="AX227" s="63" t="s">
        <v>50</v>
      </c>
      <c r="AY227" s="64" t="s">
        <v>60</v>
      </c>
    </row>
    <row r="228" spans="1:51" hidden="1" x14ac:dyDescent="0.2">
      <c r="A228" s="52" t="s">
        <v>158</v>
      </c>
      <c r="Y228" s="49">
        <f>B228+C228+D228+E228</f>
        <v>0</v>
      </c>
      <c r="Z228" s="49">
        <f t="shared" ref="Z228:Z239" si="408">B228+C228+D228+E228+F228+L228+Q228+R228+T228+S228</f>
        <v>0</v>
      </c>
      <c r="AA228" s="49">
        <f t="shared" ref="AA228:AA239" si="409">B228+C228+D228+E228+F228+G228+H228+J228+K228+L228+Q228+R228+T228+S228+I228</f>
        <v>0</v>
      </c>
      <c r="AB228" s="49">
        <f t="shared" ref="AB228:AB239" si="410">Y228+H228+F228+Q228+R228+T228+S228+I228</f>
        <v>0</v>
      </c>
      <c r="AC228" s="49">
        <f t="shared" ref="AC228:AC239" si="411">B228+2*C228+3*D228+4*E228</f>
        <v>0</v>
      </c>
      <c r="AD228" s="49">
        <f t="shared" ref="AD228:AD239" si="412">Y228+J228+K228</f>
        <v>0</v>
      </c>
      <c r="AE228" s="49">
        <f t="shared" ref="AE228:AE239" si="413">M228+Q228+U228+V228</f>
        <v>0</v>
      </c>
      <c r="AF228" s="49">
        <f t="shared" ref="AF228:AF239" si="414">O228+R228+W228+S228+I228</f>
        <v>0</v>
      </c>
      <c r="AG228" s="49">
        <f>T228+P228</f>
        <v>0</v>
      </c>
      <c r="AH228" s="65"/>
      <c r="AI228" s="66" t="str">
        <f t="shared" ref="AI228:AI237" si="415">IF(Z228=0,"NA",Y228/Z228)</f>
        <v>NA</v>
      </c>
      <c r="AJ228" s="66"/>
      <c r="AK228" s="66" t="str">
        <f t="shared" ref="AK228:AK237" si="416">IF(AA228=0,"NA",(Y228+J228+K228)/AA228)</f>
        <v>NA</v>
      </c>
      <c r="AL228" s="66" t="str">
        <f t="shared" ref="AL228:AL237" si="417">IFERROR(AC228/Z228,"NA")</f>
        <v>NA</v>
      </c>
      <c r="AM228" s="66" t="str">
        <f>IFERROR(AK228+AL228,"NA")</f>
        <v>NA</v>
      </c>
      <c r="AN228" s="65" t="str">
        <f t="shared" ref="AN228:AN237" si="418">IFERROR(L228/AA228,"NA")</f>
        <v>NA</v>
      </c>
      <c r="AO228" s="65" t="str">
        <f t="shared" ref="AO228:AO237" si="419">IFERROR((J228+K228)/AA228,"NA")</f>
        <v>NA</v>
      </c>
      <c r="AP228" s="65" t="str">
        <f t="shared" ref="AP228:AP237" si="420">IFERROR(AB228/AA228,"NA")</f>
        <v>NA</v>
      </c>
      <c r="AQ228" s="65"/>
      <c r="AR228" s="65"/>
      <c r="AS228" s="65"/>
      <c r="AT228" s="66" t="str">
        <f t="shared" ref="AT228:AT237" si="421">IFERROR((H228+Q228+R228)/AB228,"NA")</f>
        <v>NA</v>
      </c>
      <c r="AU228" s="66" t="str">
        <f t="shared" ref="AU228:AU237" si="422">IFERROR((H228+Q228+R228+U228+W228)/AB228,"NA")</f>
        <v>NA</v>
      </c>
      <c r="AV228" s="66" t="str">
        <f t="shared" ref="AV228:AV237" si="423">IFERROR((F228+Y228)/AB228,"NA")</f>
        <v>NA</v>
      </c>
      <c r="AW228" s="66" t="str">
        <f t="shared" ref="AW228:AW237" si="424">IFERROR(Y228/AB228,"NA")</f>
        <v>NA</v>
      </c>
      <c r="AX228" s="66" t="str">
        <f>IFERROR(AL228-AI228,"NA")</f>
        <v>NA</v>
      </c>
      <c r="AY228" s="67" t="e">
        <f t="shared" ref="AY228:AY237" si="425">(AD228+F228+G228)/AA228</f>
        <v>#DIV/0!</v>
      </c>
    </row>
    <row r="229" spans="1:51" hidden="1" x14ac:dyDescent="0.2">
      <c r="A229" s="52" t="s">
        <v>159</v>
      </c>
      <c r="Y229" s="49">
        <f t="shared" ref="Y229:Y239" si="426">B229+C229+D229+E229</f>
        <v>0</v>
      </c>
      <c r="Z229" s="49">
        <f t="shared" si="408"/>
        <v>0</v>
      </c>
      <c r="AA229" s="49">
        <f t="shared" si="409"/>
        <v>0</v>
      </c>
      <c r="AB229" s="49">
        <f t="shared" si="410"/>
        <v>0</v>
      </c>
      <c r="AC229" s="49">
        <f t="shared" si="411"/>
        <v>0</v>
      </c>
      <c r="AD229" s="49">
        <f t="shared" si="412"/>
        <v>0</v>
      </c>
      <c r="AE229" s="49">
        <f t="shared" si="413"/>
        <v>0</v>
      </c>
      <c r="AF229" s="49">
        <f t="shared" si="414"/>
        <v>0</v>
      </c>
      <c r="AG229" s="49">
        <f t="shared" ref="AG229:AG239" si="427">T229+P229</f>
        <v>0</v>
      </c>
      <c r="AH229" s="65"/>
      <c r="AI229" s="66" t="str">
        <f t="shared" si="415"/>
        <v>NA</v>
      </c>
      <c r="AJ229" s="66"/>
      <c r="AK229" s="66" t="str">
        <f t="shared" si="416"/>
        <v>NA</v>
      </c>
      <c r="AL229" s="66" t="str">
        <f t="shared" si="417"/>
        <v>NA</v>
      </c>
      <c r="AM229" s="66" t="str">
        <f t="shared" ref="AM229:AM240" si="428">IFERROR(AK229+AL229,"NA")</f>
        <v>NA</v>
      </c>
      <c r="AN229" s="65" t="str">
        <f t="shared" si="418"/>
        <v>NA</v>
      </c>
      <c r="AO229" s="65" t="str">
        <f t="shared" si="419"/>
        <v>NA</v>
      </c>
      <c r="AP229" s="65" t="str">
        <f t="shared" si="420"/>
        <v>NA</v>
      </c>
      <c r="AQ229" s="65"/>
      <c r="AR229" s="65"/>
      <c r="AS229" s="65"/>
      <c r="AT229" s="66" t="str">
        <f t="shared" si="421"/>
        <v>NA</v>
      </c>
      <c r="AU229" s="66" t="str">
        <f t="shared" si="422"/>
        <v>NA</v>
      </c>
      <c r="AV229" s="66" t="str">
        <f t="shared" si="423"/>
        <v>NA</v>
      </c>
      <c r="AW229" s="66" t="str">
        <f t="shared" si="424"/>
        <v>NA</v>
      </c>
      <c r="AX229" s="66" t="str">
        <f t="shared" ref="AX229:AX240" si="429">IFERROR(AL229-AI229,"NA")</f>
        <v>NA</v>
      </c>
      <c r="AY229" s="67" t="e">
        <f t="shared" si="425"/>
        <v>#DIV/0!</v>
      </c>
    </row>
    <row r="230" spans="1:51" hidden="1" x14ac:dyDescent="0.2">
      <c r="A230" s="52" t="s">
        <v>160</v>
      </c>
      <c r="Y230" s="49">
        <f t="shared" si="426"/>
        <v>0</v>
      </c>
      <c r="Z230" s="49">
        <f t="shared" si="408"/>
        <v>0</v>
      </c>
      <c r="AA230" s="49">
        <f t="shared" si="409"/>
        <v>0</v>
      </c>
      <c r="AB230" s="49">
        <f t="shared" si="410"/>
        <v>0</v>
      </c>
      <c r="AC230" s="49">
        <f t="shared" si="411"/>
        <v>0</v>
      </c>
      <c r="AD230" s="49">
        <f t="shared" si="412"/>
        <v>0</v>
      </c>
      <c r="AE230" s="49">
        <f t="shared" si="413"/>
        <v>0</v>
      </c>
      <c r="AF230" s="49">
        <f t="shared" si="414"/>
        <v>0</v>
      </c>
      <c r="AG230" s="49">
        <f t="shared" si="427"/>
        <v>0</v>
      </c>
      <c r="AH230" s="65"/>
      <c r="AI230" s="66" t="str">
        <f t="shared" si="415"/>
        <v>NA</v>
      </c>
      <c r="AJ230" s="66"/>
      <c r="AK230" s="66" t="str">
        <f t="shared" si="416"/>
        <v>NA</v>
      </c>
      <c r="AL230" s="66" t="str">
        <f t="shared" si="417"/>
        <v>NA</v>
      </c>
      <c r="AM230" s="66" t="str">
        <f t="shared" si="428"/>
        <v>NA</v>
      </c>
      <c r="AN230" s="65" t="str">
        <f t="shared" si="418"/>
        <v>NA</v>
      </c>
      <c r="AO230" s="65" t="str">
        <f t="shared" si="419"/>
        <v>NA</v>
      </c>
      <c r="AP230" s="65" t="str">
        <f t="shared" si="420"/>
        <v>NA</v>
      </c>
      <c r="AQ230" s="65"/>
      <c r="AR230" s="65"/>
      <c r="AS230" s="65"/>
      <c r="AT230" s="66" t="str">
        <f t="shared" si="421"/>
        <v>NA</v>
      </c>
      <c r="AU230" s="66" t="str">
        <f t="shared" si="422"/>
        <v>NA</v>
      </c>
      <c r="AV230" s="66" t="str">
        <f t="shared" si="423"/>
        <v>NA</v>
      </c>
      <c r="AW230" s="66" t="str">
        <f t="shared" si="424"/>
        <v>NA</v>
      </c>
      <c r="AX230" s="66" t="str">
        <f t="shared" si="429"/>
        <v>NA</v>
      </c>
      <c r="AY230" s="67" t="e">
        <f t="shared" si="425"/>
        <v>#DIV/0!</v>
      </c>
    </row>
    <row r="231" spans="1:51" hidden="1" x14ac:dyDescent="0.2">
      <c r="A231" s="52" t="s">
        <v>161</v>
      </c>
      <c r="Y231" s="49">
        <f t="shared" si="426"/>
        <v>0</v>
      </c>
      <c r="Z231" s="49">
        <f t="shared" si="408"/>
        <v>0</v>
      </c>
      <c r="AA231" s="49">
        <f t="shared" si="409"/>
        <v>0</v>
      </c>
      <c r="AB231" s="49">
        <f t="shared" si="410"/>
        <v>0</v>
      </c>
      <c r="AC231" s="49">
        <f t="shared" si="411"/>
        <v>0</v>
      </c>
      <c r="AD231" s="49">
        <f t="shared" si="412"/>
        <v>0</v>
      </c>
      <c r="AE231" s="49">
        <f t="shared" si="413"/>
        <v>0</v>
      </c>
      <c r="AF231" s="49">
        <f t="shared" si="414"/>
        <v>0</v>
      </c>
      <c r="AG231" s="49">
        <f t="shared" si="427"/>
        <v>0</v>
      </c>
      <c r="AH231" s="65"/>
      <c r="AI231" s="66" t="str">
        <f t="shared" si="415"/>
        <v>NA</v>
      </c>
      <c r="AJ231" s="66"/>
      <c r="AK231" s="66" t="str">
        <f t="shared" si="416"/>
        <v>NA</v>
      </c>
      <c r="AL231" s="66" t="str">
        <f t="shared" si="417"/>
        <v>NA</v>
      </c>
      <c r="AM231" s="66" t="str">
        <f t="shared" si="428"/>
        <v>NA</v>
      </c>
      <c r="AN231" s="65" t="str">
        <f t="shared" si="418"/>
        <v>NA</v>
      </c>
      <c r="AO231" s="65" t="str">
        <f t="shared" si="419"/>
        <v>NA</v>
      </c>
      <c r="AP231" s="65" t="str">
        <f t="shared" si="420"/>
        <v>NA</v>
      </c>
      <c r="AQ231" s="65"/>
      <c r="AR231" s="65"/>
      <c r="AS231" s="65"/>
      <c r="AT231" s="66" t="str">
        <f t="shared" si="421"/>
        <v>NA</v>
      </c>
      <c r="AU231" s="66" t="str">
        <f t="shared" si="422"/>
        <v>NA</v>
      </c>
      <c r="AV231" s="66" t="str">
        <f t="shared" si="423"/>
        <v>NA</v>
      </c>
      <c r="AW231" s="66" t="str">
        <f t="shared" si="424"/>
        <v>NA</v>
      </c>
      <c r="AX231" s="66" t="str">
        <f t="shared" si="429"/>
        <v>NA</v>
      </c>
      <c r="AY231" s="67" t="e">
        <f t="shared" si="425"/>
        <v>#DIV/0!</v>
      </c>
    </row>
    <row r="232" spans="1:51" hidden="1" x14ac:dyDescent="0.2">
      <c r="A232" s="52" t="s">
        <v>162</v>
      </c>
      <c r="Y232" s="49">
        <f t="shared" si="426"/>
        <v>0</v>
      </c>
      <c r="Z232" s="49">
        <f t="shared" si="408"/>
        <v>0</v>
      </c>
      <c r="AA232" s="49">
        <f t="shared" si="409"/>
        <v>0</v>
      </c>
      <c r="AB232" s="49">
        <f t="shared" si="410"/>
        <v>0</v>
      </c>
      <c r="AC232" s="49">
        <f t="shared" si="411"/>
        <v>0</v>
      </c>
      <c r="AD232" s="49">
        <f t="shared" si="412"/>
        <v>0</v>
      </c>
      <c r="AE232" s="49">
        <f t="shared" si="413"/>
        <v>0</v>
      </c>
      <c r="AF232" s="49">
        <f t="shared" si="414"/>
        <v>0</v>
      </c>
      <c r="AG232" s="49">
        <f t="shared" si="427"/>
        <v>0</v>
      </c>
      <c r="AH232" s="65"/>
      <c r="AI232" s="66" t="str">
        <f t="shared" si="415"/>
        <v>NA</v>
      </c>
      <c r="AJ232" s="66"/>
      <c r="AK232" s="66" t="str">
        <f t="shared" si="416"/>
        <v>NA</v>
      </c>
      <c r="AL232" s="66" t="str">
        <f t="shared" si="417"/>
        <v>NA</v>
      </c>
      <c r="AM232" s="66" t="str">
        <f t="shared" si="428"/>
        <v>NA</v>
      </c>
      <c r="AN232" s="65" t="str">
        <f t="shared" si="418"/>
        <v>NA</v>
      </c>
      <c r="AO232" s="65" t="str">
        <f t="shared" si="419"/>
        <v>NA</v>
      </c>
      <c r="AP232" s="65" t="str">
        <f t="shared" si="420"/>
        <v>NA</v>
      </c>
      <c r="AQ232" s="65"/>
      <c r="AR232" s="65"/>
      <c r="AS232" s="65"/>
      <c r="AT232" s="66" t="str">
        <f t="shared" si="421"/>
        <v>NA</v>
      </c>
      <c r="AU232" s="66" t="str">
        <f t="shared" si="422"/>
        <v>NA</v>
      </c>
      <c r="AV232" s="66" t="str">
        <f t="shared" si="423"/>
        <v>NA</v>
      </c>
      <c r="AW232" s="66" t="str">
        <f t="shared" si="424"/>
        <v>NA</v>
      </c>
      <c r="AX232" s="66" t="str">
        <f t="shared" si="429"/>
        <v>NA</v>
      </c>
      <c r="AY232" s="67" t="e">
        <f t="shared" si="425"/>
        <v>#DIV/0!</v>
      </c>
    </row>
    <row r="233" spans="1:51" hidden="1" x14ac:dyDescent="0.2">
      <c r="A233" s="52" t="s">
        <v>163</v>
      </c>
      <c r="Y233" s="49">
        <f t="shared" si="426"/>
        <v>0</v>
      </c>
      <c r="Z233" s="49">
        <f t="shared" si="408"/>
        <v>0</v>
      </c>
      <c r="AA233" s="49">
        <f t="shared" si="409"/>
        <v>0</v>
      </c>
      <c r="AB233" s="49">
        <f t="shared" si="410"/>
        <v>0</v>
      </c>
      <c r="AC233" s="49">
        <f t="shared" si="411"/>
        <v>0</v>
      </c>
      <c r="AD233" s="49">
        <f t="shared" si="412"/>
        <v>0</v>
      </c>
      <c r="AE233" s="49">
        <f t="shared" si="413"/>
        <v>0</v>
      </c>
      <c r="AF233" s="49">
        <f t="shared" si="414"/>
        <v>0</v>
      </c>
      <c r="AG233" s="49">
        <f t="shared" si="427"/>
        <v>0</v>
      </c>
      <c r="AH233" s="65"/>
      <c r="AI233" s="66" t="str">
        <f t="shared" si="415"/>
        <v>NA</v>
      </c>
      <c r="AJ233" s="66"/>
      <c r="AK233" s="66" t="str">
        <f t="shared" si="416"/>
        <v>NA</v>
      </c>
      <c r="AL233" s="66" t="str">
        <f t="shared" si="417"/>
        <v>NA</v>
      </c>
      <c r="AM233" s="66" t="str">
        <f t="shared" si="428"/>
        <v>NA</v>
      </c>
      <c r="AN233" s="65" t="str">
        <f t="shared" si="418"/>
        <v>NA</v>
      </c>
      <c r="AO233" s="65" t="str">
        <f t="shared" si="419"/>
        <v>NA</v>
      </c>
      <c r="AP233" s="65" t="str">
        <f t="shared" si="420"/>
        <v>NA</v>
      </c>
      <c r="AQ233" s="65"/>
      <c r="AR233" s="65"/>
      <c r="AS233" s="65"/>
      <c r="AT233" s="66" t="str">
        <f t="shared" si="421"/>
        <v>NA</v>
      </c>
      <c r="AU233" s="66" t="str">
        <f t="shared" si="422"/>
        <v>NA</v>
      </c>
      <c r="AV233" s="66" t="str">
        <f t="shared" si="423"/>
        <v>NA</v>
      </c>
      <c r="AW233" s="66" t="str">
        <f t="shared" si="424"/>
        <v>NA</v>
      </c>
      <c r="AX233" s="66" t="str">
        <f t="shared" si="429"/>
        <v>NA</v>
      </c>
      <c r="AY233" s="67" t="e">
        <f t="shared" si="425"/>
        <v>#DIV/0!</v>
      </c>
    </row>
    <row r="234" spans="1:51" hidden="1" x14ac:dyDescent="0.2">
      <c r="A234" s="52" t="s">
        <v>164</v>
      </c>
      <c r="Y234" s="49">
        <f t="shared" si="426"/>
        <v>0</v>
      </c>
      <c r="Z234" s="49">
        <f t="shared" si="408"/>
        <v>0</v>
      </c>
      <c r="AA234" s="49">
        <f t="shared" si="409"/>
        <v>0</v>
      </c>
      <c r="AB234" s="49">
        <f t="shared" si="410"/>
        <v>0</v>
      </c>
      <c r="AC234" s="49">
        <f t="shared" si="411"/>
        <v>0</v>
      </c>
      <c r="AD234" s="49">
        <f t="shared" si="412"/>
        <v>0</v>
      </c>
      <c r="AE234" s="49">
        <f t="shared" si="413"/>
        <v>0</v>
      </c>
      <c r="AF234" s="49">
        <f t="shared" si="414"/>
        <v>0</v>
      </c>
      <c r="AG234" s="49">
        <f t="shared" si="427"/>
        <v>0</v>
      </c>
      <c r="AH234" s="65"/>
      <c r="AI234" s="66" t="str">
        <f t="shared" si="415"/>
        <v>NA</v>
      </c>
      <c r="AJ234" s="66"/>
      <c r="AK234" s="66" t="str">
        <f t="shared" si="416"/>
        <v>NA</v>
      </c>
      <c r="AL234" s="66" t="str">
        <f t="shared" si="417"/>
        <v>NA</v>
      </c>
      <c r="AM234" s="66" t="str">
        <f t="shared" si="428"/>
        <v>NA</v>
      </c>
      <c r="AN234" s="65" t="str">
        <f t="shared" si="418"/>
        <v>NA</v>
      </c>
      <c r="AO234" s="65" t="str">
        <f t="shared" si="419"/>
        <v>NA</v>
      </c>
      <c r="AP234" s="65" t="str">
        <f t="shared" si="420"/>
        <v>NA</v>
      </c>
      <c r="AQ234" s="65"/>
      <c r="AR234" s="65"/>
      <c r="AS234" s="65"/>
      <c r="AT234" s="66" t="str">
        <f t="shared" si="421"/>
        <v>NA</v>
      </c>
      <c r="AU234" s="66" t="str">
        <f t="shared" si="422"/>
        <v>NA</v>
      </c>
      <c r="AV234" s="66" t="str">
        <f t="shared" si="423"/>
        <v>NA</v>
      </c>
      <c r="AW234" s="66" t="str">
        <f t="shared" si="424"/>
        <v>NA</v>
      </c>
      <c r="AX234" s="66" t="str">
        <f t="shared" si="429"/>
        <v>NA</v>
      </c>
      <c r="AY234" s="67" t="e">
        <f t="shared" si="425"/>
        <v>#DIV/0!</v>
      </c>
    </row>
    <row r="235" spans="1:51" hidden="1" x14ac:dyDescent="0.2">
      <c r="A235" s="52" t="s">
        <v>165</v>
      </c>
      <c r="Y235" s="49">
        <f t="shared" si="426"/>
        <v>0</v>
      </c>
      <c r="Z235" s="49">
        <f t="shared" si="408"/>
        <v>0</v>
      </c>
      <c r="AA235" s="49">
        <f t="shared" si="409"/>
        <v>0</v>
      </c>
      <c r="AB235" s="49">
        <f t="shared" si="410"/>
        <v>0</v>
      </c>
      <c r="AC235" s="49">
        <f t="shared" si="411"/>
        <v>0</v>
      </c>
      <c r="AD235" s="49">
        <f t="shared" si="412"/>
        <v>0</v>
      </c>
      <c r="AE235" s="49">
        <f t="shared" si="413"/>
        <v>0</v>
      </c>
      <c r="AF235" s="49">
        <f t="shared" si="414"/>
        <v>0</v>
      </c>
      <c r="AG235" s="49">
        <f t="shared" si="427"/>
        <v>0</v>
      </c>
      <c r="AH235" s="65"/>
      <c r="AI235" s="66" t="str">
        <f t="shared" si="415"/>
        <v>NA</v>
      </c>
      <c r="AJ235" s="66"/>
      <c r="AK235" s="66" t="str">
        <f t="shared" si="416"/>
        <v>NA</v>
      </c>
      <c r="AL235" s="66" t="str">
        <f t="shared" si="417"/>
        <v>NA</v>
      </c>
      <c r="AM235" s="66" t="str">
        <f t="shared" si="428"/>
        <v>NA</v>
      </c>
      <c r="AN235" s="65" t="str">
        <f t="shared" si="418"/>
        <v>NA</v>
      </c>
      <c r="AO235" s="65" t="str">
        <f t="shared" si="419"/>
        <v>NA</v>
      </c>
      <c r="AP235" s="65" t="str">
        <f t="shared" si="420"/>
        <v>NA</v>
      </c>
      <c r="AQ235" s="65"/>
      <c r="AR235" s="65"/>
      <c r="AS235" s="65"/>
      <c r="AT235" s="66" t="str">
        <f t="shared" si="421"/>
        <v>NA</v>
      </c>
      <c r="AU235" s="66" t="str">
        <f t="shared" si="422"/>
        <v>NA</v>
      </c>
      <c r="AV235" s="66" t="str">
        <f t="shared" si="423"/>
        <v>NA</v>
      </c>
      <c r="AW235" s="66" t="str">
        <f t="shared" si="424"/>
        <v>NA</v>
      </c>
      <c r="AX235" s="66" t="str">
        <f t="shared" si="429"/>
        <v>NA</v>
      </c>
      <c r="AY235" s="67" t="e">
        <f t="shared" si="425"/>
        <v>#DIV/0!</v>
      </c>
    </row>
    <row r="236" spans="1:51" hidden="1" x14ac:dyDescent="0.2">
      <c r="A236" s="52" t="s">
        <v>166</v>
      </c>
      <c r="Y236" s="49">
        <f t="shared" si="426"/>
        <v>0</v>
      </c>
      <c r="Z236" s="49">
        <f t="shared" si="408"/>
        <v>0</v>
      </c>
      <c r="AA236" s="49">
        <f t="shared" si="409"/>
        <v>0</v>
      </c>
      <c r="AB236" s="49">
        <f t="shared" si="410"/>
        <v>0</v>
      </c>
      <c r="AC236" s="49">
        <f t="shared" si="411"/>
        <v>0</v>
      </c>
      <c r="AD236" s="49">
        <f t="shared" si="412"/>
        <v>0</v>
      </c>
      <c r="AE236" s="49">
        <f t="shared" si="413"/>
        <v>0</v>
      </c>
      <c r="AF236" s="49">
        <f t="shared" si="414"/>
        <v>0</v>
      </c>
      <c r="AG236" s="49">
        <f t="shared" si="427"/>
        <v>0</v>
      </c>
      <c r="AH236" s="65"/>
      <c r="AI236" s="66" t="str">
        <f t="shared" si="415"/>
        <v>NA</v>
      </c>
      <c r="AJ236" s="66"/>
      <c r="AK236" s="66" t="str">
        <f t="shared" si="416"/>
        <v>NA</v>
      </c>
      <c r="AL236" s="66" t="str">
        <f t="shared" si="417"/>
        <v>NA</v>
      </c>
      <c r="AM236" s="66" t="str">
        <f t="shared" si="428"/>
        <v>NA</v>
      </c>
      <c r="AN236" s="65" t="str">
        <f t="shared" si="418"/>
        <v>NA</v>
      </c>
      <c r="AO236" s="65" t="str">
        <f t="shared" si="419"/>
        <v>NA</v>
      </c>
      <c r="AP236" s="65" t="str">
        <f t="shared" si="420"/>
        <v>NA</v>
      </c>
      <c r="AQ236" s="65"/>
      <c r="AR236" s="65"/>
      <c r="AS236" s="65"/>
      <c r="AT236" s="66" t="str">
        <f t="shared" si="421"/>
        <v>NA</v>
      </c>
      <c r="AU236" s="66" t="str">
        <f t="shared" si="422"/>
        <v>NA</v>
      </c>
      <c r="AV236" s="66" t="str">
        <f t="shared" si="423"/>
        <v>NA</v>
      </c>
      <c r="AW236" s="66" t="str">
        <f t="shared" si="424"/>
        <v>NA</v>
      </c>
      <c r="AX236" s="66" t="str">
        <f t="shared" si="429"/>
        <v>NA</v>
      </c>
      <c r="AY236" s="67" t="e">
        <f t="shared" si="425"/>
        <v>#DIV/0!</v>
      </c>
    </row>
    <row r="237" spans="1:51" hidden="1" x14ac:dyDescent="0.2">
      <c r="A237" s="52" t="s">
        <v>167</v>
      </c>
      <c r="Y237" s="49">
        <f t="shared" si="426"/>
        <v>0</v>
      </c>
      <c r="Z237" s="49">
        <f t="shared" si="408"/>
        <v>0</v>
      </c>
      <c r="AA237" s="49">
        <f t="shared" si="409"/>
        <v>0</v>
      </c>
      <c r="AB237" s="49">
        <f t="shared" si="410"/>
        <v>0</v>
      </c>
      <c r="AC237" s="49">
        <f t="shared" si="411"/>
        <v>0</v>
      </c>
      <c r="AD237" s="49">
        <f t="shared" si="412"/>
        <v>0</v>
      </c>
      <c r="AE237" s="49">
        <f t="shared" si="413"/>
        <v>0</v>
      </c>
      <c r="AF237" s="49">
        <f t="shared" si="414"/>
        <v>0</v>
      </c>
      <c r="AG237" s="49">
        <f t="shared" si="427"/>
        <v>0</v>
      </c>
      <c r="AH237" s="65"/>
      <c r="AI237" s="66" t="str">
        <f t="shared" si="415"/>
        <v>NA</v>
      </c>
      <c r="AJ237" s="66"/>
      <c r="AK237" s="66" t="str">
        <f t="shared" si="416"/>
        <v>NA</v>
      </c>
      <c r="AL237" s="66" t="str">
        <f t="shared" si="417"/>
        <v>NA</v>
      </c>
      <c r="AM237" s="66" t="str">
        <f t="shared" si="428"/>
        <v>NA</v>
      </c>
      <c r="AN237" s="65" t="str">
        <f t="shared" si="418"/>
        <v>NA</v>
      </c>
      <c r="AO237" s="65" t="str">
        <f t="shared" si="419"/>
        <v>NA</v>
      </c>
      <c r="AP237" s="65" t="str">
        <f t="shared" si="420"/>
        <v>NA</v>
      </c>
      <c r="AQ237" s="65"/>
      <c r="AR237" s="65"/>
      <c r="AS237" s="65"/>
      <c r="AT237" s="66" t="str">
        <f t="shared" si="421"/>
        <v>NA</v>
      </c>
      <c r="AU237" s="66" t="str">
        <f t="shared" si="422"/>
        <v>NA</v>
      </c>
      <c r="AV237" s="66" t="str">
        <f t="shared" si="423"/>
        <v>NA</v>
      </c>
      <c r="AW237" s="66" t="str">
        <f t="shared" si="424"/>
        <v>NA</v>
      </c>
      <c r="AX237" s="66" t="str">
        <f t="shared" si="429"/>
        <v>NA</v>
      </c>
      <c r="AY237" s="67" t="e">
        <f t="shared" si="425"/>
        <v>#DIV/0!</v>
      </c>
    </row>
    <row r="238" spans="1:51" hidden="1" x14ac:dyDescent="0.2">
      <c r="A238" s="52" t="s">
        <v>156</v>
      </c>
      <c r="Y238" s="49">
        <f t="shared" si="426"/>
        <v>0</v>
      </c>
      <c r="Z238" s="49">
        <f t="shared" si="408"/>
        <v>0</v>
      </c>
      <c r="AA238" s="49">
        <f t="shared" si="409"/>
        <v>0</v>
      </c>
      <c r="AB238" s="49">
        <f t="shared" si="410"/>
        <v>0</v>
      </c>
      <c r="AC238" s="49">
        <f t="shared" si="411"/>
        <v>0</v>
      </c>
      <c r="AD238" s="49">
        <f t="shared" si="412"/>
        <v>0</v>
      </c>
      <c r="AE238" s="49">
        <f t="shared" si="413"/>
        <v>0</v>
      </c>
      <c r="AF238" s="49">
        <f t="shared" si="414"/>
        <v>0</v>
      </c>
      <c r="AG238" s="49">
        <f t="shared" si="427"/>
        <v>0</v>
      </c>
      <c r="AH238" s="65"/>
      <c r="AI238" s="66"/>
      <c r="AJ238" s="66"/>
      <c r="AK238" s="66"/>
      <c r="AL238" s="66"/>
      <c r="AM238" s="66"/>
      <c r="AN238" s="65"/>
      <c r="AO238" s="65"/>
      <c r="AP238" s="65"/>
      <c r="AQ238" s="65"/>
      <c r="AR238" s="65"/>
      <c r="AS238" s="65"/>
      <c r="AT238" s="66"/>
      <c r="AU238" s="66"/>
      <c r="AV238" s="66"/>
      <c r="AW238" s="66"/>
      <c r="AX238" s="66"/>
      <c r="AY238" s="67"/>
    </row>
    <row r="239" spans="1:51" hidden="1" x14ac:dyDescent="0.2">
      <c r="A239" s="52" t="s">
        <v>157</v>
      </c>
      <c r="Y239" s="49">
        <f t="shared" si="426"/>
        <v>0</v>
      </c>
      <c r="Z239" s="49">
        <f t="shared" si="408"/>
        <v>0</v>
      </c>
      <c r="AA239" s="49">
        <f t="shared" si="409"/>
        <v>0</v>
      </c>
      <c r="AB239" s="49">
        <f t="shared" si="410"/>
        <v>0</v>
      </c>
      <c r="AC239" s="49">
        <f t="shared" si="411"/>
        <v>0</v>
      </c>
      <c r="AD239" s="49">
        <f t="shared" si="412"/>
        <v>0</v>
      </c>
      <c r="AE239" s="49">
        <f t="shared" si="413"/>
        <v>0</v>
      </c>
      <c r="AF239" s="49">
        <f t="shared" si="414"/>
        <v>0</v>
      </c>
      <c r="AG239" s="49">
        <f t="shared" si="427"/>
        <v>0</v>
      </c>
      <c r="AH239" s="65"/>
      <c r="AI239" s="66" t="str">
        <f>IF(Z239=0,"NA",Y239/Z239)</f>
        <v>NA</v>
      </c>
      <c r="AJ239" s="66"/>
      <c r="AK239" s="66" t="str">
        <f>IF(AA239=0,"NA",(Y239+J239+K239)/AA239)</f>
        <v>NA</v>
      </c>
      <c r="AL239" s="66" t="str">
        <f>IFERROR(AC239/Z239,"NA")</f>
        <v>NA</v>
      </c>
      <c r="AM239" s="66" t="str">
        <f>IFERROR(AK239+AL239,"NA")</f>
        <v>NA</v>
      </c>
      <c r="AN239" s="65" t="str">
        <f>IFERROR(L239/AA239,"NA")</f>
        <v>NA</v>
      </c>
      <c r="AO239" s="65" t="str">
        <f>IFERROR((J239+K239)/AA239,"NA")</f>
        <v>NA</v>
      </c>
      <c r="AP239" s="65" t="str">
        <f>IFERROR(AB239/AA239,"NA")</f>
        <v>NA</v>
      </c>
      <c r="AQ239" s="65"/>
      <c r="AR239" s="65"/>
      <c r="AS239" s="65"/>
      <c r="AT239" s="66" t="str">
        <f>IFERROR((H239+Q239+R239)/AB239,"NA")</f>
        <v>NA</v>
      </c>
      <c r="AU239" s="66" t="str">
        <f>IFERROR((H239+Q239+R239+U239+W239)/AB239,"NA")</f>
        <v>NA</v>
      </c>
      <c r="AV239" s="66" t="str">
        <f>IFERROR((F239+Y239)/AB239,"NA")</f>
        <v>NA</v>
      </c>
      <c r="AW239" s="66" t="str">
        <f>IFERROR(Y239/AB239,"NA")</f>
        <v>NA</v>
      </c>
      <c r="AX239" s="66" t="str">
        <f>IFERROR(AL239-AI239,"NA")</f>
        <v>NA</v>
      </c>
      <c r="AY239" s="67" t="e">
        <f>(AD239+F239+G239)/AA239</f>
        <v>#DIV/0!</v>
      </c>
    </row>
    <row r="240" spans="1:51" hidden="1" x14ac:dyDescent="0.2">
      <c r="A240" s="54" t="s">
        <v>32</v>
      </c>
      <c r="B240" s="58">
        <f>SUM(B228:B239)</f>
        <v>0</v>
      </c>
      <c r="C240" s="58">
        <f t="shared" ref="C240:AG240" si="430">SUM(C228:C239)</f>
        <v>0</v>
      </c>
      <c r="D240" s="58">
        <f t="shared" si="430"/>
        <v>0</v>
      </c>
      <c r="E240" s="58">
        <f t="shared" si="430"/>
        <v>0</v>
      </c>
      <c r="F240" s="58">
        <f t="shared" si="430"/>
        <v>0</v>
      </c>
      <c r="G240" s="58">
        <f t="shared" si="430"/>
        <v>0</v>
      </c>
      <c r="H240" s="58">
        <f t="shared" si="430"/>
        <v>0</v>
      </c>
      <c r="I240" s="58"/>
      <c r="J240" s="58">
        <f t="shared" si="430"/>
        <v>0</v>
      </c>
      <c r="K240" s="58">
        <f t="shared" si="430"/>
        <v>0</v>
      </c>
      <c r="L240" s="58">
        <f t="shared" si="430"/>
        <v>0</v>
      </c>
      <c r="M240" s="58">
        <f t="shared" si="430"/>
        <v>0</v>
      </c>
      <c r="N240" s="58"/>
      <c r="O240" s="58">
        <f t="shared" si="430"/>
        <v>0</v>
      </c>
      <c r="P240" s="58">
        <f t="shared" si="430"/>
        <v>0</v>
      </c>
      <c r="Q240" s="58">
        <f t="shared" si="430"/>
        <v>0</v>
      </c>
      <c r="R240" s="58">
        <f t="shared" si="430"/>
        <v>0</v>
      </c>
      <c r="S240" s="58"/>
      <c r="T240" s="58">
        <f t="shared" si="430"/>
        <v>0</v>
      </c>
      <c r="U240" s="58">
        <f t="shared" si="430"/>
        <v>0</v>
      </c>
      <c r="V240" s="58"/>
      <c r="W240" s="58">
        <f t="shared" si="430"/>
        <v>0</v>
      </c>
      <c r="X240" s="58"/>
      <c r="Y240" s="58">
        <f t="shared" si="430"/>
        <v>0</v>
      </c>
      <c r="Z240" s="58">
        <f t="shared" si="430"/>
        <v>0</v>
      </c>
      <c r="AA240" s="58">
        <f t="shared" si="430"/>
        <v>0</v>
      </c>
      <c r="AB240" s="58">
        <f>SUM(AB228:AB239)</f>
        <v>0</v>
      </c>
      <c r="AC240" s="58">
        <f>SUM(AC228:AC239)</f>
        <v>0</v>
      </c>
      <c r="AD240" s="58">
        <f>SUM(AD228:AD239)</f>
        <v>0</v>
      </c>
      <c r="AE240" s="58">
        <f t="shared" si="430"/>
        <v>0</v>
      </c>
      <c r="AF240" s="58">
        <f t="shared" si="430"/>
        <v>0</v>
      </c>
      <c r="AG240" s="58">
        <f t="shared" si="430"/>
        <v>0</v>
      </c>
      <c r="AH240" s="68"/>
      <c r="AI240" s="69" t="str">
        <f>IF(Z240=0,"NA",Y240/Z240)</f>
        <v>NA</v>
      </c>
      <c r="AJ240" s="69"/>
      <c r="AK240" s="69" t="str">
        <f>IF(AA240=0,"NA",(Y240+J240+K240)/AA240)</f>
        <v>NA</v>
      </c>
      <c r="AL240" s="69" t="str">
        <f>IFERROR(AC240/Z240,"NA")</f>
        <v>NA</v>
      </c>
      <c r="AM240" s="69" t="str">
        <f t="shared" si="428"/>
        <v>NA</v>
      </c>
      <c r="AN240" s="68" t="str">
        <f>IFERROR(L240/AA240,"NA")</f>
        <v>NA</v>
      </c>
      <c r="AO240" s="68" t="str">
        <f>IFERROR((J240+K240)/AA240,"NA")</f>
        <v>NA</v>
      </c>
      <c r="AP240" s="68" t="str">
        <f>IFERROR(AB240/AA240,"NA")</f>
        <v>NA</v>
      </c>
      <c r="AQ240" s="68"/>
      <c r="AR240" s="68"/>
      <c r="AS240" s="68"/>
      <c r="AT240" s="69" t="str">
        <f>IFERROR((H240+Q240+R240)/AB240,"NA")</f>
        <v>NA</v>
      </c>
      <c r="AU240" s="69" t="str">
        <f>IFERROR((H240+Q240+R240+U240+W240)/AB240,"NA")</f>
        <v>NA</v>
      </c>
      <c r="AV240" s="69" t="str">
        <f>IFERROR((F240+Y240)/AB240,"NA")</f>
        <v>NA</v>
      </c>
      <c r="AW240" s="69" t="str">
        <f>IFERROR(Y240/AB240,"NA")</f>
        <v>NA</v>
      </c>
      <c r="AX240" s="69" t="str">
        <f t="shared" si="429"/>
        <v>NA</v>
      </c>
      <c r="AY240" s="70" t="e">
        <f>(AD240+F240+G240)/AA240</f>
        <v>#DIV/0!</v>
      </c>
    </row>
    <row r="241" hidden="1" x14ac:dyDescent="0.2"/>
  </sheetData>
  <mergeCells count="1">
    <mergeCell ref="BB1:BD1"/>
  </mergeCells>
  <pageMargins left="0.28000000000000003" right="0.2" top="0.75" bottom="0.75" header="0.3" footer="0.3"/>
  <pageSetup scale="1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B45A-F5F8-4B4C-8710-2A17D002FFC7}">
  <dimension ref="A3:D76"/>
  <sheetViews>
    <sheetView workbookViewId="0">
      <selection activeCell="F11" sqref="F11"/>
    </sheetView>
  </sheetViews>
  <sheetFormatPr defaultRowHeight="15" x14ac:dyDescent="0.25"/>
  <cols>
    <col min="1" max="1" width="18.42578125" bestFit="1" customWidth="1"/>
    <col min="2" max="2" width="16.28515625" bestFit="1" customWidth="1"/>
    <col min="3" max="3" width="8.7109375" bestFit="1" customWidth="1"/>
    <col min="4" max="4" width="11.28515625" bestFit="1" customWidth="1"/>
  </cols>
  <sheetData>
    <row r="3" spans="1:4" x14ac:dyDescent="0.25">
      <c r="A3" s="92" t="s">
        <v>391</v>
      </c>
      <c r="B3" s="92" t="s">
        <v>392</v>
      </c>
    </row>
    <row r="4" spans="1:4" x14ac:dyDescent="0.25">
      <c r="A4" s="92" t="s">
        <v>389</v>
      </c>
      <c r="B4" s="91">
        <v>45353</v>
      </c>
      <c r="C4" s="91">
        <v>45354</v>
      </c>
      <c r="D4" s="91" t="s">
        <v>390</v>
      </c>
    </row>
    <row r="5" spans="1:4" x14ac:dyDescent="0.25">
      <c r="A5" s="93" t="s">
        <v>356</v>
      </c>
      <c r="B5">
        <v>145</v>
      </c>
      <c r="D5">
        <v>145</v>
      </c>
    </row>
    <row r="6" spans="1:4" x14ac:dyDescent="0.25">
      <c r="A6" s="94" t="s">
        <v>360</v>
      </c>
      <c r="B6">
        <v>41</v>
      </c>
      <c r="D6">
        <v>41</v>
      </c>
    </row>
    <row r="7" spans="1:4" x14ac:dyDescent="0.25">
      <c r="A7" s="94" t="s">
        <v>226</v>
      </c>
      <c r="B7">
        <v>28</v>
      </c>
      <c r="D7">
        <v>28</v>
      </c>
    </row>
    <row r="8" spans="1:4" x14ac:dyDescent="0.25">
      <c r="A8" s="94" t="s">
        <v>357</v>
      </c>
      <c r="B8">
        <v>59</v>
      </c>
      <c r="D8">
        <v>59</v>
      </c>
    </row>
    <row r="9" spans="1:4" x14ac:dyDescent="0.25">
      <c r="A9" s="94" t="s">
        <v>358</v>
      </c>
      <c r="B9">
        <v>17</v>
      </c>
      <c r="D9">
        <v>17</v>
      </c>
    </row>
    <row r="10" spans="1:4" x14ac:dyDescent="0.25">
      <c r="A10" s="93" t="s">
        <v>334</v>
      </c>
      <c r="B10">
        <v>54</v>
      </c>
      <c r="C10">
        <v>71</v>
      </c>
      <c r="D10">
        <v>125</v>
      </c>
    </row>
    <row r="11" spans="1:4" x14ac:dyDescent="0.25">
      <c r="A11" s="94" t="s">
        <v>222</v>
      </c>
      <c r="C11">
        <v>36</v>
      </c>
      <c r="D11">
        <v>36</v>
      </c>
    </row>
    <row r="12" spans="1:4" x14ac:dyDescent="0.25">
      <c r="A12" s="94" t="s">
        <v>375</v>
      </c>
      <c r="C12">
        <v>35</v>
      </c>
      <c r="D12">
        <v>35</v>
      </c>
    </row>
    <row r="13" spans="1:4" x14ac:dyDescent="0.25">
      <c r="A13" s="94" t="s">
        <v>221</v>
      </c>
      <c r="B13">
        <v>34</v>
      </c>
      <c r="D13">
        <v>34</v>
      </c>
    </row>
    <row r="14" spans="1:4" x14ac:dyDescent="0.25">
      <c r="A14" s="94" t="s">
        <v>369</v>
      </c>
      <c r="B14">
        <v>20</v>
      </c>
      <c r="D14">
        <v>20</v>
      </c>
    </row>
    <row r="15" spans="1:4" x14ac:dyDescent="0.25">
      <c r="A15" s="93" t="s">
        <v>336</v>
      </c>
      <c r="B15">
        <v>94</v>
      </c>
      <c r="C15">
        <v>79</v>
      </c>
      <c r="D15">
        <v>173</v>
      </c>
    </row>
    <row r="16" spans="1:4" x14ac:dyDescent="0.25">
      <c r="A16" s="94" t="s">
        <v>381</v>
      </c>
      <c r="C16">
        <v>17</v>
      </c>
      <c r="D16">
        <v>17</v>
      </c>
    </row>
    <row r="17" spans="1:4" x14ac:dyDescent="0.25">
      <c r="A17" s="94" t="s">
        <v>0</v>
      </c>
      <c r="B17">
        <v>34</v>
      </c>
      <c r="D17">
        <v>34</v>
      </c>
    </row>
    <row r="18" spans="1:4" x14ac:dyDescent="0.25">
      <c r="A18" s="94" t="s">
        <v>359</v>
      </c>
      <c r="B18">
        <v>60</v>
      </c>
      <c r="D18">
        <v>60</v>
      </c>
    </row>
    <row r="19" spans="1:4" x14ac:dyDescent="0.25">
      <c r="A19" s="94" t="s">
        <v>380</v>
      </c>
      <c r="C19">
        <v>26</v>
      </c>
      <c r="D19">
        <v>26</v>
      </c>
    </row>
    <row r="20" spans="1:4" x14ac:dyDescent="0.25">
      <c r="A20" s="94" t="s">
        <v>244</v>
      </c>
      <c r="C20">
        <v>36</v>
      </c>
      <c r="D20">
        <v>36</v>
      </c>
    </row>
    <row r="21" spans="1:4" x14ac:dyDescent="0.25">
      <c r="A21" s="93" t="s">
        <v>337</v>
      </c>
      <c r="B21">
        <v>43</v>
      </c>
      <c r="C21">
        <v>93</v>
      </c>
      <c r="D21">
        <v>136</v>
      </c>
    </row>
    <row r="22" spans="1:4" x14ac:dyDescent="0.25">
      <c r="A22" s="94" t="s">
        <v>250</v>
      </c>
      <c r="B22">
        <v>11</v>
      </c>
      <c r="D22">
        <v>11</v>
      </c>
    </row>
    <row r="23" spans="1:4" x14ac:dyDescent="0.25">
      <c r="A23" s="94" t="s">
        <v>377</v>
      </c>
      <c r="C23">
        <v>43</v>
      </c>
      <c r="D23">
        <v>43</v>
      </c>
    </row>
    <row r="24" spans="1:4" x14ac:dyDescent="0.25">
      <c r="A24" s="94" t="s">
        <v>247</v>
      </c>
      <c r="C24">
        <v>44</v>
      </c>
      <c r="D24">
        <v>44</v>
      </c>
    </row>
    <row r="25" spans="1:4" x14ac:dyDescent="0.25">
      <c r="A25" s="94" t="s">
        <v>368</v>
      </c>
      <c r="B25">
        <v>32</v>
      </c>
      <c r="D25">
        <v>32</v>
      </c>
    </row>
    <row r="26" spans="1:4" x14ac:dyDescent="0.25">
      <c r="A26" s="94" t="s">
        <v>239</v>
      </c>
      <c r="C26">
        <v>6</v>
      </c>
      <c r="D26">
        <v>6</v>
      </c>
    </row>
    <row r="27" spans="1:4" x14ac:dyDescent="0.25">
      <c r="A27" s="93" t="s">
        <v>370</v>
      </c>
      <c r="B27">
        <v>76</v>
      </c>
      <c r="D27">
        <v>76</v>
      </c>
    </row>
    <row r="28" spans="1:4" x14ac:dyDescent="0.25">
      <c r="A28" s="94" t="s">
        <v>371</v>
      </c>
      <c r="B28">
        <v>31</v>
      </c>
      <c r="D28">
        <v>31</v>
      </c>
    </row>
    <row r="29" spans="1:4" x14ac:dyDescent="0.25">
      <c r="A29" s="94" t="s">
        <v>372</v>
      </c>
      <c r="B29">
        <v>45</v>
      </c>
      <c r="D29">
        <v>45</v>
      </c>
    </row>
    <row r="30" spans="1:4" x14ac:dyDescent="0.25">
      <c r="A30" s="93" t="s">
        <v>339</v>
      </c>
      <c r="B30">
        <v>79</v>
      </c>
      <c r="C30">
        <v>31</v>
      </c>
      <c r="D30">
        <v>110</v>
      </c>
    </row>
    <row r="31" spans="1:4" x14ac:dyDescent="0.25">
      <c r="A31" s="94" t="s">
        <v>324</v>
      </c>
      <c r="B31">
        <v>41</v>
      </c>
      <c r="D31">
        <v>41</v>
      </c>
    </row>
    <row r="32" spans="1:4" x14ac:dyDescent="0.25">
      <c r="A32" s="94" t="s">
        <v>318</v>
      </c>
      <c r="C32">
        <v>31</v>
      </c>
      <c r="D32">
        <v>31</v>
      </c>
    </row>
    <row r="33" spans="1:4" x14ac:dyDescent="0.25">
      <c r="A33" s="94" t="s">
        <v>187</v>
      </c>
      <c r="B33">
        <v>38</v>
      </c>
      <c r="D33">
        <v>38</v>
      </c>
    </row>
    <row r="34" spans="1:4" x14ac:dyDescent="0.25">
      <c r="A34" s="93" t="s">
        <v>340</v>
      </c>
      <c r="B34">
        <v>96</v>
      </c>
      <c r="C34">
        <v>107</v>
      </c>
      <c r="D34">
        <v>203</v>
      </c>
    </row>
    <row r="35" spans="1:4" x14ac:dyDescent="0.25">
      <c r="A35" s="94" t="s">
        <v>353</v>
      </c>
      <c r="C35">
        <v>53</v>
      </c>
      <c r="D35">
        <v>53</v>
      </c>
    </row>
    <row r="36" spans="1:4" x14ac:dyDescent="0.25">
      <c r="A36" s="94" t="s">
        <v>355</v>
      </c>
      <c r="B36">
        <v>50</v>
      </c>
      <c r="D36">
        <v>50</v>
      </c>
    </row>
    <row r="37" spans="1:4" x14ac:dyDescent="0.25">
      <c r="A37" s="94" t="s">
        <v>376</v>
      </c>
      <c r="C37">
        <v>54</v>
      </c>
      <c r="D37">
        <v>54</v>
      </c>
    </row>
    <row r="38" spans="1:4" x14ac:dyDescent="0.25">
      <c r="A38" s="94" t="s">
        <v>354</v>
      </c>
      <c r="B38">
        <v>46</v>
      </c>
      <c r="D38">
        <v>46</v>
      </c>
    </row>
    <row r="39" spans="1:4" x14ac:dyDescent="0.25">
      <c r="A39" s="93" t="s">
        <v>341</v>
      </c>
      <c r="B39">
        <v>122</v>
      </c>
      <c r="D39">
        <v>122</v>
      </c>
    </row>
    <row r="40" spans="1:4" x14ac:dyDescent="0.25">
      <c r="A40" s="94" t="s">
        <v>365</v>
      </c>
      <c r="B40">
        <v>47</v>
      </c>
      <c r="D40">
        <v>47</v>
      </c>
    </row>
    <row r="41" spans="1:4" x14ac:dyDescent="0.25">
      <c r="A41" s="94" t="s">
        <v>240</v>
      </c>
      <c r="B41">
        <v>37</v>
      </c>
      <c r="D41">
        <v>37</v>
      </c>
    </row>
    <row r="42" spans="1:4" x14ac:dyDescent="0.25">
      <c r="A42" s="94" t="s">
        <v>366</v>
      </c>
      <c r="B42">
        <v>38</v>
      </c>
      <c r="D42">
        <v>38</v>
      </c>
    </row>
    <row r="43" spans="1:4" x14ac:dyDescent="0.25">
      <c r="A43" s="93" t="s">
        <v>342</v>
      </c>
      <c r="B43">
        <v>102</v>
      </c>
      <c r="C43">
        <v>85</v>
      </c>
      <c r="D43">
        <v>187</v>
      </c>
    </row>
    <row r="44" spans="1:4" x14ac:dyDescent="0.25">
      <c r="A44" s="94" t="s">
        <v>383</v>
      </c>
      <c r="B44">
        <v>67</v>
      </c>
      <c r="D44">
        <v>67</v>
      </c>
    </row>
    <row r="45" spans="1:4" x14ac:dyDescent="0.25">
      <c r="A45" s="94" t="s">
        <v>382</v>
      </c>
      <c r="C45">
        <v>59</v>
      </c>
      <c r="D45">
        <v>59</v>
      </c>
    </row>
    <row r="46" spans="1:4" x14ac:dyDescent="0.25">
      <c r="A46" s="94" t="s">
        <v>227</v>
      </c>
      <c r="C46">
        <v>26</v>
      </c>
      <c r="D46">
        <v>26</v>
      </c>
    </row>
    <row r="47" spans="1:4" x14ac:dyDescent="0.25">
      <c r="A47" s="94" t="s">
        <v>384</v>
      </c>
      <c r="B47">
        <v>35</v>
      </c>
      <c r="D47">
        <v>35</v>
      </c>
    </row>
    <row r="48" spans="1:4" x14ac:dyDescent="0.25">
      <c r="A48" s="93" t="s">
        <v>343</v>
      </c>
      <c r="B48">
        <v>85</v>
      </c>
      <c r="D48">
        <v>85</v>
      </c>
    </row>
    <row r="49" spans="1:4" x14ac:dyDescent="0.25">
      <c r="A49" s="94" t="s">
        <v>367</v>
      </c>
      <c r="B49">
        <v>65</v>
      </c>
      <c r="D49">
        <v>65</v>
      </c>
    </row>
    <row r="50" spans="1:4" x14ac:dyDescent="0.25">
      <c r="A50" s="94" t="s">
        <v>255</v>
      </c>
      <c r="B50">
        <v>20</v>
      </c>
      <c r="D50">
        <v>20</v>
      </c>
    </row>
    <row r="51" spans="1:4" x14ac:dyDescent="0.25">
      <c r="A51" s="93" t="s">
        <v>344</v>
      </c>
      <c r="B51">
        <v>103</v>
      </c>
      <c r="D51">
        <v>103</v>
      </c>
    </row>
    <row r="52" spans="1:4" x14ac:dyDescent="0.25">
      <c r="A52" s="94" t="s">
        <v>229</v>
      </c>
      <c r="B52">
        <v>52</v>
      </c>
      <c r="D52">
        <v>52</v>
      </c>
    </row>
    <row r="53" spans="1:4" x14ac:dyDescent="0.25">
      <c r="A53" s="94" t="s">
        <v>237</v>
      </c>
      <c r="B53">
        <v>51</v>
      </c>
      <c r="D53">
        <v>51</v>
      </c>
    </row>
    <row r="54" spans="1:4" x14ac:dyDescent="0.25">
      <c r="A54" s="93" t="s">
        <v>345</v>
      </c>
      <c r="B54">
        <v>105</v>
      </c>
      <c r="C54">
        <v>95</v>
      </c>
      <c r="D54">
        <v>200</v>
      </c>
    </row>
    <row r="55" spans="1:4" x14ac:dyDescent="0.25">
      <c r="A55" s="94" t="s">
        <v>361</v>
      </c>
      <c r="B55">
        <v>53</v>
      </c>
      <c r="D55">
        <v>53</v>
      </c>
    </row>
    <row r="56" spans="1:4" x14ac:dyDescent="0.25">
      <c r="A56" s="94" t="s">
        <v>231</v>
      </c>
      <c r="C56">
        <v>20</v>
      </c>
      <c r="D56">
        <v>20</v>
      </c>
    </row>
    <row r="57" spans="1:4" x14ac:dyDescent="0.25">
      <c r="A57" s="94" t="s">
        <v>223</v>
      </c>
      <c r="C57">
        <v>31</v>
      </c>
      <c r="D57">
        <v>31</v>
      </c>
    </row>
    <row r="58" spans="1:4" x14ac:dyDescent="0.25">
      <c r="A58" s="94" t="s">
        <v>363</v>
      </c>
      <c r="B58">
        <v>16</v>
      </c>
      <c r="C58">
        <v>44</v>
      </c>
      <c r="D58">
        <v>60</v>
      </c>
    </row>
    <row r="59" spans="1:4" x14ac:dyDescent="0.25">
      <c r="A59" s="94" t="s">
        <v>362</v>
      </c>
      <c r="B59">
        <v>36</v>
      </c>
      <c r="D59">
        <v>36</v>
      </c>
    </row>
    <row r="60" spans="1:4" x14ac:dyDescent="0.25">
      <c r="A60" s="93" t="s">
        <v>346</v>
      </c>
      <c r="B60">
        <v>118</v>
      </c>
      <c r="C60">
        <v>107</v>
      </c>
      <c r="D60">
        <v>225</v>
      </c>
    </row>
    <row r="61" spans="1:4" x14ac:dyDescent="0.25">
      <c r="A61" s="94" t="s">
        <v>364</v>
      </c>
      <c r="B61">
        <v>30</v>
      </c>
      <c r="C61">
        <v>49</v>
      </c>
      <c r="D61">
        <v>79</v>
      </c>
    </row>
    <row r="62" spans="1:4" x14ac:dyDescent="0.25">
      <c r="A62" s="94" t="s">
        <v>386</v>
      </c>
      <c r="C62">
        <v>44</v>
      </c>
      <c r="D62">
        <v>44</v>
      </c>
    </row>
    <row r="63" spans="1:4" x14ac:dyDescent="0.25">
      <c r="A63" s="94" t="s">
        <v>385</v>
      </c>
      <c r="C63">
        <v>14</v>
      </c>
      <c r="D63">
        <v>14</v>
      </c>
    </row>
    <row r="64" spans="1:4" x14ac:dyDescent="0.25">
      <c r="A64" s="94" t="s">
        <v>192</v>
      </c>
      <c r="B64">
        <v>40</v>
      </c>
      <c r="D64">
        <v>40</v>
      </c>
    </row>
    <row r="65" spans="1:4" x14ac:dyDescent="0.25">
      <c r="A65" s="94" t="s">
        <v>234</v>
      </c>
      <c r="B65">
        <v>48</v>
      </c>
      <c r="D65">
        <v>48</v>
      </c>
    </row>
    <row r="66" spans="1:4" x14ac:dyDescent="0.25">
      <c r="A66" s="93" t="s">
        <v>347</v>
      </c>
      <c r="B66">
        <v>72</v>
      </c>
      <c r="C66">
        <v>48</v>
      </c>
      <c r="D66">
        <v>120</v>
      </c>
    </row>
    <row r="67" spans="1:4" x14ac:dyDescent="0.25">
      <c r="A67" s="94" t="s">
        <v>373</v>
      </c>
      <c r="B67">
        <v>48</v>
      </c>
      <c r="D67">
        <v>48</v>
      </c>
    </row>
    <row r="68" spans="1:4" x14ac:dyDescent="0.25">
      <c r="A68" s="94" t="s">
        <v>374</v>
      </c>
      <c r="B68">
        <v>24</v>
      </c>
      <c r="D68">
        <v>24</v>
      </c>
    </row>
    <row r="69" spans="1:4" x14ac:dyDescent="0.25">
      <c r="A69" s="94" t="s">
        <v>379</v>
      </c>
      <c r="C69">
        <v>22</v>
      </c>
      <c r="D69">
        <v>22</v>
      </c>
    </row>
    <row r="70" spans="1:4" x14ac:dyDescent="0.25">
      <c r="A70" s="94" t="s">
        <v>378</v>
      </c>
      <c r="C70">
        <v>26</v>
      </c>
      <c r="D70">
        <v>26</v>
      </c>
    </row>
    <row r="71" spans="1:4" x14ac:dyDescent="0.25">
      <c r="A71" s="93" t="s">
        <v>348</v>
      </c>
      <c r="B71">
        <v>49</v>
      </c>
      <c r="C71">
        <v>58</v>
      </c>
      <c r="D71">
        <v>107</v>
      </c>
    </row>
    <row r="72" spans="1:4" x14ac:dyDescent="0.25">
      <c r="A72" s="94" t="s">
        <v>225</v>
      </c>
      <c r="B72">
        <v>33</v>
      </c>
      <c r="D72">
        <v>33</v>
      </c>
    </row>
    <row r="73" spans="1:4" x14ac:dyDescent="0.25">
      <c r="A73" s="94" t="s">
        <v>387</v>
      </c>
      <c r="C73">
        <v>28</v>
      </c>
      <c r="D73">
        <v>28</v>
      </c>
    </row>
    <row r="74" spans="1:4" x14ac:dyDescent="0.25">
      <c r="A74" s="94" t="s">
        <v>353</v>
      </c>
      <c r="B74">
        <v>16</v>
      </c>
      <c r="D74">
        <v>16</v>
      </c>
    </row>
    <row r="75" spans="1:4" x14ac:dyDescent="0.25">
      <c r="A75" s="94" t="s">
        <v>388</v>
      </c>
      <c r="C75">
        <v>30</v>
      </c>
      <c r="D75">
        <v>30</v>
      </c>
    </row>
    <row r="76" spans="1:4" x14ac:dyDescent="0.25">
      <c r="A76" s="93" t="s">
        <v>390</v>
      </c>
      <c r="B76">
        <v>1343</v>
      </c>
      <c r="C76">
        <v>774</v>
      </c>
      <c r="D76">
        <v>2117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FF54-EAB5-414C-929B-25249259ABF6}">
  <dimension ref="A1:G62"/>
  <sheetViews>
    <sheetView workbookViewId="0">
      <selection activeCell="A2" sqref="A2"/>
    </sheetView>
  </sheetViews>
  <sheetFormatPr defaultRowHeight="15" x14ac:dyDescent="0.25"/>
  <cols>
    <col min="1" max="1" width="14" bestFit="1" customWidth="1"/>
    <col min="2" max="2" width="8.7109375" style="91" bestFit="1" customWidth="1"/>
    <col min="3" max="3" width="14.7109375" bestFit="1" customWidth="1"/>
    <col min="4" max="4" width="9.5703125" customWidth="1"/>
    <col min="5" max="5" width="12.140625" customWidth="1"/>
    <col min="7" max="7" width="10.5703125" customWidth="1"/>
  </cols>
  <sheetData>
    <row r="1" spans="1:7" x14ac:dyDescent="0.25">
      <c r="A1" t="s">
        <v>267</v>
      </c>
      <c r="B1" s="91" t="s">
        <v>349</v>
      </c>
      <c r="C1" t="s">
        <v>56</v>
      </c>
      <c r="D1" t="s">
        <v>37</v>
      </c>
      <c r="E1" t="s">
        <v>350</v>
      </c>
      <c r="F1" t="s">
        <v>351</v>
      </c>
      <c r="G1" t="s">
        <v>352</v>
      </c>
    </row>
    <row r="2" spans="1:7" x14ac:dyDescent="0.25">
      <c r="A2" t="s">
        <v>348</v>
      </c>
      <c r="B2" s="91">
        <v>45353</v>
      </c>
      <c r="C2" t="s">
        <v>225</v>
      </c>
      <c r="D2">
        <v>33</v>
      </c>
      <c r="E2" t="s">
        <v>336</v>
      </c>
      <c r="F2">
        <v>6</v>
      </c>
      <c r="G2">
        <v>2</v>
      </c>
    </row>
    <row r="3" spans="1:7" x14ac:dyDescent="0.25">
      <c r="A3" t="s">
        <v>348</v>
      </c>
      <c r="B3" s="91">
        <v>45353</v>
      </c>
      <c r="C3" t="s">
        <v>353</v>
      </c>
      <c r="D3">
        <v>16</v>
      </c>
      <c r="E3" t="s">
        <v>336</v>
      </c>
      <c r="F3">
        <v>6</v>
      </c>
      <c r="G3">
        <v>2</v>
      </c>
    </row>
    <row r="4" spans="1:7" x14ac:dyDescent="0.25">
      <c r="A4" t="s">
        <v>340</v>
      </c>
      <c r="B4" s="91">
        <v>45353</v>
      </c>
      <c r="C4" t="s">
        <v>354</v>
      </c>
      <c r="D4">
        <v>46</v>
      </c>
    </row>
    <row r="5" spans="1:7" x14ac:dyDescent="0.25">
      <c r="A5" t="s">
        <v>340</v>
      </c>
      <c r="B5" s="91">
        <v>45353</v>
      </c>
      <c r="C5" t="s">
        <v>355</v>
      </c>
      <c r="D5">
        <v>50</v>
      </c>
    </row>
    <row r="6" spans="1:7" x14ac:dyDescent="0.25">
      <c r="A6" t="s">
        <v>356</v>
      </c>
      <c r="B6" s="91">
        <v>45353</v>
      </c>
      <c r="C6" t="s">
        <v>357</v>
      </c>
      <c r="D6">
        <v>59</v>
      </c>
    </row>
    <row r="7" spans="1:7" x14ac:dyDescent="0.25">
      <c r="A7" t="s">
        <v>356</v>
      </c>
      <c r="B7" s="91">
        <v>45353</v>
      </c>
      <c r="C7" t="s">
        <v>358</v>
      </c>
      <c r="D7">
        <v>17</v>
      </c>
    </row>
    <row r="8" spans="1:7" x14ac:dyDescent="0.25">
      <c r="A8" t="s">
        <v>356</v>
      </c>
      <c r="B8" s="91">
        <v>45353</v>
      </c>
      <c r="C8" t="s">
        <v>226</v>
      </c>
      <c r="D8">
        <v>8</v>
      </c>
    </row>
    <row r="9" spans="1:7" x14ac:dyDescent="0.25">
      <c r="A9" t="s">
        <v>336</v>
      </c>
      <c r="B9" s="91">
        <v>45353</v>
      </c>
      <c r="C9" t="s">
        <v>359</v>
      </c>
      <c r="D9">
        <v>60</v>
      </c>
    </row>
    <row r="10" spans="1:7" x14ac:dyDescent="0.25">
      <c r="A10" t="s">
        <v>336</v>
      </c>
      <c r="B10" s="91">
        <v>45353</v>
      </c>
      <c r="C10" t="s">
        <v>0</v>
      </c>
      <c r="D10">
        <v>34</v>
      </c>
    </row>
    <row r="11" spans="1:7" x14ac:dyDescent="0.25">
      <c r="A11" t="s">
        <v>339</v>
      </c>
      <c r="B11" s="91">
        <v>45353</v>
      </c>
      <c r="C11" t="s">
        <v>324</v>
      </c>
      <c r="D11">
        <v>41</v>
      </c>
    </row>
    <row r="12" spans="1:7" x14ac:dyDescent="0.25">
      <c r="A12" t="s">
        <v>339</v>
      </c>
      <c r="B12" s="91">
        <v>45353</v>
      </c>
      <c r="C12" t="s">
        <v>187</v>
      </c>
      <c r="D12">
        <v>38</v>
      </c>
    </row>
    <row r="13" spans="1:7" x14ac:dyDescent="0.25">
      <c r="A13" t="s">
        <v>356</v>
      </c>
      <c r="B13" s="91">
        <v>45353</v>
      </c>
      <c r="C13" t="s">
        <v>360</v>
      </c>
      <c r="D13">
        <v>41</v>
      </c>
    </row>
    <row r="14" spans="1:7" x14ac:dyDescent="0.25">
      <c r="A14" t="s">
        <v>356</v>
      </c>
      <c r="B14" s="91">
        <v>45353</v>
      </c>
      <c r="C14" t="s">
        <v>226</v>
      </c>
      <c r="D14">
        <v>20</v>
      </c>
    </row>
    <row r="15" spans="1:7" x14ac:dyDescent="0.25">
      <c r="A15" t="s">
        <v>345</v>
      </c>
      <c r="B15" s="91">
        <v>45353</v>
      </c>
      <c r="C15" t="s">
        <v>361</v>
      </c>
      <c r="D15">
        <v>53</v>
      </c>
    </row>
    <row r="16" spans="1:7" x14ac:dyDescent="0.25">
      <c r="A16" t="s">
        <v>345</v>
      </c>
      <c r="B16" s="91">
        <v>45353</v>
      </c>
      <c r="C16" t="s">
        <v>362</v>
      </c>
      <c r="D16">
        <v>36</v>
      </c>
    </row>
    <row r="17" spans="1:4" x14ac:dyDescent="0.25">
      <c r="A17" t="s">
        <v>345</v>
      </c>
      <c r="B17" s="91">
        <v>45353</v>
      </c>
      <c r="C17" t="s">
        <v>363</v>
      </c>
      <c r="D17">
        <v>16</v>
      </c>
    </row>
    <row r="18" spans="1:4" x14ac:dyDescent="0.25">
      <c r="A18" t="s">
        <v>346</v>
      </c>
      <c r="B18" s="91">
        <v>45353</v>
      </c>
      <c r="C18" t="s">
        <v>192</v>
      </c>
      <c r="D18">
        <v>40</v>
      </c>
    </row>
    <row r="19" spans="1:4" x14ac:dyDescent="0.25">
      <c r="A19" t="s">
        <v>346</v>
      </c>
      <c r="B19" s="91">
        <v>45353</v>
      </c>
      <c r="C19" t="s">
        <v>234</v>
      </c>
      <c r="D19">
        <v>48</v>
      </c>
    </row>
    <row r="20" spans="1:4" x14ac:dyDescent="0.25">
      <c r="A20" t="s">
        <v>346</v>
      </c>
      <c r="B20" s="91">
        <v>45353</v>
      </c>
      <c r="C20" t="s">
        <v>364</v>
      </c>
      <c r="D20">
        <v>30</v>
      </c>
    </row>
    <row r="21" spans="1:4" x14ac:dyDescent="0.25">
      <c r="A21" t="s">
        <v>341</v>
      </c>
      <c r="B21" s="91">
        <v>45353</v>
      </c>
      <c r="C21" t="s">
        <v>365</v>
      </c>
      <c r="D21">
        <v>47</v>
      </c>
    </row>
    <row r="22" spans="1:4" x14ac:dyDescent="0.25">
      <c r="A22" t="s">
        <v>341</v>
      </c>
      <c r="B22" s="91">
        <v>45353</v>
      </c>
      <c r="C22" t="s">
        <v>366</v>
      </c>
      <c r="D22">
        <v>38</v>
      </c>
    </row>
    <row r="23" spans="1:4" x14ac:dyDescent="0.25">
      <c r="A23" t="s">
        <v>341</v>
      </c>
      <c r="B23" s="91">
        <v>45353</v>
      </c>
      <c r="C23" t="s">
        <v>240</v>
      </c>
      <c r="D23">
        <v>37</v>
      </c>
    </row>
    <row r="24" spans="1:4" x14ac:dyDescent="0.25">
      <c r="A24" t="s">
        <v>343</v>
      </c>
      <c r="B24" s="91">
        <v>45353</v>
      </c>
      <c r="C24" t="s">
        <v>367</v>
      </c>
      <c r="D24">
        <v>65</v>
      </c>
    </row>
    <row r="25" spans="1:4" x14ac:dyDescent="0.25">
      <c r="A25" t="s">
        <v>343</v>
      </c>
      <c r="B25" s="91">
        <v>45353</v>
      </c>
      <c r="C25" t="s">
        <v>255</v>
      </c>
      <c r="D25">
        <v>20</v>
      </c>
    </row>
    <row r="26" spans="1:4" x14ac:dyDescent="0.25">
      <c r="A26" t="s">
        <v>344</v>
      </c>
      <c r="B26" s="91">
        <v>45353</v>
      </c>
      <c r="C26" t="s">
        <v>237</v>
      </c>
      <c r="D26">
        <v>32</v>
      </c>
    </row>
    <row r="27" spans="1:4" x14ac:dyDescent="0.25">
      <c r="A27" t="s">
        <v>344</v>
      </c>
      <c r="B27" s="91">
        <v>45353</v>
      </c>
      <c r="C27" t="s">
        <v>229</v>
      </c>
      <c r="D27">
        <v>13</v>
      </c>
    </row>
    <row r="28" spans="1:4" x14ac:dyDescent="0.25">
      <c r="A28" t="s">
        <v>344</v>
      </c>
      <c r="B28" s="91">
        <v>45353</v>
      </c>
      <c r="C28" t="s">
        <v>229</v>
      </c>
      <c r="D28">
        <v>39</v>
      </c>
    </row>
    <row r="29" spans="1:4" x14ac:dyDescent="0.25">
      <c r="A29" t="s">
        <v>344</v>
      </c>
      <c r="B29" s="91">
        <v>45353</v>
      </c>
      <c r="C29" t="s">
        <v>237</v>
      </c>
      <c r="D29">
        <v>19</v>
      </c>
    </row>
    <row r="30" spans="1:4" x14ac:dyDescent="0.25">
      <c r="A30" t="s">
        <v>337</v>
      </c>
      <c r="B30" s="91">
        <v>45353</v>
      </c>
      <c r="C30" t="s">
        <v>368</v>
      </c>
      <c r="D30">
        <v>32</v>
      </c>
    </row>
    <row r="31" spans="1:4" x14ac:dyDescent="0.25">
      <c r="A31" t="s">
        <v>337</v>
      </c>
      <c r="B31" s="91">
        <v>45353</v>
      </c>
      <c r="C31" t="s">
        <v>250</v>
      </c>
      <c r="D31">
        <v>11</v>
      </c>
    </row>
    <row r="32" spans="1:4" x14ac:dyDescent="0.25">
      <c r="A32" t="s">
        <v>334</v>
      </c>
      <c r="B32" s="91">
        <v>45353</v>
      </c>
      <c r="C32" t="s">
        <v>221</v>
      </c>
      <c r="D32">
        <v>34</v>
      </c>
    </row>
    <row r="33" spans="1:4" x14ac:dyDescent="0.25">
      <c r="A33" t="s">
        <v>334</v>
      </c>
      <c r="B33" s="91">
        <v>45353</v>
      </c>
      <c r="C33" t="s">
        <v>369</v>
      </c>
      <c r="D33">
        <v>20</v>
      </c>
    </row>
    <row r="34" spans="1:4" x14ac:dyDescent="0.25">
      <c r="A34" t="s">
        <v>370</v>
      </c>
      <c r="B34" s="91">
        <v>45353</v>
      </c>
      <c r="C34" t="s">
        <v>371</v>
      </c>
      <c r="D34">
        <v>31</v>
      </c>
    </row>
    <row r="35" spans="1:4" x14ac:dyDescent="0.25">
      <c r="A35" t="s">
        <v>370</v>
      </c>
      <c r="B35" s="91">
        <v>45353</v>
      </c>
      <c r="C35" t="s">
        <v>372</v>
      </c>
      <c r="D35">
        <v>45</v>
      </c>
    </row>
    <row r="36" spans="1:4" x14ac:dyDescent="0.25">
      <c r="A36" t="s">
        <v>347</v>
      </c>
      <c r="B36" s="91">
        <v>45353</v>
      </c>
      <c r="C36" t="s">
        <v>373</v>
      </c>
      <c r="D36">
        <v>48</v>
      </c>
    </row>
    <row r="37" spans="1:4" x14ac:dyDescent="0.25">
      <c r="A37" t="s">
        <v>347</v>
      </c>
      <c r="B37" s="91">
        <v>45353</v>
      </c>
      <c r="C37" t="s">
        <v>374</v>
      </c>
      <c r="D37">
        <v>24</v>
      </c>
    </row>
    <row r="38" spans="1:4" x14ac:dyDescent="0.25">
      <c r="A38" t="s">
        <v>334</v>
      </c>
      <c r="B38" s="91">
        <v>45354</v>
      </c>
      <c r="C38" t="s">
        <v>222</v>
      </c>
      <c r="D38">
        <v>36</v>
      </c>
    </row>
    <row r="39" spans="1:4" x14ac:dyDescent="0.25">
      <c r="A39" t="s">
        <v>334</v>
      </c>
      <c r="B39" s="91">
        <v>45354</v>
      </c>
      <c r="C39" t="s">
        <v>375</v>
      </c>
      <c r="D39">
        <v>35</v>
      </c>
    </row>
    <row r="40" spans="1:4" x14ac:dyDescent="0.25">
      <c r="A40" t="s">
        <v>340</v>
      </c>
      <c r="B40" s="91">
        <v>45354</v>
      </c>
      <c r="C40" t="s">
        <v>353</v>
      </c>
      <c r="D40">
        <v>53</v>
      </c>
    </row>
    <row r="41" spans="1:4" x14ac:dyDescent="0.25">
      <c r="A41" t="s">
        <v>340</v>
      </c>
      <c r="B41" s="91">
        <v>45354</v>
      </c>
      <c r="C41" t="s">
        <v>376</v>
      </c>
      <c r="D41">
        <v>54</v>
      </c>
    </row>
    <row r="42" spans="1:4" x14ac:dyDescent="0.25">
      <c r="A42" t="s">
        <v>337</v>
      </c>
      <c r="B42" s="91">
        <v>45354</v>
      </c>
      <c r="C42" t="s">
        <v>247</v>
      </c>
      <c r="D42">
        <v>44</v>
      </c>
    </row>
    <row r="43" spans="1:4" x14ac:dyDescent="0.25">
      <c r="A43" t="s">
        <v>337</v>
      </c>
      <c r="B43" s="91">
        <v>45354</v>
      </c>
      <c r="C43" t="s">
        <v>377</v>
      </c>
      <c r="D43">
        <v>43</v>
      </c>
    </row>
    <row r="44" spans="1:4" x14ac:dyDescent="0.25">
      <c r="A44" t="s">
        <v>337</v>
      </c>
      <c r="B44" s="91">
        <v>45354</v>
      </c>
      <c r="C44" t="s">
        <v>239</v>
      </c>
      <c r="D44">
        <v>6</v>
      </c>
    </row>
    <row r="45" spans="1:4" x14ac:dyDescent="0.25">
      <c r="A45" t="s">
        <v>347</v>
      </c>
      <c r="B45" s="91">
        <v>45354</v>
      </c>
      <c r="C45" t="s">
        <v>378</v>
      </c>
      <c r="D45">
        <v>26</v>
      </c>
    </row>
    <row r="46" spans="1:4" x14ac:dyDescent="0.25">
      <c r="A46" t="s">
        <v>347</v>
      </c>
      <c r="B46" s="91">
        <v>45354</v>
      </c>
      <c r="C46" t="s">
        <v>379</v>
      </c>
      <c r="D46">
        <v>22</v>
      </c>
    </row>
    <row r="47" spans="1:4" x14ac:dyDescent="0.25">
      <c r="A47" t="s">
        <v>336</v>
      </c>
      <c r="B47" s="91">
        <v>45354</v>
      </c>
      <c r="C47" t="s">
        <v>244</v>
      </c>
      <c r="D47">
        <v>36</v>
      </c>
    </row>
    <row r="48" spans="1:4" x14ac:dyDescent="0.25">
      <c r="A48" t="s">
        <v>336</v>
      </c>
      <c r="B48" s="91">
        <v>45354</v>
      </c>
      <c r="C48" t="s">
        <v>380</v>
      </c>
      <c r="D48">
        <v>26</v>
      </c>
    </row>
    <row r="49" spans="1:4" x14ac:dyDescent="0.25">
      <c r="A49" t="s">
        <v>336</v>
      </c>
      <c r="B49" s="91">
        <v>45354</v>
      </c>
      <c r="C49" t="s">
        <v>381</v>
      </c>
      <c r="D49">
        <v>17</v>
      </c>
    </row>
    <row r="50" spans="1:4" x14ac:dyDescent="0.25">
      <c r="A50" t="s">
        <v>342</v>
      </c>
      <c r="B50" s="91">
        <v>45354</v>
      </c>
      <c r="C50" t="s">
        <v>382</v>
      </c>
      <c r="D50">
        <v>59</v>
      </c>
    </row>
    <row r="51" spans="1:4" x14ac:dyDescent="0.25">
      <c r="A51" t="s">
        <v>342</v>
      </c>
      <c r="B51" s="91">
        <v>45354</v>
      </c>
      <c r="C51" t="s">
        <v>227</v>
      </c>
      <c r="D51">
        <v>26</v>
      </c>
    </row>
    <row r="52" spans="1:4" x14ac:dyDescent="0.25">
      <c r="A52" t="s">
        <v>342</v>
      </c>
      <c r="B52" s="91">
        <v>45353</v>
      </c>
      <c r="C52" t="s">
        <v>383</v>
      </c>
      <c r="D52">
        <v>67</v>
      </c>
    </row>
    <row r="53" spans="1:4" x14ac:dyDescent="0.25">
      <c r="A53" t="s">
        <v>342</v>
      </c>
      <c r="B53" s="91">
        <v>45353</v>
      </c>
      <c r="C53" t="s">
        <v>384</v>
      </c>
      <c r="D53">
        <v>35</v>
      </c>
    </row>
    <row r="54" spans="1:4" x14ac:dyDescent="0.25">
      <c r="A54" t="s">
        <v>345</v>
      </c>
      <c r="B54" s="91">
        <v>45354</v>
      </c>
      <c r="C54" t="s">
        <v>363</v>
      </c>
      <c r="D54">
        <v>44</v>
      </c>
    </row>
    <row r="55" spans="1:4" x14ac:dyDescent="0.25">
      <c r="A55" t="s">
        <v>345</v>
      </c>
      <c r="B55" s="91">
        <v>45354</v>
      </c>
      <c r="C55" t="s">
        <v>231</v>
      </c>
      <c r="D55">
        <v>20</v>
      </c>
    </row>
    <row r="56" spans="1:4" x14ac:dyDescent="0.25">
      <c r="A56" t="s">
        <v>345</v>
      </c>
      <c r="B56" s="91">
        <v>45354</v>
      </c>
      <c r="C56" t="s">
        <v>223</v>
      </c>
      <c r="D56">
        <v>31</v>
      </c>
    </row>
    <row r="57" spans="1:4" x14ac:dyDescent="0.25">
      <c r="A57" t="s">
        <v>346</v>
      </c>
      <c r="B57" s="91">
        <v>45354</v>
      </c>
      <c r="C57" t="s">
        <v>385</v>
      </c>
      <c r="D57">
        <v>14</v>
      </c>
    </row>
    <row r="58" spans="1:4" x14ac:dyDescent="0.25">
      <c r="A58" t="s">
        <v>346</v>
      </c>
      <c r="B58" s="91">
        <v>45354</v>
      </c>
      <c r="C58" t="s">
        <v>364</v>
      </c>
      <c r="D58">
        <v>49</v>
      </c>
    </row>
    <row r="59" spans="1:4" x14ac:dyDescent="0.25">
      <c r="A59" t="s">
        <v>346</v>
      </c>
      <c r="B59" s="91">
        <v>45354</v>
      </c>
      <c r="C59" t="s">
        <v>386</v>
      </c>
      <c r="D59">
        <v>44</v>
      </c>
    </row>
    <row r="60" spans="1:4" x14ac:dyDescent="0.25">
      <c r="A60" t="s">
        <v>339</v>
      </c>
      <c r="B60" s="91">
        <v>45354</v>
      </c>
      <c r="C60" t="s">
        <v>318</v>
      </c>
      <c r="D60">
        <v>31</v>
      </c>
    </row>
    <row r="61" spans="1:4" x14ac:dyDescent="0.25">
      <c r="A61" t="s">
        <v>348</v>
      </c>
      <c r="B61" s="91">
        <v>45354</v>
      </c>
      <c r="C61" t="s">
        <v>387</v>
      </c>
      <c r="D61">
        <v>28</v>
      </c>
    </row>
    <row r="62" spans="1:4" x14ac:dyDescent="0.25">
      <c r="A62" t="s">
        <v>348</v>
      </c>
      <c r="B62" s="91">
        <v>45354</v>
      </c>
      <c r="C62" t="s">
        <v>388</v>
      </c>
      <c r="D62">
        <v>30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7B42B-2BA1-4B08-80D4-E36EE2D0127E}">
  <dimension ref="A2:AC63"/>
  <sheetViews>
    <sheetView workbookViewId="0"/>
  </sheetViews>
  <sheetFormatPr defaultRowHeight="15" x14ac:dyDescent="0.25"/>
  <cols>
    <col min="1" max="1" width="3.7109375" customWidth="1"/>
    <col min="2" max="2" width="13.42578125" bestFit="1" customWidth="1"/>
  </cols>
  <sheetData>
    <row r="2" spans="1:29" x14ac:dyDescent="0.25">
      <c r="A2" t="s">
        <v>220</v>
      </c>
      <c r="C2" s="82">
        <v>45180</v>
      </c>
      <c r="D2" s="82">
        <v>45181</v>
      </c>
      <c r="E2" s="82">
        <v>45183</v>
      </c>
      <c r="F2" s="82">
        <v>45184</v>
      </c>
      <c r="G2" s="82">
        <v>45187</v>
      </c>
      <c r="H2" s="82">
        <v>45188</v>
      </c>
      <c r="I2" s="82">
        <v>45190</v>
      </c>
      <c r="J2" s="82">
        <v>45191</v>
      </c>
      <c r="K2" s="82">
        <v>45194</v>
      </c>
      <c r="L2" s="82">
        <v>45195</v>
      </c>
      <c r="M2" s="82">
        <v>45197</v>
      </c>
      <c r="N2" s="82">
        <v>45198</v>
      </c>
      <c r="O2" s="82">
        <v>45201</v>
      </c>
      <c r="P2" s="82">
        <v>45202</v>
      </c>
      <c r="Q2" s="82">
        <v>45204</v>
      </c>
      <c r="R2" s="82">
        <v>45205</v>
      </c>
      <c r="S2" s="82">
        <v>45208</v>
      </c>
      <c r="T2" s="82">
        <v>45209</v>
      </c>
      <c r="U2" s="82">
        <v>45211</v>
      </c>
      <c r="V2" s="82">
        <v>45212</v>
      </c>
      <c r="W2" s="82">
        <v>45215</v>
      </c>
      <c r="X2" s="82">
        <v>45216</v>
      </c>
      <c r="Y2" s="82">
        <v>45218</v>
      </c>
      <c r="Z2" s="82">
        <v>45219</v>
      </c>
    </row>
    <row r="3" spans="1:29" x14ac:dyDescent="0.25">
      <c r="B3" t="s">
        <v>221</v>
      </c>
      <c r="D3">
        <v>43</v>
      </c>
      <c r="G3">
        <v>28</v>
      </c>
      <c r="O3">
        <v>68</v>
      </c>
      <c r="X3">
        <v>34</v>
      </c>
      <c r="AA3">
        <f>SUM(C3:Z3)</f>
        <v>173</v>
      </c>
    </row>
    <row r="4" spans="1:29" x14ac:dyDescent="0.25">
      <c r="B4" t="s">
        <v>222</v>
      </c>
      <c r="C4">
        <v>36</v>
      </c>
      <c r="D4">
        <v>11</v>
      </c>
      <c r="J4">
        <v>45</v>
      </c>
      <c r="L4">
        <v>77</v>
      </c>
      <c r="O4">
        <v>10</v>
      </c>
      <c r="T4">
        <v>75</v>
      </c>
      <c r="X4">
        <v>29</v>
      </c>
      <c r="AA4">
        <f t="shared" ref="AA4:AA54" si="0">SUM(C4:Z4)</f>
        <v>283</v>
      </c>
    </row>
    <row r="5" spans="1:29" x14ac:dyDescent="0.25">
      <c r="B5" t="s">
        <v>223</v>
      </c>
      <c r="G5">
        <v>19</v>
      </c>
      <c r="L5">
        <v>19</v>
      </c>
      <c r="T5">
        <v>9</v>
      </c>
      <c r="AA5">
        <f t="shared" si="0"/>
        <v>47</v>
      </c>
    </row>
    <row r="6" spans="1:29" x14ac:dyDescent="0.25">
      <c r="B6" t="s">
        <v>224</v>
      </c>
      <c r="C6">
        <v>40</v>
      </c>
      <c r="AA6">
        <f t="shared" si="0"/>
        <v>40</v>
      </c>
    </row>
    <row r="7" spans="1:29" x14ac:dyDescent="0.25">
      <c r="AA7">
        <f>SUM(AA3:AA6)</f>
        <v>543</v>
      </c>
      <c r="AB7">
        <v>8</v>
      </c>
      <c r="AC7" s="83">
        <f>AA7/AB7</f>
        <v>67.875</v>
      </c>
    </row>
    <row r="8" spans="1:29" x14ac:dyDescent="0.25">
      <c r="A8" t="s">
        <v>257</v>
      </c>
    </row>
    <row r="9" spans="1:29" x14ac:dyDescent="0.25">
      <c r="B9" t="s">
        <v>225</v>
      </c>
      <c r="C9">
        <v>28</v>
      </c>
      <c r="E9">
        <v>15</v>
      </c>
      <c r="G9">
        <v>10</v>
      </c>
      <c r="H9">
        <v>13</v>
      </c>
      <c r="L9">
        <v>22</v>
      </c>
      <c r="M9">
        <v>14</v>
      </c>
      <c r="X9">
        <v>34</v>
      </c>
      <c r="AA9">
        <f t="shared" si="0"/>
        <v>136</v>
      </c>
      <c r="AB9">
        <f>COUNT(C9:Z9)</f>
        <v>7</v>
      </c>
    </row>
    <row r="10" spans="1:29" x14ac:dyDescent="0.25">
      <c r="B10" t="s">
        <v>226</v>
      </c>
      <c r="X10">
        <v>20</v>
      </c>
      <c r="AA10">
        <f t="shared" si="0"/>
        <v>20</v>
      </c>
      <c r="AB10">
        <f t="shared" ref="AB10:AB13" si="1">COUNT(C10:Z10)</f>
        <v>1</v>
      </c>
    </row>
    <row r="11" spans="1:29" x14ac:dyDescent="0.25">
      <c r="B11" t="s">
        <v>227</v>
      </c>
      <c r="C11">
        <v>24</v>
      </c>
      <c r="H11">
        <v>27</v>
      </c>
      <c r="P11">
        <v>22</v>
      </c>
      <c r="X11">
        <v>19</v>
      </c>
      <c r="AA11">
        <f t="shared" si="0"/>
        <v>92</v>
      </c>
      <c r="AB11">
        <f t="shared" si="1"/>
        <v>4</v>
      </c>
    </row>
    <row r="12" spans="1:29" x14ac:dyDescent="0.25">
      <c r="B12" t="s">
        <v>158</v>
      </c>
      <c r="E12">
        <v>46</v>
      </c>
      <c r="H12">
        <v>50</v>
      </c>
      <c r="L12">
        <v>54</v>
      </c>
      <c r="P12">
        <v>62</v>
      </c>
      <c r="V12">
        <v>52</v>
      </c>
      <c r="X12">
        <v>3</v>
      </c>
      <c r="AA12">
        <f t="shared" si="0"/>
        <v>267</v>
      </c>
      <c r="AB12">
        <f t="shared" si="1"/>
        <v>6</v>
      </c>
    </row>
    <row r="13" spans="1:29" x14ac:dyDescent="0.25">
      <c r="B13" t="s">
        <v>228</v>
      </c>
      <c r="C13">
        <v>29</v>
      </c>
      <c r="G13">
        <v>62</v>
      </c>
      <c r="M13">
        <v>60</v>
      </c>
      <c r="R13">
        <v>48</v>
      </c>
      <c r="V13">
        <v>28</v>
      </c>
      <c r="AA13">
        <f t="shared" si="0"/>
        <v>227</v>
      </c>
      <c r="AB13">
        <f t="shared" si="1"/>
        <v>5</v>
      </c>
    </row>
    <row r="14" spans="1:29" x14ac:dyDescent="0.25">
      <c r="AA14">
        <f>SUM(AA9:AA13)</f>
        <v>742</v>
      </c>
      <c r="AB14">
        <v>10</v>
      </c>
      <c r="AC14" s="83">
        <f>AA14/AB14</f>
        <v>74.2</v>
      </c>
    </row>
    <row r="15" spans="1:29" x14ac:dyDescent="0.25">
      <c r="A15" t="s">
        <v>258</v>
      </c>
    </row>
    <row r="16" spans="1:29" x14ac:dyDescent="0.25">
      <c r="B16" t="s">
        <v>229</v>
      </c>
      <c r="E16">
        <v>60</v>
      </c>
      <c r="I16">
        <v>36</v>
      </c>
      <c r="J16">
        <v>57</v>
      </c>
      <c r="K16">
        <v>29</v>
      </c>
      <c r="P16">
        <v>49</v>
      </c>
      <c r="Q16">
        <v>49</v>
      </c>
      <c r="U16">
        <v>20</v>
      </c>
      <c r="V16">
        <v>83</v>
      </c>
      <c r="X16">
        <v>78</v>
      </c>
      <c r="AA16">
        <f t="shared" si="0"/>
        <v>461</v>
      </c>
      <c r="AB16">
        <f>COUNT(C16:Z16)</f>
        <v>9</v>
      </c>
    </row>
    <row r="17" spans="1:29" x14ac:dyDescent="0.25">
      <c r="B17" t="s">
        <v>230</v>
      </c>
      <c r="U17">
        <v>2</v>
      </c>
      <c r="X17">
        <v>17</v>
      </c>
      <c r="AA17">
        <f t="shared" si="0"/>
        <v>19</v>
      </c>
      <c r="AB17">
        <f t="shared" ref="AB17:AB21" si="2">COUNT(C17:Z17)</f>
        <v>2</v>
      </c>
    </row>
    <row r="18" spans="1:29" x14ac:dyDescent="0.25">
      <c r="B18" t="s">
        <v>231</v>
      </c>
      <c r="K18">
        <v>51</v>
      </c>
      <c r="X18">
        <v>12</v>
      </c>
      <c r="AA18">
        <f t="shared" si="0"/>
        <v>63</v>
      </c>
      <c r="AB18">
        <f t="shared" si="2"/>
        <v>2</v>
      </c>
    </row>
    <row r="19" spans="1:29" x14ac:dyDescent="0.25">
      <c r="B19" t="s">
        <v>232</v>
      </c>
      <c r="U19">
        <v>17</v>
      </c>
      <c r="AA19">
        <f t="shared" si="0"/>
        <v>17</v>
      </c>
      <c r="AB19">
        <f t="shared" si="2"/>
        <v>1</v>
      </c>
    </row>
    <row r="20" spans="1:29" x14ac:dyDescent="0.25">
      <c r="B20" t="s">
        <v>233</v>
      </c>
      <c r="D20">
        <v>44</v>
      </c>
      <c r="I20">
        <v>19</v>
      </c>
      <c r="U20">
        <v>25</v>
      </c>
      <c r="AA20">
        <f t="shared" si="0"/>
        <v>88</v>
      </c>
      <c r="AB20">
        <f t="shared" si="2"/>
        <v>3</v>
      </c>
    </row>
    <row r="21" spans="1:29" x14ac:dyDescent="0.25">
      <c r="B21" t="s">
        <v>234</v>
      </c>
      <c r="D21">
        <v>39</v>
      </c>
      <c r="I21">
        <v>33</v>
      </c>
      <c r="K21">
        <v>17</v>
      </c>
      <c r="P21">
        <v>23</v>
      </c>
      <c r="Q21">
        <v>13</v>
      </c>
      <c r="U21">
        <v>32</v>
      </c>
      <c r="AA21">
        <f t="shared" si="0"/>
        <v>157</v>
      </c>
      <c r="AB21">
        <f t="shared" si="2"/>
        <v>6</v>
      </c>
    </row>
    <row r="22" spans="1:29" x14ac:dyDescent="0.25">
      <c r="AA22">
        <f>SUM(AA16:AA21)</f>
        <v>805</v>
      </c>
      <c r="AB22">
        <v>10</v>
      </c>
      <c r="AC22" s="83">
        <f>AA22/AB22</f>
        <v>80.5</v>
      </c>
    </row>
    <row r="23" spans="1:29" x14ac:dyDescent="0.25">
      <c r="A23" t="s">
        <v>259</v>
      </c>
    </row>
    <row r="24" spans="1:29" x14ac:dyDescent="0.25">
      <c r="B24" t="s">
        <v>235</v>
      </c>
      <c r="E24">
        <v>27</v>
      </c>
      <c r="G24">
        <v>37</v>
      </c>
      <c r="N24">
        <v>57</v>
      </c>
      <c r="U24">
        <v>49</v>
      </c>
      <c r="AA24">
        <f t="shared" si="0"/>
        <v>170</v>
      </c>
      <c r="AB24">
        <f>COUNT(C24:Z24)</f>
        <v>4</v>
      </c>
    </row>
    <row r="25" spans="1:29" x14ac:dyDescent="0.25">
      <c r="B25" t="s">
        <v>236</v>
      </c>
      <c r="G25">
        <v>22</v>
      </c>
      <c r="K25">
        <v>6</v>
      </c>
      <c r="M25">
        <v>17</v>
      </c>
      <c r="N25">
        <v>11</v>
      </c>
      <c r="R25">
        <v>25</v>
      </c>
      <c r="U25">
        <v>29</v>
      </c>
      <c r="AA25">
        <f t="shared" si="0"/>
        <v>110</v>
      </c>
      <c r="AB25">
        <f t="shared" ref="AB25:AB27" si="3">COUNT(C25:Z25)</f>
        <v>6</v>
      </c>
    </row>
    <row r="26" spans="1:29" x14ac:dyDescent="0.25">
      <c r="B26" t="s">
        <v>237</v>
      </c>
      <c r="E26">
        <v>28</v>
      </c>
      <c r="G26">
        <v>34</v>
      </c>
      <c r="M26">
        <v>70</v>
      </c>
      <c r="S26">
        <v>75</v>
      </c>
      <c r="AA26">
        <f t="shared" si="0"/>
        <v>207</v>
      </c>
      <c r="AB26">
        <f t="shared" si="3"/>
        <v>4</v>
      </c>
    </row>
    <row r="27" spans="1:29" x14ac:dyDescent="0.25">
      <c r="B27" t="s">
        <v>238</v>
      </c>
      <c r="F27">
        <v>61</v>
      </c>
      <c r="K27">
        <v>72</v>
      </c>
      <c r="N27">
        <v>14</v>
      </c>
      <c r="R27">
        <v>74</v>
      </c>
      <c r="AA27">
        <f t="shared" si="0"/>
        <v>221</v>
      </c>
      <c r="AB27">
        <f t="shared" si="3"/>
        <v>4</v>
      </c>
    </row>
    <row r="28" spans="1:29" x14ac:dyDescent="0.25">
      <c r="AA28">
        <f>SUM(AA24:AA27)</f>
        <v>708</v>
      </c>
      <c r="AB28">
        <v>9</v>
      </c>
      <c r="AC28" s="83">
        <f>AA28/AB28</f>
        <v>78.666666666666671</v>
      </c>
    </row>
    <row r="29" spans="1:29" x14ac:dyDescent="0.25">
      <c r="A29" t="s">
        <v>260</v>
      </c>
    </row>
    <row r="30" spans="1:29" x14ac:dyDescent="0.25">
      <c r="B30" t="s">
        <v>239</v>
      </c>
      <c r="C30">
        <v>34</v>
      </c>
      <c r="D30">
        <v>20</v>
      </c>
      <c r="K30">
        <v>24</v>
      </c>
      <c r="L30">
        <v>49</v>
      </c>
      <c r="R30">
        <v>43</v>
      </c>
      <c r="S30">
        <v>37</v>
      </c>
      <c r="T30">
        <v>11</v>
      </c>
      <c r="AA30">
        <f t="shared" si="0"/>
        <v>218</v>
      </c>
      <c r="AB30">
        <f>COUNT(C30:Z30)</f>
        <v>7</v>
      </c>
    </row>
    <row r="31" spans="1:29" x14ac:dyDescent="0.25">
      <c r="B31" t="s">
        <v>240</v>
      </c>
      <c r="C31">
        <v>30</v>
      </c>
      <c r="D31">
        <v>32</v>
      </c>
      <c r="I31">
        <v>27</v>
      </c>
      <c r="K31">
        <v>57</v>
      </c>
      <c r="P31">
        <v>62</v>
      </c>
      <c r="R31">
        <v>33</v>
      </c>
      <c r="S31">
        <v>9</v>
      </c>
      <c r="T31">
        <v>75</v>
      </c>
      <c r="AA31">
        <f t="shared" si="0"/>
        <v>325</v>
      </c>
      <c r="AB31">
        <f t="shared" ref="AB31:AB33" si="4">COUNT(C31:Z31)</f>
        <v>8</v>
      </c>
    </row>
    <row r="32" spans="1:29" x14ac:dyDescent="0.25">
      <c r="B32" t="s">
        <v>241</v>
      </c>
      <c r="C32">
        <v>1</v>
      </c>
      <c r="D32">
        <v>5</v>
      </c>
      <c r="L32">
        <v>30</v>
      </c>
      <c r="AA32">
        <f t="shared" si="0"/>
        <v>36</v>
      </c>
      <c r="AB32">
        <f t="shared" si="4"/>
        <v>3</v>
      </c>
    </row>
    <row r="33" spans="1:29" x14ac:dyDescent="0.25">
      <c r="B33" t="s">
        <v>242</v>
      </c>
      <c r="D33">
        <v>12</v>
      </c>
      <c r="AA33">
        <f t="shared" si="0"/>
        <v>12</v>
      </c>
      <c r="AB33">
        <f t="shared" si="4"/>
        <v>1</v>
      </c>
    </row>
    <row r="34" spans="1:29" x14ac:dyDescent="0.25">
      <c r="AA34">
        <f>SUM(AA30:AA33)</f>
        <v>591</v>
      </c>
      <c r="AB34">
        <v>9</v>
      </c>
      <c r="AC34" s="83">
        <f>AA34/AB34</f>
        <v>65.666666666666671</v>
      </c>
    </row>
    <row r="35" spans="1:29" x14ac:dyDescent="0.25">
      <c r="A35" t="s">
        <v>261</v>
      </c>
    </row>
    <row r="36" spans="1:29" x14ac:dyDescent="0.25">
      <c r="B36" t="s">
        <v>243</v>
      </c>
      <c r="E36">
        <v>26</v>
      </c>
      <c r="F36">
        <v>40</v>
      </c>
      <c r="G36">
        <v>46</v>
      </c>
      <c r="Q36">
        <v>35</v>
      </c>
      <c r="W36">
        <v>31</v>
      </c>
      <c r="AA36">
        <f t="shared" si="0"/>
        <v>178</v>
      </c>
      <c r="AB36">
        <f>COUNT(C36:Z36)</f>
        <v>5</v>
      </c>
    </row>
    <row r="37" spans="1:29" x14ac:dyDescent="0.25">
      <c r="B37" t="s">
        <v>244</v>
      </c>
      <c r="E37">
        <v>20</v>
      </c>
      <c r="F37">
        <v>17</v>
      </c>
      <c r="J37">
        <v>28</v>
      </c>
      <c r="M37">
        <v>52</v>
      </c>
      <c r="V37">
        <v>62</v>
      </c>
      <c r="W37">
        <v>57</v>
      </c>
      <c r="AA37">
        <f t="shared" si="0"/>
        <v>236</v>
      </c>
      <c r="AB37">
        <f t="shared" ref="AB37:AB40" si="5">COUNT(C37:Z37)</f>
        <v>6</v>
      </c>
    </row>
    <row r="38" spans="1:29" x14ac:dyDescent="0.25">
      <c r="B38" t="s">
        <v>245</v>
      </c>
      <c r="E38">
        <v>25</v>
      </c>
      <c r="G38">
        <v>5</v>
      </c>
      <c r="J38">
        <v>73</v>
      </c>
      <c r="M38">
        <v>31</v>
      </c>
      <c r="Q38">
        <v>62</v>
      </c>
      <c r="S38">
        <v>75</v>
      </c>
      <c r="V38">
        <v>12</v>
      </c>
      <c r="W38">
        <v>25</v>
      </c>
      <c r="AA38">
        <f t="shared" si="0"/>
        <v>308</v>
      </c>
      <c r="AB38">
        <f t="shared" si="5"/>
        <v>8</v>
      </c>
    </row>
    <row r="39" spans="1:29" x14ac:dyDescent="0.25">
      <c r="B39" t="s">
        <v>246</v>
      </c>
      <c r="F39">
        <v>11</v>
      </c>
      <c r="G39">
        <v>21</v>
      </c>
      <c r="Q39">
        <v>12</v>
      </c>
      <c r="S39">
        <v>6</v>
      </c>
      <c r="AA39">
        <f t="shared" si="0"/>
        <v>50</v>
      </c>
      <c r="AB39">
        <f t="shared" si="5"/>
        <v>4</v>
      </c>
    </row>
    <row r="40" spans="1:29" x14ac:dyDescent="0.25">
      <c r="B40" t="s">
        <v>196</v>
      </c>
      <c r="E40">
        <v>17</v>
      </c>
      <c r="AA40">
        <f t="shared" si="0"/>
        <v>17</v>
      </c>
      <c r="AB40">
        <f t="shared" si="5"/>
        <v>1</v>
      </c>
    </row>
    <row r="41" spans="1:29" x14ac:dyDescent="0.25">
      <c r="AA41">
        <f>SUM(AA36:AA40)</f>
        <v>789</v>
      </c>
      <c r="AB41">
        <v>9</v>
      </c>
      <c r="AC41" s="83">
        <f>AA41/AB41</f>
        <v>87.666666666666671</v>
      </c>
    </row>
    <row r="42" spans="1:29" x14ac:dyDescent="0.25">
      <c r="A42" t="s">
        <v>262</v>
      </c>
    </row>
    <row r="43" spans="1:29" x14ac:dyDescent="0.25">
      <c r="B43" t="s">
        <v>247</v>
      </c>
      <c r="D43">
        <v>48</v>
      </c>
      <c r="L43">
        <v>65</v>
      </c>
      <c r="P43">
        <v>66</v>
      </c>
      <c r="U43">
        <v>33</v>
      </c>
      <c r="V43">
        <v>66</v>
      </c>
      <c r="AA43">
        <f t="shared" si="0"/>
        <v>278</v>
      </c>
      <c r="AB43">
        <f>COUNT(C43:Z43)</f>
        <v>5</v>
      </c>
    </row>
    <row r="44" spans="1:29" x14ac:dyDescent="0.25">
      <c r="B44" t="s">
        <v>248</v>
      </c>
      <c r="F44">
        <v>45</v>
      </c>
      <c r="L44">
        <v>64</v>
      </c>
      <c r="O44">
        <v>67</v>
      </c>
      <c r="U44">
        <v>36</v>
      </c>
      <c r="V44">
        <v>24</v>
      </c>
      <c r="AA44">
        <f t="shared" si="0"/>
        <v>236</v>
      </c>
      <c r="AB44">
        <f t="shared" ref="AB44:AB47" si="6">COUNT(C44:Z44)</f>
        <v>5</v>
      </c>
    </row>
    <row r="45" spans="1:29" x14ac:dyDescent="0.25">
      <c r="B45" t="s">
        <v>249</v>
      </c>
      <c r="P45">
        <v>22</v>
      </c>
      <c r="AA45">
        <f t="shared" si="0"/>
        <v>22</v>
      </c>
      <c r="AB45">
        <f t="shared" si="6"/>
        <v>1</v>
      </c>
    </row>
    <row r="46" spans="1:29" x14ac:dyDescent="0.25">
      <c r="B46" t="s">
        <v>250</v>
      </c>
      <c r="O46">
        <v>16</v>
      </c>
      <c r="AA46">
        <f t="shared" si="0"/>
        <v>16</v>
      </c>
      <c r="AB46">
        <f t="shared" si="6"/>
        <v>1</v>
      </c>
    </row>
    <row r="47" spans="1:29" x14ac:dyDescent="0.25">
      <c r="B47" t="s">
        <v>251</v>
      </c>
      <c r="F47">
        <v>25</v>
      </c>
      <c r="AA47">
        <f t="shared" si="0"/>
        <v>25</v>
      </c>
      <c r="AB47">
        <f t="shared" si="6"/>
        <v>1</v>
      </c>
    </row>
    <row r="48" spans="1:29" x14ac:dyDescent="0.25">
      <c r="AA48">
        <f>SUM(AA43:AA47)</f>
        <v>577</v>
      </c>
      <c r="AB48">
        <v>8</v>
      </c>
      <c r="AC48" s="83">
        <f>AA48/AB48</f>
        <v>72.125</v>
      </c>
    </row>
    <row r="49" spans="1:29" x14ac:dyDescent="0.25">
      <c r="A49" t="s">
        <v>263</v>
      </c>
    </row>
    <row r="50" spans="1:29" x14ac:dyDescent="0.25">
      <c r="B50" t="s">
        <v>252</v>
      </c>
      <c r="C50">
        <v>30</v>
      </c>
      <c r="H50">
        <v>45</v>
      </c>
      <c r="N50">
        <v>4</v>
      </c>
      <c r="U50">
        <v>35</v>
      </c>
      <c r="W50">
        <v>62</v>
      </c>
      <c r="AA50">
        <f t="shared" si="0"/>
        <v>176</v>
      </c>
      <c r="AB50">
        <f>COUNT(C50:Z50)</f>
        <v>5</v>
      </c>
    </row>
    <row r="51" spans="1:29" x14ac:dyDescent="0.25">
      <c r="B51" t="s">
        <v>253</v>
      </c>
      <c r="D51">
        <v>24</v>
      </c>
      <c r="H51">
        <v>54</v>
      </c>
      <c r="I51">
        <v>38</v>
      </c>
      <c r="N51">
        <v>20</v>
      </c>
      <c r="O51">
        <v>71</v>
      </c>
      <c r="W51">
        <v>12</v>
      </c>
      <c r="AA51">
        <f t="shared" si="0"/>
        <v>219</v>
      </c>
      <c r="AB51">
        <f t="shared" ref="AB51:AB54" si="7">COUNT(C51:Z51)</f>
        <v>6</v>
      </c>
    </row>
    <row r="52" spans="1:29" x14ac:dyDescent="0.25">
      <c r="B52" t="s">
        <v>254</v>
      </c>
      <c r="T52">
        <v>19</v>
      </c>
      <c r="U52">
        <v>37</v>
      </c>
      <c r="AA52">
        <f t="shared" si="0"/>
        <v>56</v>
      </c>
      <c r="AB52">
        <f t="shared" si="7"/>
        <v>2</v>
      </c>
    </row>
    <row r="53" spans="1:29" x14ac:dyDescent="0.25">
      <c r="B53" t="s">
        <v>255</v>
      </c>
      <c r="C53">
        <v>31</v>
      </c>
      <c r="D53">
        <v>34</v>
      </c>
      <c r="I53">
        <v>23</v>
      </c>
      <c r="N53">
        <v>17</v>
      </c>
      <c r="T53">
        <v>47</v>
      </c>
      <c r="AA53">
        <f t="shared" si="0"/>
        <v>152</v>
      </c>
      <c r="AB53">
        <f t="shared" si="7"/>
        <v>5</v>
      </c>
    </row>
    <row r="54" spans="1:29" x14ac:dyDescent="0.25">
      <c r="B54" t="s">
        <v>256</v>
      </c>
      <c r="I54">
        <v>25</v>
      </c>
      <c r="AA54">
        <f t="shared" si="0"/>
        <v>25</v>
      </c>
      <c r="AB54">
        <f t="shared" si="7"/>
        <v>1</v>
      </c>
    </row>
    <row r="55" spans="1:29" x14ac:dyDescent="0.25">
      <c r="AA55">
        <f>SUM(AA50:AA54)</f>
        <v>628</v>
      </c>
      <c r="AB55">
        <v>8</v>
      </c>
      <c r="AC55" s="83">
        <f>AA55/AB55</f>
        <v>78.5</v>
      </c>
    </row>
    <row r="56" spans="1:29" x14ac:dyDescent="0.25">
      <c r="A56" t="s">
        <v>264</v>
      </c>
    </row>
    <row r="57" spans="1:29" x14ac:dyDescent="0.25">
      <c r="B57" t="s">
        <v>188</v>
      </c>
      <c r="D57">
        <v>54</v>
      </c>
      <c r="I57">
        <v>30</v>
      </c>
      <c r="O57">
        <v>37</v>
      </c>
      <c r="R57">
        <v>50</v>
      </c>
      <c r="S57">
        <v>9</v>
      </c>
      <c r="X57">
        <v>55</v>
      </c>
      <c r="AA57">
        <f t="shared" ref="AA57:AA62" si="8">SUM(C57:Z57)</f>
        <v>235</v>
      </c>
      <c r="AB57">
        <f>COUNT(C57:Z57)</f>
        <v>6</v>
      </c>
    </row>
    <row r="58" spans="1:29" x14ac:dyDescent="0.25">
      <c r="B58" t="s">
        <v>189</v>
      </c>
      <c r="F58">
        <v>55</v>
      </c>
      <c r="K58">
        <v>58</v>
      </c>
      <c r="R58">
        <v>46</v>
      </c>
      <c r="AA58">
        <f t="shared" si="8"/>
        <v>159</v>
      </c>
      <c r="AB58">
        <f t="shared" ref="AB58:AB62" si="9">COUNT(C58:Z58)</f>
        <v>3</v>
      </c>
    </row>
    <row r="59" spans="1:29" x14ac:dyDescent="0.25">
      <c r="B59" t="s">
        <v>190</v>
      </c>
      <c r="D59">
        <v>28</v>
      </c>
      <c r="K59">
        <v>10</v>
      </c>
      <c r="O59">
        <v>12</v>
      </c>
      <c r="S59">
        <v>79</v>
      </c>
      <c r="AA59">
        <f t="shared" si="8"/>
        <v>129</v>
      </c>
      <c r="AB59">
        <f t="shared" si="9"/>
        <v>4</v>
      </c>
    </row>
    <row r="60" spans="1:29" x14ac:dyDescent="0.25">
      <c r="B60" t="s">
        <v>187</v>
      </c>
      <c r="T60">
        <v>48</v>
      </c>
      <c r="X60">
        <v>6</v>
      </c>
      <c r="AA60">
        <f t="shared" si="8"/>
        <v>54</v>
      </c>
      <c r="AB60">
        <f t="shared" si="9"/>
        <v>2</v>
      </c>
    </row>
    <row r="61" spans="1:29" x14ac:dyDescent="0.25">
      <c r="B61" t="s">
        <v>191</v>
      </c>
      <c r="D61">
        <v>1</v>
      </c>
      <c r="I61">
        <v>19</v>
      </c>
      <c r="AA61">
        <f t="shared" si="8"/>
        <v>20</v>
      </c>
      <c r="AB61">
        <f t="shared" si="9"/>
        <v>2</v>
      </c>
    </row>
    <row r="62" spans="1:29" x14ac:dyDescent="0.25">
      <c r="B62" t="s">
        <v>193</v>
      </c>
      <c r="I62">
        <v>11</v>
      </c>
      <c r="AA62">
        <f t="shared" si="8"/>
        <v>11</v>
      </c>
      <c r="AB62">
        <f t="shared" si="9"/>
        <v>1</v>
      </c>
    </row>
    <row r="63" spans="1:29" x14ac:dyDescent="0.25">
      <c r="AA63">
        <f>SUM(AA57:AA62)</f>
        <v>608</v>
      </c>
      <c r="AB63">
        <v>9</v>
      </c>
      <c r="AC63" s="83">
        <f>AA63/AB63</f>
        <v>67.555555555555557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E6F54-1304-45B3-8F6C-FE5B27AB3FA8}">
  <dimension ref="A1:Z45"/>
  <sheetViews>
    <sheetView topLeftCell="G1" workbookViewId="0">
      <selection activeCell="N26" sqref="N26"/>
    </sheetView>
  </sheetViews>
  <sheetFormatPr defaultRowHeight="15" x14ac:dyDescent="0.25"/>
  <cols>
    <col min="5" max="5" width="9.5703125" hidden="1" customWidth="1"/>
    <col min="6" max="6" width="14.5703125" hidden="1" customWidth="1"/>
    <col min="9" max="9" width="15.140625" customWidth="1"/>
    <col min="10" max="10" width="14.140625" customWidth="1"/>
    <col min="11" max="11" width="15.42578125" bestFit="1" customWidth="1"/>
    <col min="16" max="27" width="9.140625" customWidth="1"/>
  </cols>
  <sheetData>
    <row r="1" spans="1:20" x14ac:dyDescent="0.25">
      <c r="A1" t="s">
        <v>56</v>
      </c>
      <c r="B1" t="s">
        <v>267</v>
      </c>
      <c r="C1" t="s">
        <v>37</v>
      </c>
      <c r="D1" t="s">
        <v>182</v>
      </c>
      <c r="E1" t="s">
        <v>276</v>
      </c>
      <c r="F1" t="s">
        <v>277</v>
      </c>
      <c r="H1" t="s">
        <v>267</v>
      </c>
      <c r="I1" t="s">
        <v>269</v>
      </c>
      <c r="J1" t="s">
        <v>270</v>
      </c>
      <c r="K1" t="s">
        <v>317</v>
      </c>
      <c r="L1" t="s">
        <v>271</v>
      </c>
      <c r="M1" t="s">
        <v>272</v>
      </c>
      <c r="N1" t="s">
        <v>273</v>
      </c>
      <c r="O1" t="s">
        <v>274</v>
      </c>
      <c r="P1" t="s">
        <v>278</v>
      </c>
      <c r="Q1" t="s">
        <v>305</v>
      </c>
      <c r="R1" t="s">
        <v>306</v>
      </c>
      <c r="S1" t="s">
        <v>307</v>
      </c>
      <c r="T1" t="s">
        <v>308</v>
      </c>
    </row>
    <row r="2" spans="1:20" x14ac:dyDescent="0.25">
      <c r="A2" t="s">
        <v>229</v>
      </c>
      <c r="B2" t="s">
        <v>258</v>
      </c>
      <c r="C2">
        <f>VLOOKUP(Table4[[#This Row],[Name]],'Pitch Counts Team (2)'!$AL$3:$AO$62,2,FALSE)</f>
        <v>568</v>
      </c>
      <c r="D2">
        <f>VLOOKUP(Table4[[#This Row],[Name]],'Pitch Counts Team (2)'!$AL$3:$AO$62,3,FALSE)</f>
        <v>11</v>
      </c>
      <c r="E2">
        <v>461</v>
      </c>
      <c r="F2">
        <v>9</v>
      </c>
      <c r="H2" t="s">
        <v>257</v>
      </c>
      <c r="I2">
        <v>5</v>
      </c>
      <c r="J2">
        <v>5</v>
      </c>
      <c r="K2">
        <v>3</v>
      </c>
      <c r="L2">
        <v>4</v>
      </c>
      <c r="M2" s="86">
        <v>0.35980000000000001</v>
      </c>
      <c r="N2" s="86">
        <v>0.66579999999999995</v>
      </c>
      <c r="O2">
        <v>4</v>
      </c>
      <c r="P2">
        <v>4</v>
      </c>
      <c r="Q2">
        <f>Table6[[#This Row],[Total Pitchers]]+Table6[[#This Row],[Pitchers &gt; 20]]*0.5+Table6[[#This Row],[Pitchers Multiple Games]]*0.5+Table6[[#This Row],[&gt;10%]]*0.5+Table6[[#This Row],[&gt;5%]]*0.5</f>
        <v>13.5</v>
      </c>
      <c r="R2">
        <v>3</v>
      </c>
      <c r="S2">
        <v>4</v>
      </c>
      <c r="T2">
        <f>Table6[[#This Row],[Scoring 1]]+Table6[[#This Row],[Scoring 2]]+Table6[[#This Row],[Scoring 3]]</f>
        <v>20.5</v>
      </c>
    </row>
    <row r="3" spans="1:20" x14ac:dyDescent="0.25">
      <c r="A3" t="s">
        <v>245</v>
      </c>
      <c r="B3" t="s">
        <v>268</v>
      </c>
      <c r="C3">
        <f>VLOOKUP(Table4[[#This Row],[Name]],'Pitch Counts Team (2)'!$AL$3:$AO$62,2,FALSE)</f>
        <v>382</v>
      </c>
      <c r="D3">
        <f>VLOOKUP(Table4[[#This Row],[Name]],'Pitch Counts Team (2)'!$AL$3:$AO$62,3,FALSE)</f>
        <v>9</v>
      </c>
      <c r="E3">
        <v>308</v>
      </c>
      <c r="F3">
        <v>8</v>
      </c>
      <c r="H3" t="s">
        <v>220</v>
      </c>
      <c r="I3">
        <v>4</v>
      </c>
      <c r="J3">
        <v>4</v>
      </c>
      <c r="K3">
        <v>3</v>
      </c>
      <c r="L3">
        <v>3</v>
      </c>
      <c r="M3" s="86">
        <v>0.43780000000000002</v>
      </c>
      <c r="N3" s="86">
        <v>0.8306</v>
      </c>
      <c r="O3">
        <v>3</v>
      </c>
      <c r="P3">
        <v>3</v>
      </c>
      <c r="Q3">
        <f>Table6[[#This Row],[Total Pitchers]]+Table6[[#This Row],[Pitchers &gt; 20]]*0.5+Table6[[#This Row],[Pitchers Multiple Games]]*0.5+Table6[[#This Row],[&gt;10%]]*0.5+Table6[[#This Row],[&gt;5%]]*0.5</f>
        <v>10.5</v>
      </c>
      <c r="R3">
        <v>2</v>
      </c>
      <c r="S3">
        <v>2</v>
      </c>
      <c r="T3">
        <f>Table6[[#This Row],[Scoring 1]]+Table6[[#This Row],[Scoring 2]]+Table6[[#This Row],[Scoring 3]]</f>
        <v>14.5</v>
      </c>
    </row>
    <row r="4" spans="1:20" x14ac:dyDescent="0.25">
      <c r="A4" t="s">
        <v>265</v>
      </c>
      <c r="B4" t="s">
        <v>262</v>
      </c>
      <c r="C4">
        <f>VLOOKUP(Table4[[#This Row],[Name]],'Pitch Counts Team (2)'!$AL$3:$AO$62,2,FALSE)</f>
        <v>382</v>
      </c>
      <c r="D4">
        <f>VLOOKUP(Table4[[#This Row],[Name]],'Pitch Counts Team (2)'!$AL$3:$AO$62,3,FALSE)</f>
        <v>7</v>
      </c>
      <c r="E4">
        <v>236</v>
      </c>
      <c r="F4">
        <v>5</v>
      </c>
      <c r="H4" t="s">
        <v>260</v>
      </c>
      <c r="I4">
        <v>4</v>
      </c>
      <c r="J4">
        <v>3</v>
      </c>
      <c r="K4">
        <v>2</v>
      </c>
      <c r="L4">
        <v>3</v>
      </c>
      <c r="M4" s="86">
        <v>0.54990000000000006</v>
      </c>
      <c r="N4" s="86">
        <v>0.91879999999999995</v>
      </c>
      <c r="O4">
        <v>2</v>
      </c>
      <c r="P4">
        <v>3</v>
      </c>
      <c r="Q4">
        <f>Table6[[#This Row],[Total Pitchers]]+Table6[[#This Row],[Pitchers &gt; 20]]*0.5+Table6[[#This Row],[Pitchers Multiple Games]]*0.5+Table6[[#This Row],[&gt;10%]]*0.5+Table6[[#This Row],[&gt;5%]]*0.5</f>
        <v>9.5</v>
      </c>
      <c r="R4">
        <v>1</v>
      </c>
      <c r="S4">
        <v>1</v>
      </c>
      <c r="T4">
        <f>Table6[[#This Row],[Scoring 1]]+Table6[[#This Row],[Scoring 2]]+Table6[[#This Row],[Scoring 3]]</f>
        <v>11.5</v>
      </c>
    </row>
    <row r="5" spans="1:20" x14ac:dyDescent="0.25">
      <c r="A5" t="s">
        <v>222</v>
      </c>
      <c r="B5" t="s">
        <v>220</v>
      </c>
      <c r="C5">
        <f>VLOOKUP(Table4[[#This Row],[Name]],'Pitch Counts Team (2)'!$AL$3:$AO$62,2,FALSE)</f>
        <v>380</v>
      </c>
      <c r="D5">
        <f>VLOOKUP(Table4[[#This Row],[Name]],'Pitch Counts Team (2)'!$AL$3:$AO$62,3,FALSE)</f>
        <v>11</v>
      </c>
      <c r="E5">
        <v>283</v>
      </c>
      <c r="F5">
        <v>7</v>
      </c>
      <c r="H5" t="s">
        <v>258</v>
      </c>
      <c r="I5">
        <v>6</v>
      </c>
      <c r="J5">
        <v>4</v>
      </c>
      <c r="K5">
        <v>2</v>
      </c>
      <c r="L5">
        <v>5</v>
      </c>
      <c r="M5" s="86">
        <v>0.58020000000000005</v>
      </c>
      <c r="N5" s="86">
        <v>0.80900000000000005</v>
      </c>
      <c r="O5">
        <v>2</v>
      </c>
      <c r="P5">
        <v>4</v>
      </c>
      <c r="Q5">
        <f>Table6[[#This Row],[Total Pitchers]]+Table6[[#This Row],[Pitchers &gt; 20]]*0.5+Table6[[#This Row],[Pitchers Multiple Games]]*0.5+Table6[[#This Row],[&gt;10%]]*0.5+Table6[[#This Row],[&gt;5%]]*0.5</f>
        <v>13.5</v>
      </c>
      <c r="R5">
        <v>1</v>
      </c>
      <c r="S5">
        <v>2</v>
      </c>
      <c r="T5">
        <f>Table6[[#This Row],[Scoring 1]]+Table6[[#This Row],[Scoring 2]]+Table6[[#This Row],[Scoring 3]]</f>
        <v>16.5</v>
      </c>
    </row>
    <row r="6" spans="1:20" x14ac:dyDescent="0.25">
      <c r="A6" t="s">
        <v>221</v>
      </c>
      <c r="B6" t="s">
        <v>220</v>
      </c>
      <c r="C6">
        <f>VLOOKUP(Table4[[#This Row],[Name]],'Pitch Counts Team (2)'!$AL$3:$AO$62,2,FALSE)</f>
        <v>341</v>
      </c>
      <c r="D6">
        <f>VLOOKUP(Table4[[#This Row],[Name]],'Pitch Counts Team (2)'!$AL$3:$AO$62,3,FALSE)</f>
        <v>7</v>
      </c>
      <c r="E6">
        <v>173</v>
      </c>
      <c r="F6">
        <v>4</v>
      </c>
      <c r="H6" t="s">
        <v>264</v>
      </c>
      <c r="I6">
        <v>6</v>
      </c>
      <c r="J6">
        <v>6</v>
      </c>
      <c r="K6">
        <v>4</v>
      </c>
      <c r="L6">
        <v>6</v>
      </c>
      <c r="M6" s="86">
        <v>0.33300000000000002</v>
      </c>
      <c r="N6" s="86">
        <v>0.56389999999999996</v>
      </c>
      <c r="O6">
        <v>4</v>
      </c>
      <c r="P6">
        <v>5</v>
      </c>
      <c r="Q6">
        <f>Table6[[#This Row],[Total Pitchers]]+Table6[[#This Row],[Pitchers &gt; 20]]*0.5+Table6[[#This Row],[Pitchers Multiple Games]]*0.5+Table6[[#This Row],[&gt;10%]]*0.5+Table6[[#This Row],[&gt;5%]]*0.5</f>
        <v>16.5</v>
      </c>
      <c r="R6">
        <v>3</v>
      </c>
      <c r="S6">
        <v>5</v>
      </c>
      <c r="T6">
        <f>Table6[[#This Row],[Scoring 1]]+Table6[[#This Row],[Scoring 2]]+Table6[[#This Row],[Scoring 3]]</f>
        <v>24.5</v>
      </c>
    </row>
    <row r="7" spans="1:20" x14ac:dyDescent="0.25">
      <c r="A7" t="s">
        <v>240</v>
      </c>
      <c r="B7" t="s">
        <v>260</v>
      </c>
      <c r="C7">
        <f>VLOOKUP(Table4[[#This Row],[Name]],'Pitch Counts Team (2)'!$AL$3:$AO$62,2,FALSE)</f>
        <v>325</v>
      </c>
      <c r="D7">
        <f>VLOOKUP(Table4[[#This Row],[Name]],'Pitch Counts Team (2)'!$AL$3:$AO$62,3,FALSE)</f>
        <v>8</v>
      </c>
      <c r="E7">
        <v>325</v>
      </c>
      <c r="F7">
        <v>8</v>
      </c>
      <c r="H7" t="s">
        <v>263</v>
      </c>
      <c r="I7">
        <v>5</v>
      </c>
      <c r="J7">
        <v>5</v>
      </c>
      <c r="K7">
        <v>3</v>
      </c>
      <c r="L7">
        <v>4</v>
      </c>
      <c r="M7" s="86">
        <v>0.34870000000000001</v>
      </c>
      <c r="N7" s="86">
        <v>0.629</v>
      </c>
      <c r="O7">
        <v>3</v>
      </c>
      <c r="P7">
        <v>4</v>
      </c>
      <c r="Q7">
        <f>Table6[[#This Row],[Total Pitchers]]+Table6[[#This Row],[Pitchers &gt; 20]]*0.5+Table6[[#This Row],[Pitchers Multiple Games]]*0.5+Table6[[#This Row],[&gt;10%]]*0.5+Table6[[#This Row],[&gt;5%]]*0.5</f>
        <v>13</v>
      </c>
      <c r="R7">
        <v>3</v>
      </c>
      <c r="S7">
        <v>4</v>
      </c>
      <c r="T7">
        <f>Table6[[#This Row],[Scoring 1]]+Table6[[#This Row],[Scoring 2]]+Table6[[#This Row],[Scoring 3]]</f>
        <v>20</v>
      </c>
    </row>
    <row r="8" spans="1:20" x14ac:dyDescent="0.25">
      <c r="A8" t="s">
        <v>188</v>
      </c>
      <c r="B8" t="s">
        <v>264</v>
      </c>
      <c r="C8">
        <f>VLOOKUP(Table4[[#This Row],[Name]],'Pitch Counts Team (2)'!$AL$3:$AO$62,2,FALSE)</f>
        <v>310</v>
      </c>
      <c r="D8">
        <f>VLOOKUP(Table4[[#This Row],[Name]],'Pitch Counts Team (2)'!$AL$3:$AO$62,3,FALSE)</f>
        <v>7</v>
      </c>
      <c r="E8">
        <v>235</v>
      </c>
      <c r="F8">
        <v>6</v>
      </c>
      <c r="H8" t="s">
        <v>259</v>
      </c>
      <c r="I8">
        <v>4</v>
      </c>
      <c r="J8">
        <v>4</v>
      </c>
      <c r="K8">
        <v>4</v>
      </c>
      <c r="L8">
        <v>4</v>
      </c>
      <c r="M8" s="86">
        <v>0.33729999999999999</v>
      </c>
      <c r="N8" s="86">
        <v>0.65800000000000003</v>
      </c>
      <c r="O8">
        <v>4</v>
      </c>
      <c r="P8">
        <v>4</v>
      </c>
      <c r="Q8">
        <f>Table6[[#This Row],[Total Pitchers]]+Table6[[#This Row],[Pitchers &gt; 20]]*0.5+Table6[[#This Row],[Pitchers Multiple Games]]*0.5+Table6[[#This Row],[&gt;10%]]*0.5+Table6[[#This Row],[&gt;5%]]*0.5</f>
        <v>12</v>
      </c>
      <c r="R8">
        <v>3</v>
      </c>
      <c r="S8">
        <v>4</v>
      </c>
      <c r="T8">
        <f>Table6[[#This Row],[Scoring 1]]+Table6[[#This Row],[Scoring 2]]+Table6[[#This Row],[Scoring 3]]</f>
        <v>19</v>
      </c>
    </row>
    <row r="9" spans="1:20" x14ac:dyDescent="0.25">
      <c r="A9" t="s">
        <v>247</v>
      </c>
      <c r="B9" t="s">
        <v>262</v>
      </c>
      <c r="C9">
        <f>VLOOKUP(Table4[[#This Row],[Name]],'Pitch Counts Team (2)'!$AL$3:$AO$62,2,FALSE)</f>
        <v>289</v>
      </c>
      <c r="D9">
        <f>VLOOKUP(Table4[[#This Row],[Name]],'Pitch Counts Team (2)'!$AL$3:$AO$62,3,FALSE)</f>
        <v>6</v>
      </c>
      <c r="E9">
        <v>278</v>
      </c>
      <c r="F9">
        <v>5</v>
      </c>
      <c r="H9" t="s">
        <v>262</v>
      </c>
      <c r="I9">
        <v>5</v>
      </c>
      <c r="J9">
        <v>4</v>
      </c>
      <c r="K9">
        <v>2</v>
      </c>
      <c r="L9">
        <v>4</v>
      </c>
      <c r="M9" s="86">
        <v>0.47870000000000001</v>
      </c>
      <c r="N9" s="86">
        <v>0.84089999999999998</v>
      </c>
      <c r="O9">
        <v>2</v>
      </c>
      <c r="P9">
        <v>4</v>
      </c>
      <c r="Q9">
        <f>Table6[[#This Row],[Total Pitchers]]+Table6[[#This Row],[Pitchers &gt; 20]]*0.5+Table6[[#This Row],[Pitchers Multiple Games]]*0.5+Table6[[#This Row],[&gt;10%]]*0.5+Table6[[#This Row],[&gt;5%]]*0.5</f>
        <v>12</v>
      </c>
      <c r="R9">
        <v>2</v>
      </c>
      <c r="S9">
        <v>2</v>
      </c>
      <c r="T9">
        <f>Table6[[#This Row],[Scoring 1]]+Table6[[#This Row],[Scoring 2]]+Table6[[#This Row],[Scoring 3]]</f>
        <v>16</v>
      </c>
    </row>
    <row r="10" spans="1:20" x14ac:dyDescent="0.25">
      <c r="A10" t="s">
        <v>237</v>
      </c>
      <c r="B10" t="s">
        <v>259</v>
      </c>
      <c r="C10">
        <f>VLOOKUP(Table4[[#This Row],[Name]],'Pitch Counts Team (2)'!$AL$3:$AO$62,2,FALSE)</f>
        <v>285</v>
      </c>
      <c r="D10">
        <f>VLOOKUP(Table4[[#This Row],[Name]],'Pitch Counts Team (2)'!$AL$3:$AO$62,3,FALSE)</f>
        <v>5</v>
      </c>
      <c r="E10">
        <v>207</v>
      </c>
      <c r="F10">
        <v>4</v>
      </c>
      <c r="H10" t="s">
        <v>268</v>
      </c>
      <c r="I10">
        <v>5</v>
      </c>
      <c r="J10">
        <v>4</v>
      </c>
      <c r="K10">
        <v>3</v>
      </c>
      <c r="L10">
        <v>4</v>
      </c>
      <c r="M10" s="86">
        <v>0.43659999999999999</v>
      </c>
      <c r="N10" s="86">
        <v>0.72</v>
      </c>
      <c r="O10">
        <v>3</v>
      </c>
      <c r="P10">
        <v>4</v>
      </c>
      <c r="Q10">
        <f>Table6[[#This Row],[Total Pitchers]]+Table6[[#This Row],[Pitchers &gt; 20]]*0.5+Table6[[#This Row],[Pitchers Multiple Games]]*0.5+Table6[[#This Row],[&gt;10%]]*0.5+Table6[[#This Row],[&gt;5%]]*0.5</f>
        <v>12.5</v>
      </c>
      <c r="R10">
        <v>2</v>
      </c>
      <c r="S10">
        <v>3</v>
      </c>
      <c r="T10">
        <f>Table6[[#This Row],[Scoring 1]]+Table6[[#This Row],[Scoring 2]]+Table6[[#This Row],[Scoring 3]]</f>
        <v>17.5</v>
      </c>
    </row>
    <row r="11" spans="1:20" x14ac:dyDescent="0.25">
      <c r="A11" t="s">
        <v>238</v>
      </c>
      <c r="B11" t="s">
        <v>259</v>
      </c>
      <c r="C11">
        <f>VLOOKUP(Table4[[#This Row],[Name]],'Pitch Counts Team (2)'!$AL$3:$AO$62,2,FALSE)</f>
        <v>271</v>
      </c>
      <c r="D11">
        <f>VLOOKUP(Table4[[#This Row],[Name]],'Pitch Counts Team (2)'!$AL$3:$AO$62,3,FALSE)</f>
        <v>5</v>
      </c>
      <c r="E11">
        <v>221</v>
      </c>
      <c r="F11">
        <v>4</v>
      </c>
    </row>
    <row r="12" spans="1:20" x14ac:dyDescent="0.25">
      <c r="A12" t="s">
        <v>158</v>
      </c>
      <c r="B12" t="s">
        <v>257</v>
      </c>
      <c r="C12">
        <f>VLOOKUP(Table4[[#This Row],[Name]],'Pitch Counts Team (2)'!$AL$3:$AO$62,2,FALSE)</f>
        <v>267</v>
      </c>
      <c r="D12">
        <f>VLOOKUP(Table4[[#This Row],[Name]],'Pitch Counts Team (2)'!$AL$3:$AO$62,3,FALSE)</f>
        <v>6</v>
      </c>
      <c r="E12">
        <v>267</v>
      </c>
      <c r="F12">
        <v>6</v>
      </c>
      <c r="H12" t="s">
        <v>280</v>
      </c>
    </row>
    <row r="13" spans="1:20" x14ac:dyDescent="0.25">
      <c r="A13" t="s">
        <v>244</v>
      </c>
      <c r="B13" t="s">
        <v>268</v>
      </c>
      <c r="C13">
        <f>VLOOKUP(Table4[[#This Row],[Name]],'Pitch Counts Team (2)'!$AL$3:$AO$62,2,FALSE)</f>
        <v>248</v>
      </c>
      <c r="D13">
        <f>VLOOKUP(Table4[[#This Row],[Name]],'Pitch Counts Team (2)'!$AL$3:$AO$62,3,FALSE)</f>
        <v>7</v>
      </c>
      <c r="E13">
        <v>236</v>
      </c>
      <c r="F13">
        <v>6</v>
      </c>
      <c r="H13" t="s">
        <v>279</v>
      </c>
    </row>
    <row r="14" spans="1:20" x14ac:dyDescent="0.25">
      <c r="A14" t="s">
        <v>228</v>
      </c>
      <c r="B14" t="s">
        <v>257</v>
      </c>
      <c r="C14">
        <f>VLOOKUP(Table4[[#This Row],[Name]],'Pitch Counts Team (2)'!$AL$3:$AO$62,2,FALSE)</f>
        <v>227</v>
      </c>
      <c r="D14">
        <f>VLOOKUP(Table4[[#This Row],[Name]],'Pitch Counts Team (2)'!$AL$3:$AO$62,3,FALSE)</f>
        <v>5</v>
      </c>
      <c r="E14">
        <v>227</v>
      </c>
      <c r="F14">
        <v>5</v>
      </c>
      <c r="H14" t="s">
        <v>281</v>
      </c>
    </row>
    <row r="15" spans="1:20" x14ac:dyDescent="0.25">
      <c r="A15" t="s">
        <v>234</v>
      </c>
      <c r="B15" t="s">
        <v>258</v>
      </c>
      <c r="C15">
        <f>VLOOKUP(Table4[[#This Row],[Name]],'Pitch Counts Team (2)'!$AL$3:$AO$62,2,FALSE)</f>
        <v>224</v>
      </c>
      <c r="D15">
        <f>VLOOKUP(Table4[[#This Row],[Name]],'Pitch Counts Team (2)'!$AL$3:$AO$62,3,FALSE)</f>
        <v>8</v>
      </c>
      <c r="E15">
        <v>157</v>
      </c>
      <c r="F15">
        <v>6</v>
      </c>
      <c r="H15" t="s">
        <v>282</v>
      </c>
    </row>
    <row r="16" spans="1:20" x14ac:dyDescent="0.25">
      <c r="A16" t="s">
        <v>266</v>
      </c>
      <c r="B16" t="s">
        <v>263</v>
      </c>
      <c r="C16">
        <f>VLOOKUP(Table4[[#This Row],[Name]],'Pitch Counts Team (2)'!$AL$3:$AO$62,2,FALSE)</f>
        <v>219</v>
      </c>
      <c r="D16">
        <f>VLOOKUP(Table4[[#This Row],[Name]],'Pitch Counts Team (2)'!$AL$3:$AO$62,3,FALSE)</f>
        <v>6</v>
      </c>
      <c r="E16">
        <v>219</v>
      </c>
      <c r="F16">
        <v>6</v>
      </c>
      <c r="H16" t="s">
        <v>283</v>
      </c>
    </row>
    <row r="17" spans="1:26" x14ac:dyDescent="0.25">
      <c r="A17" t="s">
        <v>239</v>
      </c>
      <c r="B17" t="s">
        <v>260</v>
      </c>
      <c r="C17">
        <f>VLOOKUP(Table4[[#This Row],[Name]],'Pitch Counts Team (2)'!$AL$3:$AO$62,2,FALSE)</f>
        <v>218</v>
      </c>
      <c r="D17">
        <f>VLOOKUP(Table4[[#This Row],[Name]],'Pitch Counts Team (2)'!$AL$3:$AO$62,3,FALSE)</f>
        <v>7</v>
      </c>
      <c r="E17">
        <v>218</v>
      </c>
      <c r="F17">
        <v>7</v>
      </c>
      <c r="H17" t="s">
        <v>284</v>
      </c>
    </row>
    <row r="18" spans="1:26" x14ac:dyDescent="0.25">
      <c r="A18" t="s">
        <v>190</v>
      </c>
      <c r="B18" t="s">
        <v>264</v>
      </c>
      <c r="C18">
        <f>VLOOKUP(Table4[[#This Row],[Name]],'Pitch Counts Team (2)'!$AL$3:$AO$62,2,FALSE)</f>
        <v>215</v>
      </c>
      <c r="D18">
        <f>VLOOKUP(Table4[[#This Row],[Name]],'Pitch Counts Team (2)'!$AL$3:$AO$62,3,FALSE)</f>
        <v>7</v>
      </c>
      <c r="E18">
        <v>129</v>
      </c>
      <c r="F18">
        <v>4</v>
      </c>
      <c r="H18" t="s">
        <v>285</v>
      </c>
    </row>
    <row r="19" spans="1:26" x14ac:dyDescent="0.25">
      <c r="A19" t="s">
        <v>189</v>
      </c>
      <c r="B19" t="s">
        <v>264</v>
      </c>
      <c r="C19">
        <f>VLOOKUP(Table4[[#This Row],[Name]],'Pitch Counts Team (2)'!$AL$3:$AO$62,2,FALSE)</f>
        <v>187</v>
      </c>
      <c r="D19">
        <f>VLOOKUP(Table4[[#This Row],[Name]],'Pitch Counts Team (2)'!$AL$3:$AO$62,3,FALSE)</f>
        <v>4</v>
      </c>
      <c r="E19">
        <v>159</v>
      </c>
      <c r="F19">
        <v>3</v>
      </c>
    </row>
    <row r="20" spans="1:26" x14ac:dyDescent="0.25">
      <c r="A20" t="s">
        <v>243</v>
      </c>
      <c r="B20" t="s">
        <v>268</v>
      </c>
      <c r="C20">
        <f>VLOOKUP(Table4[[#This Row],[Name]],'Pitch Counts Team (2)'!$AL$3:$AO$62,2,FALSE)</f>
        <v>178</v>
      </c>
      <c r="D20">
        <f>VLOOKUP(Table4[[#This Row],[Name]],'Pitch Counts Team (2)'!$AL$3:$AO$62,3,FALSE)</f>
        <v>5</v>
      </c>
      <c r="E20">
        <v>178</v>
      </c>
      <c r="F20">
        <v>5</v>
      </c>
    </row>
    <row r="21" spans="1:26" x14ac:dyDescent="0.25">
      <c r="A21" t="s">
        <v>252</v>
      </c>
      <c r="B21" t="s">
        <v>263</v>
      </c>
      <c r="C21">
        <f>VLOOKUP(Table4[[#This Row],[Name]],'Pitch Counts Team (2)'!$AL$3:$AO$62,2,FALSE)</f>
        <v>176</v>
      </c>
      <c r="D21">
        <f>VLOOKUP(Table4[[#This Row],[Name]],'Pitch Counts Team (2)'!$AL$3:$AO$62,3,FALSE)</f>
        <v>5</v>
      </c>
      <c r="E21">
        <v>176</v>
      </c>
      <c r="F21">
        <v>5</v>
      </c>
      <c r="H21" t="s">
        <v>267</v>
      </c>
      <c r="I21" t="s">
        <v>269</v>
      </c>
      <c r="J21" t="s">
        <v>270</v>
      </c>
      <c r="K21" t="s">
        <v>317</v>
      </c>
      <c r="L21" t="s">
        <v>271</v>
      </c>
      <c r="M21" t="s">
        <v>272</v>
      </c>
      <c r="N21" t="s">
        <v>273</v>
      </c>
      <c r="O21" t="s">
        <v>274</v>
      </c>
      <c r="P21" t="s">
        <v>278</v>
      </c>
      <c r="Q21" t="s">
        <v>305</v>
      </c>
      <c r="R21" t="s">
        <v>306</v>
      </c>
      <c r="S21" t="s">
        <v>309</v>
      </c>
      <c r="T21" t="s">
        <v>310</v>
      </c>
      <c r="U21" t="s">
        <v>311</v>
      </c>
      <c r="V21" t="s">
        <v>312</v>
      </c>
      <c r="W21" t="s">
        <v>313</v>
      </c>
      <c r="X21" t="s">
        <v>314</v>
      </c>
      <c r="Y21" t="s">
        <v>315</v>
      </c>
      <c r="Z21" t="s">
        <v>316</v>
      </c>
    </row>
    <row r="22" spans="1:26" x14ac:dyDescent="0.25">
      <c r="A22" t="s">
        <v>235</v>
      </c>
      <c r="B22" t="s">
        <v>259</v>
      </c>
      <c r="C22">
        <f>VLOOKUP(Table4[[#This Row],[Name]],'Pitch Counts Team (2)'!$AL$3:$AO$62,2,FALSE)</f>
        <v>170</v>
      </c>
      <c r="D22">
        <f>VLOOKUP(Table4[[#This Row],[Name]],'Pitch Counts Team (2)'!$AL$3:$AO$62,3,FALSE)</f>
        <v>4</v>
      </c>
      <c r="E22">
        <v>170</v>
      </c>
      <c r="F22">
        <v>4</v>
      </c>
      <c r="H22" t="s">
        <v>264</v>
      </c>
      <c r="I22">
        <v>6</v>
      </c>
      <c r="J22">
        <v>6</v>
      </c>
      <c r="K22">
        <v>4</v>
      </c>
      <c r="L22">
        <v>6</v>
      </c>
      <c r="M22" s="86">
        <v>0.33300000000000002</v>
      </c>
      <c r="N22" s="86">
        <v>0.56389999999999996</v>
      </c>
      <c r="O22">
        <v>4</v>
      </c>
      <c r="P22">
        <v>5</v>
      </c>
      <c r="Q22">
        <f>Table68[[#This Row],[Total Pitchers]]+Table68[[#This Row],[Pitchers &gt; 20]]*0.5+Table68[[#This Row],[Pitchers Multiple Games]]*0.5+Table68[[#This Row],[&gt;10%]]*0.5+Table68[[#This Row],[&gt;5%]]*0.5</f>
        <v>16.5</v>
      </c>
      <c r="R22">
        <f>Table68[[#This Row],[Scoring 1]]/(Table68[[#This Row],[High %]]+Table68[[#This Row],[Top 2%]])</f>
        <v>18.396699743561154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f>SUM(Table68[[#This Row],[Score_T]:[Score%]])</f>
        <v>6</v>
      </c>
    </row>
    <row r="23" spans="1:26" x14ac:dyDescent="0.25">
      <c r="A23" t="s">
        <v>255</v>
      </c>
      <c r="B23" t="s">
        <v>263</v>
      </c>
      <c r="C23">
        <f>VLOOKUP(Table4[[#This Row],[Name]],'Pitch Counts Team (2)'!$AL$3:$AO$62,2,FALSE)</f>
        <v>152</v>
      </c>
      <c r="D23">
        <f>VLOOKUP(Table4[[#This Row],[Name]],'Pitch Counts Team (2)'!$AL$3:$AO$62,3,FALSE)</f>
        <v>5</v>
      </c>
      <c r="E23">
        <v>152</v>
      </c>
      <c r="F23">
        <v>5</v>
      </c>
      <c r="H23" t="s">
        <v>259</v>
      </c>
      <c r="I23">
        <v>4</v>
      </c>
      <c r="J23">
        <v>4</v>
      </c>
      <c r="K23">
        <v>4</v>
      </c>
      <c r="L23">
        <v>4</v>
      </c>
      <c r="M23" s="86">
        <v>0.33729999999999999</v>
      </c>
      <c r="N23" s="86">
        <v>0.65800000000000003</v>
      </c>
      <c r="O23">
        <v>4</v>
      </c>
      <c r="P23">
        <v>4</v>
      </c>
      <c r="Q23">
        <f>Table68[[#This Row],[Total Pitchers]]+Table68[[#This Row],[Pitchers &gt; 20]]*0.5+Table68[[#This Row],[Pitchers Multiple Games]]*0.5+Table68[[#This Row],[&gt;10%]]*0.5+Table68[[#This Row],[&gt;5%]]*0.5</f>
        <v>12</v>
      </c>
      <c r="R23">
        <f>Table68[[#This Row],[Scoring 1]]/(Table68[[#This Row],[High %]]+Table68[[#This Row],[Top 2%]])</f>
        <v>12.056666331759267</v>
      </c>
      <c r="T23">
        <v>3</v>
      </c>
      <c r="U23">
        <v>3</v>
      </c>
      <c r="V23">
        <v>3</v>
      </c>
      <c r="W23">
        <v>1</v>
      </c>
      <c r="X23">
        <v>2</v>
      </c>
      <c r="Y23">
        <v>1</v>
      </c>
      <c r="Z23">
        <f>SUM(Table68[[#This Row],[Score_T]:[Score%]])</f>
        <v>13</v>
      </c>
    </row>
    <row r="24" spans="1:26" x14ac:dyDescent="0.25">
      <c r="A24" t="s">
        <v>225</v>
      </c>
      <c r="B24" t="s">
        <v>257</v>
      </c>
      <c r="C24">
        <f>VLOOKUP(Table4[[#This Row],[Name]],'Pitch Counts Team (2)'!$AL$3:$AO$62,2,FALSE)</f>
        <v>136</v>
      </c>
      <c r="D24">
        <f>VLOOKUP(Table4[[#This Row],[Name]],'Pitch Counts Team (2)'!$AL$3:$AO$62,3,FALSE)</f>
        <v>7</v>
      </c>
      <c r="E24">
        <v>136</v>
      </c>
      <c r="F24">
        <v>7</v>
      </c>
      <c r="H24" t="s">
        <v>257</v>
      </c>
      <c r="I24">
        <v>5</v>
      </c>
      <c r="J24">
        <v>5</v>
      </c>
      <c r="K24">
        <v>3</v>
      </c>
      <c r="L24">
        <v>4</v>
      </c>
      <c r="M24" s="86">
        <v>0.35980000000000001</v>
      </c>
      <c r="N24" s="86">
        <v>0.66579999999999995</v>
      </c>
      <c r="O24">
        <v>4</v>
      </c>
      <c r="P24">
        <v>4</v>
      </c>
      <c r="Q24">
        <f>Table68[[#This Row],[Total Pitchers]]+Table68[[#This Row],[Pitchers &gt; 20]]*0.5+Table68[[#This Row],[Pitchers Multiple Games]]*0.5+Table68[[#This Row],[&gt;10%]]*0.5+Table68[[#This Row],[&gt;5%]]*0.5</f>
        <v>13.5</v>
      </c>
      <c r="R24">
        <f>Table68[[#This Row],[Scoring 1]]/(Table68[[#This Row],[High %]]+Table68[[#This Row],[Top 2%]])</f>
        <v>13.163026521060845</v>
      </c>
      <c r="T24">
        <v>2</v>
      </c>
      <c r="U24">
        <v>2</v>
      </c>
      <c r="V24">
        <v>3</v>
      </c>
      <c r="W24">
        <v>2</v>
      </c>
      <c r="X24">
        <v>2</v>
      </c>
      <c r="Y24">
        <v>1</v>
      </c>
      <c r="Z24">
        <f>SUM(Table68[[#This Row],[Score_T]:[Score%]])</f>
        <v>12</v>
      </c>
    </row>
    <row r="25" spans="1:26" x14ac:dyDescent="0.25">
      <c r="A25" t="s">
        <v>236</v>
      </c>
      <c r="B25" t="s">
        <v>259</v>
      </c>
      <c r="C25">
        <f>VLOOKUP(Table4[[#This Row],[Name]],'Pitch Counts Team (2)'!$AL$3:$AO$62,2,FALSE)</f>
        <v>119</v>
      </c>
      <c r="D25">
        <f>VLOOKUP(Table4[[#This Row],[Name]],'Pitch Counts Team (2)'!$AL$3:$AO$62,3,FALSE)</f>
        <v>7</v>
      </c>
      <c r="E25">
        <v>110</v>
      </c>
      <c r="F25">
        <v>6</v>
      </c>
      <c r="H25" t="s">
        <v>220</v>
      </c>
      <c r="I25">
        <v>4</v>
      </c>
      <c r="J25">
        <v>4</v>
      </c>
      <c r="K25">
        <v>3</v>
      </c>
      <c r="L25">
        <v>3</v>
      </c>
      <c r="M25" s="86">
        <v>0.43780000000000002</v>
      </c>
      <c r="N25" s="86">
        <v>0.8306</v>
      </c>
      <c r="O25">
        <v>3</v>
      </c>
      <c r="P25">
        <v>3</v>
      </c>
      <c r="Q25">
        <f>Table68[[#This Row],[Total Pitchers]]+Table68[[#This Row],[Pitchers &gt; 20]]*0.5+Table68[[#This Row],[Pitchers Multiple Games]]*0.5+Table68[[#This Row],[&gt;10%]]*0.5+Table68[[#This Row],[&gt;5%]]*0.5</f>
        <v>10.5</v>
      </c>
      <c r="R25">
        <f>Table68[[#This Row],[Scoring 1]]/(Table68[[#This Row],[High %]]+Table68[[#This Row],[Top 2%]])</f>
        <v>8.2781456953642394</v>
      </c>
      <c r="T25">
        <v>3</v>
      </c>
      <c r="U25">
        <v>3</v>
      </c>
      <c r="V25">
        <v>4</v>
      </c>
      <c r="W25">
        <v>3</v>
      </c>
      <c r="X25">
        <v>4</v>
      </c>
      <c r="Y25">
        <v>2</v>
      </c>
      <c r="Z25">
        <f>SUM(Table68[[#This Row],[Score_T]:[Score%]])</f>
        <v>19</v>
      </c>
    </row>
    <row r="26" spans="1:26" x14ac:dyDescent="0.25">
      <c r="A26" t="s">
        <v>187</v>
      </c>
      <c r="B26" t="s">
        <v>264</v>
      </c>
      <c r="C26">
        <f>VLOOKUP(Table4[[#This Row],[Name]],'Pitch Counts Team (2)'!$AL$3:$AO$62,2,FALSE)</f>
        <v>115</v>
      </c>
      <c r="D26">
        <f>VLOOKUP(Table4[[#This Row],[Name]],'Pitch Counts Team (2)'!$AL$3:$AO$62,3,FALSE)</f>
        <v>4</v>
      </c>
      <c r="E26">
        <v>54</v>
      </c>
      <c r="F26">
        <v>2</v>
      </c>
      <c r="H26" t="s">
        <v>263</v>
      </c>
      <c r="I26">
        <v>5</v>
      </c>
      <c r="J26">
        <v>5</v>
      </c>
      <c r="K26">
        <v>3</v>
      </c>
      <c r="L26">
        <v>4</v>
      </c>
      <c r="M26" s="86">
        <v>0.34870000000000001</v>
      </c>
      <c r="N26" s="86">
        <v>0.629</v>
      </c>
      <c r="O26">
        <v>3</v>
      </c>
      <c r="P26">
        <v>4</v>
      </c>
      <c r="Q26">
        <f>Table68[[#This Row],[Total Pitchers]]+Table68[[#This Row],[Pitchers &gt; 20]]*0.5+Table68[[#This Row],[Pitchers Multiple Games]]*0.5+Table68[[#This Row],[&gt;10%]]*0.5+Table68[[#This Row],[&gt;5%]]*0.5</f>
        <v>13</v>
      </c>
      <c r="R26">
        <f>Table68[[#This Row],[Scoring 1]]/(Table68[[#This Row],[High %]]+Table68[[#This Row],[Top 2%]])</f>
        <v>13.296512222563159</v>
      </c>
      <c r="T26">
        <v>2</v>
      </c>
      <c r="U26">
        <v>2</v>
      </c>
      <c r="V26">
        <v>3</v>
      </c>
      <c r="W26">
        <v>2</v>
      </c>
      <c r="X26">
        <v>2</v>
      </c>
      <c r="Y26">
        <v>2</v>
      </c>
      <c r="Z26">
        <f>SUM(Table68[[#This Row],[Score_T]:[Score%]])</f>
        <v>13</v>
      </c>
    </row>
    <row r="27" spans="1:26" x14ac:dyDescent="0.25">
      <c r="A27" t="s">
        <v>223</v>
      </c>
      <c r="B27" t="s">
        <v>220</v>
      </c>
      <c r="C27">
        <f>VLOOKUP(Table4[[#This Row],[Name]],'Pitch Counts Team (2)'!$AL$3:$AO$62,2,FALSE)</f>
        <v>107</v>
      </c>
      <c r="D27">
        <f>VLOOKUP(Table4[[#This Row],[Name]],'Pitch Counts Team (2)'!$AL$3:$AO$62,3,FALSE)</f>
        <v>5</v>
      </c>
      <c r="E27">
        <v>47</v>
      </c>
      <c r="F27">
        <v>3</v>
      </c>
      <c r="H27" t="s">
        <v>268</v>
      </c>
      <c r="I27">
        <v>5</v>
      </c>
      <c r="J27">
        <v>4</v>
      </c>
      <c r="K27">
        <v>3</v>
      </c>
      <c r="L27">
        <v>4</v>
      </c>
      <c r="M27" s="86">
        <v>0.43659999999999999</v>
      </c>
      <c r="N27" s="86">
        <v>0.72</v>
      </c>
      <c r="O27">
        <v>3</v>
      </c>
      <c r="P27">
        <v>4</v>
      </c>
      <c r="Q27">
        <f>Table68[[#This Row],[Total Pitchers]]+Table68[[#This Row],[Pitchers &gt; 20]]*0.5+Table68[[#This Row],[Pitchers Multiple Games]]*0.5+Table68[[#This Row],[&gt;10%]]*0.5+Table68[[#This Row],[&gt;5%]]*0.5</f>
        <v>12.5</v>
      </c>
      <c r="R27">
        <f>Table68[[#This Row],[Scoring 1]]/(Table68[[#This Row],[High %]]+Table68[[#This Row],[Top 2%]])</f>
        <v>10.807539339443196</v>
      </c>
      <c r="T27">
        <v>2</v>
      </c>
      <c r="U27">
        <v>3</v>
      </c>
      <c r="V27">
        <v>3</v>
      </c>
      <c r="W27">
        <v>3</v>
      </c>
      <c r="X27">
        <v>3</v>
      </c>
      <c r="Y27">
        <v>2</v>
      </c>
      <c r="Z27">
        <f>SUM(Table68[[#This Row],[Score_T]:[Score%]])</f>
        <v>16</v>
      </c>
    </row>
    <row r="28" spans="1:26" x14ac:dyDescent="0.25">
      <c r="A28" t="s">
        <v>227</v>
      </c>
      <c r="B28" t="s">
        <v>257</v>
      </c>
      <c r="C28">
        <f>VLOOKUP(Table4[[#This Row],[Name]],'Pitch Counts Team (2)'!$AL$3:$AO$62,2,FALSE)</f>
        <v>92</v>
      </c>
      <c r="D28">
        <f>VLOOKUP(Table4[[#This Row],[Name]],'Pitch Counts Team (2)'!$AL$3:$AO$62,3,FALSE)</f>
        <v>4</v>
      </c>
      <c r="E28">
        <v>92</v>
      </c>
      <c r="F28">
        <v>4</v>
      </c>
      <c r="H28" t="s">
        <v>260</v>
      </c>
      <c r="I28">
        <v>4</v>
      </c>
      <c r="J28">
        <v>3</v>
      </c>
      <c r="K28">
        <v>2</v>
      </c>
      <c r="L28">
        <v>3</v>
      </c>
      <c r="M28" s="86">
        <v>0.54990000000000006</v>
      </c>
      <c r="N28" s="86">
        <v>0.91879999999999995</v>
      </c>
      <c r="O28">
        <v>2</v>
      </c>
      <c r="P28">
        <v>3</v>
      </c>
      <c r="Q28">
        <f>Table68[[#This Row],[Total Pitchers]]+Table68[[#This Row],[Pitchers &gt; 20]]*0.5+Table68[[#This Row],[Pitchers Multiple Games]]*0.5+Table68[[#This Row],[&gt;10%]]*0.5+Table68[[#This Row],[&gt;5%]]*0.5</f>
        <v>9.5</v>
      </c>
      <c r="R28">
        <f>Table68[[#This Row],[Scoring 1]]/(Table68[[#This Row],[High %]]+Table68[[#This Row],[Top 2%]])</f>
        <v>6.4683053040103484</v>
      </c>
      <c r="T28">
        <v>3</v>
      </c>
      <c r="U28">
        <v>4</v>
      </c>
      <c r="V28">
        <v>4</v>
      </c>
      <c r="W28">
        <v>4</v>
      </c>
      <c r="X28">
        <v>5</v>
      </c>
      <c r="Y28">
        <v>3</v>
      </c>
      <c r="Z28">
        <f>SUM(Table68[[#This Row],[Score_T]:[Score%]])</f>
        <v>23</v>
      </c>
    </row>
    <row r="29" spans="1:26" x14ac:dyDescent="0.25">
      <c r="A29" t="s">
        <v>233</v>
      </c>
      <c r="B29" t="s">
        <v>258</v>
      </c>
      <c r="C29">
        <f>VLOOKUP(Table4[[#This Row],[Name]],'Pitch Counts Team (2)'!$AL$3:$AO$62,2,FALSE)</f>
        <v>88</v>
      </c>
      <c r="D29">
        <f>VLOOKUP(Table4[[#This Row],[Name]],'Pitch Counts Team (2)'!$AL$3:$AO$62,3,FALSE)</f>
        <v>3</v>
      </c>
      <c r="E29">
        <v>88</v>
      </c>
      <c r="F29">
        <v>3</v>
      </c>
      <c r="H29" t="s">
        <v>258</v>
      </c>
      <c r="I29">
        <v>6</v>
      </c>
      <c r="J29">
        <v>4</v>
      </c>
      <c r="K29">
        <v>2</v>
      </c>
      <c r="L29">
        <v>5</v>
      </c>
      <c r="M29" s="86">
        <v>0.58020000000000005</v>
      </c>
      <c r="N29" s="86">
        <v>0.80900000000000005</v>
      </c>
      <c r="O29">
        <v>2</v>
      </c>
      <c r="P29">
        <v>4</v>
      </c>
      <c r="Q29">
        <f>Table68[[#This Row],[Total Pitchers]]+Table68[[#This Row],[Pitchers &gt; 20]]*0.5+Table68[[#This Row],[Pitchers Multiple Games]]*0.5+Table68[[#This Row],[&gt;10%]]*0.5+Table68[[#This Row],[&gt;5%]]*0.5</f>
        <v>13.5</v>
      </c>
      <c r="R29">
        <f>Table68[[#This Row],[Scoring 1]]/(Table68[[#This Row],[High %]]+Table68[[#This Row],[Top 2%]])</f>
        <v>9.7178232076014961</v>
      </c>
      <c r="T29">
        <v>1</v>
      </c>
      <c r="U29">
        <v>3</v>
      </c>
      <c r="V29">
        <v>2</v>
      </c>
      <c r="W29">
        <v>4</v>
      </c>
      <c r="X29">
        <v>4</v>
      </c>
      <c r="Y29">
        <v>3</v>
      </c>
      <c r="Z29">
        <f>SUM(Table68[[#This Row],[Score_T]:[Score%]])</f>
        <v>17</v>
      </c>
    </row>
    <row r="30" spans="1:26" x14ac:dyDescent="0.25">
      <c r="A30" t="s">
        <v>231</v>
      </c>
      <c r="B30" t="s">
        <v>258</v>
      </c>
      <c r="C30">
        <f>VLOOKUP(Table4[[#This Row],[Name]],'Pitch Counts Team (2)'!$AL$3:$AO$62,2,FALSE)</f>
        <v>63</v>
      </c>
      <c r="D30">
        <f>VLOOKUP(Table4[[#This Row],[Name]],'Pitch Counts Team (2)'!$AL$3:$AO$62,3,FALSE)</f>
        <v>2</v>
      </c>
      <c r="E30">
        <v>63</v>
      </c>
      <c r="F30">
        <v>2</v>
      </c>
      <c r="H30" t="s">
        <v>262</v>
      </c>
      <c r="I30">
        <v>5</v>
      </c>
      <c r="J30">
        <v>4</v>
      </c>
      <c r="K30">
        <v>2</v>
      </c>
      <c r="L30">
        <v>4</v>
      </c>
      <c r="M30" s="86">
        <v>0.47870000000000001</v>
      </c>
      <c r="N30" s="86">
        <v>0.84089999999999998</v>
      </c>
      <c r="O30">
        <v>2</v>
      </c>
      <c r="P30">
        <v>4</v>
      </c>
      <c r="Q30">
        <f>Table68[[#This Row],[Total Pitchers]]+Table68[[#This Row],[Pitchers &gt; 20]]*0.5+Table68[[#This Row],[Pitchers Multiple Games]]*0.5+Table68[[#This Row],[&gt;10%]]*0.5+Table68[[#This Row],[&gt;5%]]*0.5</f>
        <v>12</v>
      </c>
      <c r="R30">
        <f>Table68[[#This Row],[Scoring 1]]/(Table68[[#This Row],[High %]]+Table68[[#This Row],[Top 2%]])</f>
        <v>9.0936647468929994</v>
      </c>
      <c r="T30">
        <v>2</v>
      </c>
      <c r="U30">
        <v>3</v>
      </c>
      <c r="V30">
        <v>3</v>
      </c>
      <c r="W30">
        <v>3</v>
      </c>
      <c r="X30">
        <v>4</v>
      </c>
      <c r="Y30">
        <v>3</v>
      </c>
      <c r="Z30">
        <f>SUM(Table68[[#This Row],[Score_T]:[Score%]])</f>
        <v>18</v>
      </c>
    </row>
    <row r="31" spans="1:26" x14ac:dyDescent="0.25">
      <c r="A31" t="s">
        <v>193</v>
      </c>
      <c r="B31" t="s">
        <v>264</v>
      </c>
      <c r="C31">
        <f>VLOOKUP(Table4[[#This Row],[Name]],'Pitch Counts Team (2)'!$AL$3:$AO$62,2,FALSE)</f>
        <v>62</v>
      </c>
      <c r="D31">
        <f>VLOOKUP(Table4[[#This Row],[Name]],'Pitch Counts Team (2)'!$AL$3:$AO$62,3,FALSE)</f>
        <v>2</v>
      </c>
      <c r="E31">
        <v>11</v>
      </c>
      <c r="F31">
        <v>1</v>
      </c>
    </row>
    <row r="32" spans="1:26" x14ac:dyDescent="0.25">
      <c r="A32" t="s">
        <v>254</v>
      </c>
      <c r="B32" t="s">
        <v>263</v>
      </c>
      <c r="C32">
        <f>VLOOKUP(Table4[[#This Row],[Name]],'Pitch Counts Team (2)'!$AL$3:$AO$62,2,FALSE)</f>
        <v>56</v>
      </c>
      <c r="D32">
        <f>VLOOKUP(Table4[[#This Row],[Name]],'Pitch Counts Team (2)'!$AL$3:$AO$62,3,FALSE)</f>
        <v>2</v>
      </c>
      <c r="E32">
        <v>56</v>
      </c>
      <c r="F32">
        <v>2</v>
      </c>
    </row>
    <row r="33" spans="1:6" x14ac:dyDescent="0.25">
      <c r="A33" t="s">
        <v>250</v>
      </c>
      <c r="B33" t="s">
        <v>262</v>
      </c>
      <c r="C33">
        <f>VLOOKUP(Table4[[#This Row],[Name]],'Pitch Counts Team (2)'!$AL$3:$AO$62,2,FALSE)</f>
        <v>54</v>
      </c>
      <c r="D33">
        <f>VLOOKUP(Table4[[#This Row],[Name]],'Pitch Counts Team (2)'!$AL$3:$AO$62,3,FALSE)</f>
        <v>2</v>
      </c>
      <c r="E33">
        <v>16</v>
      </c>
      <c r="F33">
        <v>1</v>
      </c>
    </row>
    <row r="34" spans="1:6" x14ac:dyDescent="0.25">
      <c r="A34" t="s">
        <v>246</v>
      </c>
      <c r="B34" t="s">
        <v>268</v>
      </c>
      <c r="C34">
        <f>VLOOKUP(Table4[[#This Row],[Name]],'Pitch Counts Team (2)'!$AL$3:$AO$62,2,FALSE)</f>
        <v>50</v>
      </c>
      <c r="D34">
        <f>VLOOKUP(Table4[[#This Row],[Name]],'Pitch Counts Team (2)'!$AL$3:$AO$62,3,FALSE)</f>
        <v>4</v>
      </c>
      <c r="E34">
        <v>50</v>
      </c>
      <c r="F34">
        <v>4</v>
      </c>
    </row>
    <row r="35" spans="1:6" x14ac:dyDescent="0.25">
      <c r="A35" t="s">
        <v>249</v>
      </c>
      <c r="B35" t="s">
        <v>262</v>
      </c>
      <c r="C35">
        <f>VLOOKUP(Table4[[#This Row],[Name]],'Pitch Counts Team (2)'!$AL$3:$AO$62,2,FALSE)</f>
        <v>48</v>
      </c>
      <c r="D35">
        <f>VLOOKUP(Table4[[#This Row],[Name]],'Pitch Counts Team (2)'!$AL$3:$AO$62,3,FALSE)</f>
        <v>2</v>
      </c>
      <c r="E35">
        <v>22</v>
      </c>
      <c r="F35">
        <v>1</v>
      </c>
    </row>
    <row r="36" spans="1:6" x14ac:dyDescent="0.25">
      <c r="A36" t="s">
        <v>191</v>
      </c>
      <c r="B36" t="s">
        <v>264</v>
      </c>
      <c r="C36">
        <f>VLOOKUP(Table4[[#This Row],[Name]],'Pitch Counts Team (2)'!$AL$3:$AO$62,2,FALSE)</f>
        <v>42</v>
      </c>
      <c r="D36">
        <f>VLOOKUP(Table4[[#This Row],[Name]],'Pitch Counts Team (2)'!$AL$3:$AO$62,3,FALSE)</f>
        <v>3</v>
      </c>
      <c r="E36">
        <v>20</v>
      </c>
      <c r="F36">
        <v>2</v>
      </c>
    </row>
    <row r="37" spans="1:6" x14ac:dyDescent="0.25">
      <c r="A37" t="s">
        <v>224</v>
      </c>
      <c r="B37" t="s">
        <v>220</v>
      </c>
      <c r="C37">
        <f>VLOOKUP(Table4[[#This Row],[Name]],'Pitch Counts Team (2)'!$AL$3:$AO$62,2,FALSE)</f>
        <v>40</v>
      </c>
      <c r="D37">
        <f>VLOOKUP(Table4[[#This Row],[Name]],'Pitch Counts Team (2)'!$AL$3:$AO$62,3,FALSE)</f>
        <v>1</v>
      </c>
      <c r="E37">
        <v>40</v>
      </c>
      <c r="F37">
        <v>1</v>
      </c>
    </row>
    <row r="38" spans="1:6" x14ac:dyDescent="0.25">
      <c r="A38" t="s">
        <v>241</v>
      </c>
      <c r="B38" t="s">
        <v>260</v>
      </c>
      <c r="C38">
        <f>VLOOKUP(Table4[[#This Row],[Name]],'Pitch Counts Team (2)'!$AL$3:$AO$62,2,FALSE)</f>
        <v>36</v>
      </c>
      <c r="D38">
        <f>VLOOKUP(Table4[[#This Row],[Name]],'Pitch Counts Team (2)'!$AL$3:$AO$62,3,FALSE)</f>
        <v>3</v>
      </c>
      <c r="E38">
        <v>36</v>
      </c>
      <c r="F38">
        <v>3</v>
      </c>
    </row>
    <row r="39" spans="1:6" x14ac:dyDescent="0.25">
      <c r="A39" t="s">
        <v>251</v>
      </c>
      <c r="B39" t="s">
        <v>262</v>
      </c>
      <c r="C39">
        <f>VLOOKUP(Table4[[#This Row],[Name]],'Pitch Counts Team (2)'!$AL$3:$AO$62,2,FALSE)</f>
        <v>25</v>
      </c>
      <c r="D39">
        <f>VLOOKUP(Table4[[#This Row],[Name]],'Pitch Counts Team (2)'!$AL$3:$AO$62,3,FALSE)</f>
        <v>1</v>
      </c>
      <c r="E39">
        <v>25</v>
      </c>
      <c r="F39">
        <v>1</v>
      </c>
    </row>
    <row r="40" spans="1:6" x14ac:dyDescent="0.25">
      <c r="A40" t="s">
        <v>256</v>
      </c>
      <c r="B40" t="s">
        <v>263</v>
      </c>
      <c r="C40">
        <f>VLOOKUP(Table4[[#This Row],[Name]],'Pitch Counts Team (2)'!$AL$3:$AO$62,2,FALSE)</f>
        <v>25</v>
      </c>
      <c r="D40">
        <f>VLOOKUP(Table4[[#This Row],[Name]],'Pitch Counts Team (2)'!$AL$3:$AO$62,3,FALSE)</f>
        <v>1</v>
      </c>
      <c r="E40">
        <v>25</v>
      </c>
      <c r="F40">
        <v>1</v>
      </c>
    </row>
    <row r="41" spans="1:6" x14ac:dyDescent="0.25">
      <c r="A41" t="s">
        <v>226</v>
      </c>
      <c r="B41" t="s">
        <v>257</v>
      </c>
      <c r="C41">
        <f>VLOOKUP(Table4[[#This Row],[Name]],'Pitch Counts Team (2)'!$AL$3:$AO$62,2,FALSE)</f>
        <v>20</v>
      </c>
      <c r="D41">
        <f>VLOOKUP(Table4[[#This Row],[Name]],'Pitch Counts Team (2)'!$AL$3:$AO$62,3,FALSE)</f>
        <v>1</v>
      </c>
      <c r="E41">
        <v>20</v>
      </c>
      <c r="F41">
        <v>1</v>
      </c>
    </row>
    <row r="42" spans="1:6" x14ac:dyDescent="0.25">
      <c r="A42" t="s">
        <v>230</v>
      </c>
      <c r="B42" t="s">
        <v>258</v>
      </c>
      <c r="C42">
        <f>VLOOKUP(Table4[[#This Row],[Name]],'Pitch Counts Team (2)'!$AL$3:$AO$62,2,FALSE)</f>
        <v>19</v>
      </c>
      <c r="D42">
        <f>VLOOKUP(Table4[[#This Row],[Name]],'Pitch Counts Team (2)'!$AL$3:$AO$62,3,FALSE)</f>
        <v>2</v>
      </c>
      <c r="E42">
        <v>19</v>
      </c>
      <c r="F42">
        <v>2</v>
      </c>
    </row>
    <row r="43" spans="1:6" x14ac:dyDescent="0.25">
      <c r="A43" t="s">
        <v>232</v>
      </c>
      <c r="B43" t="s">
        <v>258</v>
      </c>
      <c r="C43">
        <f>VLOOKUP(Table4[[#This Row],[Name]],'Pitch Counts Team (2)'!$AL$3:$AO$62,2,FALSE)</f>
        <v>17</v>
      </c>
      <c r="D43">
        <f>VLOOKUP(Table4[[#This Row],[Name]],'Pitch Counts Team (2)'!$AL$3:$AO$62,3,FALSE)</f>
        <v>1</v>
      </c>
      <c r="E43">
        <v>17</v>
      </c>
      <c r="F43">
        <v>1</v>
      </c>
    </row>
    <row r="44" spans="1:6" x14ac:dyDescent="0.25">
      <c r="A44" t="s">
        <v>196</v>
      </c>
      <c r="B44" t="s">
        <v>268</v>
      </c>
      <c r="C44">
        <f>VLOOKUP(Table4[[#This Row],[Name]],'Pitch Counts Team (2)'!$AL$3:$AO$62,2,FALSE)</f>
        <v>17</v>
      </c>
      <c r="D44">
        <f>VLOOKUP(Table4[[#This Row],[Name]],'Pitch Counts Team (2)'!$AL$3:$AO$62,3,FALSE)</f>
        <v>1</v>
      </c>
      <c r="E44">
        <v>17</v>
      </c>
      <c r="F44">
        <v>1</v>
      </c>
    </row>
    <row r="45" spans="1:6" x14ac:dyDescent="0.25">
      <c r="A45" t="s">
        <v>242</v>
      </c>
      <c r="B45" t="s">
        <v>260</v>
      </c>
      <c r="C45">
        <f>VLOOKUP(Table4[[#This Row],[Name]],'Pitch Counts Team (2)'!$AL$3:$AO$62,2,FALSE)</f>
        <v>12</v>
      </c>
      <c r="D45">
        <f>VLOOKUP(Table4[[#This Row],[Name]],'Pitch Counts Team (2)'!$AL$3:$AO$62,3,FALSE)</f>
        <v>1</v>
      </c>
      <c r="E45">
        <v>12</v>
      </c>
      <c r="F45">
        <v>1</v>
      </c>
    </row>
  </sheetData>
  <phoneticPr fontId="4" type="noConversion"/>
  <pageMargins left="0.7" right="0.7" top="0.75" bottom="0.75" header="0.3" footer="0.3"/>
  <tableParts count="3">
    <tablePart r:id="rId1"/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12A46-AB18-446C-8E03-5C64EA7E0E95}">
  <sheetPr>
    <pageSetUpPr fitToPage="1"/>
  </sheetPr>
  <dimension ref="A1:BB239"/>
  <sheetViews>
    <sheetView workbookViewId="0"/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customWidth="1"/>
    <col min="8" max="8" width="3.7109375" style="49" customWidth="1"/>
    <col min="9" max="9" width="4.7109375" style="49" customWidth="1"/>
    <col min="10" max="12" width="3.7109375" style="49" customWidth="1"/>
    <col min="13" max="20" width="4.28515625" style="49" customWidth="1"/>
    <col min="21" max="21" width="5.7109375" style="49" customWidth="1"/>
    <col min="22" max="22" width="4.28515625" style="49" customWidth="1"/>
    <col min="23" max="23" width="5" style="49" customWidth="1"/>
    <col min="24" max="28" width="4.28515625" style="49" customWidth="1"/>
    <col min="29" max="29" width="5.140625" style="49" customWidth="1"/>
    <col min="30" max="32" width="4.28515625" style="49" customWidth="1"/>
    <col min="33" max="33" width="1" style="60" customWidth="1"/>
    <col min="34" max="40" width="6.28515625" style="61" customWidth="1"/>
    <col min="41" max="43" width="6.28515625" style="60" customWidth="1"/>
    <col min="44" max="49" width="6.28515625" style="61" customWidth="1"/>
    <col min="50" max="50" width="2.140625" style="48" customWidth="1"/>
    <col min="51" max="51" width="11.85546875" style="48" bestFit="1" customWidth="1"/>
    <col min="52" max="53" width="7.5703125" style="49" customWidth="1"/>
    <col min="54" max="54" width="9.42578125" style="49" customWidth="1"/>
    <col min="55" max="16384" width="9.140625" style="48"/>
  </cols>
  <sheetData>
    <row r="1" spans="1:54" x14ac:dyDescent="0.2">
      <c r="A1" s="47" t="s">
        <v>33</v>
      </c>
      <c r="AZ1" s="116"/>
      <c r="BA1" s="116"/>
      <c r="BB1" s="116"/>
    </row>
    <row r="2" spans="1:54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</v>
      </c>
      <c r="O2" s="57" t="s">
        <v>74</v>
      </c>
      <c r="P2" s="57" t="s">
        <v>22</v>
      </c>
      <c r="Q2" s="57" t="s">
        <v>23</v>
      </c>
      <c r="R2" s="57" t="s">
        <v>168</v>
      </c>
      <c r="S2" s="57" t="s">
        <v>75</v>
      </c>
      <c r="T2" s="57" t="s">
        <v>27</v>
      </c>
      <c r="U2" s="57" t="s">
        <v>171</v>
      </c>
      <c r="V2" s="57" t="s">
        <v>28</v>
      </c>
      <c r="W2" s="57" t="s">
        <v>170</v>
      </c>
      <c r="X2" s="57" t="s">
        <v>29</v>
      </c>
      <c r="Y2" s="57" t="s">
        <v>4</v>
      </c>
      <c r="Z2" s="57" t="s">
        <v>13</v>
      </c>
      <c r="AA2" s="57" t="s">
        <v>26</v>
      </c>
      <c r="AB2" s="57" t="s">
        <v>30</v>
      </c>
      <c r="AC2" s="57" t="s">
        <v>173</v>
      </c>
      <c r="AD2" s="57" t="s">
        <v>24</v>
      </c>
      <c r="AE2" s="57" t="s">
        <v>25</v>
      </c>
      <c r="AF2" s="57" t="s">
        <v>76</v>
      </c>
      <c r="AG2" s="62"/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44</v>
      </c>
      <c r="AM2" s="63" t="s">
        <v>43</v>
      </c>
      <c r="AN2" s="63" t="s">
        <v>40</v>
      </c>
      <c r="AO2" s="62" t="s">
        <v>139</v>
      </c>
      <c r="AP2" s="62" t="s">
        <v>140</v>
      </c>
      <c r="AQ2" s="62" t="s">
        <v>141</v>
      </c>
      <c r="AR2" s="63" t="s">
        <v>55</v>
      </c>
      <c r="AS2" s="63" t="s">
        <v>48</v>
      </c>
      <c r="AT2" s="63" t="s">
        <v>51</v>
      </c>
      <c r="AU2" s="63" t="s">
        <v>49</v>
      </c>
      <c r="AV2" s="63" t="s">
        <v>50</v>
      </c>
      <c r="AW2" s="64" t="s">
        <v>60</v>
      </c>
      <c r="BA2" s="51"/>
      <c r="BB2" s="51"/>
    </row>
    <row r="3" spans="1:54" x14ac:dyDescent="0.2">
      <c r="A3" s="52" t="s">
        <v>158</v>
      </c>
      <c r="B3" s="49">
        <f t="shared" ref="B3:AF3" si="0">B19+B35+B51+B67+B83+B99+B115+B131+B147+B163+B179+B195+B211+B227</f>
        <v>4</v>
      </c>
      <c r="C3" s="49">
        <f t="shared" si="0"/>
        <v>1</v>
      </c>
      <c r="D3" s="49">
        <f t="shared" si="0"/>
        <v>0</v>
      </c>
      <c r="E3" s="49">
        <f t="shared" si="0"/>
        <v>0</v>
      </c>
      <c r="F3" s="49">
        <f t="shared" si="0"/>
        <v>0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2</v>
      </c>
      <c r="K3" s="49">
        <f t="shared" si="0"/>
        <v>0</v>
      </c>
      <c r="L3" s="49">
        <f t="shared" si="0"/>
        <v>2</v>
      </c>
      <c r="M3" s="49">
        <f t="shared" si="0"/>
        <v>1</v>
      </c>
      <c r="N3" s="49">
        <f t="shared" si="0"/>
        <v>0</v>
      </c>
      <c r="O3" s="49">
        <f t="shared" si="0"/>
        <v>4</v>
      </c>
      <c r="P3" s="49">
        <f t="shared" si="0"/>
        <v>0</v>
      </c>
      <c r="Q3" s="49">
        <f t="shared" si="0"/>
        <v>0</v>
      </c>
      <c r="R3" s="49">
        <f t="shared" si="0"/>
        <v>1</v>
      </c>
      <c r="S3" s="49">
        <f t="shared" si="0"/>
        <v>0</v>
      </c>
      <c r="T3" s="49">
        <f t="shared" si="0"/>
        <v>0</v>
      </c>
      <c r="U3" s="49">
        <f t="shared" si="0"/>
        <v>0</v>
      </c>
      <c r="V3" s="49">
        <f t="shared" si="0"/>
        <v>0</v>
      </c>
      <c r="W3" s="49">
        <f t="shared" si="0"/>
        <v>0</v>
      </c>
      <c r="X3" s="74">
        <f t="shared" si="0"/>
        <v>5</v>
      </c>
      <c r="Y3" s="74">
        <f t="shared" si="0"/>
        <v>8</v>
      </c>
      <c r="Z3" s="74">
        <f t="shared" si="0"/>
        <v>10</v>
      </c>
      <c r="AA3" s="74">
        <f t="shared" si="0"/>
        <v>6</v>
      </c>
      <c r="AB3" s="75">
        <f t="shared" si="0"/>
        <v>6</v>
      </c>
      <c r="AC3" s="75">
        <f t="shared" si="0"/>
        <v>7</v>
      </c>
      <c r="AD3" s="75">
        <f t="shared" si="0"/>
        <v>1</v>
      </c>
      <c r="AE3" s="75">
        <f t="shared" si="0"/>
        <v>1</v>
      </c>
      <c r="AF3" s="75">
        <f t="shared" si="0"/>
        <v>4</v>
      </c>
      <c r="AG3" s="65"/>
      <c r="AH3" s="76">
        <f t="shared" ref="AH3:AH15" si="1">IF(Y3=0,"NA",X3/Y3)</f>
        <v>0.625</v>
      </c>
      <c r="AI3" s="76">
        <f t="shared" ref="AI3:AI15" si="2">IF(Z3=0,"NA",(X3+J3+K3)/Z3)</f>
        <v>0.7</v>
      </c>
      <c r="AJ3" s="76">
        <f>IF(Y3=0,"NA",AB3/Y3)</f>
        <v>0.75</v>
      </c>
      <c r="AK3" s="76">
        <f>IF(Y3=0, "NA",AI3+AJ3)</f>
        <v>1.45</v>
      </c>
      <c r="AL3" s="77">
        <f t="shared" ref="AL3:AL15" si="3">IFERROR((L3+G3)/Z3,"NA")</f>
        <v>0.2</v>
      </c>
      <c r="AM3" s="77">
        <f t="shared" ref="AM3:AM15" si="4">IFERROR((J3+K3)/Z3,"NA")</f>
        <v>0.2</v>
      </c>
      <c r="AN3" s="77">
        <f t="shared" ref="AN3:AN15" si="5">IFERROR(AA3/Z3,"NA")</f>
        <v>0.6</v>
      </c>
      <c r="AO3" s="79">
        <f t="shared" ref="AO3:AQ14" si="6">IFERROR(AD3/$AA3, "NA")</f>
        <v>0.16666666666666666</v>
      </c>
      <c r="AP3" s="79">
        <f t="shared" si="6"/>
        <v>0.16666666666666666</v>
      </c>
      <c r="AQ3" s="79">
        <f t="shared" si="6"/>
        <v>0.66666666666666663</v>
      </c>
      <c r="AR3" s="80">
        <f t="shared" ref="AR3:AR15" si="7">IFERROR((H3+P3+Q3)/AA3,"NA")</f>
        <v>0</v>
      </c>
      <c r="AS3" s="80">
        <f t="shared" ref="AS3:AS15" si="8">IFERROR((H3+P3+Q3+T3+V3)/AA3,"NA")</f>
        <v>0</v>
      </c>
      <c r="AT3" s="80">
        <f t="shared" ref="AT3:AT15" si="9">IFERROR((F3+X3)/AA3,"NA")</f>
        <v>0.83333333333333337</v>
      </c>
      <c r="AU3" s="76">
        <f t="shared" ref="AU3:AU15" si="10">IFERROR(X3/AA3,"NA")</f>
        <v>0.83333333333333337</v>
      </c>
      <c r="AV3" s="80">
        <f t="shared" ref="AV3:AV15" si="11">IFERROR(AJ3-AH3,"NA")</f>
        <v>0.125</v>
      </c>
      <c r="AW3" s="78">
        <f t="shared" ref="AW3:AW15" si="12">(AC3+F3+G3)/Z3</f>
        <v>0.7</v>
      </c>
      <c r="BB3" s="53"/>
    </row>
    <row r="4" spans="1:54" x14ac:dyDescent="0.2">
      <c r="A4" s="52" t="s">
        <v>159</v>
      </c>
      <c r="B4" s="49">
        <f t="shared" ref="B4:AF4" si="13">B20+B36+B52+B68+B84+B100+B116+B132+B148+B164+B180+B196+B212+B228</f>
        <v>2</v>
      </c>
      <c r="C4" s="49">
        <f t="shared" si="13"/>
        <v>1</v>
      </c>
      <c r="D4" s="49">
        <f t="shared" si="13"/>
        <v>1</v>
      </c>
      <c r="E4" s="49">
        <f t="shared" si="13"/>
        <v>0</v>
      </c>
      <c r="F4" s="49">
        <f t="shared" si="13"/>
        <v>0</v>
      </c>
      <c r="G4" s="49">
        <f t="shared" si="13"/>
        <v>0</v>
      </c>
      <c r="H4" s="49">
        <f t="shared" si="13"/>
        <v>0</v>
      </c>
      <c r="I4" s="49">
        <f t="shared" si="13"/>
        <v>0</v>
      </c>
      <c r="J4" s="49">
        <f t="shared" si="13"/>
        <v>2</v>
      </c>
      <c r="K4" s="49">
        <f t="shared" si="13"/>
        <v>0</v>
      </c>
      <c r="L4" s="49">
        <f t="shared" si="13"/>
        <v>0</v>
      </c>
      <c r="M4" s="49">
        <f t="shared" si="13"/>
        <v>0</v>
      </c>
      <c r="N4" s="49">
        <f t="shared" si="13"/>
        <v>1</v>
      </c>
      <c r="O4" s="49">
        <f t="shared" si="13"/>
        <v>3</v>
      </c>
      <c r="P4" s="49">
        <f t="shared" si="13"/>
        <v>4</v>
      </c>
      <c r="Q4" s="49">
        <f t="shared" si="13"/>
        <v>0</v>
      </c>
      <c r="R4" s="49">
        <f t="shared" si="13"/>
        <v>0</v>
      </c>
      <c r="S4" s="49">
        <f t="shared" si="13"/>
        <v>0</v>
      </c>
      <c r="T4" s="49">
        <f t="shared" si="13"/>
        <v>0</v>
      </c>
      <c r="U4" s="49">
        <f t="shared" si="13"/>
        <v>0</v>
      </c>
      <c r="V4" s="49">
        <f t="shared" si="13"/>
        <v>0</v>
      </c>
      <c r="W4" s="49">
        <f t="shared" si="13"/>
        <v>1</v>
      </c>
      <c r="X4" s="74">
        <f t="shared" si="13"/>
        <v>4</v>
      </c>
      <c r="Y4" s="74">
        <f t="shared" si="13"/>
        <v>8</v>
      </c>
      <c r="Z4" s="74">
        <f t="shared" si="13"/>
        <v>10</v>
      </c>
      <c r="AA4" s="74">
        <f t="shared" si="13"/>
        <v>8</v>
      </c>
      <c r="AB4" s="75">
        <f t="shared" si="13"/>
        <v>7</v>
      </c>
      <c r="AC4" s="75">
        <f t="shared" si="13"/>
        <v>6</v>
      </c>
      <c r="AD4" s="75">
        <f t="shared" si="13"/>
        <v>4</v>
      </c>
      <c r="AE4" s="75">
        <f t="shared" si="13"/>
        <v>1</v>
      </c>
      <c r="AF4" s="75">
        <f t="shared" si="13"/>
        <v>3</v>
      </c>
      <c r="AG4" s="65"/>
      <c r="AH4" s="76">
        <f t="shared" si="1"/>
        <v>0.5</v>
      </c>
      <c r="AI4" s="76">
        <f t="shared" si="2"/>
        <v>0.6</v>
      </c>
      <c r="AJ4" s="76">
        <f t="shared" ref="AJ4:AJ14" si="14">IF(Y4=0,"NA",AB4/Y4)</f>
        <v>0.875</v>
      </c>
      <c r="AK4" s="76">
        <f t="shared" ref="AK4:AK14" si="15">IF(Y4=0, "NA",AI4+AJ4)</f>
        <v>1.4750000000000001</v>
      </c>
      <c r="AL4" s="77">
        <f t="shared" si="3"/>
        <v>0</v>
      </c>
      <c r="AM4" s="77">
        <f t="shared" si="4"/>
        <v>0.2</v>
      </c>
      <c r="AN4" s="77">
        <f t="shared" si="5"/>
        <v>0.8</v>
      </c>
      <c r="AO4" s="79">
        <f t="shared" si="6"/>
        <v>0.5</v>
      </c>
      <c r="AP4" s="79">
        <f t="shared" si="6"/>
        <v>0.125</v>
      </c>
      <c r="AQ4" s="79">
        <f t="shared" si="6"/>
        <v>0.375</v>
      </c>
      <c r="AR4" s="80">
        <f t="shared" si="7"/>
        <v>0.5</v>
      </c>
      <c r="AS4" s="80">
        <f t="shared" si="8"/>
        <v>0.5</v>
      </c>
      <c r="AT4" s="80">
        <f t="shared" si="9"/>
        <v>0.5</v>
      </c>
      <c r="AU4" s="76">
        <f t="shared" si="10"/>
        <v>0.5</v>
      </c>
      <c r="AV4" s="80">
        <f t="shared" si="11"/>
        <v>0.375</v>
      </c>
      <c r="AW4" s="78">
        <f t="shared" si="12"/>
        <v>0.6</v>
      </c>
      <c r="BB4" s="53"/>
    </row>
    <row r="5" spans="1:54" x14ac:dyDescent="0.2">
      <c r="A5" s="52" t="s">
        <v>160</v>
      </c>
      <c r="B5" s="49">
        <f t="shared" ref="B5:AF5" si="16">B21+B37+B53+B69+B85+B101+B117+B133+B149+B165+B181+B197+B213+B229</f>
        <v>4</v>
      </c>
      <c r="C5" s="49">
        <f t="shared" si="16"/>
        <v>0</v>
      </c>
      <c r="D5" s="49">
        <f t="shared" si="16"/>
        <v>0</v>
      </c>
      <c r="E5" s="49">
        <f t="shared" si="16"/>
        <v>1</v>
      </c>
      <c r="F5" s="49">
        <f t="shared" si="16"/>
        <v>1</v>
      </c>
      <c r="G5" s="49">
        <f t="shared" si="16"/>
        <v>0</v>
      </c>
      <c r="H5" s="49">
        <f t="shared" si="16"/>
        <v>0</v>
      </c>
      <c r="I5" s="49">
        <f t="shared" si="16"/>
        <v>1</v>
      </c>
      <c r="J5" s="49">
        <f t="shared" si="16"/>
        <v>0</v>
      </c>
      <c r="K5" s="49">
        <f t="shared" si="16"/>
        <v>0</v>
      </c>
      <c r="L5" s="49">
        <f t="shared" si="16"/>
        <v>0</v>
      </c>
      <c r="M5" s="49">
        <f t="shared" si="16"/>
        <v>4</v>
      </c>
      <c r="N5" s="49">
        <f t="shared" si="16"/>
        <v>0</v>
      </c>
      <c r="O5" s="49">
        <f t="shared" si="16"/>
        <v>1</v>
      </c>
      <c r="P5" s="49">
        <f t="shared" si="16"/>
        <v>3</v>
      </c>
      <c r="Q5" s="49">
        <f t="shared" si="16"/>
        <v>0</v>
      </c>
      <c r="R5" s="49">
        <f t="shared" si="16"/>
        <v>0</v>
      </c>
      <c r="S5" s="49">
        <f t="shared" si="16"/>
        <v>0</v>
      </c>
      <c r="T5" s="49">
        <f t="shared" si="16"/>
        <v>0</v>
      </c>
      <c r="U5" s="49">
        <f t="shared" si="16"/>
        <v>0</v>
      </c>
      <c r="V5" s="49">
        <f t="shared" si="16"/>
        <v>1</v>
      </c>
      <c r="W5" s="49">
        <f t="shared" si="16"/>
        <v>1</v>
      </c>
      <c r="X5" s="74">
        <f t="shared" si="16"/>
        <v>5</v>
      </c>
      <c r="Y5" s="74">
        <f t="shared" si="16"/>
        <v>9</v>
      </c>
      <c r="Z5" s="74">
        <f t="shared" si="16"/>
        <v>10</v>
      </c>
      <c r="AA5" s="74">
        <f t="shared" si="16"/>
        <v>10</v>
      </c>
      <c r="AB5" s="75">
        <f t="shared" si="16"/>
        <v>8</v>
      </c>
      <c r="AC5" s="75">
        <f t="shared" si="16"/>
        <v>5</v>
      </c>
      <c r="AD5" s="75">
        <f t="shared" si="16"/>
        <v>7</v>
      </c>
      <c r="AE5" s="75">
        <f t="shared" si="16"/>
        <v>2</v>
      </c>
      <c r="AF5" s="75">
        <f t="shared" si="16"/>
        <v>1</v>
      </c>
      <c r="AG5" s="65"/>
      <c r="AH5" s="76">
        <f t="shared" si="1"/>
        <v>0.55555555555555558</v>
      </c>
      <c r="AI5" s="76">
        <f t="shared" si="2"/>
        <v>0.5</v>
      </c>
      <c r="AJ5" s="76">
        <f t="shared" si="14"/>
        <v>0.88888888888888884</v>
      </c>
      <c r="AK5" s="76">
        <f t="shared" si="15"/>
        <v>1.3888888888888888</v>
      </c>
      <c r="AL5" s="77">
        <f t="shared" si="3"/>
        <v>0</v>
      </c>
      <c r="AM5" s="77">
        <f t="shared" si="4"/>
        <v>0</v>
      </c>
      <c r="AN5" s="77">
        <f t="shared" si="5"/>
        <v>1</v>
      </c>
      <c r="AO5" s="79">
        <f t="shared" si="6"/>
        <v>0.7</v>
      </c>
      <c r="AP5" s="79">
        <f t="shared" si="6"/>
        <v>0.2</v>
      </c>
      <c r="AQ5" s="79">
        <f t="shared" si="6"/>
        <v>0.1</v>
      </c>
      <c r="AR5" s="80">
        <f t="shared" si="7"/>
        <v>0.3</v>
      </c>
      <c r="AS5" s="80">
        <f t="shared" si="8"/>
        <v>0.4</v>
      </c>
      <c r="AT5" s="80">
        <f t="shared" si="9"/>
        <v>0.6</v>
      </c>
      <c r="AU5" s="76">
        <f t="shared" si="10"/>
        <v>0.5</v>
      </c>
      <c r="AV5" s="80">
        <f t="shared" si="11"/>
        <v>0.33333333333333326</v>
      </c>
      <c r="AW5" s="78">
        <f t="shared" si="12"/>
        <v>0.6</v>
      </c>
      <c r="BB5" s="53"/>
    </row>
    <row r="6" spans="1:54" x14ac:dyDescent="0.2">
      <c r="A6" s="52" t="s">
        <v>161</v>
      </c>
      <c r="B6" s="49">
        <f t="shared" ref="B6:AF6" si="17">B22+B38+B54+B70+B86+B102+B118+B134+B150+B166+B182+B198+B214+B230</f>
        <v>2</v>
      </c>
      <c r="C6" s="49">
        <f t="shared" si="17"/>
        <v>2</v>
      </c>
      <c r="D6" s="49">
        <f t="shared" si="17"/>
        <v>0</v>
      </c>
      <c r="E6" s="49">
        <f t="shared" si="17"/>
        <v>0</v>
      </c>
      <c r="F6" s="49">
        <f t="shared" si="17"/>
        <v>0</v>
      </c>
      <c r="G6" s="49">
        <f t="shared" si="17"/>
        <v>0</v>
      </c>
      <c r="H6" s="49">
        <f t="shared" si="17"/>
        <v>0</v>
      </c>
      <c r="I6" s="49">
        <f t="shared" si="17"/>
        <v>0</v>
      </c>
      <c r="J6" s="49">
        <f t="shared" si="17"/>
        <v>1</v>
      </c>
      <c r="K6" s="49">
        <f t="shared" si="17"/>
        <v>0</v>
      </c>
      <c r="L6" s="49">
        <f t="shared" si="17"/>
        <v>1</v>
      </c>
      <c r="M6" s="49">
        <f t="shared" si="17"/>
        <v>2</v>
      </c>
      <c r="N6" s="49">
        <f t="shared" si="17"/>
        <v>0</v>
      </c>
      <c r="O6" s="49">
        <f t="shared" si="17"/>
        <v>2</v>
      </c>
      <c r="P6" s="49">
        <f t="shared" si="17"/>
        <v>1</v>
      </c>
      <c r="Q6" s="49">
        <f t="shared" si="17"/>
        <v>1</v>
      </c>
      <c r="R6" s="49">
        <f t="shared" si="17"/>
        <v>1</v>
      </c>
      <c r="S6" s="49">
        <f t="shared" si="17"/>
        <v>0</v>
      </c>
      <c r="T6" s="49">
        <f t="shared" si="17"/>
        <v>0</v>
      </c>
      <c r="U6" s="49">
        <f t="shared" si="17"/>
        <v>0</v>
      </c>
      <c r="V6" s="49">
        <f t="shared" si="17"/>
        <v>0</v>
      </c>
      <c r="W6" s="49">
        <f t="shared" si="17"/>
        <v>0</v>
      </c>
      <c r="X6" s="74">
        <f t="shared" si="17"/>
        <v>4</v>
      </c>
      <c r="Y6" s="74">
        <f t="shared" si="17"/>
        <v>8</v>
      </c>
      <c r="Z6" s="74">
        <f t="shared" si="17"/>
        <v>9</v>
      </c>
      <c r="AA6" s="74">
        <f t="shared" si="17"/>
        <v>7</v>
      </c>
      <c r="AB6" s="75">
        <f t="shared" si="17"/>
        <v>6</v>
      </c>
      <c r="AC6" s="75">
        <f t="shared" si="17"/>
        <v>5</v>
      </c>
      <c r="AD6" s="75">
        <f t="shared" si="17"/>
        <v>3</v>
      </c>
      <c r="AE6" s="75">
        <f t="shared" si="17"/>
        <v>2</v>
      </c>
      <c r="AF6" s="75">
        <f t="shared" si="17"/>
        <v>2</v>
      </c>
      <c r="AG6" s="65"/>
      <c r="AH6" s="76">
        <f t="shared" si="1"/>
        <v>0.5</v>
      </c>
      <c r="AI6" s="76">
        <f t="shared" si="2"/>
        <v>0.55555555555555558</v>
      </c>
      <c r="AJ6" s="76">
        <f t="shared" si="14"/>
        <v>0.75</v>
      </c>
      <c r="AK6" s="76">
        <f t="shared" si="15"/>
        <v>1.3055555555555556</v>
      </c>
      <c r="AL6" s="77">
        <f t="shared" si="3"/>
        <v>0.1111111111111111</v>
      </c>
      <c r="AM6" s="77">
        <f t="shared" si="4"/>
        <v>0.1111111111111111</v>
      </c>
      <c r="AN6" s="77">
        <f t="shared" si="5"/>
        <v>0.77777777777777779</v>
      </c>
      <c r="AO6" s="79">
        <f t="shared" si="6"/>
        <v>0.42857142857142855</v>
      </c>
      <c r="AP6" s="79">
        <f t="shared" si="6"/>
        <v>0.2857142857142857</v>
      </c>
      <c r="AQ6" s="79">
        <f t="shared" si="6"/>
        <v>0.2857142857142857</v>
      </c>
      <c r="AR6" s="80">
        <f t="shared" si="7"/>
        <v>0.2857142857142857</v>
      </c>
      <c r="AS6" s="80">
        <f t="shared" si="8"/>
        <v>0.2857142857142857</v>
      </c>
      <c r="AT6" s="80">
        <f t="shared" si="9"/>
        <v>0.5714285714285714</v>
      </c>
      <c r="AU6" s="76">
        <f t="shared" si="10"/>
        <v>0.5714285714285714</v>
      </c>
      <c r="AV6" s="80">
        <f t="shared" si="11"/>
        <v>0.25</v>
      </c>
      <c r="AW6" s="78">
        <f t="shared" si="12"/>
        <v>0.55555555555555558</v>
      </c>
      <c r="BB6" s="53"/>
    </row>
    <row r="7" spans="1:54" x14ac:dyDescent="0.2">
      <c r="A7" s="52" t="s">
        <v>162</v>
      </c>
      <c r="B7" s="49">
        <f t="shared" ref="B7:AF7" si="18">B23+B39+B55+B71+B87+B103+B119+B135+B151+B167+B183+B199+B215+B231</f>
        <v>5</v>
      </c>
      <c r="C7" s="49">
        <f t="shared" si="18"/>
        <v>0</v>
      </c>
      <c r="D7" s="49">
        <f t="shared" si="18"/>
        <v>0</v>
      </c>
      <c r="E7" s="49">
        <f t="shared" si="18"/>
        <v>0</v>
      </c>
      <c r="F7" s="49">
        <f t="shared" si="18"/>
        <v>0</v>
      </c>
      <c r="G7" s="49">
        <f t="shared" si="18"/>
        <v>0</v>
      </c>
      <c r="H7" s="49">
        <f t="shared" si="18"/>
        <v>0</v>
      </c>
      <c r="I7" s="49">
        <f t="shared" si="18"/>
        <v>1</v>
      </c>
      <c r="J7" s="49">
        <f t="shared" si="18"/>
        <v>1</v>
      </c>
      <c r="K7" s="49">
        <f t="shared" si="18"/>
        <v>0</v>
      </c>
      <c r="L7" s="49">
        <f t="shared" si="18"/>
        <v>0</v>
      </c>
      <c r="M7" s="49">
        <f t="shared" si="18"/>
        <v>0</v>
      </c>
      <c r="N7" s="49">
        <f t="shared" si="18"/>
        <v>1</v>
      </c>
      <c r="O7" s="49">
        <f t="shared" si="18"/>
        <v>4</v>
      </c>
      <c r="P7" s="49">
        <f t="shared" si="18"/>
        <v>1</v>
      </c>
      <c r="Q7" s="49">
        <f t="shared" si="18"/>
        <v>0</v>
      </c>
      <c r="R7" s="49">
        <f t="shared" si="18"/>
        <v>1</v>
      </c>
      <c r="S7" s="49">
        <f t="shared" si="18"/>
        <v>0</v>
      </c>
      <c r="T7" s="49">
        <f t="shared" si="18"/>
        <v>0</v>
      </c>
      <c r="U7" s="49">
        <f t="shared" si="18"/>
        <v>0</v>
      </c>
      <c r="V7" s="49">
        <f t="shared" si="18"/>
        <v>0</v>
      </c>
      <c r="W7" s="49">
        <f t="shared" si="18"/>
        <v>0</v>
      </c>
      <c r="X7" s="74">
        <f t="shared" si="18"/>
        <v>5</v>
      </c>
      <c r="Y7" s="74">
        <f t="shared" si="18"/>
        <v>7</v>
      </c>
      <c r="Z7" s="74">
        <f t="shared" si="18"/>
        <v>9</v>
      </c>
      <c r="AA7" s="74">
        <f t="shared" si="18"/>
        <v>8</v>
      </c>
      <c r="AB7" s="75">
        <f t="shared" si="18"/>
        <v>5</v>
      </c>
      <c r="AC7" s="75">
        <f t="shared" si="18"/>
        <v>6</v>
      </c>
      <c r="AD7" s="75">
        <f t="shared" si="18"/>
        <v>1</v>
      </c>
      <c r="AE7" s="75">
        <f t="shared" si="18"/>
        <v>3</v>
      </c>
      <c r="AF7" s="75">
        <f t="shared" si="18"/>
        <v>4</v>
      </c>
      <c r="AG7" s="65"/>
      <c r="AH7" s="76">
        <f t="shared" si="1"/>
        <v>0.7142857142857143</v>
      </c>
      <c r="AI7" s="76">
        <f t="shared" si="2"/>
        <v>0.66666666666666663</v>
      </c>
      <c r="AJ7" s="76">
        <f t="shared" si="14"/>
        <v>0.7142857142857143</v>
      </c>
      <c r="AK7" s="76">
        <f t="shared" si="15"/>
        <v>1.3809523809523809</v>
      </c>
      <c r="AL7" s="77">
        <f t="shared" si="3"/>
        <v>0</v>
      </c>
      <c r="AM7" s="77">
        <f t="shared" si="4"/>
        <v>0.1111111111111111</v>
      </c>
      <c r="AN7" s="77">
        <f t="shared" si="5"/>
        <v>0.88888888888888884</v>
      </c>
      <c r="AO7" s="79">
        <f t="shared" si="6"/>
        <v>0.125</v>
      </c>
      <c r="AP7" s="79">
        <f t="shared" si="6"/>
        <v>0.375</v>
      </c>
      <c r="AQ7" s="79">
        <f t="shared" si="6"/>
        <v>0.5</v>
      </c>
      <c r="AR7" s="80">
        <f t="shared" si="7"/>
        <v>0.125</v>
      </c>
      <c r="AS7" s="80">
        <f t="shared" si="8"/>
        <v>0.125</v>
      </c>
      <c r="AT7" s="80">
        <f t="shared" si="9"/>
        <v>0.625</v>
      </c>
      <c r="AU7" s="76">
        <f t="shared" si="10"/>
        <v>0.625</v>
      </c>
      <c r="AV7" s="80">
        <f t="shared" si="11"/>
        <v>0</v>
      </c>
      <c r="AW7" s="78">
        <f t="shared" si="12"/>
        <v>0.66666666666666663</v>
      </c>
      <c r="BB7" s="53"/>
    </row>
    <row r="8" spans="1:54" x14ac:dyDescent="0.2">
      <c r="A8" s="52" t="s">
        <v>163</v>
      </c>
      <c r="B8" s="49">
        <f t="shared" ref="B8:AF8" si="19">B24+B40+B56+B72+B88+B104+B120+B136+B152+B168+B184+B200+B216+B232</f>
        <v>2</v>
      </c>
      <c r="C8" s="49">
        <f t="shared" si="19"/>
        <v>1</v>
      </c>
      <c r="D8" s="49">
        <f t="shared" si="19"/>
        <v>0</v>
      </c>
      <c r="E8" s="49">
        <f t="shared" si="19"/>
        <v>0</v>
      </c>
      <c r="F8" s="49">
        <f t="shared" si="19"/>
        <v>0</v>
      </c>
      <c r="G8" s="49">
        <f t="shared" si="19"/>
        <v>0</v>
      </c>
      <c r="H8" s="49">
        <f t="shared" si="19"/>
        <v>0</v>
      </c>
      <c r="I8" s="49">
        <f t="shared" si="19"/>
        <v>0</v>
      </c>
      <c r="J8" s="49">
        <f t="shared" si="19"/>
        <v>1</v>
      </c>
      <c r="K8" s="49">
        <f t="shared" si="19"/>
        <v>1</v>
      </c>
      <c r="L8" s="49">
        <f t="shared" si="19"/>
        <v>2</v>
      </c>
      <c r="M8" s="49">
        <f t="shared" si="19"/>
        <v>0</v>
      </c>
      <c r="N8" s="49">
        <f t="shared" si="19"/>
        <v>0</v>
      </c>
      <c r="O8" s="49">
        <f t="shared" si="19"/>
        <v>3</v>
      </c>
      <c r="P8" s="49">
        <f t="shared" si="19"/>
        <v>1</v>
      </c>
      <c r="Q8" s="49">
        <f t="shared" si="19"/>
        <v>0</v>
      </c>
      <c r="R8" s="49">
        <f t="shared" si="19"/>
        <v>1</v>
      </c>
      <c r="S8" s="49">
        <f t="shared" si="19"/>
        <v>0</v>
      </c>
      <c r="T8" s="49">
        <f t="shared" si="19"/>
        <v>0</v>
      </c>
      <c r="U8" s="49">
        <f t="shared" si="19"/>
        <v>0</v>
      </c>
      <c r="V8" s="49">
        <f t="shared" si="19"/>
        <v>0</v>
      </c>
      <c r="W8" s="49">
        <f t="shared" si="19"/>
        <v>0</v>
      </c>
      <c r="X8" s="74">
        <f t="shared" si="19"/>
        <v>3</v>
      </c>
      <c r="Y8" s="74">
        <f t="shared" si="19"/>
        <v>7</v>
      </c>
      <c r="Z8" s="74">
        <f t="shared" si="19"/>
        <v>9</v>
      </c>
      <c r="AA8" s="74">
        <f t="shared" si="19"/>
        <v>5</v>
      </c>
      <c r="AB8" s="75">
        <f t="shared" si="19"/>
        <v>4</v>
      </c>
      <c r="AC8" s="75">
        <f t="shared" si="19"/>
        <v>5</v>
      </c>
      <c r="AD8" s="75">
        <f t="shared" si="19"/>
        <v>1</v>
      </c>
      <c r="AE8" s="75">
        <f t="shared" si="19"/>
        <v>1</v>
      </c>
      <c r="AF8" s="75">
        <f t="shared" si="19"/>
        <v>3</v>
      </c>
      <c r="AG8" s="65"/>
      <c r="AH8" s="76">
        <f t="shared" si="1"/>
        <v>0.42857142857142855</v>
      </c>
      <c r="AI8" s="76">
        <f t="shared" si="2"/>
        <v>0.55555555555555558</v>
      </c>
      <c r="AJ8" s="76">
        <f t="shared" si="14"/>
        <v>0.5714285714285714</v>
      </c>
      <c r="AK8" s="76">
        <f t="shared" si="15"/>
        <v>1.126984126984127</v>
      </c>
      <c r="AL8" s="77">
        <f t="shared" si="3"/>
        <v>0.22222222222222221</v>
      </c>
      <c r="AM8" s="77">
        <f t="shared" si="4"/>
        <v>0.22222222222222221</v>
      </c>
      <c r="AN8" s="77">
        <f t="shared" si="5"/>
        <v>0.55555555555555558</v>
      </c>
      <c r="AO8" s="79">
        <f t="shared" si="6"/>
        <v>0.2</v>
      </c>
      <c r="AP8" s="79">
        <f t="shared" si="6"/>
        <v>0.2</v>
      </c>
      <c r="AQ8" s="79">
        <f t="shared" si="6"/>
        <v>0.6</v>
      </c>
      <c r="AR8" s="80">
        <f t="shared" si="7"/>
        <v>0.2</v>
      </c>
      <c r="AS8" s="80">
        <f t="shared" si="8"/>
        <v>0.2</v>
      </c>
      <c r="AT8" s="80">
        <f t="shared" si="9"/>
        <v>0.6</v>
      </c>
      <c r="AU8" s="76">
        <f t="shared" si="10"/>
        <v>0.6</v>
      </c>
      <c r="AV8" s="80">
        <f t="shared" si="11"/>
        <v>0.14285714285714285</v>
      </c>
      <c r="AW8" s="78">
        <f t="shared" si="12"/>
        <v>0.55555555555555558</v>
      </c>
      <c r="BB8" s="53"/>
    </row>
    <row r="9" spans="1:54" x14ac:dyDescent="0.2">
      <c r="A9" s="52" t="s">
        <v>164</v>
      </c>
      <c r="B9" s="49">
        <f t="shared" ref="B9:AF9" si="20">B25+B41+B57+B73+B89+B105+B121+B137+B153+B169+B185+B201+B217+B233</f>
        <v>0</v>
      </c>
      <c r="C9" s="49">
        <f t="shared" si="20"/>
        <v>0</v>
      </c>
      <c r="D9" s="49">
        <f t="shared" si="20"/>
        <v>0</v>
      </c>
      <c r="E9" s="49">
        <f t="shared" si="20"/>
        <v>0</v>
      </c>
      <c r="F9" s="49">
        <f t="shared" si="20"/>
        <v>1</v>
      </c>
      <c r="G9" s="49">
        <f t="shared" si="20"/>
        <v>0</v>
      </c>
      <c r="H9" s="49">
        <f t="shared" si="20"/>
        <v>0</v>
      </c>
      <c r="I9" s="49">
        <f t="shared" si="20"/>
        <v>0</v>
      </c>
      <c r="J9" s="49">
        <f t="shared" si="20"/>
        <v>1</v>
      </c>
      <c r="K9" s="49">
        <f t="shared" si="20"/>
        <v>1</v>
      </c>
      <c r="L9" s="49">
        <f t="shared" si="20"/>
        <v>3</v>
      </c>
      <c r="M9" s="49">
        <f t="shared" si="20"/>
        <v>0</v>
      </c>
      <c r="N9" s="49">
        <f t="shared" si="20"/>
        <v>0</v>
      </c>
      <c r="O9" s="49">
        <f t="shared" si="20"/>
        <v>0</v>
      </c>
      <c r="P9" s="49">
        <f t="shared" si="20"/>
        <v>2</v>
      </c>
      <c r="Q9" s="49">
        <f t="shared" si="20"/>
        <v>0</v>
      </c>
      <c r="R9" s="49">
        <f t="shared" si="20"/>
        <v>0</v>
      </c>
      <c r="S9" s="49">
        <f t="shared" si="20"/>
        <v>0</v>
      </c>
      <c r="T9" s="49">
        <f t="shared" si="20"/>
        <v>0</v>
      </c>
      <c r="U9" s="49">
        <f t="shared" si="20"/>
        <v>0</v>
      </c>
      <c r="V9" s="49">
        <f t="shared" si="20"/>
        <v>0</v>
      </c>
      <c r="W9" s="49">
        <f t="shared" si="20"/>
        <v>0</v>
      </c>
      <c r="X9" s="74">
        <f t="shared" si="20"/>
        <v>0</v>
      </c>
      <c r="Y9" s="74">
        <f t="shared" si="20"/>
        <v>6</v>
      </c>
      <c r="Z9" s="74">
        <f t="shared" si="20"/>
        <v>8</v>
      </c>
      <c r="AA9" s="74">
        <f t="shared" si="20"/>
        <v>3</v>
      </c>
      <c r="AB9" s="75">
        <f t="shared" si="20"/>
        <v>0</v>
      </c>
      <c r="AC9" s="75">
        <f t="shared" si="20"/>
        <v>2</v>
      </c>
      <c r="AD9" s="75">
        <f t="shared" si="20"/>
        <v>2</v>
      </c>
      <c r="AE9" s="75">
        <f t="shared" si="20"/>
        <v>0</v>
      </c>
      <c r="AF9" s="75">
        <f t="shared" si="20"/>
        <v>0</v>
      </c>
      <c r="AG9" s="65"/>
      <c r="AH9" s="76">
        <f t="shared" si="1"/>
        <v>0</v>
      </c>
      <c r="AI9" s="76">
        <f t="shared" si="2"/>
        <v>0.25</v>
      </c>
      <c r="AJ9" s="76">
        <f t="shared" si="14"/>
        <v>0</v>
      </c>
      <c r="AK9" s="76">
        <f t="shared" si="15"/>
        <v>0.25</v>
      </c>
      <c r="AL9" s="77">
        <f t="shared" si="3"/>
        <v>0.375</v>
      </c>
      <c r="AM9" s="77">
        <f t="shared" si="4"/>
        <v>0.25</v>
      </c>
      <c r="AN9" s="77">
        <f t="shared" si="5"/>
        <v>0.375</v>
      </c>
      <c r="AO9" s="79">
        <f t="shared" si="6"/>
        <v>0.66666666666666663</v>
      </c>
      <c r="AP9" s="79">
        <f t="shared" si="6"/>
        <v>0</v>
      </c>
      <c r="AQ9" s="79">
        <f t="shared" si="6"/>
        <v>0</v>
      </c>
      <c r="AR9" s="80">
        <f t="shared" si="7"/>
        <v>0.66666666666666663</v>
      </c>
      <c r="AS9" s="80">
        <f t="shared" si="8"/>
        <v>0.66666666666666663</v>
      </c>
      <c r="AT9" s="80">
        <f t="shared" si="9"/>
        <v>0.33333333333333331</v>
      </c>
      <c r="AU9" s="76">
        <f t="shared" si="10"/>
        <v>0</v>
      </c>
      <c r="AV9" s="80">
        <f t="shared" si="11"/>
        <v>0</v>
      </c>
      <c r="AW9" s="78">
        <f t="shared" si="12"/>
        <v>0.375</v>
      </c>
      <c r="BB9" s="53"/>
    </row>
    <row r="10" spans="1:54" x14ac:dyDescent="0.2">
      <c r="A10" s="52" t="s">
        <v>165</v>
      </c>
      <c r="B10" s="49">
        <f t="shared" ref="B10:AF10" si="21">B26+B42+B58+B74+B90+B106+B122+B138+B154+B170+B186+B202+B218+B234</f>
        <v>3</v>
      </c>
      <c r="C10" s="49">
        <f t="shared" si="21"/>
        <v>1</v>
      </c>
      <c r="D10" s="49">
        <f t="shared" si="21"/>
        <v>0</v>
      </c>
      <c r="E10" s="49">
        <f t="shared" si="21"/>
        <v>0</v>
      </c>
      <c r="F10" s="49">
        <f t="shared" si="21"/>
        <v>1</v>
      </c>
      <c r="G10" s="49">
        <f t="shared" si="21"/>
        <v>0</v>
      </c>
      <c r="H10" s="49">
        <f t="shared" si="21"/>
        <v>0</v>
      </c>
      <c r="I10" s="49">
        <f t="shared" si="21"/>
        <v>0</v>
      </c>
      <c r="J10" s="49">
        <f t="shared" si="21"/>
        <v>0</v>
      </c>
      <c r="K10" s="49">
        <f t="shared" si="21"/>
        <v>0</v>
      </c>
      <c r="L10" s="49">
        <f t="shared" si="21"/>
        <v>0</v>
      </c>
      <c r="M10" s="49">
        <f t="shared" si="21"/>
        <v>0</v>
      </c>
      <c r="N10" s="49">
        <f t="shared" si="21"/>
        <v>3</v>
      </c>
      <c r="O10" s="49">
        <f t="shared" si="21"/>
        <v>1</v>
      </c>
      <c r="P10" s="49">
        <f t="shared" si="21"/>
        <v>2</v>
      </c>
      <c r="Q10" s="49">
        <f t="shared" si="21"/>
        <v>1</v>
      </c>
      <c r="R10" s="49">
        <f t="shared" si="21"/>
        <v>0</v>
      </c>
      <c r="S10" s="49">
        <f t="shared" si="21"/>
        <v>0</v>
      </c>
      <c r="T10" s="49">
        <f t="shared" si="21"/>
        <v>0</v>
      </c>
      <c r="U10" s="49">
        <f t="shared" si="21"/>
        <v>1</v>
      </c>
      <c r="V10" s="49">
        <f t="shared" si="21"/>
        <v>0</v>
      </c>
      <c r="W10" s="49">
        <f t="shared" si="21"/>
        <v>0</v>
      </c>
      <c r="X10" s="74">
        <f t="shared" si="21"/>
        <v>4</v>
      </c>
      <c r="Y10" s="74">
        <f t="shared" si="21"/>
        <v>8</v>
      </c>
      <c r="Z10" s="74">
        <f t="shared" si="21"/>
        <v>8</v>
      </c>
      <c r="AA10" s="74">
        <f t="shared" si="21"/>
        <v>8</v>
      </c>
      <c r="AB10" s="75">
        <f t="shared" si="21"/>
        <v>5</v>
      </c>
      <c r="AC10" s="75">
        <f t="shared" si="21"/>
        <v>4</v>
      </c>
      <c r="AD10" s="75">
        <f t="shared" si="21"/>
        <v>3</v>
      </c>
      <c r="AE10" s="75">
        <f t="shared" si="21"/>
        <v>4</v>
      </c>
      <c r="AF10" s="75">
        <f t="shared" si="21"/>
        <v>1</v>
      </c>
      <c r="AG10" s="65"/>
      <c r="AH10" s="76">
        <f t="shared" si="1"/>
        <v>0.5</v>
      </c>
      <c r="AI10" s="76">
        <f t="shared" si="2"/>
        <v>0.5</v>
      </c>
      <c r="AJ10" s="76">
        <f t="shared" si="14"/>
        <v>0.625</v>
      </c>
      <c r="AK10" s="76">
        <f t="shared" si="15"/>
        <v>1.125</v>
      </c>
      <c r="AL10" s="77">
        <f t="shared" si="3"/>
        <v>0</v>
      </c>
      <c r="AM10" s="77">
        <f t="shared" si="4"/>
        <v>0</v>
      </c>
      <c r="AN10" s="77">
        <f t="shared" si="5"/>
        <v>1</v>
      </c>
      <c r="AO10" s="79">
        <f t="shared" si="6"/>
        <v>0.375</v>
      </c>
      <c r="AP10" s="79">
        <f t="shared" si="6"/>
        <v>0.5</v>
      </c>
      <c r="AQ10" s="79">
        <f t="shared" si="6"/>
        <v>0.125</v>
      </c>
      <c r="AR10" s="80">
        <f t="shared" si="7"/>
        <v>0.375</v>
      </c>
      <c r="AS10" s="80">
        <f t="shared" si="8"/>
        <v>0.375</v>
      </c>
      <c r="AT10" s="80">
        <f t="shared" si="9"/>
        <v>0.625</v>
      </c>
      <c r="AU10" s="76">
        <f t="shared" si="10"/>
        <v>0.5</v>
      </c>
      <c r="AV10" s="80">
        <f t="shared" si="11"/>
        <v>0.125</v>
      </c>
      <c r="AW10" s="78">
        <f t="shared" si="12"/>
        <v>0.625</v>
      </c>
      <c r="BB10" s="53"/>
    </row>
    <row r="11" spans="1:54" x14ac:dyDescent="0.2">
      <c r="A11" s="52" t="s">
        <v>166</v>
      </c>
      <c r="B11" s="49">
        <f t="shared" ref="B11:AF11" si="22">B27+B43+B59+B75+B91+B107+B123+B139+B155+B171+B187+B203+B219+B235</f>
        <v>1</v>
      </c>
      <c r="C11" s="49">
        <f t="shared" si="22"/>
        <v>0</v>
      </c>
      <c r="D11" s="49">
        <f t="shared" si="22"/>
        <v>0</v>
      </c>
      <c r="E11" s="49">
        <f t="shared" si="22"/>
        <v>0</v>
      </c>
      <c r="F11" s="49">
        <f t="shared" si="22"/>
        <v>0</v>
      </c>
      <c r="G11" s="49">
        <f t="shared" si="22"/>
        <v>0</v>
      </c>
      <c r="H11" s="49">
        <f t="shared" si="22"/>
        <v>0</v>
      </c>
      <c r="I11" s="49">
        <f t="shared" si="22"/>
        <v>0</v>
      </c>
      <c r="J11" s="49">
        <f t="shared" si="22"/>
        <v>1</v>
      </c>
      <c r="K11" s="49">
        <f t="shared" si="22"/>
        <v>0</v>
      </c>
      <c r="L11" s="49">
        <f t="shared" si="22"/>
        <v>0</v>
      </c>
      <c r="M11" s="49">
        <f t="shared" si="22"/>
        <v>0</v>
      </c>
      <c r="N11" s="49">
        <f t="shared" si="22"/>
        <v>0</v>
      </c>
      <c r="O11" s="49">
        <f t="shared" si="22"/>
        <v>1</v>
      </c>
      <c r="P11" s="49">
        <f t="shared" si="22"/>
        <v>3</v>
      </c>
      <c r="Q11" s="49">
        <f t="shared" si="22"/>
        <v>0</v>
      </c>
      <c r="R11" s="49">
        <f t="shared" si="22"/>
        <v>1</v>
      </c>
      <c r="S11" s="49">
        <f t="shared" si="22"/>
        <v>0</v>
      </c>
      <c r="T11" s="49">
        <f t="shared" si="22"/>
        <v>0</v>
      </c>
      <c r="U11" s="49">
        <f t="shared" si="22"/>
        <v>0</v>
      </c>
      <c r="V11" s="49">
        <f t="shared" si="22"/>
        <v>0</v>
      </c>
      <c r="W11" s="49">
        <f t="shared" si="22"/>
        <v>0</v>
      </c>
      <c r="X11" s="74">
        <f t="shared" si="22"/>
        <v>1</v>
      </c>
      <c r="Y11" s="74">
        <f t="shared" si="22"/>
        <v>5</v>
      </c>
      <c r="Z11" s="74">
        <f t="shared" si="22"/>
        <v>6</v>
      </c>
      <c r="AA11" s="74">
        <f t="shared" si="22"/>
        <v>5</v>
      </c>
      <c r="AB11" s="75">
        <f t="shared" si="22"/>
        <v>1</v>
      </c>
      <c r="AC11" s="75">
        <f t="shared" si="22"/>
        <v>2</v>
      </c>
      <c r="AD11" s="75">
        <f t="shared" si="22"/>
        <v>3</v>
      </c>
      <c r="AE11" s="75">
        <f t="shared" si="22"/>
        <v>1</v>
      </c>
      <c r="AF11" s="75">
        <f t="shared" si="22"/>
        <v>1</v>
      </c>
      <c r="AG11" s="65"/>
      <c r="AH11" s="76">
        <f t="shared" si="1"/>
        <v>0.2</v>
      </c>
      <c r="AI11" s="76">
        <f t="shared" si="2"/>
        <v>0.33333333333333331</v>
      </c>
      <c r="AJ11" s="76">
        <f t="shared" si="14"/>
        <v>0.2</v>
      </c>
      <c r="AK11" s="76">
        <f t="shared" si="15"/>
        <v>0.53333333333333333</v>
      </c>
      <c r="AL11" s="77">
        <f t="shared" si="3"/>
        <v>0</v>
      </c>
      <c r="AM11" s="77">
        <f t="shared" si="4"/>
        <v>0.16666666666666666</v>
      </c>
      <c r="AN11" s="77">
        <f t="shared" si="5"/>
        <v>0.83333333333333337</v>
      </c>
      <c r="AO11" s="79">
        <f t="shared" si="6"/>
        <v>0.6</v>
      </c>
      <c r="AP11" s="79">
        <f t="shared" si="6"/>
        <v>0.2</v>
      </c>
      <c r="AQ11" s="79">
        <f t="shared" si="6"/>
        <v>0.2</v>
      </c>
      <c r="AR11" s="80">
        <f t="shared" si="7"/>
        <v>0.6</v>
      </c>
      <c r="AS11" s="80">
        <f t="shared" si="8"/>
        <v>0.6</v>
      </c>
      <c r="AT11" s="80">
        <f t="shared" si="9"/>
        <v>0.2</v>
      </c>
      <c r="AU11" s="76">
        <f t="shared" si="10"/>
        <v>0.2</v>
      </c>
      <c r="AV11" s="80">
        <f t="shared" si="11"/>
        <v>0</v>
      </c>
      <c r="AW11" s="78">
        <f t="shared" si="12"/>
        <v>0.33333333333333331</v>
      </c>
      <c r="BB11" s="53"/>
    </row>
    <row r="12" spans="1:54" x14ac:dyDescent="0.2">
      <c r="A12" s="52" t="s">
        <v>167</v>
      </c>
      <c r="B12" s="49">
        <f t="shared" ref="B12:AF12" si="23">B28+B44+B60+B76+B92+B108+B124+B140+B156+B172+B188+B204+B220+B236</f>
        <v>0</v>
      </c>
      <c r="C12" s="49">
        <f t="shared" si="23"/>
        <v>0</v>
      </c>
      <c r="D12" s="49">
        <f t="shared" si="23"/>
        <v>0</v>
      </c>
      <c r="E12" s="49">
        <f t="shared" si="23"/>
        <v>0</v>
      </c>
      <c r="F12" s="49">
        <f t="shared" si="23"/>
        <v>0</v>
      </c>
      <c r="G12" s="49">
        <f t="shared" si="23"/>
        <v>0</v>
      </c>
      <c r="H12" s="49">
        <f t="shared" si="23"/>
        <v>0</v>
      </c>
      <c r="I12" s="49">
        <f t="shared" si="23"/>
        <v>0</v>
      </c>
      <c r="J12" s="49">
        <f t="shared" si="23"/>
        <v>1</v>
      </c>
      <c r="K12" s="49">
        <f t="shared" si="23"/>
        <v>0</v>
      </c>
      <c r="L12" s="49">
        <f t="shared" si="23"/>
        <v>2</v>
      </c>
      <c r="M12" s="49">
        <f t="shared" si="23"/>
        <v>0</v>
      </c>
      <c r="N12" s="49">
        <f t="shared" si="23"/>
        <v>0</v>
      </c>
      <c r="O12" s="49">
        <f t="shared" si="23"/>
        <v>0</v>
      </c>
      <c r="P12" s="49">
        <f t="shared" si="23"/>
        <v>2</v>
      </c>
      <c r="Q12" s="49">
        <f t="shared" si="23"/>
        <v>0</v>
      </c>
      <c r="R12" s="49">
        <f t="shared" si="23"/>
        <v>0</v>
      </c>
      <c r="S12" s="49">
        <f t="shared" si="23"/>
        <v>0</v>
      </c>
      <c r="T12" s="49">
        <f t="shared" si="23"/>
        <v>0</v>
      </c>
      <c r="U12" s="49">
        <f t="shared" si="23"/>
        <v>0</v>
      </c>
      <c r="V12" s="49">
        <f t="shared" si="23"/>
        <v>0</v>
      </c>
      <c r="W12" s="49">
        <f t="shared" si="23"/>
        <v>0</v>
      </c>
      <c r="X12" s="74">
        <f t="shared" si="23"/>
        <v>0</v>
      </c>
      <c r="Y12" s="74">
        <f t="shared" si="23"/>
        <v>4</v>
      </c>
      <c r="Z12" s="74">
        <f t="shared" si="23"/>
        <v>5</v>
      </c>
      <c r="AA12" s="74">
        <f t="shared" si="23"/>
        <v>2</v>
      </c>
      <c r="AB12" s="75">
        <f t="shared" si="23"/>
        <v>0</v>
      </c>
      <c r="AC12" s="75">
        <f t="shared" si="23"/>
        <v>1</v>
      </c>
      <c r="AD12" s="75">
        <f t="shared" si="23"/>
        <v>2</v>
      </c>
      <c r="AE12" s="75">
        <f t="shared" si="23"/>
        <v>0</v>
      </c>
      <c r="AF12" s="75">
        <f t="shared" si="23"/>
        <v>0</v>
      </c>
      <c r="AG12" s="65"/>
      <c r="AH12" s="76">
        <f t="shared" si="1"/>
        <v>0</v>
      </c>
      <c r="AI12" s="76">
        <f t="shared" si="2"/>
        <v>0.2</v>
      </c>
      <c r="AJ12" s="76">
        <f t="shared" si="14"/>
        <v>0</v>
      </c>
      <c r="AK12" s="76">
        <f t="shared" si="15"/>
        <v>0.2</v>
      </c>
      <c r="AL12" s="77">
        <f t="shared" si="3"/>
        <v>0.4</v>
      </c>
      <c r="AM12" s="77">
        <f t="shared" si="4"/>
        <v>0.2</v>
      </c>
      <c r="AN12" s="77">
        <f t="shared" si="5"/>
        <v>0.4</v>
      </c>
      <c r="AO12" s="79">
        <f t="shared" si="6"/>
        <v>1</v>
      </c>
      <c r="AP12" s="79">
        <f t="shared" si="6"/>
        <v>0</v>
      </c>
      <c r="AQ12" s="79">
        <f t="shared" si="6"/>
        <v>0</v>
      </c>
      <c r="AR12" s="80">
        <f t="shared" si="7"/>
        <v>1</v>
      </c>
      <c r="AS12" s="80">
        <f t="shared" si="8"/>
        <v>1</v>
      </c>
      <c r="AT12" s="80">
        <f t="shared" si="9"/>
        <v>0</v>
      </c>
      <c r="AU12" s="76">
        <f t="shared" si="10"/>
        <v>0</v>
      </c>
      <c r="AV12" s="80">
        <f t="shared" si="11"/>
        <v>0</v>
      </c>
      <c r="AW12" s="78">
        <f t="shared" si="12"/>
        <v>0.2</v>
      </c>
      <c r="BB12" s="53"/>
    </row>
    <row r="13" spans="1:54" x14ac:dyDescent="0.2">
      <c r="A13" s="52" t="s">
        <v>156</v>
      </c>
      <c r="B13" s="49">
        <f t="shared" ref="B13:AF13" si="24">B29+B45+B61+B77+B93+B109+B125+B141+B157+B173+B189+B205+B221+B237</f>
        <v>0</v>
      </c>
      <c r="C13" s="49">
        <f t="shared" si="24"/>
        <v>0</v>
      </c>
      <c r="D13" s="49">
        <f t="shared" si="24"/>
        <v>0</v>
      </c>
      <c r="E13" s="49">
        <f t="shared" si="24"/>
        <v>0</v>
      </c>
      <c r="F13" s="49">
        <f t="shared" si="24"/>
        <v>0</v>
      </c>
      <c r="G13" s="49">
        <f t="shared" si="24"/>
        <v>0</v>
      </c>
      <c r="H13" s="49">
        <f t="shared" si="24"/>
        <v>0</v>
      </c>
      <c r="I13" s="49">
        <f t="shared" si="24"/>
        <v>0</v>
      </c>
      <c r="J13" s="49">
        <f t="shared" si="24"/>
        <v>1</v>
      </c>
      <c r="K13" s="49">
        <f t="shared" si="24"/>
        <v>0</v>
      </c>
      <c r="L13" s="49">
        <f t="shared" si="24"/>
        <v>3</v>
      </c>
      <c r="M13" s="49">
        <f t="shared" si="24"/>
        <v>0</v>
      </c>
      <c r="N13" s="49">
        <f t="shared" si="24"/>
        <v>0</v>
      </c>
      <c r="O13" s="49">
        <f t="shared" si="24"/>
        <v>0</v>
      </c>
      <c r="P13" s="49">
        <f t="shared" si="24"/>
        <v>0</v>
      </c>
      <c r="Q13" s="49">
        <f t="shared" si="24"/>
        <v>0</v>
      </c>
      <c r="R13" s="49">
        <f t="shared" si="24"/>
        <v>0</v>
      </c>
      <c r="S13" s="49">
        <f t="shared" si="24"/>
        <v>1</v>
      </c>
      <c r="T13" s="49">
        <f t="shared" si="24"/>
        <v>0</v>
      </c>
      <c r="U13" s="49">
        <f t="shared" si="24"/>
        <v>0</v>
      </c>
      <c r="V13" s="49">
        <f t="shared" si="24"/>
        <v>0</v>
      </c>
      <c r="W13" s="49">
        <f t="shared" si="24"/>
        <v>0</v>
      </c>
      <c r="X13" s="74">
        <f t="shared" si="24"/>
        <v>0</v>
      </c>
      <c r="Y13" s="74">
        <f t="shared" si="24"/>
        <v>4</v>
      </c>
      <c r="Z13" s="74">
        <f t="shared" si="24"/>
        <v>5</v>
      </c>
      <c r="AA13" s="74">
        <f t="shared" si="24"/>
        <v>1</v>
      </c>
      <c r="AB13" s="75">
        <f t="shared" si="24"/>
        <v>0</v>
      </c>
      <c r="AC13" s="75">
        <f t="shared" si="24"/>
        <v>1</v>
      </c>
      <c r="AD13" s="75">
        <f t="shared" si="24"/>
        <v>0</v>
      </c>
      <c r="AE13" s="75">
        <f t="shared" si="24"/>
        <v>0</v>
      </c>
      <c r="AF13" s="75">
        <f t="shared" si="24"/>
        <v>1</v>
      </c>
      <c r="AG13" s="65"/>
      <c r="AH13" s="76">
        <f t="shared" si="1"/>
        <v>0</v>
      </c>
      <c r="AI13" s="76">
        <f t="shared" si="2"/>
        <v>0.2</v>
      </c>
      <c r="AJ13" s="76">
        <f t="shared" si="14"/>
        <v>0</v>
      </c>
      <c r="AK13" s="76">
        <f t="shared" si="15"/>
        <v>0.2</v>
      </c>
      <c r="AL13" s="77">
        <f t="shared" si="3"/>
        <v>0.6</v>
      </c>
      <c r="AM13" s="77">
        <f t="shared" si="4"/>
        <v>0.2</v>
      </c>
      <c r="AN13" s="77">
        <f t="shared" si="5"/>
        <v>0.2</v>
      </c>
      <c r="AO13" s="79">
        <f t="shared" si="6"/>
        <v>0</v>
      </c>
      <c r="AP13" s="79">
        <f t="shared" si="6"/>
        <v>0</v>
      </c>
      <c r="AQ13" s="79">
        <f t="shared" si="6"/>
        <v>1</v>
      </c>
      <c r="AR13" s="80">
        <f t="shared" si="7"/>
        <v>0</v>
      </c>
      <c r="AS13" s="80">
        <f t="shared" si="8"/>
        <v>0</v>
      </c>
      <c r="AT13" s="80">
        <f t="shared" si="9"/>
        <v>0</v>
      </c>
      <c r="AU13" s="76">
        <f t="shared" si="10"/>
        <v>0</v>
      </c>
      <c r="AV13" s="80">
        <f t="shared" si="11"/>
        <v>0</v>
      </c>
      <c r="AW13" s="78">
        <f t="shared" si="12"/>
        <v>0.2</v>
      </c>
      <c r="BB13" s="53"/>
    </row>
    <row r="14" spans="1:54" x14ac:dyDescent="0.2">
      <c r="A14" s="52" t="s">
        <v>157</v>
      </c>
      <c r="B14" s="49">
        <f t="shared" ref="B14:AF14" si="25">B30+B46+B62+B78+B94+B110+B126+B142+B158+B174+B190+B206+B222+B238</f>
        <v>0</v>
      </c>
      <c r="C14" s="49">
        <f t="shared" si="25"/>
        <v>0</v>
      </c>
      <c r="D14" s="49">
        <f t="shared" si="25"/>
        <v>0</v>
      </c>
      <c r="E14" s="49">
        <f t="shared" si="25"/>
        <v>0</v>
      </c>
      <c r="F14" s="49">
        <f t="shared" si="25"/>
        <v>0</v>
      </c>
      <c r="G14" s="49">
        <f t="shared" si="25"/>
        <v>0</v>
      </c>
      <c r="H14" s="49">
        <f t="shared" si="25"/>
        <v>0</v>
      </c>
      <c r="I14" s="49">
        <f t="shared" si="25"/>
        <v>0</v>
      </c>
      <c r="J14" s="49">
        <f t="shared" si="25"/>
        <v>2</v>
      </c>
      <c r="K14" s="49">
        <f t="shared" si="25"/>
        <v>0</v>
      </c>
      <c r="L14" s="49">
        <f t="shared" si="25"/>
        <v>2</v>
      </c>
      <c r="M14" s="49">
        <f t="shared" si="25"/>
        <v>0</v>
      </c>
      <c r="N14" s="49">
        <f t="shared" si="25"/>
        <v>0</v>
      </c>
      <c r="O14" s="49">
        <f t="shared" si="25"/>
        <v>0</v>
      </c>
      <c r="P14" s="49">
        <f t="shared" si="25"/>
        <v>0</v>
      </c>
      <c r="Q14" s="49">
        <f t="shared" si="25"/>
        <v>2</v>
      </c>
      <c r="R14" s="49">
        <f t="shared" si="25"/>
        <v>0</v>
      </c>
      <c r="S14" s="49">
        <f t="shared" si="25"/>
        <v>1</v>
      </c>
      <c r="T14" s="49">
        <f t="shared" si="25"/>
        <v>0</v>
      </c>
      <c r="U14" s="49">
        <f t="shared" si="25"/>
        <v>0</v>
      </c>
      <c r="V14" s="49">
        <f t="shared" si="25"/>
        <v>0</v>
      </c>
      <c r="W14" s="49">
        <f t="shared" si="25"/>
        <v>0</v>
      </c>
      <c r="X14" s="74">
        <f t="shared" si="25"/>
        <v>0</v>
      </c>
      <c r="Y14" s="74">
        <f t="shared" si="25"/>
        <v>5</v>
      </c>
      <c r="Z14" s="74">
        <f t="shared" si="25"/>
        <v>7</v>
      </c>
      <c r="AA14" s="74">
        <f t="shared" si="25"/>
        <v>3</v>
      </c>
      <c r="AB14" s="75">
        <f t="shared" si="25"/>
        <v>0</v>
      </c>
      <c r="AC14" s="75">
        <f t="shared" si="25"/>
        <v>2</v>
      </c>
      <c r="AD14" s="75">
        <f t="shared" si="25"/>
        <v>0</v>
      </c>
      <c r="AE14" s="75">
        <f t="shared" si="25"/>
        <v>2</v>
      </c>
      <c r="AF14" s="75">
        <f t="shared" si="25"/>
        <v>1</v>
      </c>
      <c r="AG14" s="65"/>
      <c r="AH14" s="76">
        <f t="shared" si="1"/>
        <v>0</v>
      </c>
      <c r="AI14" s="76">
        <f t="shared" si="2"/>
        <v>0.2857142857142857</v>
      </c>
      <c r="AJ14" s="76">
        <f t="shared" si="14"/>
        <v>0</v>
      </c>
      <c r="AK14" s="76">
        <f t="shared" si="15"/>
        <v>0.2857142857142857</v>
      </c>
      <c r="AL14" s="77">
        <f t="shared" si="3"/>
        <v>0.2857142857142857</v>
      </c>
      <c r="AM14" s="77">
        <f t="shared" si="4"/>
        <v>0.2857142857142857</v>
      </c>
      <c r="AN14" s="77">
        <f t="shared" si="5"/>
        <v>0.42857142857142855</v>
      </c>
      <c r="AO14" s="79">
        <f t="shared" si="6"/>
        <v>0</v>
      </c>
      <c r="AP14" s="79">
        <f t="shared" si="6"/>
        <v>0.66666666666666663</v>
      </c>
      <c r="AQ14" s="79">
        <f t="shared" si="6"/>
        <v>0.33333333333333331</v>
      </c>
      <c r="AR14" s="80">
        <f t="shared" si="7"/>
        <v>0.66666666666666663</v>
      </c>
      <c r="AS14" s="80">
        <f t="shared" si="8"/>
        <v>0.66666666666666663</v>
      </c>
      <c r="AT14" s="80">
        <f t="shared" si="9"/>
        <v>0</v>
      </c>
      <c r="AU14" s="76">
        <f t="shared" si="10"/>
        <v>0</v>
      </c>
      <c r="AV14" s="80">
        <f t="shared" si="11"/>
        <v>0</v>
      </c>
      <c r="AW14" s="78">
        <f t="shared" si="12"/>
        <v>0.2857142857142857</v>
      </c>
      <c r="BB14" s="53"/>
    </row>
    <row r="15" spans="1:54" s="47" customFormat="1" x14ac:dyDescent="0.2">
      <c r="A15" s="54" t="s">
        <v>32</v>
      </c>
      <c r="B15" s="58">
        <f>SUM(B3:B14)</f>
        <v>23</v>
      </c>
      <c r="C15" s="58">
        <f t="shared" ref="C15:AF15" si="26">SUM(C3:C14)</f>
        <v>6</v>
      </c>
      <c r="D15" s="58">
        <f t="shared" si="26"/>
        <v>1</v>
      </c>
      <c r="E15" s="58">
        <f t="shared" si="26"/>
        <v>1</v>
      </c>
      <c r="F15" s="58">
        <f t="shared" si="26"/>
        <v>3</v>
      </c>
      <c r="G15" s="58">
        <f t="shared" si="26"/>
        <v>0</v>
      </c>
      <c r="H15" s="58">
        <f t="shared" si="26"/>
        <v>0</v>
      </c>
      <c r="I15" s="58">
        <f t="shared" si="26"/>
        <v>2</v>
      </c>
      <c r="J15" s="58">
        <f t="shared" si="26"/>
        <v>13</v>
      </c>
      <c r="K15" s="58">
        <f t="shared" si="26"/>
        <v>2</v>
      </c>
      <c r="L15" s="58">
        <f t="shared" si="26"/>
        <v>15</v>
      </c>
      <c r="M15" s="58">
        <f t="shared" si="26"/>
        <v>7</v>
      </c>
      <c r="N15" s="58">
        <f t="shared" si="26"/>
        <v>5</v>
      </c>
      <c r="O15" s="58">
        <f t="shared" si="26"/>
        <v>19</v>
      </c>
      <c r="P15" s="58">
        <f t="shared" si="26"/>
        <v>19</v>
      </c>
      <c r="Q15" s="58">
        <f t="shared" si="26"/>
        <v>4</v>
      </c>
      <c r="R15" s="58">
        <f t="shared" si="26"/>
        <v>5</v>
      </c>
      <c r="S15" s="58">
        <f t="shared" si="26"/>
        <v>2</v>
      </c>
      <c r="T15" s="58">
        <f t="shared" si="26"/>
        <v>0</v>
      </c>
      <c r="U15" s="58">
        <f t="shared" si="26"/>
        <v>1</v>
      </c>
      <c r="V15" s="58">
        <f t="shared" si="26"/>
        <v>1</v>
      </c>
      <c r="W15" s="58">
        <f t="shared" si="26"/>
        <v>2</v>
      </c>
      <c r="X15" s="58">
        <f t="shared" si="26"/>
        <v>31</v>
      </c>
      <c r="Y15" s="58">
        <f t="shared" si="26"/>
        <v>79</v>
      </c>
      <c r="Z15" s="58">
        <f t="shared" si="26"/>
        <v>96</v>
      </c>
      <c r="AA15" s="58">
        <f>SUM(AA3:AA14)</f>
        <v>66</v>
      </c>
      <c r="AB15" s="58">
        <f>SUM(AB3:AB14)</f>
        <v>42</v>
      </c>
      <c r="AC15" s="58">
        <f>SUM(AC3:AC14)</f>
        <v>46</v>
      </c>
      <c r="AD15" s="58">
        <f t="shared" si="26"/>
        <v>27</v>
      </c>
      <c r="AE15" s="58">
        <f t="shared" si="26"/>
        <v>17</v>
      </c>
      <c r="AF15" s="58">
        <f t="shared" si="26"/>
        <v>21</v>
      </c>
      <c r="AG15" s="68"/>
      <c r="AH15" s="69">
        <f t="shared" si="1"/>
        <v>0.39240506329113922</v>
      </c>
      <c r="AI15" s="69">
        <f t="shared" si="2"/>
        <v>0.47916666666666669</v>
      </c>
      <c r="AJ15" s="69">
        <f>AB15/Y15</f>
        <v>0.53164556962025311</v>
      </c>
      <c r="AK15" s="69">
        <f t="shared" ref="AK15" si="27">AI15+AJ15</f>
        <v>1.0108122362869199</v>
      </c>
      <c r="AL15" s="68">
        <f t="shared" si="3"/>
        <v>0.15625</v>
      </c>
      <c r="AM15" s="68">
        <f t="shared" si="4"/>
        <v>0.15625</v>
      </c>
      <c r="AN15" s="68">
        <f t="shared" si="5"/>
        <v>0.6875</v>
      </c>
      <c r="AO15" s="68">
        <f>AD15/$AA15</f>
        <v>0.40909090909090912</v>
      </c>
      <c r="AP15" s="68">
        <f>AE15/$AA15</f>
        <v>0.25757575757575757</v>
      </c>
      <c r="AQ15" s="68">
        <f>AF15/$AA15</f>
        <v>0.31818181818181818</v>
      </c>
      <c r="AR15" s="69">
        <f t="shared" si="7"/>
        <v>0.34848484848484851</v>
      </c>
      <c r="AS15" s="69">
        <f t="shared" si="8"/>
        <v>0.36363636363636365</v>
      </c>
      <c r="AT15" s="69">
        <f t="shared" si="9"/>
        <v>0.51515151515151514</v>
      </c>
      <c r="AU15" s="69">
        <f t="shared" si="10"/>
        <v>0.46969696969696972</v>
      </c>
      <c r="AV15" s="69">
        <f t="shared" si="11"/>
        <v>0.13924050632911389</v>
      </c>
      <c r="AW15" s="70">
        <f t="shared" si="12"/>
        <v>0.51041666666666663</v>
      </c>
      <c r="AY15" s="48"/>
      <c r="AZ15" s="49"/>
      <c r="BA15" s="49"/>
      <c r="BB15" s="53"/>
    </row>
    <row r="16" spans="1:54" x14ac:dyDescent="0.2">
      <c r="BB16" s="53"/>
    </row>
    <row r="17" spans="1:54" x14ac:dyDescent="0.2">
      <c r="A17" s="47" t="s">
        <v>178</v>
      </c>
      <c r="AY17" s="47"/>
      <c r="AZ17" s="51"/>
      <c r="BA17" s="51"/>
      <c r="BB17" s="55"/>
    </row>
    <row r="18" spans="1:54" x14ac:dyDescent="0.2">
      <c r="A18" s="56"/>
      <c r="B18" s="59" t="s">
        <v>5</v>
      </c>
      <c r="C18" s="59" t="s">
        <v>6</v>
      </c>
      <c r="D18" s="59" t="s">
        <v>7</v>
      </c>
      <c r="E18" s="59" t="s">
        <v>8</v>
      </c>
      <c r="F18" s="59" t="s">
        <v>18</v>
      </c>
      <c r="G18" s="59" t="s">
        <v>19</v>
      </c>
      <c r="H18" s="59" t="s">
        <v>9</v>
      </c>
      <c r="I18" s="59" t="s">
        <v>169</v>
      </c>
      <c r="J18" s="59" t="s">
        <v>10</v>
      </c>
      <c r="K18" s="59" t="s">
        <v>11</v>
      </c>
      <c r="L18" s="59" t="s">
        <v>12</v>
      </c>
      <c r="M18" s="59" t="s">
        <v>20</v>
      </c>
      <c r="N18" s="59" t="s">
        <v>21</v>
      </c>
      <c r="O18" s="59" t="s">
        <v>74</v>
      </c>
      <c r="P18" s="59" t="s">
        <v>22</v>
      </c>
      <c r="Q18" s="59" t="s">
        <v>23</v>
      </c>
      <c r="R18" s="59" t="s">
        <v>168</v>
      </c>
      <c r="S18" s="59" t="s">
        <v>75</v>
      </c>
      <c r="T18" s="59" t="s">
        <v>27</v>
      </c>
      <c r="U18" s="59" t="s">
        <v>172</v>
      </c>
      <c r="V18" s="59" t="s">
        <v>28</v>
      </c>
      <c r="W18" s="59" t="s">
        <v>170</v>
      </c>
      <c r="X18" s="59" t="s">
        <v>29</v>
      </c>
      <c r="Y18" s="59" t="s">
        <v>4</v>
      </c>
      <c r="Z18" s="59" t="s">
        <v>13</v>
      </c>
      <c r="AA18" s="59" t="s">
        <v>26</v>
      </c>
      <c r="AB18" s="59" t="s">
        <v>30</v>
      </c>
      <c r="AC18" s="59" t="s">
        <v>173</v>
      </c>
      <c r="AD18" s="59" t="s">
        <v>24</v>
      </c>
      <c r="AE18" s="59" t="s">
        <v>25</v>
      </c>
      <c r="AF18" s="59" t="s">
        <v>76</v>
      </c>
      <c r="AG18" s="62"/>
      <c r="AH18" s="71" t="s">
        <v>14</v>
      </c>
      <c r="AI18" s="71" t="s">
        <v>15</v>
      </c>
      <c r="AJ18" s="71" t="s">
        <v>16</v>
      </c>
      <c r="AK18" s="71" t="s">
        <v>17</v>
      </c>
      <c r="AL18" s="71" t="s">
        <v>44</v>
      </c>
      <c r="AM18" s="71" t="s">
        <v>43</v>
      </c>
      <c r="AN18" s="71" t="s">
        <v>40</v>
      </c>
      <c r="AO18" s="62" t="s">
        <v>139</v>
      </c>
      <c r="AP18" s="62" t="s">
        <v>140</v>
      </c>
      <c r="AQ18" s="62" t="s">
        <v>141</v>
      </c>
      <c r="AR18" s="71" t="s">
        <v>55</v>
      </c>
      <c r="AS18" s="71" t="s">
        <v>48</v>
      </c>
      <c r="AT18" s="71" t="s">
        <v>51</v>
      </c>
      <c r="AU18" s="71" t="s">
        <v>49</v>
      </c>
      <c r="AV18" s="63" t="s">
        <v>50</v>
      </c>
      <c r="AW18" s="64" t="s">
        <v>60</v>
      </c>
    </row>
    <row r="19" spans="1:54" x14ac:dyDescent="0.2">
      <c r="A19" s="52" t="s">
        <v>158</v>
      </c>
      <c r="B19" s="49">
        <v>2</v>
      </c>
      <c r="J19" s="49">
        <v>1</v>
      </c>
      <c r="M19" s="49">
        <v>1</v>
      </c>
      <c r="O19" s="49">
        <v>1</v>
      </c>
      <c r="X19" s="49">
        <f>B19+C19+D19+E19</f>
        <v>2</v>
      </c>
      <c r="Y19" s="49">
        <f t="shared" ref="Y19:Y30" si="28">B19+C19+D19+E19+F19+L19+P19+Q19+S19+R19</f>
        <v>2</v>
      </c>
      <c r="Z19" s="49">
        <f t="shared" ref="Z19:Z30" si="29">B19+C19+D19+E19+F19+G19+H19+J19+K19+L19+P19+Q19+S19+R19+I19</f>
        <v>3</v>
      </c>
      <c r="AA19" s="49">
        <f t="shared" ref="AA19:AA30" si="30">X19+H19+F19+P19+Q19+S19+R19+I19</f>
        <v>2</v>
      </c>
      <c r="AB19" s="49">
        <f t="shared" ref="AB19:AB30" si="31">B19+2*C19+3*D19+4*E19</f>
        <v>2</v>
      </c>
      <c r="AC19" s="49">
        <f t="shared" ref="AC19:AC30" si="32">X19+J19+K19</f>
        <v>3</v>
      </c>
      <c r="AD19" s="49">
        <f t="shared" ref="AD19:AD30" si="33">M19+P19+T19+U19</f>
        <v>1</v>
      </c>
      <c r="AE19" s="49">
        <f t="shared" ref="AE19:AE30" si="34">N19+Q19+V19+R19+I19</f>
        <v>0</v>
      </c>
      <c r="AF19" s="49">
        <f>S19+O19</f>
        <v>1</v>
      </c>
      <c r="AG19" s="65"/>
      <c r="AH19" s="66">
        <f t="shared" ref="AH19:AH31" si="35">IF(Y19=0,"NA",X19/Y19)</f>
        <v>1</v>
      </c>
      <c r="AI19" s="66">
        <f t="shared" ref="AI19:AI31" si="36">IF(Z19=0,"NA",(X19+J19+K19)/Z19)</f>
        <v>1</v>
      </c>
      <c r="AJ19" s="66">
        <f t="shared" ref="AJ19:AJ31" si="37">IFERROR(AB19/Y19,"NA")</f>
        <v>1</v>
      </c>
      <c r="AK19" s="66">
        <f>IFERROR(AI19+AJ19,"NA")</f>
        <v>2</v>
      </c>
      <c r="AL19" s="65">
        <f>IFERROR((L19+G19)/Z19,"NA")</f>
        <v>0</v>
      </c>
      <c r="AM19" s="65">
        <f t="shared" ref="AM19:AM31" si="38">IFERROR((J19+K19)/Z19,"NA")</f>
        <v>0.33333333333333331</v>
      </c>
      <c r="AN19" s="65">
        <f t="shared" ref="AN19:AN31" si="39">IFERROR(AA19/Z19,"NA")</f>
        <v>0.66666666666666663</v>
      </c>
      <c r="AO19" s="65">
        <f t="shared" ref="AO19:AQ30" si="40">IFERROR(AD19/$AA19, "NA")</f>
        <v>0.5</v>
      </c>
      <c r="AP19" s="65">
        <f t="shared" si="40"/>
        <v>0</v>
      </c>
      <c r="AQ19" s="65">
        <f t="shared" si="40"/>
        <v>0.5</v>
      </c>
      <c r="AR19" s="66">
        <f t="shared" ref="AR19:AR31" si="41">IFERROR((H19+P19+Q19)/AA19,"NA")</f>
        <v>0</v>
      </c>
      <c r="AS19" s="66">
        <f t="shared" ref="AS19:AS31" si="42">IFERROR((H19+P19+Q19+T19+V19)/AA19,"NA")</f>
        <v>0</v>
      </c>
      <c r="AT19" s="66">
        <f t="shared" ref="AT19:AT31" si="43">IFERROR((F19+X19)/AA19,"NA")</f>
        <v>1</v>
      </c>
      <c r="AU19" s="66">
        <f t="shared" ref="AU19:AU31" si="44">IFERROR(X19/AA19,"NA")</f>
        <v>1</v>
      </c>
      <c r="AV19" s="66">
        <f>IFERROR(AJ19-AH19,"NA")</f>
        <v>0</v>
      </c>
      <c r="AW19" s="67">
        <f t="shared" ref="AW19:AW31" si="45">(AC19+F19+G19)/Z19</f>
        <v>1</v>
      </c>
    </row>
    <row r="20" spans="1:54" x14ac:dyDescent="0.2">
      <c r="A20" s="52" t="s">
        <v>159</v>
      </c>
      <c r="B20" s="49">
        <v>1</v>
      </c>
      <c r="J20" s="49">
        <v>1</v>
      </c>
      <c r="O20" s="49">
        <v>1</v>
      </c>
      <c r="P20" s="49">
        <v>1</v>
      </c>
      <c r="W20" s="49">
        <v>1</v>
      </c>
      <c r="X20" s="49">
        <f t="shared" ref="X20:X30" si="46">B20+C20+D20+E20</f>
        <v>1</v>
      </c>
      <c r="Y20" s="49">
        <f t="shared" si="28"/>
        <v>2</v>
      </c>
      <c r="Z20" s="49">
        <f t="shared" si="29"/>
        <v>3</v>
      </c>
      <c r="AA20" s="49">
        <f t="shared" si="30"/>
        <v>2</v>
      </c>
      <c r="AB20" s="49">
        <f t="shared" si="31"/>
        <v>1</v>
      </c>
      <c r="AC20" s="49">
        <f t="shared" si="32"/>
        <v>2</v>
      </c>
      <c r="AD20" s="49">
        <f t="shared" si="33"/>
        <v>1</v>
      </c>
      <c r="AE20" s="49">
        <f t="shared" si="34"/>
        <v>0</v>
      </c>
      <c r="AF20" s="49">
        <f t="shared" ref="AF20:AF30" si="47">S20+O20</f>
        <v>1</v>
      </c>
      <c r="AG20" s="65"/>
      <c r="AH20" s="66">
        <f t="shared" si="35"/>
        <v>0.5</v>
      </c>
      <c r="AI20" s="66">
        <f t="shared" si="36"/>
        <v>0.66666666666666663</v>
      </c>
      <c r="AJ20" s="66">
        <f t="shared" si="37"/>
        <v>0.5</v>
      </c>
      <c r="AK20" s="66">
        <f>IFERROR(AI20+AJ20,"NA")</f>
        <v>1.1666666666666665</v>
      </c>
      <c r="AL20" s="65">
        <f t="shared" ref="AL20:AL29" si="48">IFERROR((L20+G20)/Z20,"NA")</f>
        <v>0</v>
      </c>
      <c r="AM20" s="65">
        <f t="shared" si="38"/>
        <v>0.33333333333333331</v>
      </c>
      <c r="AN20" s="65">
        <f t="shared" si="39"/>
        <v>0.66666666666666663</v>
      </c>
      <c r="AO20" s="65">
        <f t="shared" si="40"/>
        <v>0.5</v>
      </c>
      <c r="AP20" s="65">
        <f t="shared" si="40"/>
        <v>0</v>
      </c>
      <c r="AQ20" s="65">
        <f t="shared" si="40"/>
        <v>0.5</v>
      </c>
      <c r="AR20" s="66">
        <f t="shared" si="41"/>
        <v>0.5</v>
      </c>
      <c r="AS20" s="66">
        <f t="shared" si="42"/>
        <v>0.5</v>
      </c>
      <c r="AT20" s="66">
        <f t="shared" si="43"/>
        <v>0.5</v>
      </c>
      <c r="AU20" s="66">
        <f t="shared" si="44"/>
        <v>0.5</v>
      </c>
      <c r="AV20" s="66">
        <f>IFERROR(AJ20-AH20,"NA")</f>
        <v>0</v>
      </c>
      <c r="AW20" s="67">
        <f t="shared" si="45"/>
        <v>0.66666666666666663</v>
      </c>
    </row>
    <row r="21" spans="1:54" x14ac:dyDescent="0.2">
      <c r="A21" s="52" t="s">
        <v>160</v>
      </c>
      <c r="B21" s="49">
        <v>1</v>
      </c>
      <c r="F21" s="49">
        <v>1</v>
      </c>
      <c r="I21" s="49">
        <v>1</v>
      </c>
      <c r="M21" s="49">
        <v>1</v>
      </c>
      <c r="V21" s="49">
        <v>1</v>
      </c>
      <c r="W21" s="49">
        <v>1</v>
      </c>
      <c r="X21" s="49">
        <f t="shared" si="46"/>
        <v>1</v>
      </c>
      <c r="Y21" s="49">
        <f t="shared" si="28"/>
        <v>2</v>
      </c>
      <c r="Z21" s="49">
        <f t="shared" si="29"/>
        <v>3</v>
      </c>
      <c r="AA21" s="49">
        <f t="shared" si="30"/>
        <v>3</v>
      </c>
      <c r="AB21" s="49">
        <f t="shared" si="31"/>
        <v>1</v>
      </c>
      <c r="AC21" s="49">
        <f t="shared" si="32"/>
        <v>1</v>
      </c>
      <c r="AD21" s="49">
        <f t="shared" si="33"/>
        <v>1</v>
      </c>
      <c r="AE21" s="49">
        <f t="shared" si="34"/>
        <v>2</v>
      </c>
      <c r="AF21" s="49">
        <f t="shared" si="47"/>
        <v>0</v>
      </c>
      <c r="AG21" s="65"/>
      <c r="AH21" s="66">
        <f t="shared" si="35"/>
        <v>0.5</v>
      </c>
      <c r="AI21" s="66">
        <f t="shared" si="36"/>
        <v>0.33333333333333331</v>
      </c>
      <c r="AJ21" s="66">
        <f t="shared" si="37"/>
        <v>0.5</v>
      </c>
      <c r="AK21" s="66">
        <f>IFERROR(AI21+AJ21,"NA")</f>
        <v>0.83333333333333326</v>
      </c>
      <c r="AL21" s="65">
        <f t="shared" si="48"/>
        <v>0</v>
      </c>
      <c r="AM21" s="65">
        <f t="shared" si="38"/>
        <v>0</v>
      </c>
      <c r="AN21" s="65">
        <f t="shared" si="39"/>
        <v>1</v>
      </c>
      <c r="AO21" s="65">
        <f t="shared" si="40"/>
        <v>0.33333333333333331</v>
      </c>
      <c r="AP21" s="65">
        <f t="shared" si="40"/>
        <v>0.66666666666666663</v>
      </c>
      <c r="AQ21" s="65">
        <f t="shared" si="40"/>
        <v>0</v>
      </c>
      <c r="AR21" s="66">
        <f t="shared" si="41"/>
        <v>0</v>
      </c>
      <c r="AS21" s="66">
        <f t="shared" si="42"/>
        <v>0.33333333333333331</v>
      </c>
      <c r="AT21" s="66">
        <f t="shared" si="43"/>
        <v>0.66666666666666663</v>
      </c>
      <c r="AU21" s="66">
        <f t="shared" si="44"/>
        <v>0.33333333333333331</v>
      </c>
      <c r="AV21" s="66">
        <f>IFERROR(AJ21-AH21,"NA")</f>
        <v>0</v>
      </c>
      <c r="AW21" s="67">
        <f t="shared" si="45"/>
        <v>0.66666666666666663</v>
      </c>
    </row>
    <row r="22" spans="1:54" x14ac:dyDescent="0.2">
      <c r="A22" s="52" t="s">
        <v>161</v>
      </c>
      <c r="J22" s="49">
        <v>1</v>
      </c>
      <c r="Q22" s="49">
        <v>1</v>
      </c>
      <c r="R22" s="49">
        <v>1</v>
      </c>
      <c r="X22" s="49">
        <f t="shared" si="46"/>
        <v>0</v>
      </c>
      <c r="Y22" s="49">
        <f t="shared" si="28"/>
        <v>2</v>
      </c>
      <c r="Z22" s="49">
        <f t="shared" si="29"/>
        <v>3</v>
      </c>
      <c r="AA22" s="49">
        <f t="shared" si="30"/>
        <v>2</v>
      </c>
      <c r="AB22" s="49">
        <f t="shared" si="31"/>
        <v>0</v>
      </c>
      <c r="AC22" s="49">
        <f t="shared" si="32"/>
        <v>1</v>
      </c>
      <c r="AD22" s="49">
        <f t="shared" si="33"/>
        <v>0</v>
      </c>
      <c r="AE22" s="49">
        <f t="shared" si="34"/>
        <v>2</v>
      </c>
      <c r="AF22" s="49">
        <f t="shared" si="47"/>
        <v>0</v>
      </c>
      <c r="AG22" s="65"/>
      <c r="AH22" s="66">
        <f t="shared" si="35"/>
        <v>0</v>
      </c>
      <c r="AI22" s="66">
        <f t="shared" si="36"/>
        <v>0.33333333333333331</v>
      </c>
      <c r="AJ22" s="66">
        <f t="shared" si="37"/>
        <v>0</v>
      </c>
      <c r="AK22" s="66">
        <f t="shared" ref="AK22:AK29" si="49">IFERROR(AI22+AJ22,"NA")</f>
        <v>0.33333333333333331</v>
      </c>
      <c r="AL22" s="65">
        <f t="shared" si="48"/>
        <v>0</v>
      </c>
      <c r="AM22" s="65">
        <f t="shared" si="38"/>
        <v>0.33333333333333331</v>
      </c>
      <c r="AN22" s="65">
        <f t="shared" si="39"/>
        <v>0.66666666666666663</v>
      </c>
      <c r="AO22" s="65">
        <f t="shared" si="40"/>
        <v>0</v>
      </c>
      <c r="AP22" s="65">
        <f t="shared" si="40"/>
        <v>1</v>
      </c>
      <c r="AQ22" s="65">
        <f t="shared" si="40"/>
        <v>0</v>
      </c>
      <c r="AR22" s="66">
        <f t="shared" si="41"/>
        <v>0.5</v>
      </c>
      <c r="AS22" s="66">
        <f t="shared" si="42"/>
        <v>0.5</v>
      </c>
      <c r="AT22" s="66">
        <f t="shared" si="43"/>
        <v>0</v>
      </c>
      <c r="AU22" s="66">
        <f t="shared" si="44"/>
        <v>0</v>
      </c>
      <c r="AV22" s="66">
        <f t="shared" ref="AV22:AV29" si="50">IFERROR(AJ22-AH22,"NA")</f>
        <v>0</v>
      </c>
      <c r="AW22" s="67">
        <f t="shared" si="45"/>
        <v>0.33333333333333331</v>
      </c>
    </row>
    <row r="23" spans="1:54" x14ac:dyDescent="0.2">
      <c r="A23" s="52" t="s">
        <v>162</v>
      </c>
      <c r="B23" s="49">
        <v>2</v>
      </c>
      <c r="N23" s="49">
        <v>1</v>
      </c>
      <c r="O23" s="49">
        <v>1</v>
      </c>
      <c r="R23" s="49">
        <v>1</v>
      </c>
      <c r="X23" s="49">
        <f t="shared" si="46"/>
        <v>2</v>
      </c>
      <c r="Y23" s="49">
        <f t="shared" si="28"/>
        <v>3</v>
      </c>
      <c r="Z23" s="49">
        <f t="shared" si="29"/>
        <v>3</v>
      </c>
      <c r="AA23" s="49">
        <f t="shared" si="30"/>
        <v>3</v>
      </c>
      <c r="AB23" s="49">
        <f t="shared" si="31"/>
        <v>2</v>
      </c>
      <c r="AC23" s="49">
        <f t="shared" si="32"/>
        <v>2</v>
      </c>
      <c r="AD23" s="49">
        <f t="shared" si="33"/>
        <v>0</v>
      </c>
      <c r="AE23" s="49">
        <f t="shared" si="34"/>
        <v>2</v>
      </c>
      <c r="AF23" s="49">
        <f t="shared" si="47"/>
        <v>1</v>
      </c>
      <c r="AG23" s="65"/>
      <c r="AH23" s="66">
        <f t="shared" si="35"/>
        <v>0.66666666666666663</v>
      </c>
      <c r="AI23" s="66">
        <f t="shared" si="36"/>
        <v>0.66666666666666663</v>
      </c>
      <c r="AJ23" s="66">
        <f t="shared" si="37"/>
        <v>0.66666666666666663</v>
      </c>
      <c r="AK23" s="66">
        <f t="shared" si="49"/>
        <v>1.3333333333333333</v>
      </c>
      <c r="AL23" s="65">
        <f t="shared" si="48"/>
        <v>0</v>
      </c>
      <c r="AM23" s="65">
        <f t="shared" si="38"/>
        <v>0</v>
      </c>
      <c r="AN23" s="65">
        <f t="shared" si="39"/>
        <v>1</v>
      </c>
      <c r="AO23" s="65">
        <f t="shared" si="40"/>
        <v>0</v>
      </c>
      <c r="AP23" s="65">
        <f t="shared" si="40"/>
        <v>0.66666666666666663</v>
      </c>
      <c r="AQ23" s="65">
        <f t="shared" si="40"/>
        <v>0.33333333333333331</v>
      </c>
      <c r="AR23" s="66">
        <f t="shared" si="41"/>
        <v>0</v>
      </c>
      <c r="AS23" s="66">
        <f t="shared" si="42"/>
        <v>0</v>
      </c>
      <c r="AT23" s="66">
        <f t="shared" si="43"/>
        <v>0.66666666666666663</v>
      </c>
      <c r="AU23" s="66">
        <f t="shared" si="44"/>
        <v>0.66666666666666663</v>
      </c>
      <c r="AV23" s="66">
        <f t="shared" si="50"/>
        <v>0</v>
      </c>
      <c r="AW23" s="67">
        <f t="shared" si="45"/>
        <v>0.66666666666666663</v>
      </c>
    </row>
    <row r="24" spans="1:54" x14ac:dyDescent="0.2">
      <c r="A24" s="52" t="s">
        <v>163</v>
      </c>
      <c r="J24" s="49">
        <v>1</v>
      </c>
      <c r="L24" s="49">
        <v>1</v>
      </c>
      <c r="R24" s="49">
        <v>1</v>
      </c>
      <c r="X24" s="49">
        <f t="shared" si="46"/>
        <v>0</v>
      </c>
      <c r="Y24" s="49">
        <f t="shared" si="28"/>
        <v>2</v>
      </c>
      <c r="Z24" s="49">
        <f t="shared" si="29"/>
        <v>3</v>
      </c>
      <c r="AA24" s="49">
        <f t="shared" si="30"/>
        <v>1</v>
      </c>
      <c r="AB24" s="49">
        <f t="shared" si="31"/>
        <v>0</v>
      </c>
      <c r="AC24" s="49">
        <f t="shared" si="32"/>
        <v>1</v>
      </c>
      <c r="AD24" s="49">
        <f t="shared" si="33"/>
        <v>0</v>
      </c>
      <c r="AE24" s="49">
        <f t="shared" si="34"/>
        <v>1</v>
      </c>
      <c r="AF24" s="49">
        <f t="shared" si="47"/>
        <v>0</v>
      </c>
      <c r="AG24" s="65"/>
      <c r="AH24" s="66">
        <f t="shared" si="35"/>
        <v>0</v>
      </c>
      <c r="AI24" s="66">
        <f t="shared" si="36"/>
        <v>0.33333333333333331</v>
      </c>
      <c r="AJ24" s="66">
        <f t="shared" si="37"/>
        <v>0</v>
      </c>
      <c r="AK24" s="66">
        <f t="shared" si="49"/>
        <v>0.33333333333333331</v>
      </c>
      <c r="AL24" s="65">
        <f t="shared" si="48"/>
        <v>0.33333333333333331</v>
      </c>
      <c r="AM24" s="65">
        <f t="shared" si="38"/>
        <v>0.33333333333333331</v>
      </c>
      <c r="AN24" s="65">
        <f t="shared" si="39"/>
        <v>0.33333333333333331</v>
      </c>
      <c r="AO24" s="65">
        <f t="shared" si="40"/>
        <v>0</v>
      </c>
      <c r="AP24" s="65">
        <f t="shared" si="40"/>
        <v>1</v>
      </c>
      <c r="AQ24" s="65">
        <f t="shared" si="40"/>
        <v>0</v>
      </c>
      <c r="AR24" s="66">
        <f t="shared" si="41"/>
        <v>0</v>
      </c>
      <c r="AS24" s="66">
        <f t="shared" si="42"/>
        <v>0</v>
      </c>
      <c r="AT24" s="66">
        <f t="shared" si="43"/>
        <v>0</v>
      </c>
      <c r="AU24" s="66">
        <f t="shared" si="44"/>
        <v>0</v>
      </c>
      <c r="AV24" s="66">
        <f t="shared" si="50"/>
        <v>0</v>
      </c>
      <c r="AW24" s="67">
        <f t="shared" si="45"/>
        <v>0.33333333333333331</v>
      </c>
    </row>
    <row r="25" spans="1:54" x14ac:dyDescent="0.2">
      <c r="A25" s="52" t="s">
        <v>164</v>
      </c>
      <c r="J25" s="49">
        <v>1</v>
      </c>
      <c r="K25" s="49">
        <v>1</v>
      </c>
      <c r="X25" s="49">
        <f t="shared" si="46"/>
        <v>0</v>
      </c>
      <c r="Y25" s="49">
        <f t="shared" si="28"/>
        <v>0</v>
      </c>
      <c r="Z25" s="49">
        <f t="shared" si="29"/>
        <v>2</v>
      </c>
      <c r="AA25" s="49">
        <f t="shared" si="30"/>
        <v>0</v>
      </c>
      <c r="AB25" s="49">
        <f t="shared" si="31"/>
        <v>0</v>
      </c>
      <c r="AC25" s="49">
        <f t="shared" si="32"/>
        <v>2</v>
      </c>
      <c r="AD25" s="49">
        <f t="shared" si="33"/>
        <v>0</v>
      </c>
      <c r="AE25" s="49">
        <f t="shared" si="34"/>
        <v>0</v>
      </c>
      <c r="AF25" s="49">
        <f t="shared" si="47"/>
        <v>0</v>
      </c>
      <c r="AG25" s="65"/>
      <c r="AH25" s="66" t="str">
        <f t="shared" si="35"/>
        <v>NA</v>
      </c>
      <c r="AI25" s="66">
        <f t="shared" si="36"/>
        <v>1</v>
      </c>
      <c r="AJ25" s="66" t="str">
        <f t="shared" si="37"/>
        <v>NA</v>
      </c>
      <c r="AK25" s="66" t="str">
        <f t="shared" si="49"/>
        <v>NA</v>
      </c>
      <c r="AL25" s="65">
        <f t="shared" si="48"/>
        <v>0</v>
      </c>
      <c r="AM25" s="65">
        <f t="shared" si="38"/>
        <v>1</v>
      </c>
      <c r="AN25" s="65">
        <f t="shared" si="39"/>
        <v>0</v>
      </c>
      <c r="AO25" s="65" t="str">
        <f t="shared" si="40"/>
        <v>NA</v>
      </c>
      <c r="AP25" s="65" t="str">
        <f t="shared" si="40"/>
        <v>NA</v>
      </c>
      <c r="AQ25" s="65" t="str">
        <f t="shared" si="40"/>
        <v>NA</v>
      </c>
      <c r="AR25" s="66" t="str">
        <f t="shared" si="41"/>
        <v>NA</v>
      </c>
      <c r="AS25" s="66" t="str">
        <f t="shared" si="42"/>
        <v>NA</v>
      </c>
      <c r="AT25" s="66" t="str">
        <f t="shared" si="43"/>
        <v>NA</v>
      </c>
      <c r="AU25" s="66" t="str">
        <f t="shared" si="44"/>
        <v>NA</v>
      </c>
      <c r="AV25" s="66" t="str">
        <f t="shared" si="50"/>
        <v>NA</v>
      </c>
      <c r="AW25" s="67">
        <f t="shared" si="45"/>
        <v>1</v>
      </c>
    </row>
    <row r="26" spans="1:54" x14ac:dyDescent="0.2">
      <c r="A26" s="52" t="s">
        <v>165</v>
      </c>
      <c r="F26" s="49">
        <v>1</v>
      </c>
      <c r="Q26" s="49">
        <v>1</v>
      </c>
      <c r="U26" s="49">
        <v>1</v>
      </c>
      <c r="X26" s="49">
        <f t="shared" si="46"/>
        <v>0</v>
      </c>
      <c r="Y26" s="49">
        <f t="shared" si="28"/>
        <v>2</v>
      </c>
      <c r="Z26" s="49">
        <f t="shared" si="29"/>
        <v>2</v>
      </c>
      <c r="AA26" s="49">
        <f t="shared" si="30"/>
        <v>2</v>
      </c>
      <c r="AB26" s="49">
        <f t="shared" si="31"/>
        <v>0</v>
      </c>
      <c r="AC26" s="49">
        <f t="shared" si="32"/>
        <v>0</v>
      </c>
      <c r="AD26" s="49">
        <f t="shared" si="33"/>
        <v>1</v>
      </c>
      <c r="AE26" s="49">
        <f t="shared" si="34"/>
        <v>1</v>
      </c>
      <c r="AF26" s="49">
        <f t="shared" si="47"/>
        <v>0</v>
      </c>
      <c r="AG26" s="65"/>
      <c r="AH26" s="66">
        <f t="shared" si="35"/>
        <v>0</v>
      </c>
      <c r="AI26" s="66">
        <f t="shared" si="36"/>
        <v>0</v>
      </c>
      <c r="AJ26" s="66">
        <f t="shared" si="37"/>
        <v>0</v>
      </c>
      <c r="AK26" s="66">
        <f t="shared" si="49"/>
        <v>0</v>
      </c>
      <c r="AL26" s="65">
        <f t="shared" si="48"/>
        <v>0</v>
      </c>
      <c r="AM26" s="65">
        <f t="shared" si="38"/>
        <v>0</v>
      </c>
      <c r="AN26" s="65">
        <f t="shared" si="39"/>
        <v>1</v>
      </c>
      <c r="AO26" s="65">
        <f t="shared" si="40"/>
        <v>0.5</v>
      </c>
      <c r="AP26" s="65">
        <f t="shared" si="40"/>
        <v>0.5</v>
      </c>
      <c r="AQ26" s="65">
        <f t="shared" si="40"/>
        <v>0</v>
      </c>
      <c r="AR26" s="66">
        <f t="shared" si="41"/>
        <v>0.5</v>
      </c>
      <c r="AS26" s="66">
        <f t="shared" si="42"/>
        <v>0.5</v>
      </c>
      <c r="AT26" s="66">
        <f t="shared" si="43"/>
        <v>0.5</v>
      </c>
      <c r="AU26" s="66">
        <f t="shared" si="44"/>
        <v>0</v>
      </c>
      <c r="AV26" s="66">
        <f t="shared" si="50"/>
        <v>0</v>
      </c>
      <c r="AW26" s="67">
        <f t="shared" si="45"/>
        <v>0.5</v>
      </c>
    </row>
    <row r="27" spans="1:54" x14ac:dyDescent="0.2">
      <c r="A27" s="52" t="s">
        <v>166</v>
      </c>
      <c r="P27" s="49">
        <v>1</v>
      </c>
      <c r="R27" s="49">
        <v>1</v>
      </c>
      <c r="X27" s="49">
        <f t="shared" si="46"/>
        <v>0</v>
      </c>
      <c r="Y27" s="49">
        <f t="shared" si="28"/>
        <v>2</v>
      </c>
      <c r="Z27" s="49">
        <f t="shared" si="29"/>
        <v>2</v>
      </c>
      <c r="AA27" s="49">
        <f t="shared" si="30"/>
        <v>2</v>
      </c>
      <c r="AB27" s="49">
        <f t="shared" si="31"/>
        <v>0</v>
      </c>
      <c r="AC27" s="49">
        <f t="shared" si="32"/>
        <v>0</v>
      </c>
      <c r="AD27" s="49">
        <f t="shared" si="33"/>
        <v>1</v>
      </c>
      <c r="AE27" s="49">
        <f t="shared" si="34"/>
        <v>1</v>
      </c>
      <c r="AF27" s="49">
        <f t="shared" si="47"/>
        <v>0</v>
      </c>
      <c r="AG27" s="65"/>
      <c r="AH27" s="66">
        <f t="shared" si="35"/>
        <v>0</v>
      </c>
      <c r="AI27" s="66">
        <f t="shared" si="36"/>
        <v>0</v>
      </c>
      <c r="AJ27" s="66">
        <f t="shared" si="37"/>
        <v>0</v>
      </c>
      <c r="AK27" s="66">
        <f t="shared" si="49"/>
        <v>0</v>
      </c>
      <c r="AL27" s="65">
        <f t="shared" si="48"/>
        <v>0</v>
      </c>
      <c r="AM27" s="65">
        <f t="shared" si="38"/>
        <v>0</v>
      </c>
      <c r="AN27" s="65">
        <f t="shared" si="39"/>
        <v>1</v>
      </c>
      <c r="AO27" s="65">
        <f t="shared" si="40"/>
        <v>0.5</v>
      </c>
      <c r="AP27" s="65">
        <f t="shared" si="40"/>
        <v>0.5</v>
      </c>
      <c r="AQ27" s="65">
        <f t="shared" si="40"/>
        <v>0</v>
      </c>
      <c r="AR27" s="66">
        <f t="shared" si="41"/>
        <v>0.5</v>
      </c>
      <c r="AS27" s="66">
        <f t="shared" si="42"/>
        <v>0.5</v>
      </c>
      <c r="AT27" s="66">
        <f t="shared" si="43"/>
        <v>0</v>
      </c>
      <c r="AU27" s="66">
        <f t="shared" si="44"/>
        <v>0</v>
      </c>
      <c r="AV27" s="66">
        <f t="shared" si="50"/>
        <v>0</v>
      </c>
      <c r="AW27" s="67">
        <f t="shared" si="45"/>
        <v>0</v>
      </c>
    </row>
    <row r="28" spans="1:54" x14ac:dyDescent="0.2">
      <c r="A28" s="52" t="s">
        <v>167</v>
      </c>
      <c r="J28" s="49">
        <v>1</v>
      </c>
      <c r="P28" s="49">
        <v>1</v>
      </c>
      <c r="X28" s="49">
        <f t="shared" si="46"/>
        <v>0</v>
      </c>
      <c r="Y28" s="49">
        <f t="shared" si="28"/>
        <v>1</v>
      </c>
      <c r="Z28" s="49">
        <f t="shared" si="29"/>
        <v>2</v>
      </c>
      <c r="AA28" s="49">
        <f t="shared" si="30"/>
        <v>1</v>
      </c>
      <c r="AB28" s="49">
        <f t="shared" si="31"/>
        <v>0</v>
      </c>
      <c r="AC28" s="49">
        <f t="shared" si="32"/>
        <v>1</v>
      </c>
      <c r="AD28" s="49">
        <f t="shared" si="33"/>
        <v>1</v>
      </c>
      <c r="AE28" s="49">
        <f t="shared" si="34"/>
        <v>0</v>
      </c>
      <c r="AF28" s="49">
        <f t="shared" si="47"/>
        <v>0</v>
      </c>
      <c r="AG28" s="65"/>
      <c r="AH28" s="66">
        <f t="shared" si="35"/>
        <v>0</v>
      </c>
      <c r="AI28" s="66">
        <f t="shared" si="36"/>
        <v>0.5</v>
      </c>
      <c r="AJ28" s="66">
        <f t="shared" si="37"/>
        <v>0</v>
      </c>
      <c r="AK28" s="66">
        <f t="shared" si="49"/>
        <v>0.5</v>
      </c>
      <c r="AL28" s="65">
        <f t="shared" si="48"/>
        <v>0</v>
      </c>
      <c r="AM28" s="65">
        <f t="shared" si="38"/>
        <v>0.5</v>
      </c>
      <c r="AN28" s="65">
        <f t="shared" si="39"/>
        <v>0.5</v>
      </c>
      <c r="AO28" s="65">
        <f t="shared" si="40"/>
        <v>1</v>
      </c>
      <c r="AP28" s="65">
        <f t="shared" si="40"/>
        <v>0</v>
      </c>
      <c r="AQ28" s="65">
        <f t="shared" si="40"/>
        <v>0</v>
      </c>
      <c r="AR28" s="66">
        <f t="shared" si="41"/>
        <v>1</v>
      </c>
      <c r="AS28" s="66">
        <f t="shared" si="42"/>
        <v>1</v>
      </c>
      <c r="AT28" s="66">
        <f t="shared" si="43"/>
        <v>0</v>
      </c>
      <c r="AU28" s="66">
        <f t="shared" si="44"/>
        <v>0</v>
      </c>
      <c r="AV28" s="66">
        <f t="shared" si="50"/>
        <v>0</v>
      </c>
      <c r="AW28" s="67">
        <f t="shared" si="45"/>
        <v>0.5</v>
      </c>
    </row>
    <row r="29" spans="1:54" x14ac:dyDescent="0.2">
      <c r="A29" s="52" t="s">
        <v>156</v>
      </c>
      <c r="J29" s="49">
        <v>1</v>
      </c>
      <c r="L29" s="49">
        <v>1</v>
      </c>
      <c r="X29" s="49">
        <f t="shared" si="46"/>
        <v>0</v>
      </c>
      <c r="Y29" s="49">
        <f t="shared" si="28"/>
        <v>1</v>
      </c>
      <c r="Z29" s="49">
        <f t="shared" si="29"/>
        <v>2</v>
      </c>
      <c r="AA29" s="49">
        <f t="shared" si="30"/>
        <v>0</v>
      </c>
      <c r="AB29" s="49">
        <f t="shared" si="31"/>
        <v>0</v>
      </c>
      <c r="AC29" s="49">
        <f t="shared" si="32"/>
        <v>1</v>
      </c>
      <c r="AD29" s="49">
        <f t="shared" si="33"/>
        <v>0</v>
      </c>
      <c r="AE29" s="49">
        <f t="shared" si="34"/>
        <v>0</v>
      </c>
      <c r="AF29" s="49">
        <f t="shared" si="47"/>
        <v>0</v>
      </c>
      <c r="AG29" s="65"/>
      <c r="AH29" s="66">
        <f t="shared" si="35"/>
        <v>0</v>
      </c>
      <c r="AI29" s="66">
        <f t="shared" si="36"/>
        <v>0.5</v>
      </c>
      <c r="AJ29" s="66">
        <f t="shared" si="37"/>
        <v>0</v>
      </c>
      <c r="AK29" s="66">
        <f t="shared" si="49"/>
        <v>0.5</v>
      </c>
      <c r="AL29" s="65">
        <f t="shared" si="48"/>
        <v>0.5</v>
      </c>
      <c r="AM29" s="65">
        <f t="shared" si="38"/>
        <v>0.5</v>
      </c>
      <c r="AN29" s="65">
        <f t="shared" si="39"/>
        <v>0</v>
      </c>
      <c r="AO29" s="65" t="str">
        <f t="shared" si="40"/>
        <v>NA</v>
      </c>
      <c r="AP29" s="65" t="str">
        <f t="shared" si="40"/>
        <v>NA</v>
      </c>
      <c r="AQ29" s="65" t="str">
        <f t="shared" si="40"/>
        <v>NA</v>
      </c>
      <c r="AR29" s="66" t="str">
        <f t="shared" si="41"/>
        <v>NA</v>
      </c>
      <c r="AS29" s="66" t="str">
        <f t="shared" si="42"/>
        <v>NA</v>
      </c>
      <c r="AT29" s="66" t="str">
        <f t="shared" si="43"/>
        <v>NA</v>
      </c>
      <c r="AU29" s="66" t="str">
        <f t="shared" si="44"/>
        <v>NA</v>
      </c>
      <c r="AV29" s="66">
        <f t="shared" si="50"/>
        <v>0</v>
      </c>
      <c r="AW29" s="67">
        <f t="shared" si="45"/>
        <v>0.5</v>
      </c>
    </row>
    <row r="30" spans="1:54" x14ac:dyDescent="0.2">
      <c r="A30" s="52" t="s">
        <v>157</v>
      </c>
      <c r="J30" s="49">
        <v>2</v>
      </c>
      <c r="X30" s="49">
        <f t="shared" si="46"/>
        <v>0</v>
      </c>
      <c r="Y30" s="49">
        <f t="shared" si="28"/>
        <v>0</v>
      </c>
      <c r="Z30" s="49">
        <f t="shared" si="29"/>
        <v>2</v>
      </c>
      <c r="AA30" s="49">
        <f t="shared" si="30"/>
        <v>0</v>
      </c>
      <c r="AB30" s="49">
        <f t="shared" si="31"/>
        <v>0</v>
      </c>
      <c r="AC30" s="49">
        <f t="shared" si="32"/>
        <v>2</v>
      </c>
      <c r="AD30" s="49">
        <f t="shared" si="33"/>
        <v>0</v>
      </c>
      <c r="AE30" s="49">
        <f t="shared" si="34"/>
        <v>0</v>
      </c>
      <c r="AF30" s="49">
        <f t="shared" si="47"/>
        <v>0</v>
      </c>
      <c r="AG30" s="65"/>
      <c r="AH30" s="66" t="str">
        <f t="shared" si="35"/>
        <v>NA</v>
      </c>
      <c r="AI30" s="66">
        <f t="shared" si="36"/>
        <v>1</v>
      </c>
      <c r="AJ30" s="66" t="str">
        <f t="shared" si="37"/>
        <v>NA</v>
      </c>
      <c r="AK30" s="66" t="str">
        <f>IFERROR(AI30+AJ30,"NA")</f>
        <v>NA</v>
      </c>
      <c r="AL30" s="65">
        <f>IFERROR((L30+G30)/Z30,"NA")</f>
        <v>0</v>
      </c>
      <c r="AM30" s="65">
        <f t="shared" si="38"/>
        <v>1</v>
      </c>
      <c r="AN30" s="65">
        <f t="shared" si="39"/>
        <v>0</v>
      </c>
      <c r="AO30" s="65" t="str">
        <f t="shared" si="40"/>
        <v>NA</v>
      </c>
      <c r="AP30" s="65" t="str">
        <f t="shared" si="40"/>
        <v>NA</v>
      </c>
      <c r="AQ30" s="65" t="str">
        <f t="shared" si="40"/>
        <v>NA</v>
      </c>
      <c r="AR30" s="66" t="str">
        <f t="shared" si="41"/>
        <v>NA</v>
      </c>
      <c r="AS30" s="66" t="str">
        <f t="shared" si="42"/>
        <v>NA</v>
      </c>
      <c r="AT30" s="66" t="str">
        <f t="shared" si="43"/>
        <v>NA</v>
      </c>
      <c r="AU30" s="66" t="str">
        <f t="shared" si="44"/>
        <v>NA</v>
      </c>
      <c r="AV30" s="66" t="str">
        <f>IFERROR(AJ30-AH30,"NA")</f>
        <v>NA</v>
      </c>
      <c r="AW30" s="67">
        <f t="shared" si="45"/>
        <v>1</v>
      </c>
    </row>
    <row r="31" spans="1:54" s="47" customFormat="1" x14ac:dyDescent="0.2">
      <c r="A31" s="54" t="s">
        <v>32</v>
      </c>
      <c r="B31" s="58">
        <f>SUM(B19:B30)</f>
        <v>6</v>
      </c>
      <c r="C31" s="58">
        <f t="shared" ref="C31:AF31" si="51">SUM(C19:C30)</f>
        <v>0</v>
      </c>
      <c r="D31" s="58">
        <f t="shared" si="51"/>
        <v>0</v>
      </c>
      <c r="E31" s="58">
        <f t="shared" si="51"/>
        <v>0</v>
      </c>
      <c r="F31" s="58">
        <f t="shared" si="51"/>
        <v>2</v>
      </c>
      <c r="G31" s="58">
        <f t="shared" si="51"/>
        <v>0</v>
      </c>
      <c r="H31" s="58">
        <f t="shared" si="51"/>
        <v>0</v>
      </c>
      <c r="I31" s="58">
        <f t="shared" si="51"/>
        <v>1</v>
      </c>
      <c r="J31" s="58">
        <f t="shared" si="51"/>
        <v>9</v>
      </c>
      <c r="K31" s="58">
        <f t="shared" si="51"/>
        <v>1</v>
      </c>
      <c r="L31" s="58">
        <f t="shared" si="51"/>
        <v>2</v>
      </c>
      <c r="M31" s="58">
        <f t="shared" si="51"/>
        <v>2</v>
      </c>
      <c r="N31" s="58">
        <f t="shared" si="51"/>
        <v>1</v>
      </c>
      <c r="O31" s="58">
        <f t="shared" si="51"/>
        <v>3</v>
      </c>
      <c r="P31" s="58">
        <f t="shared" si="51"/>
        <v>3</v>
      </c>
      <c r="Q31" s="58">
        <f t="shared" si="51"/>
        <v>2</v>
      </c>
      <c r="R31" s="58">
        <f t="shared" si="51"/>
        <v>4</v>
      </c>
      <c r="S31" s="58">
        <f t="shared" si="51"/>
        <v>0</v>
      </c>
      <c r="T31" s="58">
        <f t="shared" si="51"/>
        <v>0</v>
      </c>
      <c r="U31" s="58">
        <f t="shared" si="51"/>
        <v>1</v>
      </c>
      <c r="V31" s="58">
        <f t="shared" si="51"/>
        <v>1</v>
      </c>
      <c r="W31" s="58">
        <f t="shared" si="51"/>
        <v>2</v>
      </c>
      <c r="X31" s="58">
        <f t="shared" si="51"/>
        <v>6</v>
      </c>
      <c r="Y31" s="58">
        <f t="shared" si="51"/>
        <v>19</v>
      </c>
      <c r="Z31" s="58">
        <f t="shared" si="51"/>
        <v>30</v>
      </c>
      <c r="AA31" s="58">
        <f>SUM(AA19:AA30)</f>
        <v>18</v>
      </c>
      <c r="AB31" s="58">
        <f>SUM(AB19:AB30)</f>
        <v>6</v>
      </c>
      <c r="AC31" s="58">
        <f>SUM(AC19:AC30)</f>
        <v>16</v>
      </c>
      <c r="AD31" s="58">
        <f t="shared" si="51"/>
        <v>6</v>
      </c>
      <c r="AE31" s="58">
        <f t="shared" si="51"/>
        <v>9</v>
      </c>
      <c r="AF31" s="58">
        <f t="shared" si="51"/>
        <v>3</v>
      </c>
      <c r="AG31" s="68"/>
      <c r="AH31" s="69">
        <f t="shared" si="35"/>
        <v>0.31578947368421051</v>
      </c>
      <c r="AI31" s="69">
        <f t="shared" si="36"/>
        <v>0.53333333333333333</v>
      </c>
      <c r="AJ31" s="69">
        <f t="shared" si="37"/>
        <v>0.31578947368421051</v>
      </c>
      <c r="AK31" s="69">
        <f>IFERROR(AI31+AJ31,"NA")</f>
        <v>0.84912280701754383</v>
      </c>
      <c r="AL31" s="68">
        <f>IFERROR((L31+G31)/Z31,"NA")</f>
        <v>6.6666666666666666E-2</v>
      </c>
      <c r="AM31" s="68">
        <f t="shared" si="38"/>
        <v>0.33333333333333331</v>
      </c>
      <c r="AN31" s="68">
        <f t="shared" si="39"/>
        <v>0.6</v>
      </c>
      <c r="AO31" s="68">
        <f>AD31/$AA31</f>
        <v>0.33333333333333331</v>
      </c>
      <c r="AP31" s="68">
        <f>AE31/$AA31</f>
        <v>0.5</v>
      </c>
      <c r="AQ31" s="68">
        <f>AF31/$AA31</f>
        <v>0.16666666666666666</v>
      </c>
      <c r="AR31" s="69">
        <f t="shared" si="41"/>
        <v>0.27777777777777779</v>
      </c>
      <c r="AS31" s="69">
        <f t="shared" si="42"/>
        <v>0.33333333333333331</v>
      </c>
      <c r="AT31" s="69">
        <f t="shared" si="43"/>
        <v>0.44444444444444442</v>
      </c>
      <c r="AU31" s="69">
        <f t="shared" si="44"/>
        <v>0.33333333333333331</v>
      </c>
      <c r="AV31" s="69">
        <f>IFERROR(AJ31-AH31,"NA")</f>
        <v>0</v>
      </c>
      <c r="AW31" s="72">
        <f t="shared" si="45"/>
        <v>0.6</v>
      </c>
      <c r="AZ31" s="51"/>
      <c r="BA31" s="51"/>
      <c r="BB31" s="51"/>
    </row>
    <row r="32" spans="1:54" x14ac:dyDescent="0.2">
      <c r="AG32" s="65"/>
      <c r="AH32" s="66"/>
      <c r="AI32" s="66"/>
      <c r="AK32" s="66"/>
      <c r="AO32" s="65"/>
      <c r="AP32" s="65"/>
      <c r="AQ32" s="65"/>
    </row>
    <row r="33" spans="1:54" x14ac:dyDescent="0.2">
      <c r="A33" s="47" t="s">
        <v>179</v>
      </c>
      <c r="AG33" s="65"/>
      <c r="AO33" s="65"/>
      <c r="AP33" s="65"/>
      <c r="AQ33" s="65"/>
    </row>
    <row r="34" spans="1:54" x14ac:dyDescent="0.2">
      <c r="A34" s="56"/>
      <c r="B34" s="59" t="s">
        <v>5</v>
      </c>
      <c r="C34" s="59" t="s">
        <v>6</v>
      </c>
      <c r="D34" s="59" t="s">
        <v>7</v>
      </c>
      <c r="E34" s="59" t="s">
        <v>8</v>
      </c>
      <c r="F34" s="59" t="s">
        <v>18</v>
      </c>
      <c r="G34" s="59" t="s">
        <v>19</v>
      </c>
      <c r="H34" s="59" t="s">
        <v>9</v>
      </c>
      <c r="I34" s="59" t="s">
        <v>169</v>
      </c>
      <c r="J34" s="59" t="s">
        <v>10</v>
      </c>
      <c r="K34" s="59" t="s">
        <v>11</v>
      </c>
      <c r="L34" s="59" t="s">
        <v>12</v>
      </c>
      <c r="M34" s="59" t="s">
        <v>20</v>
      </c>
      <c r="N34" s="59" t="s">
        <v>21</v>
      </c>
      <c r="O34" s="59" t="s">
        <v>74</v>
      </c>
      <c r="P34" s="59" t="s">
        <v>22</v>
      </c>
      <c r="Q34" s="59" t="s">
        <v>23</v>
      </c>
      <c r="R34" s="59" t="s">
        <v>168</v>
      </c>
      <c r="S34" s="59" t="s">
        <v>75</v>
      </c>
      <c r="T34" s="59" t="s">
        <v>27</v>
      </c>
      <c r="U34" s="59" t="s">
        <v>172</v>
      </c>
      <c r="V34" s="59" t="s">
        <v>28</v>
      </c>
      <c r="W34" s="59" t="s">
        <v>170</v>
      </c>
      <c r="X34" s="59" t="s">
        <v>29</v>
      </c>
      <c r="Y34" s="59" t="s">
        <v>4</v>
      </c>
      <c r="Z34" s="59" t="s">
        <v>13</v>
      </c>
      <c r="AA34" s="59" t="s">
        <v>26</v>
      </c>
      <c r="AB34" s="59" t="s">
        <v>30</v>
      </c>
      <c r="AC34" s="59" t="s">
        <v>31</v>
      </c>
      <c r="AD34" s="59" t="s">
        <v>24</v>
      </c>
      <c r="AE34" s="59" t="s">
        <v>25</v>
      </c>
      <c r="AF34" s="59" t="s">
        <v>76</v>
      </c>
      <c r="AG34" s="73"/>
      <c r="AH34" s="71" t="s">
        <v>14</v>
      </c>
      <c r="AI34" s="71" t="s">
        <v>15</v>
      </c>
      <c r="AJ34" s="71" t="s">
        <v>16</v>
      </c>
      <c r="AK34" s="71" t="s">
        <v>17</v>
      </c>
      <c r="AL34" s="71" t="s">
        <v>44</v>
      </c>
      <c r="AM34" s="71" t="s">
        <v>43</v>
      </c>
      <c r="AN34" s="71" t="s">
        <v>40</v>
      </c>
      <c r="AO34" s="73"/>
      <c r="AP34" s="73"/>
      <c r="AQ34" s="73"/>
      <c r="AR34" s="71" t="s">
        <v>47</v>
      </c>
      <c r="AS34" s="71" t="s">
        <v>48</v>
      </c>
      <c r="AT34" s="71" t="s">
        <v>51</v>
      </c>
      <c r="AU34" s="71" t="s">
        <v>49</v>
      </c>
      <c r="AV34" s="63" t="s">
        <v>50</v>
      </c>
      <c r="AW34" s="64" t="s">
        <v>60</v>
      </c>
    </row>
    <row r="35" spans="1:54" x14ac:dyDescent="0.2">
      <c r="A35" s="52" t="s">
        <v>158</v>
      </c>
      <c r="B35" s="49">
        <v>1</v>
      </c>
      <c r="L35" s="49">
        <v>1</v>
      </c>
      <c r="O35" s="49">
        <v>1</v>
      </c>
      <c r="X35" s="49">
        <f>B35+C35+D35+E35</f>
        <v>1</v>
      </c>
      <c r="Y35" s="49">
        <f t="shared" ref="Y35:Y46" si="52">B35+C35+D35+E35+F35+L35+P35+Q35+S35+R35</f>
        <v>2</v>
      </c>
      <c r="Z35" s="49">
        <f t="shared" ref="Z35:Z46" si="53">B35+C35+D35+E35+F35+G35+H35+J35+K35+L35+P35+Q35+S35+R35+I35</f>
        <v>2</v>
      </c>
      <c r="AA35" s="49">
        <f t="shared" ref="AA35:AA46" si="54">X35+H35+F35+P35+Q35+S35+R35+I35</f>
        <v>1</v>
      </c>
      <c r="AB35" s="49">
        <f t="shared" ref="AB35:AB46" si="55">B35+2*C35+3*D35+4*E35</f>
        <v>1</v>
      </c>
      <c r="AC35" s="49">
        <f t="shared" ref="AC35:AC46" si="56">X35+J35+K35</f>
        <v>1</v>
      </c>
      <c r="AD35" s="49">
        <f t="shared" ref="AD35:AD46" si="57">M35+P35+T35+U35</f>
        <v>0</v>
      </c>
      <c r="AE35" s="49">
        <f t="shared" ref="AE35:AE46" si="58">N35+Q35+V35+R35+I35</f>
        <v>0</v>
      </c>
      <c r="AF35" s="49">
        <f>S35+O35</f>
        <v>1</v>
      </c>
      <c r="AG35" s="65"/>
      <c r="AH35" s="66">
        <f t="shared" ref="AH35:AH47" si="59">IF(Y35=0,"NA",X35/Y35)</f>
        <v>0.5</v>
      </c>
      <c r="AI35" s="66">
        <f t="shared" ref="AI35:AI47" si="60">IF(Z35=0,"NA",(X35+J35+K35)/Z35)</f>
        <v>0.5</v>
      </c>
      <c r="AJ35" s="66">
        <f t="shared" ref="AJ35:AJ47" si="61">IFERROR(AB35/Y35,"NA")</f>
        <v>0.5</v>
      </c>
      <c r="AK35" s="66">
        <f>IFERROR(AI35+AJ35,"NA")</f>
        <v>1</v>
      </c>
      <c r="AL35" s="65">
        <f t="shared" ref="AL35:AL47" si="62">IFERROR(L35/Z35,"NA")</f>
        <v>0.5</v>
      </c>
      <c r="AM35" s="65">
        <f t="shared" ref="AM35:AM47" si="63">IFERROR((J35+K35)/Z35,"NA")</f>
        <v>0</v>
      </c>
      <c r="AN35" s="65">
        <f t="shared" ref="AN35:AN47" si="64">IFERROR(AA35/Z35,"NA")</f>
        <v>0.5</v>
      </c>
      <c r="AO35" s="65"/>
      <c r="AP35" s="65"/>
      <c r="AQ35" s="65"/>
      <c r="AR35" s="66">
        <f t="shared" ref="AR35:AR47" si="65">IFERROR((H35+P35+Q35)/AA35,"NA")</f>
        <v>0</v>
      </c>
      <c r="AS35" s="66">
        <f t="shared" ref="AS35:AS47" si="66">IFERROR((H35+P35+Q35+T35+V35)/AA35,"NA")</f>
        <v>0</v>
      </c>
      <c r="AT35" s="66">
        <f t="shared" ref="AT35:AT47" si="67">IFERROR((F35+X35)/AA35,"NA")</f>
        <v>1</v>
      </c>
      <c r="AU35" s="66">
        <f t="shared" ref="AU35:AU47" si="68">IFERROR(X35/AA35,"NA")</f>
        <v>1</v>
      </c>
      <c r="AV35" s="66">
        <f>IFERROR(AJ35-AH35,"NA")</f>
        <v>0</v>
      </c>
      <c r="AW35" s="67">
        <f t="shared" ref="AW35:AW47" si="69">(AC35+F35+G35)/Z35</f>
        <v>0.5</v>
      </c>
    </row>
    <row r="36" spans="1:54" x14ac:dyDescent="0.2">
      <c r="A36" s="52" t="s">
        <v>159</v>
      </c>
      <c r="J36" s="49">
        <v>1</v>
      </c>
      <c r="P36" s="49">
        <v>1</v>
      </c>
      <c r="X36" s="49">
        <f t="shared" ref="X36:X46" si="70">B36+C36+D36+E36</f>
        <v>0</v>
      </c>
      <c r="Y36" s="49">
        <f t="shared" si="52"/>
        <v>1</v>
      </c>
      <c r="Z36" s="49">
        <f t="shared" si="53"/>
        <v>2</v>
      </c>
      <c r="AA36" s="49">
        <f t="shared" si="54"/>
        <v>1</v>
      </c>
      <c r="AB36" s="49">
        <f t="shared" si="55"/>
        <v>0</v>
      </c>
      <c r="AC36" s="49">
        <f t="shared" si="56"/>
        <v>1</v>
      </c>
      <c r="AD36" s="49">
        <f t="shared" si="57"/>
        <v>1</v>
      </c>
      <c r="AE36" s="49">
        <f t="shared" si="58"/>
        <v>0</v>
      </c>
      <c r="AF36" s="49">
        <f t="shared" ref="AF36:AF46" si="71">S36+O36</f>
        <v>0</v>
      </c>
      <c r="AG36" s="65"/>
      <c r="AH36" s="66">
        <f t="shared" si="59"/>
        <v>0</v>
      </c>
      <c r="AI36" s="66">
        <f t="shared" si="60"/>
        <v>0.5</v>
      </c>
      <c r="AJ36" s="66">
        <f t="shared" si="61"/>
        <v>0</v>
      </c>
      <c r="AK36" s="66">
        <f t="shared" ref="AK36:AK47" si="72">IFERROR(AI36+AJ36,"NA")</f>
        <v>0.5</v>
      </c>
      <c r="AL36" s="65">
        <f t="shared" si="62"/>
        <v>0</v>
      </c>
      <c r="AM36" s="65">
        <f t="shared" si="63"/>
        <v>0.5</v>
      </c>
      <c r="AN36" s="65">
        <f t="shared" si="64"/>
        <v>0.5</v>
      </c>
      <c r="AO36" s="65"/>
      <c r="AP36" s="65"/>
      <c r="AQ36" s="65"/>
      <c r="AR36" s="66">
        <f t="shared" si="65"/>
        <v>1</v>
      </c>
      <c r="AS36" s="66">
        <f t="shared" si="66"/>
        <v>1</v>
      </c>
      <c r="AT36" s="66">
        <f t="shared" si="67"/>
        <v>0</v>
      </c>
      <c r="AU36" s="66">
        <f t="shared" si="68"/>
        <v>0</v>
      </c>
      <c r="AV36" s="66">
        <f t="shared" ref="AV36:AV47" si="73">IFERROR(AJ36-AH36,"NA")</f>
        <v>0</v>
      </c>
      <c r="AW36" s="67">
        <f t="shared" si="69"/>
        <v>0.5</v>
      </c>
    </row>
    <row r="37" spans="1:54" x14ac:dyDescent="0.2">
      <c r="A37" s="52" t="s">
        <v>160</v>
      </c>
      <c r="B37" s="49">
        <v>1</v>
      </c>
      <c r="E37" s="49">
        <v>1</v>
      </c>
      <c r="M37" s="49">
        <v>1</v>
      </c>
      <c r="O37" s="49">
        <v>1</v>
      </c>
      <c r="X37" s="49">
        <f t="shared" si="70"/>
        <v>2</v>
      </c>
      <c r="Y37" s="49">
        <f t="shared" si="52"/>
        <v>2</v>
      </c>
      <c r="Z37" s="49">
        <f t="shared" si="53"/>
        <v>2</v>
      </c>
      <c r="AA37" s="49">
        <f t="shared" si="54"/>
        <v>2</v>
      </c>
      <c r="AB37" s="49">
        <f t="shared" si="55"/>
        <v>5</v>
      </c>
      <c r="AC37" s="49">
        <f t="shared" si="56"/>
        <v>2</v>
      </c>
      <c r="AD37" s="49">
        <f t="shared" si="57"/>
        <v>1</v>
      </c>
      <c r="AE37" s="49">
        <f t="shared" si="58"/>
        <v>0</v>
      </c>
      <c r="AF37" s="49">
        <f t="shared" si="71"/>
        <v>1</v>
      </c>
      <c r="AG37" s="65"/>
      <c r="AH37" s="66">
        <f t="shared" si="59"/>
        <v>1</v>
      </c>
      <c r="AI37" s="66">
        <f t="shared" si="60"/>
        <v>1</v>
      </c>
      <c r="AJ37" s="66">
        <f t="shared" si="61"/>
        <v>2.5</v>
      </c>
      <c r="AK37" s="66">
        <f t="shared" si="72"/>
        <v>3.5</v>
      </c>
      <c r="AL37" s="65">
        <f t="shared" si="62"/>
        <v>0</v>
      </c>
      <c r="AM37" s="65">
        <f t="shared" si="63"/>
        <v>0</v>
      </c>
      <c r="AN37" s="65">
        <f t="shared" si="64"/>
        <v>1</v>
      </c>
      <c r="AO37" s="65"/>
      <c r="AP37" s="65"/>
      <c r="AQ37" s="65"/>
      <c r="AR37" s="66">
        <f t="shared" si="65"/>
        <v>0</v>
      </c>
      <c r="AS37" s="66">
        <f t="shared" si="66"/>
        <v>0</v>
      </c>
      <c r="AT37" s="66">
        <f t="shared" si="67"/>
        <v>1</v>
      </c>
      <c r="AU37" s="66">
        <f t="shared" si="68"/>
        <v>1</v>
      </c>
      <c r="AV37" s="66">
        <f t="shared" si="73"/>
        <v>1.5</v>
      </c>
      <c r="AW37" s="67">
        <f t="shared" si="69"/>
        <v>1</v>
      </c>
    </row>
    <row r="38" spans="1:54" x14ac:dyDescent="0.2">
      <c r="A38" s="52" t="s">
        <v>161</v>
      </c>
      <c r="B38" s="49">
        <v>1</v>
      </c>
      <c r="L38" s="49">
        <v>1</v>
      </c>
      <c r="M38" s="49">
        <v>1</v>
      </c>
      <c r="X38" s="49">
        <f t="shared" si="70"/>
        <v>1</v>
      </c>
      <c r="Y38" s="49">
        <f t="shared" si="52"/>
        <v>2</v>
      </c>
      <c r="Z38" s="49">
        <f t="shared" si="53"/>
        <v>2</v>
      </c>
      <c r="AA38" s="49">
        <f t="shared" si="54"/>
        <v>1</v>
      </c>
      <c r="AB38" s="49">
        <f t="shared" si="55"/>
        <v>1</v>
      </c>
      <c r="AC38" s="49">
        <f t="shared" si="56"/>
        <v>1</v>
      </c>
      <c r="AD38" s="49">
        <f t="shared" si="57"/>
        <v>1</v>
      </c>
      <c r="AE38" s="49">
        <f t="shared" si="58"/>
        <v>0</v>
      </c>
      <c r="AF38" s="49">
        <f t="shared" si="71"/>
        <v>0</v>
      </c>
      <c r="AG38" s="65"/>
      <c r="AH38" s="66">
        <f t="shared" si="59"/>
        <v>0.5</v>
      </c>
      <c r="AI38" s="66">
        <f t="shared" si="60"/>
        <v>0.5</v>
      </c>
      <c r="AJ38" s="66">
        <f t="shared" si="61"/>
        <v>0.5</v>
      </c>
      <c r="AK38" s="66">
        <f t="shared" si="72"/>
        <v>1</v>
      </c>
      <c r="AL38" s="65">
        <f t="shared" si="62"/>
        <v>0.5</v>
      </c>
      <c r="AM38" s="65">
        <f t="shared" si="63"/>
        <v>0</v>
      </c>
      <c r="AN38" s="65">
        <f t="shared" si="64"/>
        <v>0.5</v>
      </c>
      <c r="AO38" s="65"/>
      <c r="AP38" s="65"/>
      <c r="AQ38" s="65"/>
      <c r="AR38" s="66">
        <f t="shared" si="65"/>
        <v>0</v>
      </c>
      <c r="AS38" s="66">
        <f t="shared" si="66"/>
        <v>0</v>
      </c>
      <c r="AT38" s="66">
        <f t="shared" si="67"/>
        <v>1</v>
      </c>
      <c r="AU38" s="66">
        <f t="shared" si="68"/>
        <v>1</v>
      </c>
      <c r="AV38" s="66">
        <f t="shared" si="73"/>
        <v>0</v>
      </c>
      <c r="AW38" s="67">
        <f t="shared" si="69"/>
        <v>0.5</v>
      </c>
    </row>
    <row r="39" spans="1:54" x14ac:dyDescent="0.2">
      <c r="A39" s="52" t="s">
        <v>162</v>
      </c>
      <c r="B39" s="49">
        <v>1</v>
      </c>
      <c r="O39" s="49">
        <v>1</v>
      </c>
      <c r="P39" s="49">
        <v>1</v>
      </c>
      <c r="X39" s="49">
        <f t="shared" si="70"/>
        <v>1</v>
      </c>
      <c r="Y39" s="49">
        <f t="shared" si="52"/>
        <v>2</v>
      </c>
      <c r="Z39" s="49">
        <f t="shared" si="53"/>
        <v>2</v>
      </c>
      <c r="AA39" s="49">
        <f t="shared" si="54"/>
        <v>2</v>
      </c>
      <c r="AB39" s="49">
        <f t="shared" si="55"/>
        <v>1</v>
      </c>
      <c r="AC39" s="49">
        <f t="shared" si="56"/>
        <v>1</v>
      </c>
      <c r="AD39" s="49">
        <f t="shared" si="57"/>
        <v>1</v>
      </c>
      <c r="AE39" s="49">
        <f t="shared" si="58"/>
        <v>0</v>
      </c>
      <c r="AF39" s="49">
        <f t="shared" si="71"/>
        <v>1</v>
      </c>
      <c r="AG39" s="65"/>
      <c r="AH39" s="66">
        <f t="shared" si="59"/>
        <v>0.5</v>
      </c>
      <c r="AI39" s="66">
        <f t="shared" si="60"/>
        <v>0.5</v>
      </c>
      <c r="AJ39" s="66">
        <f t="shared" si="61"/>
        <v>0.5</v>
      </c>
      <c r="AK39" s="66">
        <f t="shared" si="72"/>
        <v>1</v>
      </c>
      <c r="AL39" s="65">
        <f t="shared" si="62"/>
        <v>0</v>
      </c>
      <c r="AM39" s="65">
        <f t="shared" si="63"/>
        <v>0</v>
      </c>
      <c r="AN39" s="65">
        <f t="shared" si="64"/>
        <v>1</v>
      </c>
      <c r="AO39" s="65"/>
      <c r="AP39" s="65"/>
      <c r="AQ39" s="65"/>
      <c r="AR39" s="66">
        <f t="shared" si="65"/>
        <v>0.5</v>
      </c>
      <c r="AS39" s="66">
        <f t="shared" si="66"/>
        <v>0.5</v>
      </c>
      <c r="AT39" s="66">
        <f t="shared" si="67"/>
        <v>0.5</v>
      </c>
      <c r="AU39" s="66">
        <f t="shared" si="68"/>
        <v>0.5</v>
      </c>
      <c r="AV39" s="66">
        <f t="shared" si="73"/>
        <v>0</v>
      </c>
      <c r="AW39" s="67">
        <f t="shared" si="69"/>
        <v>0.5</v>
      </c>
    </row>
    <row r="40" spans="1:54" x14ac:dyDescent="0.2">
      <c r="A40" s="52" t="s">
        <v>163</v>
      </c>
      <c r="B40" s="49">
        <v>1</v>
      </c>
      <c r="K40" s="49">
        <v>1</v>
      </c>
      <c r="O40" s="49">
        <v>1</v>
      </c>
      <c r="X40" s="49">
        <f t="shared" si="70"/>
        <v>1</v>
      </c>
      <c r="Y40" s="49">
        <f t="shared" si="52"/>
        <v>1</v>
      </c>
      <c r="Z40" s="49">
        <f t="shared" si="53"/>
        <v>2</v>
      </c>
      <c r="AA40" s="49">
        <f t="shared" si="54"/>
        <v>1</v>
      </c>
      <c r="AB40" s="49">
        <f t="shared" si="55"/>
        <v>1</v>
      </c>
      <c r="AC40" s="49">
        <f t="shared" si="56"/>
        <v>2</v>
      </c>
      <c r="AD40" s="49">
        <f t="shared" si="57"/>
        <v>0</v>
      </c>
      <c r="AE40" s="49">
        <f t="shared" si="58"/>
        <v>0</v>
      </c>
      <c r="AF40" s="49">
        <f t="shared" si="71"/>
        <v>1</v>
      </c>
      <c r="AG40" s="65"/>
      <c r="AH40" s="66">
        <f t="shared" si="59"/>
        <v>1</v>
      </c>
      <c r="AI40" s="66">
        <f t="shared" si="60"/>
        <v>1</v>
      </c>
      <c r="AJ40" s="66">
        <f t="shared" si="61"/>
        <v>1</v>
      </c>
      <c r="AK40" s="66">
        <f t="shared" si="72"/>
        <v>2</v>
      </c>
      <c r="AL40" s="65">
        <f t="shared" si="62"/>
        <v>0</v>
      </c>
      <c r="AM40" s="65">
        <f t="shared" si="63"/>
        <v>0.5</v>
      </c>
      <c r="AN40" s="65">
        <f t="shared" si="64"/>
        <v>0.5</v>
      </c>
      <c r="AO40" s="65"/>
      <c r="AP40" s="65"/>
      <c r="AQ40" s="65"/>
      <c r="AR40" s="66">
        <f t="shared" si="65"/>
        <v>0</v>
      </c>
      <c r="AS40" s="66">
        <f t="shared" si="66"/>
        <v>0</v>
      </c>
      <c r="AT40" s="66">
        <f t="shared" si="67"/>
        <v>1</v>
      </c>
      <c r="AU40" s="66">
        <f t="shared" si="68"/>
        <v>1</v>
      </c>
      <c r="AV40" s="66">
        <f t="shared" si="73"/>
        <v>0</v>
      </c>
      <c r="AW40" s="67">
        <f t="shared" si="69"/>
        <v>1</v>
      </c>
    </row>
    <row r="41" spans="1:54" x14ac:dyDescent="0.2">
      <c r="A41" s="52" t="s">
        <v>164</v>
      </c>
      <c r="F41" s="49">
        <v>1</v>
      </c>
      <c r="P41" s="49">
        <v>1</v>
      </c>
      <c r="X41" s="49">
        <f t="shared" si="70"/>
        <v>0</v>
      </c>
      <c r="Y41" s="49">
        <f t="shared" si="52"/>
        <v>2</v>
      </c>
      <c r="Z41" s="49">
        <f t="shared" si="53"/>
        <v>2</v>
      </c>
      <c r="AA41" s="49">
        <f t="shared" si="54"/>
        <v>2</v>
      </c>
      <c r="AB41" s="49">
        <f t="shared" si="55"/>
        <v>0</v>
      </c>
      <c r="AC41" s="49">
        <f t="shared" si="56"/>
        <v>0</v>
      </c>
      <c r="AD41" s="49">
        <f t="shared" si="57"/>
        <v>1</v>
      </c>
      <c r="AE41" s="49">
        <f t="shared" si="58"/>
        <v>0</v>
      </c>
      <c r="AF41" s="49">
        <f t="shared" si="71"/>
        <v>0</v>
      </c>
      <c r="AG41" s="65"/>
      <c r="AH41" s="66">
        <f t="shared" si="59"/>
        <v>0</v>
      </c>
      <c r="AI41" s="66">
        <f t="shared" si="60"/>
        <v>0</v>
      </c>
      <c r="AJ41" s="66">
        <f t="shared" si="61"/>
        <v>0</v>
      </c>
      <c r="AK41" s="66">
        <f t="shared" si="72"/>
        <v>0</v>
      </c>
      <c r="AL41" s="65">
        <f t="shared" si="62"/>
        <v>0</v>
      </c>
      <c r="AM41" s="65">
        <f t="shared" si="63"/>
        <v>0</v>
      </c>
      <c r="AN41" s="65">
        <f t="shared" si="64"/>
        <v>1</v>
      </c>
      <c r="AO41" s="65"/>
      <c r="AP41" s="65"/>
      <c r="AQ41" s="65"/>
      <c r="AR41" s="66">
        <f t="shared" si="65"/>
        <v>0.5</v>
      </c>
      <c r="AS41" s="66">
        <f t="shared" si="66"/>
        <v>0.5</v>
      </c>
      <c r="AT41" s="66">
        <f t="shared" si="67"/>
        <v>0.5</v>
      </c>
      <c r="AU41" s="66">
        <f t="shared" si="68"/>
        <v>0</v>
      </c>
      <c r="AV41" s="66">
        <f t="shared" si="73"/>
        <v>0</v>
      </c>
      <c r="AW41" s="67">
        <f t="shared" si="69"/>
        <v>0.5</v>
      </c>
    </row>
    <row r="42" spans="1:54" x14ac:dyDescent="0.2">
      <c r="A42" s="52" t="s">
        <v>165</v>
      </c>
      <c r="B42" s="49">
        <v>1</v>
      </c>
      <c r="O42" s="49">
        <v>1</v>
      </c>
      <c r="P42" s="49">
        <v>1</v>
      </c>
      <c r="X42" s="49">
        <f t="shared" si="70"/>
        <v>1</v>
      </c>
      <c r="Y42" s="49">
        <f t="shared" si="52"/>
        <v>2</v>
      </c>
      <c r="Z42" s="49">
        <f t="shared" si="53"/>
        <v>2</v>
      </c>
      <c r="AA42" s="49">
        <f t="shared" si="54"/>
        <v>2</v>
      </c>
      <c r="AB42" s="49">
        <f t="shared" si="55"/>
        <v>1</v>
      </c>
      <c r="AC42" s="49">
        <f t="shared" si="56"/>
        <v>1</v>
      </c>
      <c r="AD42" s="49">
        <f t="shared" si="57"/>
        <v>1</v>
      </c>
      <c r="AE42" s="49">
        <f t="shared" si="58"/>
        <v>0</v>
      </c>
      <c r="AF42" s="49">
        <f t="shared" si="71"/>
        <v>1</v>
      </c>
      <c r="AG42" s="65"/>
      <c r="AH42" s="66">
        <f t="shared" si="59"/>
        <v>0.5</v>
      </c>
      <c r="AI42" s="66">
        <f t="shared" si="60"/>
        <v>0.5</v>
      </c>
      <c r="AJ42" s="66">
        <f t="shared" si="61"/>
        <v>0.5</v>
      </c>
      <c r="AK42" s="66">
        <f t="shared" si="72"/>
        <v>1</v>
      </c>
      <c r="AL42" s="65">
        <f t="shared" si="62"/>
        <v>0</v>
      </c>
      <c r="AM42" s="65">
        <f t="shared" si="63"/>
        <v>0</v>
      </c>
      <c r="AN42" s="65">
        <f t="shared" si="64"/>
        <v>1</v>
      </c>
      <c r="AO42" s="65"/>
      <c r="AP42" s="65"/>
      <c r="AQ42" s="65"/>
      <c r="AR42" s="66">
        <f t="shared" si="65"/>
        <v>0.5</v>
      </c>
      <c r="AS42" s="66">
        <f t="shared" si="66"/>
        <v>0.5</v>
      </c>
      <c r="AT42" s="66">
        <f t="shared" si="67"/>
        <v>0.5</v>
      </c>
      <c r="AU42" s="66">
        <f t="shared" si="68"/>
        <v>0.5</v>
      </c>
      <c r="AV42" s="66">
        <f t="shared" si="73"/>
        <v>0</v>
      </c>
      <c r="AW42" s="67">
        <f t="shared" si="69"/>
        <v>0.5</v>
      </c>
    </row>
    <row r="43" spans="1:54" x14ac:dyDescent="0.2">
      <c r="A43" s="52" t="s">
        <v>166</v>
      </c>
      <c r="J43" s="49">
        <v>1</v>
      </c>
      <c r="P43" s="49">
        <v>1</v>
      </c>
      <c r="X43" s="49">
        <f t="shared" si="70"/>
        <v>0</v>
      </c>
      <c r="Y43" s="49">
        <f t="shared" si="52"/>
        <v>1</v>
      </c>
      <c r="Z43" s="49">
        <f t="shared" si="53"/>
        <v>2</v>
      </c>
      <c r="AA43" s="49">
        <f t="shared" si="54"/>
        <v>1</v>
      </c>
      <c r="AB43" s="49">
        <f t="shared" si="55"/>
        <v>0</v>
      </c>
      <c r="AC43" s="49">
        <f t="shared" si="56"/>
        <v>1</v>
      </c>
      <c r="AD43" s="49">
        <f t="shared" si="57"/>
        <v>1</v>
      </c>
      <c r="AE43" s="49">
        <f t="shared" si="58"/>
        <v>0</v>
      </c>
      <c r="AF43" s="49">
        <f t="shared" si="71"/>
        <v>0</v>
      </c>
      <c r="AG43" s="65"/>
      <c r="AH43" s="66">
        <f t="shared" si="59"/>
        <v>0</v>
      </c>
      <c r="AI43" s="66">
        <f t="shared" si="60"/>
        <v>0.5</v>
      </c>
      <c r="AJ43" s="66">
        <f t="shared" si="61"/>
        <v>0</v>
      </c>
      <c r="AK43" s="66">
        <f t="shared" si="72"/>
        <v>0.5</v>
      </c>
      <c r="AL43" s="65">
        <f t="shared" si="62"/>
        <v>0</v>
      </c>
      <c r="AM43" s="65">
        <f t="shared" si="63"/>
        <v>0.5</v>
      </c>
      <c r="AN43" s="65">
        <f t="shared" si="64"/>
        <v>0.5</v>
      </c>
      <c r="AO43" s="65"/>
      <c r="AP43" s="65"/>
      <c r="AQ43" s="65"/>
      <c r="AR43" s="66">
        <f t="shared" si="65"/>
        <v>1</v>
      </c>
      <c r="AS43" s="66">
        <f t="shared" si="66"/>
        <v>1</v>
      </c>
      <c r="AT43" s="66">
        <f t="shared" si="67"/>
        <v>0</v>
      </c>
      <c r="AU43" s="66">
        <f t="shared" si="68"/>
        <v>0</v>
      </c>
      <c r="AV43" s="66">
        <f t="shared" si="73"/>
        <v>0</v>
      </c>
      <c r="AW43" s="67">
        <f t="shared" si="69"/>
        <v>0.5</v>
      </c>
    </row>
    <row r="44" spans="1:54" x14ac:dyDescent="0.2">
      <c r="A44" s="52" t="s">
        <v>167</v>
      </c>
      <c r="L44" s="49">
        <v>2</v>
      </c>
      <c r="X44" s="49">
        <f t="shared" si="70"/>
        <v>0</v>
      </c>
      <c r="Y44" s="49">
        <f t="shared" si="52"/>
        <v>2</v>
      </c>
      <c r="Z44" s="49">
        <f t="shared" si="53"/>
        <v>2</v>
      </c>
      <c r="AA44" s="49">
        <f t="shared" si="54"/>
        <v>0</v>
      </c>
      <c r="AB44" s="49">
        <f t="shared" si="55"/>
        <v>0</v>
      </c>
      <c r="AC44" s="49">
        <f t="shared" si="56"/>
        <v>0</v>
      </c>
      <c r="AD44" s="49">
        <f t="shared" si="57"/>
        <v>0</v>
      </c>
      <c r="AE44" s="49">
        <f t="shared" si="58"/>
        <v>0</v>
      </c>
      <c r="AF44" s="49">
        <f t="shared" si="71"/>
        <v>0</v>
      </c>
      <c r="AG44" s="65"/>
      <c r="AH44" s="66">
        <f t="shared" si="59"/>
        <v>0</v>
      </c>
      <c r="AI44" s="66">
        <f t="shared" si="60"/>
        <v>0</v>
      </c>
      <c r="AJ44" s="66">
        <f t="shared" si="61"/>
        <v>0</v>
      </c>
      <c r="AK44" s="66">
        <f>IFERROR(AI44+AJ44,"NA")</f>
        <v>0</v>
      </c>
      <c r="AL44" s="65">
        <f t="shared" si="62"/>
        <v>1</v>
      </c>
      <c r="AM44" s="65">
        <f t="shared" si="63"/>
        <v>0</v>
      </c>
      <c r="AN44" s="65">
        <f t="shared" si="64"/>
        <v>0</v>
      </c>
      <c r="AO44" s="65"/>
      <c r="AP44" s="65"/>
      <c r="AQ44" s="65"/>
      <c r="AR44" s="66" t="str">
        <f t="shared" si="65"/>
        <v>NA</v>
      </c>
      <c r="AS44" s="66" t="str">
        <f t="shared" si="66"/>
        <v>NA</v>
      </c>
      <c r="AT44" s="66" t="str">
        <f t="shared" si="67"/>
        <v>NA</v>
      </c>
      <c r="AU44" s="66" t="str">
        <f t="shared" si="68"/>
        <v>NA</v>
      </c>
      <c r="AV44" s="66">
        <f>IFERROR(AJ44-AH44,"NA")</f>
        <v>0</v>
      </c>
      <c r="AW44" s="67">
        <f t="shared" si="69"/>
        <v>0</v>
      </c>
    </row>
    <row r="45" spans="1:54" x14ac:dyDescent="0.2">
      <c r="A45" s="52" t="s">
        <v>156</v>
      </c>
      <c r="L45" s="49">
        <v>1</v>
      </c>
      <c r="S45" s="49">
        <v>1</v>
      </c>
      <c r="X45" s="49">
        <f t="shared" si="70"/>
        <v>0</v>
      </c>
      <c r="Y45" s="49">
        <f t="shared" si="52"/>
        <v>2</v>
      </c>
      <c r="Z45" s="49">
        <f t="shared" si="53"/>
        <v>2</v>
      </c>
      <c r="AA45" s="49">
        <f t="shared" si="54"/>
        <v>1</v>
      </c>
      <c r="AB45" s="49">
        <f t="shared" si="55"/>
        <v>0</v>
      </c>
      <c r="AC45" s="49">
        <f t="shared" si="56"/>
        <v>0</v>
      </c>
      <c r="AD45" s="49">
        <f t="shared" si="57"/>
        <v>0</v>
      </c>
      <c r="AE45" s="49">
        <f t="shared" si="58"/>
        <v>0</v>
      </c>
      <c r="AF45" s="49">
        <f t="shared" si="71"/>
        <v>1</v>
      </c>
      <c r="AG45" s="65"/>
      <c r="AH45" s="66">
        <f t="shared" si="59"/>
        <v>0</v>
      </c>
      <c r="AI45" s="66">
        <f t="shared" si="60"/>
        <v>0</v>
      </c>
      <c r="AJ45" s="66">
        <f t="shared" si="61"/>
        <v>0</v>
      </c>
      <c r="AK45" s="66">
        <f>IFERROR(AI45+AJ45,"NA")</f>
        <v>0</v>
      </c>
      <c r="AL45" s="65">
        <f t="shared" si="62"/>
        <v>0.5</v>
      </c>
      <c r="AM45" s="65">
        <f t="shared" si="63"/>
        <v>0</v>
      </c>
      <c r="AN45" s="65">
        <f t="shared" si="64"/>
        <v>0.5</v>
      </c>
      <c r="AO45" s="65"/>
      <c r="AP45" s="65"/>
      <c r="AQ45" s="65"/>
      <c r="AR45" s="66">
        <f t="shared" si="65"/>
        <v>0</v>
      </c>
      <c r="AS45" s="66">
        <f t="shared" si="66"/>
        <v>0</v>
      </c>
      <c r="AT45" s="66">
        <f t="shared" si="67"/>
        <v>0</v>
      </c>
      <c r="AU45" s="66">
        <f t="shared" si="68"/>
        <v>0</v>
      </c>
      <c r="AV45" s="66">
        <f>IFERROR(AJ45-AH45,"NA")</f>
        <v>0</v>
      </c>
      <c r="AW45" s="67">
        <f t="shared" si="69"/>
        <v>0</v>
      </c>
    </row>
    <row r="46" spans="1:54" x14ac:dyDescent="0.2">
      <c r="A46" s="52" t="s">
        <v>157</v>
      </c>
      <c r="L46" s="49">
        <v>1</v>
      </c>
      <c r="X46" s="49">
        <f t="shared" si="70"/>
        <v>0</v>
      </c>
      <c r="Y46" s="49">
        <f t="shared" si="52"/>
        <v>1</v>
      </c>
      <c r="Z46" s="49">
        <f t="shared" si="53"/>
        <v>1</v>
      </c>
      <c r="AA46" s="49">
        <f t="shared" si="54"/>
        <v>0</v>
      </c>
      <c r="AB46" s="49">
        <f t="shared" si="55"/>
        <v>0</v>
      </c>
      <c r="AC46" s="49">
        <f t="shared" si="56"/>
        <v>0</v>
      </c>
      <c r="AD46" s="49">
        <f t="shared" si="57"/>
        <v>0</v>
      </c>
      <c r="AE46" s="49">
        <f t="shared" si="58"/>
        <v>0</v>
      </c>
      <c r="AF46" s="49">
        <f t="shared" si="71"/>
        <v>0</v>
      </c>
      <c r="AG46" s="65"/>
      <c r="AH46" s="66">
        <f t="shared" si="59"/>
        <v>0</v>
      </c>
      <c r="AI46" s="66">
        <f t="shared" si="60"/>
        <v>0</v>
      </c>
      <c r="AJ46" s="66">
        <f t="shared" si="61"/>
        <v>0</v>
      </c>
      <c r="AK46" s="66">
        <f t="shared" si="72"/>
        <v>0</v>
      </c>
      <c r="AL46" s="65">
        <f t="shared" si="62"/>
        <v>1</v>
      </c>
      <c r="AM46" s="65">
        <f t="shared" si="63"/>
        <v>0</v>
      </c>
      <c r="AN46" s="65">
        <f t="shared" si="64"/>
        <v>0</v>
      </c>
      <c r="AO46" s="65"/>
      <c r="AP46" s="65"/>
      <c r="AQ46" s="65"/>
      <c r="AR46" s="66" t="str">
        <f t="shared" si="65"/>
        <v>NA</v>
      </c>
      <c r="AS46" s="66" t="str">
        <f t="shared" si="66"/>
        <v>NA</v>
      </c>
      <c r="AT46" s="66" t="str">
        <f t="shared" si="67"/>
        <v>NA</v>
      </c>
      <c r="AU46" s="66" t="str">
        <f t="shared" si="68"/>
        <v>NA</v>
      </c>
      <c r="AV46" s="66">
        <f t="shared" si="73"/>
        <v>0</v>
      </c>
      <c r="AW46" s="67">
        <f t="shared" si="69"/>
        <v>0</v>
      </c>
    </row>
    <row r="47" spans="1:54" s="47" customFormat="1" x14ac:dyDescent="0.2">
      <c r="A47" s="54" t="s">
        <v>32</v>
      </c>
      <c r="B47" s="58">
        <f>SUM(B35:B46)</f>
        <v>6</v>
      </c>
      <c r="C47" s="58">
        <f t="shared" ref="C47:AF47" si="74">SUM(C35:C46)</f>
        <v>0</v>
      </c>
      <c r="D47" s="58">
        <f t="shared" si="74"/>
        <v>0</v>
      </c>
      <c r="E47" s="58">
        <f t="shared" si="74"/>
        <v>1</v>
      </c>
      <c r="F47" s="58">
        <f t="shared" si="74"/>
        <v>1</v>
      </c>
      <c r="G47" s="58">
        <f t="shared" si="74"/>
        <v>0</v>
      </c>
      <c r="H47" s="58">
        <f t="shared" si="74"/>
        <v>0</v>
      </c>
      <c r="I47" s="58">
        <f t="shared" si="74"/>
        <v>0</v>
      </c>
      <c r="J47" s="58">
        <f t="shared" si="74"/>
        <v>2</v>
      </c>
      <c r="K47" s="58">
        <f t="shared" si="74"/>
        <v>1</v>
      </c>
      <c r="L47" s="58">
        <f t="shared" si="74"/>
        <v>6</v>
      </c>
      <c r="M47" s="58">
        <f t="shared" si="74"/>
        <v>2</v>
      </c>
      <c r="N47" s="58">
        <f t="shared" si="74"/>
        <v>0</v>
      </c>
      <c r="O47" s="58">
        <f t="shared" si="74"/>
        <v>5</v>
      </c>
      <c r="P47" s="58">
        <f t="shared" si="74"/>
        <v>5</v>
      </c>
      <c r="Q47" s="58">
        <f t="shared" si="74"/>
        <v>0</v>
      </c>
      <c r="R47" s="58">
        <f t="shared" si="74"/>
        <v>0</v>
      </c>
      <c r="S47" s="58">
        <f t="shared" si="74"/>
        <v>1</v>
      </c>
      <c r="T47" s="58">
        <f t="shared" si="74"/>
        <v>0</v>
      </c>
      <c r="U47" s="58">
        <f t="shared" si="74"/>
        <v>0</v>
      </c>
      <c r="V47" s="58">
        <f t="shared" si="74"/>
        <v>0</v>
      </c>
      <c r="W47" s="58">
        <f t="shared" si="74"/>
        <v>0</v>
      </c>
      <c r="X47" s="58">
        <f t="shared" si="74"/>
        <v>7</v>
      </c>
      <c r="Y47" s="58">
        <f t="shared" si="74"/>
        <v>20</v>
      </c>
      <c r="Z47" s="58">
        <f t="shared" si="74"/>
        <v>23</v>
      </c>
      <c r="AA47" s="58">
        <f t="shared" si="74"/>
        <v>14</v>
      </c>
      <c r="AB47" s="58">
        <f t="shared" si="74"/>
        <v>10</v>
      </c>
      <c r="AC47" s="58">
        <f t="shared" si="74"/>
        <v>10</v>
      </c>
      <c r="AD47" s="58">
        <f t="shared" si="74"/>
        <v>7</v>
      </c>
      <c r="AE47" s="58">
        <f t="shared" si="74"/>
        <v>0</v>
      </c>
      <c r="AF47" s="58">
        <f t="shared" si="74"/>
        <v>6</v>
      </c>
      <c r="AG47" s="68"/>
      <c r="AH47" s="69">
        <f t="shared" si="59"/>
        <v>0.35</v>
      </c>
      <c r="AI47" s="69">
        <f t="shared" si="60"/>
        <v>0.43478260869565216</v>
      </c>
      <c r="AJ47" s="69">
        <f t="shared" si="61"/>
        <v>0.5</v>
      </c>
      <c r="AK47" s="69">
        <f t="shared" si="72"/>
        <v>0.93478260869565211</v>
      </c>
      <c r="AL47" s="68">
        <f t="shared" si="62"/>
        <v>0.2608695652173913</v>
      </c>
      <c r="AM47" s="68">
        <f t="shared" si="63"/>
        <v>0.13043478260869565</v>
      </c>
      <c r="AN47" s="68">
        <f t="shared" si="64"/>
        <v>0.60869565217391308</v>
      </c>
      <c r="AO47" s="68"/>
      <c r="AP47" s="68"/>
      <c r="AQ47" s="68"/>
      <c r="AR47" s="69">
        <f t="shared" si="65"/>
        <v>0.35714285714285715</v>
      </c>
      <c r="AS47" s="69">
        <f t="shared" si="66"/>
        <v>0.35714285714285715</v>
      </c>
      <c r="AT47" s="69">
        <f t="shared" si="67"/>
        <v>0.5714285714285714</v>
      </c>
      <c r="AU47" s="69">
        <f t="shared" si="68"/>
        <v>0.5</v>
      </c>
      <c r="AV47" s="69">
        <f t="shared" si="73"/>
        <v>0.15000000000000002</v>
      </c>
      <c r="AW47" s="72">
        <f t="shared" si="69"/>
        <v>0.47826086956521741</v>
      </c>
      <c r="AZ47" s="51"/>
      <c r="BA47" s="51"/>
      <c r="BB47" s="51"/>
    </row>
    <row r="48" spans="1:54" x14ac:dyDescent="0.2">
      <c r="AG48" s="65"/>
      <c r="AH48" s="66"/>
      <c r="AI48" s="66"/>
      <c r="AK48" s="66"/>
      <c r="AO48" s="65"/>
      <c r="AP48" s="65"/>
      <c r="AQ48" s="65"/>
    </row>
    <row r="49" spans="1:54" x14ac:dyDescent="0.2">
      <c r="A49" s="47" t="s">
        <v>180</v>
      </c>
    </row>
    <row r="50" spans="1:54" x14ac:dyDescent="0.2">
      <c r="A50" s="56"/>
      <c r="B50" s="59" t="s">
        <v>5</v>
      </c>
      <c r="C50" s="59" t="s">
        <v>6</v>
      </c>
      <c r="D50" s="59" t="s">
        <v>7</v>
      </c>
      <c r="E50" s="59" t="s">
        <v>8</v>
      </c>
      <c r="F50" s="59" t="s">
        <v>18</v>
      </c>
      <c r="G50" s="59" t="s">
        <v>19</v>
      </c>
      <c r="H50" s="59" t="s">
        <v>9</v>
      </c>
      <c r="I50" s="59" t="s">
        <v>169</v>
      </c>
      <c r="J50" s="59" t="s">
        <v>10</v>
      </c>
      <c r="K50" s="59" t="s">
        <v>11</v>
      </c>
      <c r="L50" s="59" t="s">
        <v>12</v>
      </c>
      <c r="M50" s="59" t="s">
        <v>20</v>
      </c>
      <c r="N50" s="59" t="s">
        <v>21</v>
      </c>
      <c r="O50" s="59" t="s">
        <v>74</v>
      </c>
      <c r="P50" s="59" t="s">
        <v>22</v>
      </c>
      <c r="Q50" s="59" t="s">
        <v>23</v>
      </c>
      <c r="R50" s="59" t="s">
        <v>168</v>
      </c>
      <c r="S50" s="59" t="s">
        <v>75</v>
      </c>
      <c r="T50" s="59" t="s">
        <v>27</v>
      </c>
      <c r="U50" s="59" t="s">
        <v>172</v>
      </c>
      <c r="V50" s="59" t="s">
        <v>28</v>
      </c>
      <c r="W50" s="59" t="s">
        <v>170</v>
      </c>
      <c r="X50" s="59" t="s">
        <v>29</v>
      </c>
      <c r="Y50" s="59" t="s">
        <v>4</v>
      </c>
      <c r="Z50" s="59" t="s">
        <v>13</v>
      </c>
      <c r="AA50" s="59" t="s">
        <v>26</v>
      </c>
      <c r="AB50" s="59" t="s">
        <v>30</v>
      </c>
      <c r="AC50" s="59" t="s">
        <v>31</v>
      </c>
      <c r="AD50" s="59" t="s">
        <v>24</v>
      </c>
      <c r="AE50" s="59" t="s">
        <v>25</v>
      </c>
      <c r="AF50" s="59" t="s">
        <v>76</v>
      </c>
      <c r="AG50" s="73"/>
      <c r="AH50" s="71" t="s">
        <v>14</v>
      </c>
      <c r="AI50" s="71" t="s">
        <v>15</v>
      </c>
      <c r="AJ50" s="71" t="s">
        <v>16</v>
      </c>
      <c r="AK50" s="71" t="s">
        <v>17</v>
      </c>
      <c r="AL50" s="71" t="s">
        <v>44</v>
      </c>
      <c r="AM50" s="71" t="s">
        <v>43</v>
      </c>
      <c r="AN50" s="71" t="s">
        <v>40</v>
      </c>
      <c r="AO50" s="73"/>
      <c r="AP50" s="73"/>
      <c r="AQ50" s="73"/>
      <c r="AR50" s="71" t="s">
        <v>47</v>
      </c>
      <c r="AS50" s="71" t="s">
        <v>48</v>
      </c>
      <c r="AT50" s="71" t="s">
        <v>51</v>
      </c>
      <c r="AU50" s="71" t="s">
        <v>49</v>
      </c>
      <c r="AV50" s="63" t="s">
        <v>50</v>
      </c>
      <c r="AW50" s="64" t="s">
        <v>60</v>
      </c>
    </row>
    <row r="51" spans="1:54" x14ac:dyDescent="0.2">
      <c r="A51" s="52" t="s">
        <v>158</v>
      </c>
      <c r="C51" s="49">
        <v>1</v>
      </c>
      <c r="J51" s="49">
        <v>1</v>
      </c>
      <c r="O51" s="49">
        <v>1</v>
      </c>
      <c r="X51" s="49">
        <f>B51+C51+D51+E51</f>
        <v>1</v>
      </c>
      <c r="Y51" s="49">
        <f t="shared" ref="Y51:Y62" si="75">B51+C51+D51+E51+F51+L51+P51+Q51+S51+R51</f>
        <v>1</v>
      </c>
      <c r="Z51" s="49">
        <f t="shared" ref="Z51:Z62" si="76">B51+C51+D51+E51+F51+G51+H51+J51+K51+L51+P51+Q51+S51+R51+I51</f>
        <v>2</v>
      </c>
      <c r="AA51" s="49">
        <f t="shared" ref="AA51:AA62" si="77">X51+H51+F51+P51+Q51+S51+R51+I51</f>
        <v>1</v>
      </c>
      <c r="AB51" s="49">
        <f t="shared" ref="AB51:AB62" si="78">B51+2*C51+3*D51+4*E51</f>
        <v>2</v>
      </c>
      <c r="AC51" s="49">
        <f t="shared" ref="AC51:AC62" si="79">X51+J51+K51</f>
        <v>2</v>
      </c>
      <c r="AD51" s="49">
        <f t="shared" ref="AD51:AD62" si="80">M51+P51+T51+U51</f>
        <v>0</v>
      </c>
      <c r="AE51" s="49">
        <f t="shared" ref="AE51:AE62" si="81">N51+Q51+V51+R51+I51</f>
        <v>0</v>
      </c>
      <c r="AF51" s="49">
        <f>S51+O51</f>
        <v>1</v>
      </c>
      <c r="AG51" s="65"/>
      <c r="AH51" s="66">
        <f t="shared" ref="AH51:AH63" si="82">IF(Y51=0,"NA",X51/Y51)</f>
        <v>1</v>
      </c>
      <c r="AI51" s="66">
        <f t="shared" ref="AI51:AI63" si="83">IF(Z51=0,"NA",(X51+J51+K51)/Z51)</f>
        <v>1</v>
      </c>
      <c r="AJ51" s="66">
        <f t="shared" ref="AJ51:AJ63" si="84">IFERROR(AB51/Y51,"NA")</f>
        <v>2</v>
      </c>
      <c r="AK51" s="66">
        <f>IFERROR(AI51+AJ51,"NA")</f>
        <v>3</v>
      </c>
      <c r="AL51" s="65">
        <f t="shared" ref="AL51:AL63" si="85">IFERROR(L51/Z51,"NA")</f>
        <v>0</v>
      </c>
      <c r="AM51" s="65">
        <f t="shared" ref="AM51:AM63" si="86">IFERROR((J51+K51)/Z51,"NA")</f>
        <v>0.5</v>
      </c>
      <c r="AN51" s="65">
        <f t="shared" ref="AN51:AN63" si="87">IFERROR(AA51/Z51,"NA")</f>
        <v>0.5</v>
      </c>
      <c r="AO51" s="65"/>
      <c r="AP51" s="65"/>
      <c r="AQ51" s="65"/>
      <c r="AR51" s="66">
        <f t="shared" ref="AR51:AR63" si="88">IFERROR((H51+P51+Q51)/AA51,"NA")</f>
        <v>0</v>
      </c>
      <c r="AS51" s="66">
        <f t="shared" ref="AS51:AS63" si="89">IFERROR((H51+P51+Q51+T51+V51)/AA51,"NA")</f>
        <v>0</v>
      </c>
      <c r="AT51" s="66">
        <f t="shared" ref="AT51:AT63" si="90">IFERROR((F51+X51)/AA51,"NA")</f>
        <v>1</v>
      </c>
      <c r="AU51" s="66">
        <f t="shared" ref="AU51:AU63" si="91">IFERROR(X51/AA51,"NA")</f>
        <v>1</v>
      </c>
      <c r="AV51" s="66">
        <f>IFERROR(AJ51-AH51,"NA")</f>
        <v>1</v>
      </c>
      <c r="AW51" s="67">
        <f t="shared" ref="AW51:AW63" si="92">(AC51+F51+G51)/Z51</f>
        <v>1</v>
      </c>
    </row>
    <row r="52" spans="1:54" x14ac:dyDescent="0.2">
      <c r="A52" s="52" t="s">
        <v>159</v>
      </c>
      <c r="C52" s="49">
        <v>1</v>
      </c>
      <c r="D52" s="49">
        <v>1</v>
      </c>
      <c r="N52" s="49">
        <v>1</v>
      </c>
      <c r="O52" s="49">
        <v>1</v>
      </c>
      <c r="X52" s="49">
        <f t="shared" ref="X52:X62" si="93">B52+C52+D52+E52</f>
        <v>2</v>
      </c>
      <c r="Y52" s="49">
        <f t="shared" si="75"/>
        <v>2</v>
      </c>
      <c r="Z52" s="49">
        <f t="shared" si="76"/>
        <v>2</v>
      </c>
      <c r="AA52" s="49">
        <f t="shared" si="77"/>
        <v>2</v>
      </c>
      <c r="AB52" s="49">
        <f t="shared" si="78"/>
        <v>5</v>
      </c>
      <c r="AC52" s="49">
        <f t="shared" si="79"/>
        <v>2</v>
      </c>
      <c r="AD52" s="49">
        <f t="shared" si="80"/>
        <v>0</v>
      </c>
      <c r="AE52" s="49">
        <f t="shared" si="81"/>
        <v>1</v>
      </c>
      <c r="AF52" s="49">
        <f t="shared" ref="AF52:AF62" si="94">S52+O52</f>
        <v>1</v>
      </c>
      <c r="AG52" s="65"/>
      <c r="AH52" s="66">
        <f t="shared" si="82"/>
        <v>1</v>
      </c>
      <c r="AI52" s="66">
        <f t="shared" si="83"/>
        <v>1</v>
      </c>
      <c r="AJ52" s="66">
        <f t="shared" si="84"/>
        <v>2.5</v>
      </c>
      <c r="AK52" s="66">
        <f>IFERROR(AI52+AJ52,"NA")</f>
        <v>3.5</v>
      </c>
      <c r="AL52" s="65">
        <f t="shared" si="85"/>
        <v>0</v>
      </c>
      <c r="AM52" s="65">
        <f t="shared" si="86"/>
        <v>0</v>
      </c>
      <c r="AN52" s="65">
        <f t="shared" si="87"/>
        <v>1</v>
      </c>
      <c r="AO52" s="65"/>
      <c r="AP52" s="65"/>
      <c r="AQ52" s="65"/>
      <c r="AR52" s="66">
        <f t="shared" si="88"/>
        <v>0</v>
      </c>
      <c r="AS52" s="66">
        <f t="shared" si="89"/>
        <v>0</v>
      </c>
      <c r="AT52" s="66">
        <f t="shared" si="90"/>
        <v>1</v>
      </c>
      <c r="AU52" s="66">
        <f t="shared" si="91"/>
        <v>1</v>
      </c>
      <c r="AV52" s="66">
        <f>IFERROR(AJ52-AH52,"NA")</f>
        <v>1.5</v>
      </c>
      <c r="AW52" s="67">
        <f t="shared" si="92"/>
        <v>1</v>
      </c>
    </row>
    <row r="53" spans="1:54" x14ac:dyDescent="0.2">
      <c r="A53" s="52" t="s">
        <v>160</v>
      </c>
      <c r="B53" s="49">
        <v>2</v>
      </c>
      <c r="M53" s="49">
        <v>2</v>
      </c>
      <c r="X53" s="49">
        <f t="shared" si="93"/>
        <v>2</v>
      </c>
      <c r="Y53" s="49">
        <f t="shared" si="75"/>
        <v>2</v>
      </c>
      <c r="Z53" s="49">
        <f t="shared" si="76"/>
        <v>2</v>
      </c>
      <c r="AA53" s="49">
        <f t="shared" si="77"/>
        <v>2</v>
      </c>
      <c r="AB53" s="49">
        <f t="shared" si="78"/>
        <v>2</v>
      </c>
      <c r="AC53" s="49">
        <f t="shared" si="79"/>
        <v>2</v>
      </c>
      <c r="AD53" s="49">
        <f t="shared" si="80"/>
        <v>2</v>
      </c>
      <c r="AE53" s="49">
        <f t="shared" si="81"/>
        <v>0</v>
      </c>
      <c r="AF53" s="49">
        <f t="shared" si="94"/>
        <v>0</v>
      </c>
      <c r="AG53" s="65"/>
      <c r="AH53" s="66">
        <f t="shared" si="82"/>
        <v>1</v>
      </c>
      <c r="AI53" s="66">
        <f t="shared" si="83"/>
        <v>1</v>
      </c>
      <c r="AJ53" s="66">
        <f t="shared" si="84"/>
        <v>1</v>
      </c>
      <c r="AK53" s="66">
        <f>IFERROR(AI53+AJ53,"NA")</f>
        <v>2</v>
      </c>
      <c r="AL53" s="65">
        <f t="shared" si="85"/>
        <v>0</v>
      </c>
      <c r="AM53" s="65">
        <f t="shared" si="86"/>
        <v>0</v>
      </c>
      <c r="AN53" s="65">
        <f t="shared" si="87"/>
        <v>1</v>
      </c>
      <c r="AO53" s="65"/>
      <c r="AP53" s="65"/>
      <c r="AQ53" s="65"/>
      <c r="AR53" s="66">
        <f t="shared" si="88"/>
        <v>0</v>
      </c>
      <c r="AS53" s="66">
        <f t="shared" si="89"/>
        <v>0</v>
      </c>
      <c r="AT53" s="66">
        <f t="shared" si="90"/>
        <v>1</v>
      </c>
      <c r="AU53" s="66">
        <f t="shared" si="91"/>
        <v>1</v>
      </c>
      <c r="AV53" s="66">
        <f>IFERROR(AJ53-AH53,"NA")</f>
        <v>0</v>
      </c>
      <c r="AW53" s="67">
        <f t="shared" si="92"/>
        <v>1</v>
      </c>
    </row>
    <row r="54" spans="1:54" x14ac:dyDescent="0.2">
      <c r="A54" s="52" t="s">
        <v>161</v>
      </c>
      <c r="C54" s="49">
        <v>2</v>
      </c>
      <c r="O54" s="49">
        <v>2</v>
      </c>
      <c r="X54" s="49">
        <f t="shared" si="93"/>
        <v>2</v>
      </c>
      <c r="Y54" s="49">
        <f t="shared" si="75"/>
        <v>2</v>
      </c>
      <c r="Z54" s="49">
        <f t="shared" si="76"/>
        <v>2</v>
      </c>
      <c r="AA54" s="49">
        <f t="shared" si="77"/>
        <v>2</v>
      </c>
      <c r="AB54" s="49">
        <f t="shared" si="78"/>
        <v>4</v>
      </c>
      <c r="AC54" s="49">
        <f t="shared" si="79"/>
        <v>2</v>
      </c>
      <c r="AD54" s="49">
        <f t="shared" si="80"/>
        <v>0</v>
      </c>
      <c r="AE54" s="49">
        <f t="shared" si="81"/>
        <v>0</v>
      </c>
      <c r="AF54" s="49">
        <f t="shared" si="94"/>
        <v>2</v>
      </c>
      <c r="AG54" s="65"/>
      <c r="AH54" s="66">
        <f t="shared" si="82"/>
        <v>1</v>
      </c>
      <c r="AI54" s="66">
        <f t="shared" si="83"/>
        <v>1</v>
      </c>
      <c r="AJ54" s="66">
        <f t="shared" si="84"/>
        <v>2</v>
      </c>
      <c r="AK54" s="66">
        <f>IFERROR(AI54+AJ54,"NA")</f>
        <v>3</v>
      </c>
      <c r="AL54" s="65">
        <f t="shared" si="85"/>
        <v>0</v>
      </c>
      <c r="AM54" s="65">
        <f t="shared" si="86"/>
        <v>0</v>
      </c>
      <c r="AN54" s="65">
        <f t="shared" si="87"/>
        <v>1</v>
      </c>
      <c r="AO54" s="65"/>
      <c r="AP54" s="65"/>
      <c r="AQ54" s="65"/>
      <c r="AR54" s="66">
        <f t="shared" si="88"/>
        <v>0</v>
      </c>
      <c r="AS54" s="66">
        <f t="shared" si="89"/>
        <v>0</v>
      </c>
      <c r="AT54" s="66">
        <f t="shared" si="90"/>
        <v>1</v>
      </c>
      <c r="AU54" s="66">
        <f t="shared" si="91"/>
        <v>1</v>
      </c>
      <c r="AV54" s="66">
        <f>IFERROR(AJ54-AH54,"NA")</f>
        <v>1</v>
      </c>
      <c r="AW54" s="67">
        <f t="shared" si="92"/>
        <v>1</v>
      </c>
    </row>
    <row r="55" spans="1:54" x14ac:dyDescent="0.2">
      <c r="A55" s="52" t="s">
        <v>162</v>
      </c>
      <c r="I55" s="49">
        <v>1</v>
      </c>
      <c r="J55" s="49">
        <v>1</v>
      </c>
      <c r="X55" s="49">
        <f t="shared" si="93"/>
        <v>0</v>
      </c>
      <c r="Y55" s="49">
        <f t="shared" si="75"/>
        <v>0</v>
      </c>
      <c r="Z55" s="49">
        <f t="shared" si="76"/>
        <v>2</v>
      </c>
      <c r="AA55" s="49">
        <f t="shared" si="77"/>
        <v>1</v>
      </c>
      <c r="AB55" s="49">
        <f t="shared" si="78"/>
        <v>0</v>
      </c>
      <c r="AC55" s="49">
        <f t="shared" si="79"/>
        <v>1</v>
      </c>
      <c r="AD55" s="49">
        <f t="shared" si="80"/>
        <v>0</v>
      </c>
      <c r="AE55" s="49">
        <f t="shared" si="81"/>
        <v>1</v>
      </c>
      <c r="AF55" s="49">
        <f t="shared" si="94"/>
        <v>0</v>
      </c>
      <c r="AG55" s="65"/>
      <c r="AH55" s="66" t="str">
        <f t="shared" si="82"/>
        <v>NA</v>
      </c>
      <c r="AI55" s="66">
        <f t="shared" si="83"/>
        <v>0.5</v>
      </c>
      <c r="AJ55" s="66" t="str">
        <f t="shared" si="84"/>
        <v>NA</v>
      </c>
      <c r="AK55" s="66" t="str">
        <f t="shared" ref="AK55:AK61" si="95">IFERROR(AI55+AJ55,"NA")</f>
        <v>NA</v>
      </c>
      <c r="AL55" s="65">
        <f t="shared" si="85"/>
        <v>0</v>
      </c>
      <c r="AM55" s="65">
        <f t="shared" si="86"/>
        <v>0.5</v>
      </c>
      <c r="AN55" s="65">
        <f t="shared" si="87"/>
        <v>0.5</v>
      </c>
      <c r="AO55" s="65"/>
      <c r="AP55" s="65"/>
      <c r="AQ55" s="65"/>
      <c r="AR55" s="66">
        <f t="shared" si="88"/>
        <v>0</v>
      </c>
      <c r="AS55" s="66">
        <f t="shared" si="89"/>
        <v>0</v>
      </c>
      <c r="AT55" s="66">
        <f t="shared" si="90"/>
        <v>0</v>
      </c>
      <c r="AU55" s="66">
        <f t="shared" si="91"/>
        <v>0</v>
      </c>
      <c r="AV55" s="66" t="str">
        <f t="shared" ref="AV55:AV61" si="96">IFERROR(AJ55-AH55,"NA")</f>
        <v>NA</v>
      </c>
      <c r="AW55" s="67">
        <f t="shared" si="92"/>
        <v>0.5</v>
      </c>
    </row>
    <row r="56" spans="1:54" x14ac:dyDescent="0.2">
      <c r="A56" s="52" t="s">
        <v>163</v>
      </c>
      <c r="B56" s="49">
        <v>1</v>
      </c>
      <c r="O56" s="49">
        <v>1</v>
      </c>
      <c r="P56" s="49">
        <v>1</v>
      </c>
      <c r="X56" s="49">
        <f t="shared" si="93"/>
        <v>1</v>
      </c>
      <c r="Y56" s="49">
        <f t="shared" si="75"/>
        <v>2</v>
      </c>
      <c r="Z56" s="49">
        <f t="shared" si="76"/>
        <v>2</v>
      </c>
      <c r="AA56" s="49">
        <f t="shared" si="77"/>
        <v>2</v>
      </c>
      <c r="AB56" s="49">
        <f t="shared" si="78"/>
        <v>1</v>
      </c>
      <c r="AC56" s="49">
        <f t="shared" si="79"/>
        <v>1</v>
      </c>
      <c r="AD56" s="49">
        <f t="shared" si="80"/>
        <v>1</v>
      </c>
      <c r="AE56" s="49">
        <f t="shared" si="81"/>
        <v>0</v>
      </c>
      <c r="AF56" s="49">
        <f t="shared" si="94"/>
        <v>1</v>
      </c>
      <c r="AG56" s="65"/>
      <c r="AH56" s="66">
        <f t="shared" si="82"/>
        <v>0.5</v>
      </c>
      <c r="AI56" s="66">
        <f t="shared" si="83"/>
        <v>0.5</v>
      </c>
      <c r="AJ56" s="66">
        <f t="shared" si="84"/>
        <v>0.5</v>
      </c>
      <c r="AK56" s="66">
        <f t="shared" si="95"/>
        <v>1</v>
      </c>
      <c r="AL56" s="65">
        <f t="shared" si="85"/>
        <v>0</v>
      </c>
      <c r="AM56" s="65">
        <f t="shared" si="86"/>
        <v>0</v>
      </c>
      <c r="AN56" s="65">
        <f t="shared" si="87"/>
        <v>1</v>
      </c>
      <c r="AO56" s="65"/>
      <c r="AP56" s="65"/>
      <c r="AQ56" s="65"/>
      <c r="AR56" s="66">
        <f t="shared" si="88"/>
        <v>0.5</v>
      </c>
      <c r="AS56" s="66">
        <f t="shared" si="89"/>
        <v>0.5</v>
      </c>
      <c r="AT56" s="66">
        <f t="shared" si="90"/>
        <v>0.5</v>
      </c>
      <c r="AU56" s="66">
        <f t="shared" si="91"/>
        <v>0.5</v>
      </c>
      <c r="AV56" s="66">
        <f t="shared" si="96"/>
        <v>0</v>
      </c>
      <c r="AW56" s="67">
        <f t="shared" si="92"/>
        <v>0.5</v>
      </c>
    </row>
    <row r="57" spans="1:54" x14ac:dyDescent="0.2">
      <c r="A57" s="52" t="s">
        <v>164</v>
      </c>
      <c r="L57" s="49">
        <v>1</v>
      </c>
      <c r="P57" s="49">
        <v>1</v>
      </c>
      <c r="X57" s="49">
        <f t="shared" si="93"/>
        <v>0</v>
      </c>
      <c r="Y57" s="49">
        <f t="shared" si="75"/>
        <v>2</v>
      </c>
      <c r="Z57" s="49">
        <f t="shared" si="76"/>
        <v>2</v>
      </c>
      <c r="AA57" s="49">
        <f t="shared" si="77"/>
        <v>1</v>
      </c>
      <c r="AB57" s="49">
        <f t="shared" si="78"/>
        <v>0</v>
      </c>
      <c r="AC57" s="49">
        <f t="shared" si="79"/>
        <v>0</v>
      </c>
      <c r="AD57" s="49">
        <f t="shared" si="80"/>
        <v>1</v>
      </c>
      <c r="AE57" s="49">
        <f t="shared" si="81"/>
        <v>0</v>
      </c>
      <c r="AF57" s="49">
        <f t="shared" si="94"/>
        <v>0</v>
      </c>
      <c r="AG57" s="65"/>
      <c r="AH57" s="66">
        <f t="shared" si="82"/>
        <v>0</v>
      </c>
      <c r="AI57" s="66">
        <f t="shared" si="83"/>
        <v>0</v>
      </c>
      <c r="AJ57" s="66">
        <f t="shared" si="84"/>
        <v>0</v>
      </c>
      <c r="AK57" s="66">
        <f t="shared" si="95"/>
        <v>0</v>
      </c>
      <c r="AL57" s="65">
        <f t="shared" si="85"/>
        <v>0.5</v>
      </c>
      <c r="AM57" s="65">
        <f t="shared" si="86"/>
        <v>0</v>
      </c>
      <c r="AN57" s="65">
        <f t="shared" si="87"/>
        <v>0.5</v>
      </c>
      <c r="AO57" s="65"/>
      <c r="AP57" s="65"/>
      <c r="AQ57" s="65"/>
      <c r="AR57" s="66">
        <f t="shared" si="88"/>
        <v>1</v>
      </c>
      <c r="AS57" s="66">
        <f t="shared" si="89"/>
        <v>1</v>
      </c>
      <c r="AT57" s="66">
        <f t="shared" si="90"/>
        <v>0</v>
      </c>
      <c r="AU57" s="66">
        <f t="shared" si="91"/>
        <v>0</v>
      </c>
      <c r="AV57" s="66">
        <f t="shared" si="96"/>
        <v>0</v>
      </c>
      <c r="AW57" s="67">
        <f t="shared" si="92"/>
        <v>0</v>
      </c>
    </row>
    <row r="58" spans="1:54" x14ac:dyDescent="0.2">
      <c r="A58" s="52" t="s">
        <v>165</v>
      </c>
      <c r="B58" s="49">
        <v>1</v>
      </c>
      <c r="C58" s="49">
        <v>1</v>
      </c>
      <c r="N58" s="49">
        <v>2</v>
      </c>
      <c r="X58" s="49">
        <f t="shared" si="93"/>
        <v>2</v>
      </c>
      <c r="Y58" s="49">
        <f t="shared" si="75"/>
        <v>2</v>
      </c>
      <c r="Z58" s="49">
        <f t="shared" si="76"/>
        <v>2</v>
      </c>
      <c r="AA58" s="49">
        <f t="shared" si="77"/>
        <v>2</v>
      </c>
      <c r="AB58" s="49">
        <f t="shared" si="78"/>
        <v>3</v>
      </c>
      <c r="AC58" s="49">
        <f t="shared" si="79"/>
        <v>2</v>
      </c>
      <c r="AD58" s="49">
        <f t="shared" si="80"/>
        <v>0</v>
      </c>
      <c r="AE58" s="49">
        <f t="shared" si="81"/>
        <v>2</v>
      </c>
      <c r="AF58" s="49">
        <f t="shared" si="94"/>
        <v>0</v>
      </c>
      <c r="AG58" s="65"/>
      <c r="AH58" s="66">
        <f t="shared" si="82"/>
        <v>1</v>
      </c>
      <c r="AI58" s="66">
        <f t="shared" si="83"/>
        <v>1</v>
      </c>
      <c r="AJ58" s="66">
        <f t="shared" si="84"/>
        <v>1.5</v>
      </c>
      <c r="AK58" s="66">
        <f t="shared" si="95"/>
        <v>2.5</v>
      </c>
      <c r="AL58" s="65">
        <f t="shared" si="85"/>
        <v>0</v>
      </c>
      <c r="AM58" s="65">
        <f t="shared" si="86"/>
        <v>0</v>
      </c>
      <c r="AN58" s="65">
        <f t="shared" si="87"/>
        <v>1</v>
      </c>
      <c r="AO58" s="65"/>
      <c r="AP58" s="65"/>
      <c r="AQ58" s="65"/>
      <c r="AR58" s="66">
        <f t="shared" si="88"/>
        <v>0</v>
      </c>
      <c r="AS58" s="66">
        <f t="shared" si="89"/>
        <v>0</v>
      </c>
      <c r="AT58" s="66">
        <f t="shared" si="90"/>
        <v>1</v>
      </c>
      <c r="AU58" s="66">
        <f t="shared" si="91"/>
        <v>1</v>
      </c>
      <c r="AV58" s="66">
        <f t="shared" si="96"/>
        <v>0.5</v>
      </c>
      <c r="AW58" s="67">
        <f t="shared" si="92"/>
        <v>1</v>
      </c>
    </row>
    <row r="59" spans="1:54" x14ac:dyDescent="0.2">
      <c r="A59" s="52" t="s">
        <v>166</v>
      </c>
      <c r="B59" s="49">
        <v>1</v>
      </c>
      <c r="O59" s="49">
        <v>1</v>
      </c>
      <c r="P59" s="49">
        <v>1</v>
      </c>
      <c r="X59" s="49">
        <f t="shared" si="93"/>
        <v>1</v>
      </c>
      <c r="Y59" s="49">
        <f t="shared" si="75"/>
        <v>2</v>
      </c>
      <c r="Z59" s="49">
        <f t="shared" si="76"/>
        <v>2</v>
      </c>
      <c r="AA59" s="49">
        <f t="shared" si="77"/>
        <v>2</v>
      </c>
      <c r="AB59" s="49">
        <f t="shared" si="78"/>
        <v>1</v>
      </c>
      <c r="AC59" s="49">
        <f t="shared" si="79"/>
        <v>1</v>
      </c>
      <c r="AD59" s="49">
        <f t="shared" si="80"/>
        <v>1</v>
      </c>
      <c r="AE59" s="49">
        <f t="shared" si="81"/>
        <v>0</v>
      </c>
      <c r="AF59" s="49">
        <f t="shared" si="94"/>
        <v>1</v>
      </c>
      <c r="AG59" s="65"/>
      <c r="AH59" s="66">
        <f t="shared" si="82"/>
        <v>0.5</v>
      </c>
      <c r="AI59" s="66">
        <f t="shared" si="83"/>
        <v>0.5</v>
      </c>
      <c r="AJ59" s="66">
        <f t="shared" si="84"/>
        <v>0.5</v>
      </c>
      <c r="AK59" s="66">
        <f t="shared" si="95"/>
        <v>1</v>
      </c>
      <c r="AL59" s="65">
        <f t="shared" si="85"/>
        <v>0</v>
      </c>
      <c r="AM59" s="65">
        <f t="shared" si="86"/>
        <v>0</v>
      </c>
      <c r="AN59" s="65">
        <f t="shared" si="87"/>
        <v>1</v>
      </c>
      <c r="AO59" s="65"/>
      <c r="AP59" s="65"/>
      <c r="AQ59" s="65"/>
      <c r="AR59" s="66">
        <f t="shared" si="88"/>
        <v>0.5</v>
      </c>
      <c r="AS59" s="66">
        <f t="shared" si="89"/>
        <v>0.5</v>
      </c>
      <c r="AT59" s="66">
        <f t="shared" si="90"/>
        <v>0.5</v>
      </c>
      <c r="AU59" s="66">
        <f t="shared" si="91"/>
        <v>0.5</v>
      </c>
      <c r="AV59" s="66">
        <f t="shared" si="96"/>
        <v>0</v>
      </c>
      <c r="AW59" s="67">
        <f t="shared" si="92"/>
        <v>0.5</v>
      </c>
    </row>
    <row r="60" spans="1:54" x14ac:dyDescent="0.2">
      <c r="A60" s="52" t="s">
        <v>167</v>
      </c>
      <c r="P60" s="49">
        <v>1</v>
      </c>
      <c r="X60" s="49">
        <f t="shared" si="93"/>
        <v>0</v>
      </c>
      <c r="Y60" s="49">
        <f t="shared" si="75"/>
        <v>1</v>
      </c>
      <c r="Z60" s="49">
        <f t="shared" si="76"/>
        <v>1</v>
      </c>
      <c r="AA60" s="49">
        <f t="shared" si="77"/>
        <v>1</v>
      </c>
      <c r="AB60" s="49">
        <f t="shared" si="78"/>
        <v>0</v>
      </c>
      <c r="AC60" s="49">
        <f t="shared" si="79"/>
        <v>0</v>
      </c>
      <c r="AD60" s="49">
        <f t="shared" si="80"/>
        <v>1</v>
      </c>
      <c r="AE60" s="49">
        <f t="shared" si="81"/>
        <v>0</v>
      </c>
      <c r="AF60" s="49">
        <f t="shared" si="94"/>
        <v>0</v>
      </c>
      <c r="AG60" s="65"/>
      <c r="AH60" s="66">
        <f t="shared" si="82"/>
        <v>0</v>
      </c>
      <c r="AI60" s="66">
        <f t="shared" si="83"/>
        <v>0</v>
      </c>
      <c r="AJ60" s="66">
        <f t="shared" si="84"/>
        <v>0</v>
      </c>
      <c r="AK60" s="66">
        <f t="shared" si="95"/>
        <v>0</v>
      </c>
      <c r="AL60" s="65">
        <f t="shared" si="85"/>
        <v>0</v>
      </c>
      <c r="AM60" s="65">
        <f t="shared" si="86"/>
        <v>0</v>
      </c>
      <c r="AN60" s="65">
        <f t="shared" si="87"/>
        <v>1</v>
      </c>
      <c r="AO60" s="65"/>
      <c r="AP60" s="65"/>
      <c r="AQ60" s="65"/>
      <c r="AR60" s="66">
        <f t="shared" si="88"/>
        <v>1</v>
      </c>
      <c r="AS60" s="66">
        <f t="shared" si="89"/>
        <v>1</v>
      </c>
      <c r="AT60" s="66">
        <f t="shared" si="90"/>
        <v>0</v>
      </c>
      <c r="AU60" s="66">
        <f t="shared" si="91"/>
        <v>0</v>
      </c>
      <c r="AV60" s="66">
        <f t="shared" si="96"/>
        <v>0</v>
      </c>
      <c r="AW60" s="67">
        <f t="shared" si="92"/>
        <v>0</v>
      </c>
    </row>
    <row r="61" spans="1:54" x14ac:dyDescent="0.2">
      <c r="A61" s="52" t="s">
        <v>156</v>
      </c>
      <c r="L61" s="49">
        <v>1</v>
      </c>
      <c r="X61" s="49">
        <f t="shared" si="93"/>
        <v>0</v>
      </c>
      <c r="Y61" s="49">
        <f t="shared" si="75"/>
        <v>1</v>
      </c>
      <c r="Z61" s="49">
        <f t="shared" si="76"/>
        <v>1</v>
      </c>
      <c r="AA61" s="49">
        <f t="shared" si="77"/>
        <v>0</v>
      </c>
      <c r="AB61" s="49">
        <f t="shared" si="78"/>
        <v>0</v>
      </c>
      <c r="AC61" s="49">
        <f t="shared" si="79"/>
        <v>0</v>
      </c>
      <c r="AD61" s="49">
        <f t="shared" si="80"/>
        <v>0</v>
      </c>
      <c r="AE61" s="49">
        <f t="shared" si="81"/>
        <v>0</v>
      </c>
      <c r="AF61" s="49">
        <f t="shared" si="94"/>
        <v>0</v>
      </c>
      <c r="AG61" s="65"/>
      <c r="AH61" s="66">
        <f t="shared" si="82"/>
        <v>0</v>
      </c>
      <c r="AI61" s="66">
        <f t="shared" si="83"/>
        <v>0</v>
      </c>
      <c r="AJ61" s="66">
        <f t="shared" si="84"/>
        <v>0</v>
      </c>
      <c r="AK61" s="66">
        <f t="shared" si="95"/>
        <v>0</v>
      </c>
      <c r="AL61" s="65">
        <f t="shared" si="85"/>
        <v>1</v>
      </c>
      <c r="AM61" s="65">
        <f t="shared" si="86"/>
        <v>0</v>
      </c>
      <c r="AN61" s="65">
        <f t="shared" si="87"/>
        <v>0</v>
      </c>
      <c r="AO61" s="65"/>
      <c r="AP61" s="65"/>
      <c r="AQ61" s="65"/>
      <c r="AR61" s="66" t="str">
        <f t="shared" si="88"/>
        <v>NA</v>
      </c>
      <c r="AS61" s="66" t="str">
        <f t="shared" si="89"/>
        <v>NA</v>
      </c>
      <c r="AT61" s="66" t="str">
        <f t="shared" si="90"/>
        <v>NA</v>
      </c>
      <c r="AU61" s="66" t="str">
        <f t="shared" si="91"/>
        <v>NA</v>
      </c>
      <c r="AV61" s="66">
        <f t="shared" si="96"/>
        <v>0</v>
      </c>
      <c r="AW61" s="67">
        <f t="shared" si="92"/>
        <v>0</v>
      </c>
    </row>
    <row r="62" spans="1:54" x14ac:dyDescent="0.2">
      <c r="A62" s="52" t="s">
        <v>157</v>
      </c>
      <c r="Q62" s="49">
        <v>1</v>
      </c>
      <c r="S62" s="49">
        <v>1</v>
      </c>
      <c r="X62" s="49">
        <f t="shared" si="93"/>
        <v>0</v>
      </c>
      <c r="Y62" s="49">
        <f t="shared" si="75"/>
        <v>2</v>
      </c>
      <c r="Z62" s="49">
        <f t="shared" si="76"/>
        <v>2</v>
      </c>
      <c r="AA62" s="49">
        <f t="shared" si="77"/>
        <v>2</v>
      </c>
      <c r="AB62" s="49">
        <f t="shared" si="78"/>
        <v>0</v>
      </c>
      <c r="AC62" s="49">
        <f t="shared" si="79"/>
        <v>0</v>
      </c>
      <c r="AD62" s="49">
        <f t="shared" si="80"/>
        <v>0</v>
      </c>
      <c r="AE62" s="49">
        <f t="shared" si="81"/>
        <v>1</v>
      </c>
      <c r="AF62" s="49">
        <f t="shared" si="94"/>
        <v>1</v>
      </c>
      <c r="AG62" s="65"/>
      <c r="AH62" s="66">
        <f t="shared" si="82"/>
        <v>0</v>
      </c>
      <c r="AI62" s="66">
        <f t="shared" si="83"/>
        <v>0</v>
      </c>
      <c r="AJ62" s="66">
        <f t="shared" si="84"/>
        <v>0</v>
      </c>
      <c r="AK62" s="66">
        <f>IFERROR(AI62+AJ62,"NA")</f>
        <v>0</v>
      </c>
      <c r="AL62" s="65">
        <f t="shared" si="85"/>
        <v>0</v>
      </c>
      <c r="AM62" s="65">
        <f t="shared" si="86"/>
        <v>0</v>
      </c>
      <c r="AN62" s="65">
        <f t="shared" si="87"/>
        <v>1</v>
      </c>
      <c r="AO62" s="65"/>
      <c r="AP62" s="65"/>
      <c r="AQ62" s="65"/>
      <c r="AR62" s="66">
        <f t="shared" si="88"/>
        <v>0.5</v>
      </c>
      <c r="AS62" s="66">
        <f t="shared" si="89"/>
        <v>0.5</v>
      </c>
      <c r="AT62" s="66">
        <f t="shared" si="90"/>
        <v>0</v>
      </c>
      <c r="AU62" s="66">
        <f t="shared" si="91"/>
        <v>0</v>
      </c>
      <c r="AV62" s="66">
        <f>IFERROR(AJ62-AH62,"NA")</f>
        <v>0</v>
      </c>
      <c r="AW62" s="67">
        <f t="shared" si="92"/>
        <v>0</v>
      </c>
    </row>
    <row r="63" spans="1:54" s="47" customFormat="1" x14ac:dyDescent="0.2">
      <c r="A63" s="54" t="s">
        <v>32</v>
      </c>
      <c r="B63" s="58">
        <f>SUM(B51:B62)</f>
        <v>5</v>
      </c>
      <c r="C63" s="58">
        <f t="shared" ref="C63:AF63" si="97">SUM(C51:C62)</f>
        <v>5</v>
      </c>
      <c r="D63" s="58">
        <f t="shared" si="97"/>
        <v>1</v>
      </c>
      <c r="E63" s="58">
        <f t="shared" si="97"/>
        <v>0</v>
      </c>
      <c r="F63" s="58">
        <f t="shared" si="97"/>
        <v>0</v>
      </c>
      <c r="G63" s="58">
        <f t="shared" si="97"/>
        <v>0</v>
      </c>
      <c r="H63" s="58">
        <f t="shared" si="97"/>
        <v>0</v>
      </c>
      <c r="I63" s="58">
        <f t="shared" si="97"/>
        <v>1</v>
      </c>
      <c r="J63" s="58">
        <f t="shared" si="97"/>
        <v>2</v>
      </c>
      <c r="K63" s="58">
        <f t="shared" si="97"/>
        <v>0</v>
      </c>
      <c r="L63" s="58">
        <f t="shared" si="97"/>
        <v>2</v>
      </c>
      <c r="M63" s="58">
        <f t="shared" si="97"/>
        <v>2</v>
      </c>
      <c r="N63" s="58">
        <f t="shared" si="97"/>
        <v>3</v>
      </c>
      <c r="O63" s="58">
        <f t="shared" si="97"/>
        <v>6</v>
      </c>
      <c r="P63" s="58">
        <f t="shared" si="97"/>
        <v>4</v>
      </c>
      <c r="Q63" s="58">
        <f t="shared" si="97"/>
        <v>1</v>
      </c>
      <c r="R63" s="58">
        <f t="shared" si="97"/>
        <v>0</v>
      </c>
      <c r="S63" s="58">
        <f t="shared" si="97"/>
        <v>1</v>
      </c>
      <c r="T63" s="58">
        <f t="shared" si="97"/>
        <v>0</v>
      </c>
      <c r="U63" s="58">
        <f t="shared" si="97"/>
        <v>0</v>
      </c>
      <c r="V63" s="58">
        <f t="shared" si="97"/>
        <v>0</v>
      </c>
      <c r="W63" s="58">
        <f t="shared" si="97"/>
        <v>0</v>
      </c>
      <c r="X63" s="58">
        <f t="shared" si="97"/>
        <v>11</v>
      </c>
      <c r="Y63" s="58">
        <f t="shared" si="97"/>
        <v>19</v>
      </c>
      <c r="Z63" s="58">
        <f t="shared" si="97"/>
        <v>22</v>
      </c>
      <c r="AA63" s="58">
        <f t="shared" si="97"/>
        <v>18</v>
      </c>
      <c r="AB63" s="58">
        <f t="shared" si="97"/>
        <v>18</v>
      </c>
      <c r="AC63" s="58">
        <f t="shared" si="97"/>
        <v>13</v>
      </c>
      <c r="AD63" s="58">
        <f t="shared" si="97"/>
        <v>6</v>
      </c>
      <c r="AE63" s="58">
        <f t="shared" si="97"/>
        <v>5</v>
      </c>
      <c r="AF63" s="58">
        <f t="shared" si="97"/>
        <v>7</v>
      </c>
      <c r="AG63" s="68"/>
      <c r="AH63" s="69">
        <f t="shared" si="82"/>
        <v>0.57894736842105265</v>
      </c>
      <c r="AI63" s="69">
        <f t="shared" si="83"/>
        <v>0.59090909090909094</v>
      </c>
      <c r="AJ63" s="69">
        <f t="shared" si="84"/>
        <v>0.94736842105263153</v>
      </c>
      <c r="AK63" s="69">
        <f>IFERROR(AI63+AJ63,"NA")</f>
        <v>1.5382775119617225</v>
      </c>
      <c r="AL63" s="68">
        <f t="shared" si="85"/>
        <v>9.0909090909090912E-2</v>
      </c>
      <c r="AM63" s="68">
        <f t="shared" si="86"/>
        <v>9.0909090909090912E-2</v>
      </c>
      <c r="AN63" s="68">
        <f t="shared" si="87"/>
        <v>0.81818181818181823</v>
      </c>
      <c r="AO63" s="68"/>
      <c r="AP63" s="68"/>
      <c r="AQ63" s="68"/>
      <c r="AR63" s="69">
        <f t="shared" si="88"/>
        <v>0.27777777777777779</v>
      </c>
      <c r="AS63" s="69">
        <f t="shared" si="89"/>
        <v>0.27777777777777779</v>
      </c>
      <c r="AT63" s="69">
        <f t="shared" si="90"/>
        <v>0.61111111111111116</v>
      </c>
      <c r="AU63" s="69">
        <f t="shared" si="91"/>
        <v>0.61111111111111116</v>
      </c>
      <c r="AV63" s="69">
        <f>IFERROR(AJ63-AH63,"NA")</f>
        <v>0.36842105263157887</v>
      </c>
      <c r="AW63" s="72">
        <f t="shared" si="92"/>
        <v>0.59090909090909094</v>
      </c>
      <c r="AZ63" s="51"/>
      <c r="BA63" s="51"/>
      <c r="BB63" s="51"/>
    </row>
    <row r="65" spans="1:54" x14ac:dyDescent="0.2">
      <c r="A65" s="47" t="s">
        <v>181</v>
      </c>
    </row>
    <row r="66" spans="1:54" x14ac:dyDescent="0.2">
      <c r="A66" s="56"/>
      <c r="B66" s="59" t="s">
        <v>5</v>
      </c>
      <c r="C66" s="59" t="s">
        <v>6</v>
      </c>
      <c r="D66" s="59" t="s">
        <v>7</v>
      </c>
      <c r="E66" s="59" t="s">
        <v>8</v>
      </c>
      <c r="F66" s="59" t="s">
        <v>18</v>
      </c>
      <c r="G66" s="59" t="s">
        <v>19</v>
      </c>
      <c r="H66" s="59" t="s">
        <v>9</v>
      </c>
      <c r="I66" s="59" t="s">
        <v>169</v>
      </c>
      <c r="J66" s="59" t="s">
        <v>10</v>
      </c>
      <c r="K66" s="59" t="s">
        <v>11</v>
      </c>
      <c r="L66" s="59" t="s">
        <v>12</v>
      </c>
      <c r="M66" s="59" t="s">
        <v>20</v>
      </c>
      <c r="N66" s="59" t="s">
        <v>21</v>
      </c>
      <c r="O66" s="59" t="s">
        <v>74</v>
      </c>
      <c r="P66" s="59" t="s">
        <v>22</v>
      </c>
      <c r="Q66" s="59" t="s">
        <v>23</v>
      </c>
      <c r="R66" s="59" t="s">
        <v>168</v>
      </c>
      <c r="S66" s="59" t="s">
        <v>75</v>
      </c>
      <c r="T66" s="59" t="s">
        <v>27</v>
      </c>
      <c r="U66" s="59" t="s">
        <v>172</v>
      </c>
      <c r="V66" s="59" t="s">
        <v>28</v>
      </c>
      <c r="W66" s="59" t="s">
        <v>170</v>
      </c>
      <c r="X66" s="59" t="s">
        <v>29</v>
      </c>
      <c r="Y66" s="59" t="s">
        <v>4</v>
      </c>
      <c r="Z66" s="59" t="s">
        <v>13</v>
      </c>
      <c r="AA66" s="59" t="s">
        <v>26</v>
      </c>
      <c r="AB66" s="59" t="s">
        <v>30</v>
      </c>
      <c r="AC66" s="59" t="s">
        <v>31</v>
      </c>
      <c r="AD66" s="59" t="s">
        <v>24</v>
      </c>
      <c r="AE66" s="59" t="s">
        <v>25</v>
      </c>
      <c r="AF66" s="59" t="s">
        <v>76</v>
      </c>
      <c r="AG66" s="73"/>
      <c r="AH66" s="71" t="s">
        <v>14</v>
      </c>
      <c r="AI66" s="71" t="s">
        <v>15</v>
      </c>
      <c r="AJ66" s="71" t="s">
        <v>16</v>
      </c>
      <c r="AK66" s="71" t="s">
        <v>17</v>
      </c>
      <c r="AL66" s="71" t="s">
        <v>44</v>
      </c>
      <c r="AM66" s="71" t="s">
        <v>43</v>
      </c>
      <c r="AN66" s="71" t="s">
        <v>40</v>
      </c>
      <c r="AO66" s="73"/>
      <c r="AP66" s="73"/>
      <c r="AQ66" s="73"/>
      <c r="AR66" s="71" t="s">
        <v>47</v>
      </c>
      <c r="AS66" s="71" t="s">
        <v>48</v>
      </c>
      <c r="AT66" s="71" t="s">
        <v>51</v>
      </c>
      <c r="AU66" s="71" t="s">
        <v>49</v>
      </c>
      <c r="AV66" s="63" t="s">
        <v>50</v>
      </c>
      <c r="AW66" s="64" t="s">
        <v>60</v>
      </c>
    </row>
    <row r="67" spans="1:54" x14ac:dyDescent="0.2">
      <c r="A67" s="52" t="s">
        <v>158</v>
      </c>
      <c r="B67" s="49">
        <v>1</v>
      </c>
      <c r="L67" s="49">
        <v>1</v>
      </c>
      <c r="O67" s="49">
        <v>1</v>
      </c>
      <c r="R67" s="49">
        <v>1</v>
      </c>
      <c r="X67" s="49">
        <f>B67+C67+D67+E67</f>
        <v>1</v>
      </c>
      <c r="Y67" s="49">
        <f t="shared" ref="Y67:Y78" si="98">B67+C67+D67+E67+F67+L67+P67+Q67+S67+R67</f>
        <v>3</v>
      </c>
      <c r="Z67" s="49">
        <f t="shared" ref="Z67:Z78" si="99">B67+C67+D67+E67+F67+G67+H67+J67+K67+L67+P67+Q67+S67+R67+I67</f>
        <v>3</v>
      </c>
      <c r="AA67" s="49">
        <f t="shared" ref="AA67:AA78" si="100">X67+H67+F67+P67+Q67+S67+R67+I67</f>
        <v>2</v>
      </c>
      <c r="AB67" s="49">
        <f t="shared" ref="AB67:AB78" si="101">B67+2*C67+3*D67+4*E67</f>
        <v>1</v>
      </c>
      <c r="AC67" s="49">
        <f t="shared" ref="AC67:AC78" si="102">X67+J67+K67</f>
        <v>1</v>
      </c>
      <c r="AD67" s="49">
        <f t="shared" ref="AD67:AD78" si="103">M67+P67+T67+U67</f>
        <v>0</v>
      </c>
      <c r="AE67" s="49">
        <f t="shared" ref="AE67:AE78" si="104">N67+Q67+V67+R67+I67</f>
        <v>1</v>
      </c>
      <c r="AF67" s="49">
        <f>S67+O67</f>
        <v>1</v>
      </c>
      <c r="AG67" s="65"/>
      <c r="AH67" s="66">
        <f t="shared" ref="AH67:AH79" si="105">IF(Y67=0,"NA",X67/Y67)</f>
        <v>0.33333333333333331</v>
      </c>
      <c r="AI67" s="66">
        <f t="shared" ref="AI67:AI79" si="106">IF(Z67=0,"NA",(X67+J67+K67)/Z67)</f>
        <v>0.33333333333333331</v>
      </c>
      <c r="AJ67" s="66">
        <f t="shared" ref="AJ67:AJ79" si="107">IFERROR(AB67/Y67,"NA")</f>
        <v>0.33333333333333331</v>
      </c>
      <c r="AK67" s="66">
        <f>IFERROR(AI67+AJ67,"NA")</f>
        <v>0.66666666666666663</v>
      </c>
      <c r="AL67" s="65">
        <f t="shared" ref="AL67:AL79" si="108">IFERROR(L67/Z67,"NA")</f>
        <v>0.33333333333333331</v>
      </c>
      <c r="AM67" s="65">
        <f t="shared" ref="AM67:AM79" si="109">IFERROR((J67+K67)/Z67,"NA")</f>
        <v>0</v>
      </c>
      <c r="AN67" s="65">
        <f t="shared" ref="AN67:AN79" si="110">IFERROR(AA67/Z67,"NA")</f>
        <v>0.66666666666666663</v>
      </c>
      <c r="AO67" s="65"/>
      <c r="AP67" s="65"/>
      <c r="AQ67" s="65"/>
      <c r="AR67" s="66">
        <f t="shared" ref="AR67:AR79" si="111">IFERROR((H67+P67+Q67)/AA67,"NA")</f>
        <v>0</v>
      </c>
      <c r="AS67" s="66">
        <f t="shared" ref="AS67:AS79" si="112">IFERROR((H67+P67+Q67+T67+V67)/AA67,"NA")</f>
        <v>0</v>
      </c>
      <c r="AT67" s="66">
        <f t="shared" ref="AT67:AT79" si="113">IFERROR((F67+X67)/AA67,"NA")</f>
        <v>0.5</v>
      </c>
      <c r="AU67" s="66">
        <f t="shared" ref="AU67:AU79" si="114">IFERROR(X67/AA67,"NA")</f>
        <v>0.5</v>
      </c>
      <c r="AV67" s="66">
        <f>IFERROR(AJ67-AH67,"NA")</f>
        <v>0</v>
      </c>
      <c r="AW67" s="67">
        <f t="shared" ref="AW67:AW78" si="115">(AC67+F67+G67)/Z67</f>
        <v>0.33333333333333331</v>
      </c>
    </row>
    <row r="68" spans="1:54" x14ac:dyDescent="0.2">
      <c r="A68" s="52" t="s">
        <v>159</v>
      </c>
      <c r="B68" s="49">
        <v>1</v>
      </c>
      <c r="O68" s="49">
        <v>1</v>
      </c>
      <c r="P68" s="49">
        <v>2</v>
      </c>
      <c r="X68" s="49">
        <f t="shared" ref="X68:X78" si="116">B68+C68+D68+E68</f>
        <v>1</v>
      </c>
      <c r="Y68" s="49">
        <f t="shared" si="98"/>
        <v>3</v>
      </c>
      <c r="Z68" s="49">
        <f t="shared" si="99"/>
        <v>3</v>
      </c>
      <c r="AA68" s="49">
        <f t="shared" si="100"/>
        <v>3</v>
      </c>
      <c r="AB68" s="49">
        <f t="shared" si="101"/>
        <v>1</v>
      </c>
      <c r="AC68" s="49">
        <f t="shared" si="102"/>
        <v>1</v>
      </c>
      <c r="AD68" s="49">
        <f t="shared" si="103"/>
        <v>2</v>
      </c>
      <c r="AE68" s="49">
        <f t="shared" si="104"/>
        <v>0</v>
      </c>
      <c r="AF68" s="49">
        <f t="shared" ref="AF68:AF78" si="117">S68+O68</f>
        <v>1</v>
      </c>
      <c r="AG68" s="65"/>
      <c r="AH68" s="66">
        <f t="shared" si="105"/>
        <v>0.33333333333333331</v>
      </c>
      <c r="AI68" s="66">
        <f t="shared" si="106"/>
        <v>0.33333333333333331</v>
      </c>
      <c r="AJ68" s="66">
        <f t="shared" si="107"/>
        <v>0.33333333333333331</v>
      </c>
      <c r="AK68" s="66">
        <f t="shared" ref="AK68:AK79" si="118">IFERROR(AI68+AJ68,"NA")</f>
        <v>0.66666666666666663</v>
      </c>
      <c r="AL68" s="65">
        <f t="shared" si="108"/>
        <v>0</v>
      </c>
      <c r="AM68" s="65">
        <f t="shared" si="109"/>
        <v>0</v>
      </c>
      <c r="AN68" s="65">
        <f t="shared" si="110"/>
        <v>1</v>
      </c>
      <c r="AO68" s="65"/>
      <c r="AP68" s="65"/>
      <c r="AQ68" s="65"/>
      <c r="AR68" s="66">
        <f t="shared" si="111"/>
        <v>0.66666666666666663</v>
      </c>
      <c r="AS68" s="66">
        <f t="shared" si="112"/>
        <v>0.66666666666666663</v>
      </c>
      <c r="AT68" s="66">
        <f t="shared" si="113"/>
        <v>0.33333333333333331</v>
      </c>
      <c r="AU68" s="66">
        <f t="shared" si="114"/>
        <v>0.33333333333333331</v>
      </c>
      <c r="AV68" s="66">
        <f t="shared" ref="AV68:AV79" si="119">IFERROR(AJ68-AH68,"NA")</f>
        <v>0</v>
      </c>
      <c r="AW68" s="67">
        <f t="shared" si="115"/>
        <v>0.33333333333333331</v>
      </c>
    </row>
    <row r="69" spans="1:54" x14ac:dyDescent="0.2">
      <c r="A69" s="52" t="s">
        <v>160</v>
      </c>
      <c r="P69" s="49">
        <v>3</v>
      </c>
      <c r="X69" s="49">
        <f t="shared" si="116"/>
        <v>0</v>
      </c>
      <c r="Y69" s="49">
        <f t="shared" si="98"/>
        <v>3</v>
      </c>
      <c r="Z69" s="49">
        <f t="shared" si="99"/>
        <v>3</v>
      </c>
      <c r="AA69" s="49">
        <f t="shared" si="100"/>
        <v>3</v>
      </c>
      <c r="AB69" s="49">
        <f t="shared" si="101"/>
        <v>0</v>
      </c>
      <c r="AC69" s="49">
        <f t="shared" si="102"/>
        <v>0</v>
      </c>
      <c r="AD69" s="49">
        <f t="shared" si="103"/>
        <v>3</v>
      </c>
      <c r="AE69" s="49">
        <f t="shared" si="104"/>
        <v>0</v>
      </c>
      <c r="AF69" s="49">
        <f t="shared" si="117"/>
        <v>0</v>
      </c>
      <c r="AG69" s="65"/>
      <c r="AH69" s="66">
        <f t="shared" si="105"/>
        <v>0</v>
      </c>
      <c r="AI69" s="66">
        <f t="shared" si="106"/>
        <v>0</v>
      </c>
      <c r="AJ69" s="66">
        <f t="shared" si="107"/>
        <v>0</v>
      </c>
      <c r="AK69" s="66">
        <f t="shared" si="118"/>
        <v>0</v>
      </c>
      <c r="AL69" s="65">
        <f t="shared" si="108"/>
        <v>0</v>
      </c>
      <c r="AM69" s="65">
        <f t="shared" si="109"/>
        <v>0</v>
      </c>
      <c r="AN69" s="65">
        <f t="shared" si="110"/>
        <v>1</v>
      </c>
      <c r="AO69" s="65"/>
      <c r="AP69" s="65"/>
      <c r="AQ69" s="65"/>
      <c r="AR69" s="66">
        <f t="shared" si="111"/>
        <v>1</v>
      </c>
      <c r="AS69" s="66">
        <f t="shared" si="112"/>
        <v>1</v>
      </c>
      <c r="AT69" s="66">
        <f t="shared" si="113"/>
        <v>0</v>
      </c>
      <c r="AU69" s="66">
        <f t="shared" si="114"/>
        <v>0</v>
      </c>
      <c r="AV69" s="66">
        <f t="shared" si="119"/>
        <v>0</v>
      </c>
      <c r="AW69" s="67">
        <f t="shared" si="115"/>
        <v>0</v>
      </c>
    </row>
    <row r="70" spans="1:54" x14ac:dyDescent="0.2">
      <c r="A70" s="52" t="s">
        <v>161</v>
      </c>
      <c r="B70" s="49">
        <v>1</v>
      </c>
      <c r="M70" s="49">
        <v>1</v>
      </c>
      <c r="P70" s="49">
        <v>1</v>
      </c>
      <c r="X70" s="49">
        <f t="shared" si="116"/>
        <v>1</v>
      </c>
      <c r="Y70" s="49">
        <f t="shared" si="98"/>
        <v>2</v>
      </c>
      <c r="Z70" s="49">
        <f t="shared" si="99"/>
        <v>2</v>
      </c>
      <c r="AA70" s="49">
        <f t="shared" si="100"/>
        <v>2</v>
      </c>
      <c r="AB70" s="49">
        <f t="shared" si="101"/>
        <v>1</v>
      </c>
      <c r="AC70" s="49">
        <f t="shared" si="102"/>
        <v>1</v>
      </c>
      <c r="AD70" s="49">
        <f t="shared" si="103"/>
        <v>2</v>
      </c>
      <c r="AE70" s="49">
        <f t="shared" si="104"/>
        <v>0</v>
      </c>
      <c r="AF70" s="49">
        <f t="shared" si="117"/>
        <v>0</v>
      </c>
      <c r="AG70" s="65"/>
      <c r="AH70" s="66">
        <f t="shared" si="105"/>
        <v>0.5</v>
      </c>
      <c r="AI70" s="66">
        <f t="shared" si="106"/>
        <v>0.5</v>
      </c>
      <c r="AJ70" s="66">
        <f t="shared" si="107"/>
        <v>0.5</v>
      </c>
      <c r="AK70" s="66">
        <f t="shared" si="118"/>
        <v>1</v>
      </c>
      <c r="AL70" s="65">
        <f t="shared" si="108"/>
        <v>0</v>
      </c>
      <c r="AM70" s="65">
        <f t="shared" si="109"/>
        <v>0</v>
      </c>
      <c r="AN70" s="65">
        <f t="shared" si="110"/>
        <v>1</v>
      </c>
      <c r="AO70" s="65"/>
      <c r="AP70" s="65"/>
      <c r="AQ70" s="65"/>
      <c r="AR70" s="66">
        <f t="shared" si="111"/>
        <v>0.5</v>
      </c>
      <c r="AS70" s="66">
        <f t="shared" si="112"/>
        <v>0.5</v>
      </c>
      <c r="AT70" s="66">
        <f t="shared" si="113"/>
        <v>0.5</v>
      </c>
      <c r="AU70" s="66">
        <f t="shared" si="114"/>
        <v>0.5</v>
      </c>
      <c r="AV70" s="66">
        <f t="shared" si="119"/>
        <v>0</v>
      </c>
      <c r="AW70" s="67">
        <f t="shared" si="115"/>
        <v>0.5</v>
      </c>
    </row>
    <row r="71" spans="1:54" x14ac:dyDescent="0.2">
      <c r="A71" s="52" t="s">
        <v>162</v>
      </c>
      <c r="B71" s="49">
        <v>2</v>
      </c>
      <c r="O71" s="49">
        <v>2</v>
      </c>
      <c r="X71" s="49">
        <f t="shared" si="116"/>
        <v>2</v>
      </c>
      <c r="Y71" s="49">
        <f t="shared" si="98"/>
        <v>2</v>
      </c>
      <c r="Z71" s="49">
        <f t="shared" si="99"/>
        <v>2</v>
      </c>
      <c r="AA71" s="49">
        <f t="shared" si="100"/>
        <v>2</v>
      </c>
      <c r="AB71" s="49">
        <f t="shared" si="101"/>
        <v>2</v>
      </c>
      <c r="AC71" s="49">
        <f t="shared" si="102"/>
        <v>2</v>
      </c>
      <c r="AD71" s="49">
        <f t="shared" si="103"/>
        <v>0</v>
      </c>
      <c r="AE71" s="49">
        <f t="shared" si="104"/>
        <v>0</v>
      </c>
      <c r="AF71" s="49">
        <f t="shared" si="117"/>
        <v>2</v>
      </c>
      <c r="AG71" s="65"/>
      <c r="AH71" s="66">
        <f t="shared" si="105"/>
        <v>1</v>
      </c>
      <c r="AI71" s="66">
        <f t="shared" si="106"/>
        <v>1</v>
      </c>
      <c r="AJ71" s="66">
        <f t="shared" si="107"/>
        <v>1</v>
      </c>
      <c r="AK71" s="66">
        <f t="shared" si="118"/>
        <v>2</v>
      </c>
      <c r="AL71" s="65">
        <f t="shared" si="108"/>
        <v>0</v>
      </c>
      <c r="AM71" s="65">
        <f t="shared" si="109"/>
        <v>0</v>
      </c>
      <c r="AN71" s="65">
        <f t="shared" si="110"/>
        <v>1</v>
      </c>
      <c r="AO71" s="65"/>
      <c r="AP71" s="65"/>
      <c r="AQ71" s="65"/>
      <c r="AR71" s="66">
        <f t="shared" si="111"/>
        <v>0</v>
      </c>
      <c r="AS71" s="66">
        <f t="shared" si="112"/>
        <v>0</v>
      </c>
      <c r="AT71" s="66">
        <f t="shared" si="113"/>
        <v>1</v>
      </c>
      <c r="AU71" s="66">
        <f t="shared" si="114"/>
        <v>1</v>
      </c>
      <c r="AV71" s="66">
        <f t="shared" si="119"/>
        <v>0</v>
      </c>
      <c r="AW71" s="67">
        <f t="shared" si="115"/>
        <v>1</v>
      </c>
    </row>
    <row r="72" spans="1:54" x14ac:dyDescent="0.2">
      <c r="A72" s="52" t="s">
        <v>163</v>
      </c>
      <c r="C72" s="49">
        <v>1</v>
      </c>
      <c r="L72" s="49">
        <v>1</v>
      </c>
      <c r="O72" s="49">
        <v>1</v>
      </c>
      <c r="X72" s="49">
        <f t="shared" si="116"/>
        <v>1</v>
      </c>
      <c r="Y72" s="49">
        <f t="shared" si="98"/>
        <v>2</v>
      </c>
      <c r="Z72" s="49">
        <f t="shared" si="99"/>
        <v>2</v>
      </c>
      <c r="AA72" s="49">
        <f t="shared" si="100"/>
        <v>1</v>
      </c>
      <c r="AB72" s="49">
        <f t="shared" si="101"/>
        <v>2</v>
      </c>
      <c r="AC72" s="49">
        <f t="shared" si="102"/>
        <v>1</v>
      </c>
      <c r="AD72" s="49">
        <f t="shared" si="103"/>
        <v>0</v>
      </c>
      <c r="AE72" s="49">
        <f t="shared" si="104"/>
        <v>0</v>
      </c>
      <c r="AF72" s="49">
        <f t="shared" si="117"/>
        <v>1</v>
      </c>
      <c r="AG72" s="65"/>
      <c r="AH72" s="66">
        <f t="shared" si="105"/>
        <v>0.5</v>
      </c>
      <c r="AI72" s="66">
        <f t="shared" si="106"/>
        <v>0.5</v>
      </c>
      <c r="AJ72" s="66">
        <f t="shared" si="107"/>
        <v>1</v>
      </c>
      <c r="AK72" s="66">
        <f t="shared" si="118"/>
        <v>1.5</v>
      </c>
      <c r="AL72" s="65">
        <f t="shared" si="108"/>
        <v>0.5</v>
      </c>
      <c r="AM72" s="65">
        <f t="shared" si="109"/>
        <v>0</v>
      </c>
      <c r="AN72" s="65">
        <f t="shared" si="110"/>
        <v>0.5</v>
      </c>
      <c r="AO72" s="65"/>
      <c r="AP72" s="65"/>
      <c r="AQ72" s="65"/>
      <c r="AR72" s="66">
        <f t="shared" si="111"/>
        <v>0</v>
      </c>
      <c r="AS72" s="66">
        <f t="shared" si="112"/>
        <v>0</v>
      </c>
      <c r="AT72" s="66">
        <f t="shared" si="113"/>
        <v>1</v>
      </c>
      <c r="AU72" s="66">
        <f t="shared" si="114"/>
        <v>1</v>
      </c>
      <c r="AV72" s="66">
        <f t="shared" si="119"/>
        <v>0.5</v>
      </c>
      <c r="AW72" s="67">
        <f t="shared" si="115"/>
        <v>0.5</v>
      </c>
    </row>
    <row r="73" spans="1:54" x14ac:dyDescent="0.2">
      <c r="A73" s="52" t="s">
        <v>164</v>
      </c>
      <c r="L73" s="49">
        <v>2</v>
      </c>
      <c r="X73" s="49">
        <f t="shared" si="116"/>
        <v>0</v>
      </c>
      <c r="Y73" s="49">
        <f t="shared" si="98"/>
        <v>2</v>
      </c>
      <c r="Z73" s="49">
        <f t="shared" si="99"/>
        <v>2</v>
      </c>
      <c r="AA73" s="49">
        <f t="shared" si="100"/>
        <v>0</v>
      </c>
      <c r="AB73" s="49">
        <f t="shared" si="101"/>
        <v>0</v>
      </c>
      <c r="AC73" s="49">
        <f t="shared" si="102"/>
        <v>0</v>
      </c>
      <c r="AD73" s="49">
        <f t="shared" si="103"/>
        <v>0</v>
      </c>
      <c r="AE73" s="49">
        <f t="shared" si="104"/>
        <v>0</v>
      </c>
      <c r="AF73" s="49">
        <f t="shared" si="117"/>
        <v>0</v>
      </c>
      <c r="AG73" s="65"/>
      <c r="AH73" s="66">
        <f t="shared" si="105"/>
        <v>0</v>
      </c>
      <c r="AI73" s="66">
        <f t="shared" si="106"/>
        <v>0</v>
      </c>
      <c r="AJ73" s="66">
        <f t="shared" si="107"/>
        <v>0</v>
      </c>
      <c r="AK73" s="66">
        <f t="shared" si="118"/>
        <v>0</v>
      </c>
      <c r="AL73" s="65">
        <f t="shared" si="108"/>
        <v>1</v>
      </c>
      <c r="AM73" s="65">
        <f t="shared" si="109"/>
        <v>0</v>
      </c>
      <c r="AN73" s="65">
        <f t="shared" si="110"/>
        <v>0</v>
      </c>
      <c r="AO73" s="65"/>
      <c r="AP73" s="65"/>
      <c r="AQ73" s="65"/>
      <c r="AR73" s="66" t="str">
        <f t="shared" si="111"/>
        <v>NA</v>
      </c>
      <c r="AS73" s="66" t="str">
        <f t="shared" si="112"/>
        <v>NA</v>
      </c>
      <c r="AT73" s="66" t="str">
        <f t="shared" si="113"/>
        <v>NA</v>
      </c>
      <c r="AU73" s="66" t="str">
        <f t="shared" si="114"/>
        <v>NA</v>
      </c>
      <c r="AV73" s="66">
        <f t="shared" si="119"/>
        <v>0</v>
      </c>
      <c r="AW73" s="67">
        <f t="shared" si="115"/>
        <v>0</v>
      </c>
    </row>
    <row r="74" spans="1:54" x14ac:dyDescent="0.2">
      <c r="A74" s="52" t="s">
        <v>165</v>
      </c>
      <c r="B74" s="49">
        <v>1</v>
      </c>
      <c r="N74" s="49">
        <v>1</v>
      </c>
      <c r="P74" s="49">
        <v>1</v>
      </c>
      <c r="X74" s="49">
        <f t="shared" si="116"/>
        <v>1</v>
      </c>
      <c r="Y74" s="49">
        <f t="shared" si="98"/>
        <v>2</v>
      </c>
      <c r="Z74" s="49">
        <f t="shared" si="99"/>
        <v>2</v>
      </c>
      <c r="AA74" s="49">
        <f t="shared" si="100"/>
        <v>2</v>
      </c>
      <c r="AB74" s="49">
        <f t="shared" si="101"/>
        <v>1</v>
      </c>
      <c r="AC74" s="49">
        <f t="shared" si="102"/>
        <v>1</v>
      </c>
      <c r="AD74" s="49">
        <f t="shared" si="103"/>
        <v>1</v>
      </c>
      <c r="AE74" s="49">
        <f t="shared" si="104"/>
        <v>1</v>
      </c>
      <c r="AF74" s="49">
        <f t="shared" si="117"/>
        <v>0</v>
      </c>
      <c r="AG74" s="65"/>
      <c r="AH74" s="66">
        <f t="shared" si="105"/>
        <v>0.5</v>
      </c>
      <c r="AI74" s="66">
        <f t="shared" si="106"/>
        <v>0.5</v>
      </c>
      <c r="AJ74" s="66">
        <f t="shared" si="107"/>
        <v>0.5</v>
      </c>
      <c r="AK74" s="66">
        <f t="shared" si="118"/>
        <v>1</v>
      </c>
      <c r="AL74" s="65">
        <f t="shared" si="108"/>
        <v>0</v>
      </c>
      <c r="AM74" s="65">
        <f t="shared" si="109"/>
        <v>0</v>
      </c>
      <c r="AN74" s="65">
        <f t="shared" si="110"/>
        <v>1</v>
      </c>
      <c r="AO74" s="65"/>
      <c r="AP74" s="65"/>
      <c r="AQ74" s="65"/>
      <c r="AR74" s="66">
        <f t="shared" si="111"/>
        <v>0.5</v>
      </c>
      <c r="AS74" s="66">
        <f t="shared" si="112"/>
        <v>0.5</v>
      </c>
      <c r="AT74" s="66">
        <f t="shared" si="113"/>
        <v>0.5</v>
      </c>
      <c r="AU74" s="66">
        <f t="shared" si="114"/>
        <v>0.5</v>
      </c>
      <c r="AV74" s="66">
        <f t="shared" si="119"/>
        <v>0</v>
      </c>
      <c r="AW74" s="67">
        <f t="shared" si="115"/>
        <v>0.5</v>
      </c>
    </row>
    <row r="75" spans="1:54" x14ac:dyDescent="0.2">
      <c r="A75" s="52" t="s">
        <v>166</v>
      </c>
      <c r="X75" s="49">
        <f t="shared" si="116"/>
        <v>0</v>
      </c>
      <c r="Y75" s="49">
        <f t="shared" si="98"/>
        <v>0</v>
      </c>
      <c r="Z75" s="49">
        <f t="shared" si="99"/>
        <v>0</v>
      </c>
      <c r="AA75" s="49">
        <f t="shared" si="100"/>
        <v>0</v>
      </c>
      <c r="AB75" s="49">
        <f t="shared" si="101"/>
        <v>0</v>
      </c>
      <c r="AC75" s="49">
        <f t="shared" si="102"/>
        <v>0</v>
      </c>
      <c r="AD75" s="49">
        <f t="shared" si="103"/>
        <v>0</v>
      </c>
      <c r="AE75" s="49">
        <f t="shared" si="104"/>
        <v>0</v>
      </c>
      <c r="AF75" s="49">
        <f t="shared" si="117"/>
        <v>0</v>
      </c>
      <c r="AG75" s="65"/>
      <c r="AH75" s="66" t="str">
        <f t="shared" si="105"/>
        <v>NA</v>
      </c>
      <c r="AI75" s="66" t="str">
        <f t="shared" si="106"/>
        <v>NA</v>
      </c>
      <c r="AJ75" s="66" t="str">
        <f t="shared" si="107"/>
        <v>NA</v>
      </c>
      <c r="AK75" s="66" t="str">
        <f t="shared" si="118"/>
        <v>NA</v>
      </c>
      <c r="AL75" s="65" t="str">
        <f t="shared" si="108"/>
        <v>NA</v>
      </c>
      <c r="AM75" s="65" t="str">
        <f t="shared" si="109"/>
        <v>NA</v>
      </c>
      <c r="AN75" s="65" t="str">
        <f t="shared" si="110"/>
        <v>NA</v>
      </c>
      <c r="AO75" s="65"/>
      <c r="AP75" s="65"/>
      <c r="AQ75" s="65"/>
      <c r="AR75" s="66" t="str">
        <f t="shared" si="111"/>
        <v>NA</v>
      </c>
      <c r="AS75" s="66" t="str">
        <f t="shared" si="112"/>
        <v>NA</v>
      </c>
      <c r="AT75" s="66" t="str">
        <f t="shared" si="113"/>
        <v>NA</v>
      </c>
      <c r="AU75" s="66" t="str">
        <f t="shared" si="114"/>
        <v>NA</v>
      </c>
      <c r="AV75" s="66" t="str">
        <f t="shared" si="119"/>
        <v>NA</v>
      </c>
      <c r="AW75" s="67" t="e">
        <f t="shared" si="115"/>
        <v>#DIV/0!</v>
      </c>
    </row>
    <row r="76" spans="1:54" x14ac:dyDescent="0.2">
      <c r="A76" s="52" t="s">
        <v>167</v>
      </c>
      <c r="X76" s="49">
        <f t="shared" si="116"/>
        <v>0</v>
      </c>
      <c r="Y76" s="49">
        <f t="shared" si="98"/>
        <v>0</v>
      </c>
      <c r="Z76" s="49">
        <f t="shared" si="99"/>
        <v>0</v>
      </c>
      <c r="AA76" s="49">
        <f t="shared" si="100"/>
        <v>0</v>
      </c>
      <c r="AB76" s="49">
        <f t="shared" si="101"/>
        <v>0</v>
      </c>
      <c r="AC76" s="49">
        <f t="shared" si="102"/>
        <v>0</v>
      </c>
      <c r="AD76" s="49">
        <f t="shared" si="103"/>
        <v>0</v>
      </c>
      <c r="AE76" s="49">
        <f t="shared" si="104"/>
        <v>0</v>
      </c>
      <c r="AF76" s="49">
        <f t="shared" si="117"/>
        <v>0</v>
      </c>
      <c r="AG76" s="65"/>
      <c r="AH76" s="66" t="str">
        <f t="shared" si="105"/>
        <v>NA</v>
      </c>
      <c r="AI76" s="66" t="str">
        <f t="shared" si="106"/>
        <v>NA</v>
      </c>
      <c r="AJ76" s="66" t="str">
        <f t="shared" si="107"/>
        <v>NA</v>
      </c>
      <c r="AK76" s="66" t="str">
        <f>IFERROR(AI76+AJ76,"NA")</f>
        <v>NA</v>
      </c>
      <c r="AL76" s="65" t="str">
        <f t="shared" si="108"/>
        <v>NA</v>
      </c>
      <c r="AM76" s="65" t="str">
        <f t="shared" si="109"/>
        <v>NA</v>
      </c>
      <c r="AN76" s="65" t="str">
        <f t="shared" si="110"/>
        <v>NA</v>
      </c>
      <c r="AO76" s="65"/>
      <c r="AP76" s="65"/>
      <c r="AQ76" s="65"/>
      <c r="AR76" s="66" t="str">
        <f t="shared" si="111"/>
        <v>NA</v>
      </c>
      <c r="AS76" s="66" t="str">
        <f t="shared" si="112"/>
        <v>NA</v>
      </c>
      <c r="AT76" s="66" t="str">
        <f t="shared" si="113"/>
        <v>NA</v>
      </c>
      <c r="AU76" s="66" t="str">
        <f t="shared" si="114"/>
        <v>NA</v>
      </c>
      <c r="AV76" s="66" t="str">
        <f>IFERROR(AJ76-AH76,"NA")</f>
        <v>NA</v>
      </c>
      <c r="AW76" s="67" t="e">
        <f t="shared" si="115"/>
        <v>#DIV/0!</v>
      </c>
    </row>
    <row r="77" spans="1:54" x14ac:dyDescent="0.2">
      <c r="A77" s="52" t="s">
        <v>156</v>
      </c>
      <c r="X77" s="49">
        <f t="shared" si="116"/>
        <v>0</v>
      </c>
      <c r="Y77" s="49">
        <f t="shared" si="98"/>
        <v>0</v>
      </c>
      <c r="Z77" s="49">
        <f t="shared" si="99"/>
        <v>0</v>
      </c>
      <c r="AA77" s="49">
        <f t="shared" si="100"/>
        <v>0</v>
      </c>
      <c r="AB77" s="49">
        <f t="shared" si="101"/>
        <v>0</v>
      </c>
      <c r="AC77" s="49">
        <f t="shared" si="102"/>
        <v>0</v>
      </c>
      <c r="AD77" s="49">
        <f t="shared" si="103"/>
        <v>0</v>
      </c>
      <c r="AE77" s="49">
        <f t="shared" si="104"/>
        <v>0</v>
      </c>
      <c r="AF77" s="49">
        <f t="shared" si="117"/>
        <v>0</v>
      </c>
      <c r="AG77" s="65"/>
      <c r="AH77" s="66" t="str">
        <f t="shared" si="105"/>
        <v>NA</v>
      </c>
      <c r="AI77" s="66" t="str">
        <f t="shared" si="106"/>
        <v>NA</v>
      </c>
      <c r="AJ77" s="66" t="str">
        <f t="shared" si="107"/>
        <v>NA</v>
      </c>
      <c r="AK77" s="66" t="str">
        <f>IFERROR(AI77+AJ77,"NA")</f>
        <v>NA</v>
      </c>
      <c r="AL77" s="65" t="str">
        <f t="shared" si="108"/>
        <v>NA</v>
      </c>
      <c r="AM77" s="65" t="str">
        <f t="shared" si="109"/>
        <v>NA</v>
      </c>
      <c r="AN77" s="65" t="str">
        <f t="shared" si="110"/>
        <v>NA</v>
      </c>
      <c r="AO77" s="65"/>
      <c r="AP77" s="65"/>
      <c r="AQ77" s="65"/>
      <c r="AR77" s="66" t="str">
        <f t="shared" si="111"/>
        <v>NA</v>
      </c>
      <c r="AS77" s="66" t="str">
        <f t="shared" si="112"/>
        <v>NA</v>
      </c>
      <c r="AT77" s="66" t="str">
        <f t="shared" si="113"/>
        <v>NA</v>
      </c>
      <c r="AU77" s="66" t="str">
        <f t="shared" si="114"/>
        <v>NA</v>
      </c>
      <c r="AV77" s="66" t="str">
        <f>IFERROR(AJ77-AH77,"NA")</f>
        <v>NA</v>
      </c>
      <c r="AW77" s="67" t="e">
        <f t="shared" si="115"/>
        <v>#DIV/0!</v>
      </c>
    </row>
    <row r="78" spans="1:54" x14ac:dyDescent="0.2">
      <c r="A78" s="52" t="s">
        <v>157</v>
      </c>
      <c r="L78" s="49">
        <v>1</v>
      </c>
      <c r="Q78" s="49">
        <v>1</v>
      </c>
      <c r="X78" s="49">
        <f t="shared" si="116"/>
        <v>0</v>
      </c>
      <c r="Y78" s="49">
        <f t="shared" si="98"/>
        <v>2</v>
      </c>
      <c r="Z78" s="49">
        <f t="shared" si="99"/>
        <v>2</v>
      </c>
      <c r="AA78" s="49">
        <f t="shared" si="100"/>
        <v>1</v>
      </c>
      <c r="AB78" s="49">
        <f t="shared" si="101"/>
        <v>0</v>
      </c>
      <c r="AC78" s="49">
        <f t="shared" si="102"/>
        <v>0</v>
      </c>
      <c r="AD78" s="49">
        <f t="shared" si="103"/>
        <v>0</v>
      </c>
      <c r="AE78" s="49">
        <f t="shared" si="104"/>
        <v>1</v>
      </c>
      <c r="AF78" s="49">
        <f t="shared" si="117"/>
        <v>0</v>
      </c>
      <c r="AG78" s="65"/>
      <c r="AH78" s="66">
        <f t="shared" si="105"/>
        <v>0</v>
      </c>
      <c r="AI78" s="66">
        <f t="shared" si="106"/>
        <v>0</v>
      </c>
      <c r="AJ78" s="66">
        <f t="shared" si="107"/>
        <v>0</v>
      </c>
      <c r="AK78" s="66">
        <f t="shared" si="118"/>
        <v>0</v>
      </c>
      <c r="AL78" s="65">
        <f t="shared" si="108"/>
        <v>0.5</v>
      </c>
      <c r="AM78" s="65">
        <f t="shared" si="109"/>
        <v>0</v>
      </c>
      <c r="AN78" s="65">
        <f t="shared" si="110"/>
        <v>0.5</v>
      </c>
      <c r="AO78" s="65"/>
      <c r="AP78" s="65"/>
      <c r="AQ78" s="65"/>
      <c r="AR78" s="66">
        <f t="shared" si="111"/>
        <v>1</v>
      </c>
      <c r="AS78" s="66">
        <f t="shared" si="112"/>
        <v>1</v>
      </c>
      <c r="AT78" s="66">
        <f t="shared" si="113"/>
        <v>0</v>
      </c>
      <c r="AU78" s="66">
        <f t="shared" si="114"/>
        <v>0</v>
      </c>
      <c r="AV78" s="66">
        <f t="shared" si="119"/>
        <v>0</v>
      </c>
      <c r="AW78" s="67">
        <f t="shared" si="115"/>
        <v>0</v>
      </c>
    </row>
    <row r="79" spans="1:54" s="47" customFormat="1" x14ac:dyDescent="0.2">
      <c r="A79" s="54" t="s">
        <v>32</v>
      </c>
      <c r="B79" s="58">
        <f>SUM(B67:B78)</f>
        <v>6</v>
      </c>
      <c r="C79" s="58">
        <f t="shared" ref="C79:AF79" si="120">SUM(C67:C78)</f>
        <v>1</v>
      </c>
      <c r="D79" s="58">
        <f t="shared" si="120"/>
        <v>0</v>
      </c>
      <c r="E79" s="58">
        <f t="shared" si="120"/>
        <v>0</v>
      </c>
      <c r="F79" s="58">
        <f t="shared" si="120"/>
        <v>0</v>
      </c>
      <c r="G79" s="58">
        <f t="shared" si="120"/>
        <v>0</v>
      </c>
      <c r="H79" s="58">
        <f t="shared" si="120"/>
        <v>0</v>
      </c>
      <c r="I79" s="58">
        <f t="shared" si="120"/>
        <v>0</v>
      </c>
      <c r="J79" s="58">
        <f t="shared" si="120"/>
        <v>0</v>
      </c>
      <c r="K79" s="58">
        <f t="shared" si="120"/>
        <v>0</v>
      </c>
      <c r="L79" s="58">
        <f t="shared" si="120"/>
        <v>5</v>
      </c>
      <c r="M79" s="58">
        <f t="shared" si="120"/>
        <v>1</v>
      </c>
      <c r="N79" s="58">
        <f t="shared" si="120"/>
        <v>1</v>
      </c>
      <c r="O79" s="58">
        <f t="shared" si="120"/>
        <v>5</v>
      </c>
      <c r="P79" s="58">
        <f t="shared" si="120"/>
        <v>7</v>
      </c>
      <c r="Q79" s="58">
        <f t="shared" si="120"/>
        <v>1</v>
      </c>
      <c r="R79" s="58">
        <f t="shared" si="120"/>
        <v>1</v>
      </c>
      <c r="S79" s="58">
        <f t="shared" si="120"/>
        <v>0</v>
      </c>
      <c r="T79" s="58">
        <f t="shared" si="120"/>
        <v>0</v>
      </c>
      <c r="U79" s="58">
        <f t="shared" si="120"/>
        <v>0</v>
      </c>
      <c r="V79" s="58">
        <f t="shared" si="120"/>
        <v>0</v>
      </c>
      <c r="W79" s="58">
        <f t="shared" si="120"/>
        <v>0</v>
      </c>
      <c r="X79" s="58">
        <f t="shared" si="120"/>
        <v>7</v>
      </c>
      <c r="Y79" s="58">
        <f t="shared" si="120"/>
        <v>21</v>
      </c>
      <c r="Z79" s="58">
        <f t="shared" si="120"/>
        <v>21</v>
      </c>
      <c r="AA79" s="58">
        <f t="shared" si="120"/>
        <v>16</v>
      </c>
      <c r="AB79" s="58">
        <f t="shared" si="120"/>
        <v>8</v>
      </c>
      <c r="AC79" s="58">
        <f t="shared" si="120"/>
        <v>7</v>
      </c>
      <c r="AD79" s="58">
        <f t="shared" si="120"/>
        <v>8</v>
      </c>
      <c r="AE79" s="58">
        <f t="shared" si="120"/>
        <v>3</v>
      </c>
      <c r="AF79" s="58">
        <f t="shared" si="120"/>
        <v>5</v>
      </c>
      <c r="AG79" s="68"/>
      <c r="AH79" s="69">
        <f t="shared" si="105"/>
        <v>0.33333333333333331</v>
      </c>
      <c r="AI79" s="69">
        <f t="shared" si="106"/>
        <v>0.33333333333333331</v>
      </c>
      <c r="AJ79" s="69">
        <f t="shared" si="107"/>
        <v>0.38095238095238093</v>
      </c>
      <c r="AK79" s="69">
        <f t="shared" si="118"/>
        <v>0.71428571428571419</v>
      </c>
      <c r="AL79" s="68">
        <f t="shared" si="108"/>
        <v>0.23809523809523808</v>
      </c>
      <c r="AM79" s="68">
        <f t="shared" si="109"/>
        <v>0</v>
      </c>
      <c r="AN79" s="68">
        <f t="shared" si="110"/>
        <v>0.76190476190476186</v>
      </c>
      <c r="AO79" s="68"/>
      <c r="AP79" s="68"/>
      <c r="AQ79" s="68"/>
      <c r="AR79" s="69">
        <f t="shared" si="111"/>
        <v>0.5</v>
      </c>
      <c r="AS79" s="69">
        <f t="shared" si="112"/>
        <v>0.5</v>
      </c>
      <c r="AT79" s="69">
        <f t="shared" si="113"/>
        <v>0.4375</v>
      </c>
      <c r="AU79" s="69">
        <f t="shared" si="114"/>
        <v>0.4375</v>
      </c>
      <c r="AV79" s="69">
        <f t="shared" si="119"/>
        <v>4.7619047619047616E-2</v>
      </c>
      <c r="AW79" s="72">
        <f>(AC79+F79+G79)/Z79</f>
        <v>0.33333333333333331</v>
      </c>
      <c r="AZ79" s="51"/>
      <c r="BA79" s="51"/>
      <c r="BB79" s="51"/>
    </row>
    <row r="81" spans="1:54" x14ac:dyDescent="0.2">
      <c r="A81" s="47"/>
    </row>
    <row r="82" spans="1:54" x14ac:dyDescent="0.2">
      <c r="A82" s="56"/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  <c r="AD82" s="59"/>
      <c r="AE82" s="59"/>
      <c r="AF82" s="59"/>
      <c r="AG82" s="73"/>
      <c r="AH82" s="71"/>
      <c r="AI82" s="71"/>
      <c r="AJ82" s="71"/>
      <c r="AK82" s="71"/>
      <c r="AL82" s="71"/>
      <c r="AM82" s="71"/>
      <c r="AN82" s="71"/>
      <c r="AO82" s="73"/>
      <c r="AP82" s="73"/>
      <c r="AQ82" s="73"/>
      <c r="AR82" s="71"/>
      <c r="AS82" s="71"/>
      <c r="AT82" s="71"/>
      <c r="AU82" s="71"/>
      <c r="AV82" s="63"/>
      <c r="AW82" s="64"/>
    </row>
    <row r="83" spans="1:54" x14ac:dyDescent="0.2">
      <c r="A83" s="52"/>
      <c r="AG83" s="65"/>
      <c r="AH83" s="66"/>
      <c r="AI83" s="66"/>
      <c r="AJ83" s="66"/>
      <c r="AK83" s="66"/>
      <c r="AL83" s="65"/>
      <c r="AM83" s="65"/>
      <c r="AN83" s="65"/>
      <c r="AO83" s="65"/>
      <c r="AP83" s="65"/>
      <c r="AQ83" s="65"/>
      <c r="AR83" s="66"/>
      <c r="AS83" s="66"/>
      <c r="AT83" s="66"/>
      <c r="AU83" s="66"/>
      <c r="AV83" s="66"/>
      <c r="AW83" s="67"/>
    </row>
    <row r="84" spans="1:54" x14ac:dyDescent="0.2">
      <c r="A84" s="52"/>
      <c r="AG84" s="65"/>
      <c r="AH84" s="66"/>
      <c r="AI84" s="66"/>
      <c r="AJ84" s="66"/>
      <c r="AK84" s="66"/>
      <c r="AL84" s="65"/>
      <c r="AM84" s="65"/>
      <c r="AN84" s="65"/>
      <c r="AO84" s="65"/>
      <c r="AP84" s="65"/>
      <c r="AQ84" s="65"/>
      <c r="AR84" s="66"/>
      <c r="AS84" s="66"/>
      <c r="AT84" s="66"/>
      <c r="AU84" s="66"/>
      <c r="AV84" s="66"/>
      <c r="AW84" s="67"/>
    </row>
    <row r="85" spans="1:54" x14ac:dyDescent="0.2">
      <c r="A85" s="52"/>
      <c r="AG85" s="65"/>
      <c r="AH85" s="66"/>
      <c r="AI85" s="66"/>
      <c r="AJ85" s="66"/>
      <c r="AK85" s="66"/>
      <c r="AL85" s="65"/>
      <c r="AM85" s="65"/>
      <c r="AN85" s="65"/>
      <c r="AO85" s="65"/>
      <c r="AP85" s="65"/>
      <c r="AQ85" s="65"/>
      <c r="AR85" s="66"/>
      <c r="AS85" s="66"/>
      <c r="AT85" s="66"/>
      <c r="AU85" s="66"/>
      <c r="AV85" s="66"/>
      <c r="AW85" s="67"/>
    </row>
    <row r="86" spans="1:54" x14ac:dyDescent="0.2">
      <c r="A86" s="52"/>
      <c r="AG86" s="65"/>
      <c r="AH86" s="66"/>
      <c r="AI86" s="66"/>
      <c r="AJ86" s="66"/>
      <c r="AK86" s="66"/>
      <c r="AL86" s="65"/>
      <c r="AM86" s="65"/>
      <c r="AN86" s="65"/>
      <c r="AO86" s="65"/>
      <c r="AP86" s="65"/>
      <c r="AQ86" s="65"/>
      <c r="AR86" s="66"/>
      <c r="AS86" s="66"/>
      <c r="AT86" s="66"/>
      <c r="AU86" s="66"/>
      <c r="AV86" s="66"/>
      <c r="AW86" s="67"/>
    </row>
    <row r="87" spans="1:54" x14ac:dyDescent="0.2">
      <c r="A87" s="52"/>
      <c r="AG87" s="65"/>
      <c r="AH87" s="66"/>
      <c r="AI87" s="66"/>
      <c r="AJ87" s="66"/>
      <c r="AK87" s="66"/>
      <c r="AL87" s="65"/>
      <c r="AM87" s="65"/>
      <c r="AN87" s="65"/>
      <c r="AO87" s="65"/>
      <c r="AP87" s="65"/>
      <c r="AQ87" s="65"/>
      <c r="AR87" s="66"/>
      <c r="AS87" s="66"/>
      <c r="AT87" s="66"/>
      <c r="AU87" s="66"/>
      <c r="AV87" s="66"/>
      <c r="AW87" s="67"/>
    </row>
    <row r="88" spans="1:54" x14ac:dyDescent="0.2">
      <c r="A88" s="52"/>
      <c r="AG88" s="65"/>
      <c r="AH88" s="66"/>
      <c r="AI88" s="66"/>
      <c r="AJ88" s="66"/>
      <c r="AK88" s="66"/>
      <c r="AL88" s="65"/>
      <c r="AM88" s="65"/>
      <c r="AN88" s="65"/>
      <c r="AO88" s="65"/>
      <c r="AP88" s="65"/>
      <c r="AQ88" s="65"/>
      <c r="AR88" s="66"/>
      <c r="AS88" s="66"/>
      <c r="AT88" s="66"/>
      <c r="AU88" s="66"/>
      <c r="AV88" s="66"/>
      <c r="AW88" s="67"/>
    </row>
    <row r="89" spans="1:54" x14ac:dyDescent="0.2">
      <c r="A89" s="52"/>
      <c r="AG89" s="65"/>
      <c r="AH89" s="66"/>
      <c r="AI89" s="66"/>
      <c r="AJ89" s="66"/>
      <c r="AK89" s="66"/>
      <c r="AL89" s="65"/>
      <c r="AM89" s="65"/>
      <c r="AN89" s="65"/>
      <c r="AO89" s="65"/>
      <c r="AP89" s="65"/>
      <c r="AQ89" s="65"/>
      <c r="AR89" s="66"/>
      <c r="AS89" s="66"/>
      <c r="AT89" s="66"/>
      <c r="AU89" s="66"/>
      <c r="AV89" s="66"/>
      <c r="AW89" s="67"/>
    </row>
    <row r="90" spans="1:54" x14ac:dyDescent="0.2">
      <c r="A90" s="52"/>
      <c r="AG90" s="65"/>
      <c r="AH90" s="66"/>
      <c r="AI90" s="66"/>
      <c r="AJ90" s="66"/>
      <c r="AK90" s="66"/>
      <c r="AL90" s="65"/>
      <c r="AM90" s="65"/>
      <c r="AN90" s="65"/>
      <c r="AO90" s="65"/>
      <c r="AP90" s="65"/>
      <c r="AQ90" s="65"/>
      <c r="AR90" s="66"/>
      <c r="AS90" s="66"/>
      <c r="AT90" s="66"/>
      <c r="AU90" s="66"/>
      <c r="AV90" s="66"/>
      <c r="AW90" s="67"/>
    </row>
    <row r="91" spans="1:54" x14ac:dyDescent="0.2">
      <c r="A91" s="52"/>
      <c r="AG91" s="65"/>
      <c r="AH91" s="66"/>
      <c r="AI91" s="66"/>
      <c r="AJ91" s="66"/>
      <c r="AK91" s="66"/>
      <c r="AL91" s="65"/>
      <c r="AM91" s="65"/>
      <c r="AN91" s="65"/>
      <c r="AO91" s="65"/>
      <c r="AP91" s="65"/>
      <c r="AQ91" s="65"/>
      <c r="AR91" s="66"/>
      <c r="AS91" s="66"/>
      <c r="AT91" s="66"/>
      <c r="AU91" s="66"/>
      <c r="AV91" s="66"/>
      <c r="AW91" s="67"/>
    </row>
    <row r="92" spans="1:54" x14ac:dyDescent="0.2">
      <c r="A92" s="52"/>
      <c r="AG92" s="65"/>
      <c r="AH92" s="66"/>
      <c r="AI92" s="66"/>
      <c r="AJ92" s="66"/>
      <c r="AK92" s="66"/>
      <c r="AL92" s="65"/>
      <c r="AM92" s="65"/>
      <c r="AN92" s="65"/>
      <c r="AO92" s="65"/>
      <c r="AP92" s="65"/>
      <c r="AQ92" s="65"/>
      <c r="AR92" s="66"/>
      <c r="AS92" s="66"/>
      <c r="AT92" s="66"/>
      <c r="AU92" s="66"/>
      <c r="AV92" s="66"/>
      <c r="AW92" s="67"/>
    </row>
    <row r="93" spans="1:54" x14ac:dyDescent="0.2">
      <c r="A93" s="52"/>
      <c r="AG93" s="65"/>
      <c r="AH93" s="66"/>
      <c r="AI93" s="66"/>
      <c r="AJ93" s="66"/>
      <c r="AK93" s="66"/>
      <c r="AL93" s="65"/>
      <c r="AM93" s="65"/>
      <c r="AN93" s="65"/>
      <c r="AO93" s="65"/>
      <c r="AP93" s="65"/>
      <c r="AQ93" s="65"/>
      <c r="AR93" s="66"/>
      <c r="AS93" s="66"/>
      <c r="AT93" s="66"/>
      <c r="AU93" s="66"/>
      <c r="AV93" s="66"/>
      <c r="AW93" s="67"/>
    </row>
    <row r="94" spans="1:54" x14ac:dyDescent="0.2">
      <c r="A94" s="52"/>
      <c r="AG94" s="65"/>
      <c r="AH94" s="66"/>
      <c r="AI94" s="66"/>
      <c r="AJ94" s="66"/>
      <c r="AK94" s="66"/>
      <c r="AL94" s="65"/>
      <c r="AM94" s="65"/>
      <c r="AN94" s="65"/>
      <c r="AO94" s="65"/>
      <c r="AP94" s="65"/>
      <c r="AQ94" s="65"/>
      <c r="AR94" s="66"/>
      <c r="AS94" s="66"/>
      <c r="AT94" s="66"/>
      <c r="AU94" s="66"/>
      <c r="AV94" s="66"/>
      <c r="AW94" s="67"/>
    </row>
    <row r="95" spans="1:54" s="47" customFormat="1" x14ac:dyDescent="0.2">
      <c r="A95" s="54"/>
      <c r="B95" s="58"/>
      <c r="C95" s="58"/>
      <c r="D95" s="58"/>
      <c r="E95" s="58"/>
      <c r="F95" s="58"/>
      <c r="G95" s="58"/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8"/>
      <c r="Z95" s="58"/>
      <c r="AA95" s="58"/>
      <c r="AB95" s="58"/>
      <c r="AC95" s="58"/>
      <c r="AD95" s="58"/>
      <c r="AE95" s="58"/>
      <c r="AF95" s="58"/>
      <c r="AG95" s="68"/>
      <c r="AH95" s="69"/>
      <c r="AI95" s="69"/>
      <c r="AJ95" s="69"/>
      <c r="AK95" s="69"/>
      <c r="AL95" s="68"/>
      <c r="AM95" s="68"/>
      <c r="AN95" s="68"/>
      <c r="AO95" s="68"/>
      <c r="AP95" s="68"/>
      <c r="AQ95" s="68"/>
      <c r="AR95" s="69"/>
      <c r="AS95" s="69"/>
      <c r="AT95" s="69"/>
      <c r="AU95" s="69"/>
      <c r="AV95" s="69"/>
      <c r="AW95" s="72"/>
      <c r="AZ95" s="51"/>
      <c r="BA95" s="51"/>
      <c r="BB95" s="51"/>
    </row>
    <row r="97" spans="1:54" x14ac:dyDescent="0.2">
      <c r="A97" s="47"/>
    </row>
    <row r="98" spans="1:54" x14ac:dyDescent="0.2">
      <c r="A98" s="56"/>
      <c r="B98" s="59"/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  <c r="O98" s="59"/>
      <c r="P98" s="59"/>
      <c r="Q98" s="59"/>
      <c r="R98" s="59"/>
      <c r="S98" s="59"/>
      <c r="T98" s="59"/>
      <c r="U98" s="59"/>
      <c r="V98" s="59"/>
      <c r="W98" s="59"/>
      <c r="X98" s="59"/>
      <c r="Y98" s="59"/>
      <c r="Z98" s="59"/>
      <c r="AA98" s="59"/>
      <c r="AB98" s="59"/>
      <c r="AC98" s="59"/>
      <c r="AD98" s="59"/>
      <c r="AE98" s="59"/>
      <c r="AF98" s="59"/>
      <c r="AG98" s="73"/>
      <c r="AH98" s="71"/>
      <c r="AI98" s="71"/>
      <c r="AJ98" s="71"/>
      <c r="AK98" s="71"/>
      <c r="AL98" s="71"/>
      <c r="AM98" s="71"/>
      <c r="AN98" s="71"/>
      <c r="AO98" s="73"/>
      <c r="AP98" s="73"/>
      <c r="AQ98" s="73"/>
      <c r="AR98" s="71"/>
      <c r="AS98" s="71"/>
      <c r="AT98" s="71"/>
      <c r="AU98" s="71"/>
      <c r="AV98" s="63"/>
      <c r="AW98" s="64"/>
    </row>
    <row r="99" spans="1:54" x14ac:dyDescent="0.2">
      <c r="A99" s="52"/>
      <c r="AG99" s="65"/>
      <c r="AH99" s="66"/>
      <c r="AI99" s="66"/>
      <c r="AJ99" s="66"/>
      <c r="AK99" s="66"/>
      <c r="AL99" s="65"/>
      <c r="AM99" s="65"/>
      <c r="AN99" s="65"/>
      <c r="AO99" s="65"/>
      <c r="AP99" s="65"/>
      <c r="AQ99" s="65"/>
      <c r="AR99" s="66"/>
      <c r="AS99" s="66"/>
      <c r="AT99" s="66"/>
      <c r="AU99" s="66"/>
      <c r="AV99" s="66"/>
      <c r="AW99" s="67"/>
    </row>
    <row r="100" spans="1:54" x14ac:dyDescent="0.2">
      <c r="A100" s="52"/>
      <c r="AG100" s="65"/>
      <c r="AH100" s="66"/>
      <c r="AI100" s="66"/>
      <c r="AJ100" s="66"/>
      <c r="AK100" s="66"/>
      <c r="AL100" s="65"/>
      <c r="AM100" s="65"/>
      <c r="AN100" s="65"/>
      <c r="AO100" s="65"/>
      <c r="AP100" s="65"/>
      <c r="AQ100" s="65"/>
      <c r="AR100" s="66"/>
      <c r="AS100" s="66"/>
      <c r="AT100" s="66"/>
      <c r="AU100" s="66"/>
      <c r="AV100" s="66"/>
      <c r="AW100" s="67"/>
    </row>
    <row r="101" spans="1:54" x14ac:dyDescent="0.2">
      <c r="A101" s="52"/>
      <c r="AG101" s="65"/>
      <c r="AH101" s="66"/>
      <c r="AI101" s="66"/>
      <c r="AJ101" s="66"/>
      <c r="AK101" s="66"/>
      <c r="AL101" s="65"/>
      <c r="AM101" s="65"/>
      <c r="AN101" s="65"/>
      <c r="AO101" s="65"/>
      <c r="AP101" s="65"/>
      <c r="AQ101" s="65"/>
      <c r="AR101" s="66"/>
      <c r="AS101" s="66"/>
      <c r="AT101" s="66"/>
      <c r="AU101" s="66"/>
      <c r="AV101" s="66"/>
      <c r="AW101" s="67"/>
    </row>
    <row r="102" spans="1:54" x14ac:dyDescent="0.2">
      <c r="A102" s="52"/>
      <c r="AG102" s="65"/>
      <c r="AH102" s="66"/>
      <c r="AI102" s="66"/>
      <c r="AJ102" s="66"/>
      <c r="AK102" s="66"/>
      <c r="AL102" s="65"/>
      <c r="AM102" s="65"/>
      <c r="AN102" s="65"/>
      <c r="AO102" s="65"/>
      <c r="AP102" s="65"/>
      <c r="AQ102" s="65"/>
      <c r="AR102" s="66"/>
      <c r="AS102" s="66"/>
      <c r="AT102" s="66"/>
      <c r="AU102" s="66"/>
      <c r="AV102" s="66"/>
      <c r="AW102" s="67"/>
    </row>
    <row r="103" spans="1:54" x14ac:dyDescent="0.2">
      <c r="A103" s="52"/>
      <c r="AG103" s="65"/>
      <c r="AH103" s="66"/>
      <c r="AI103" s="66"/>
      <c r="AJ103" s="66"/>
      <c r="AK103" s="66"/>
      <c r="AL103" s="65"/>
      <c r="AM103" s="65"/>
      <c r="AN103" s="65"/>
      <c r="AO103" s="65"/>
      <c r="AP103" s="65"/>
      <c r="AQ103" s="65"/>
      <c r="AR103" s="66"/>
      <c r="AS103" s="66"/>
      <c r="AT103" s="66"/>
      <c r="AU103" s="66"/>
      <c r="AV103" s="66"/>
      <c r="AW103" s="67"/>
    </row>
    <row r="104" spans="1:54" x14ac:dyDescent="0.2">
      <c r="A104" s="52"/>
      <c r="AG104" s="65"/>
      <c r="AH104" s="66"/>
      <c r="AI104" s="66"/>
      <c r="AJ104" s="66"/>
      <c r="AK104" s="66"/>
      <c r="AL104" s="65"/>
      <c r="AM104" s="65"/>
      <c r="AN104" s="65"/>
      <c r="AO104" s="65"/>
      <c r="AP104" s="65"/>
      <c r="AQ104" s="65"/>
      <c r="AR104" s="66"/>
      <c r="AS104" s="66"/>
      <c r="AT104" s="66"/>
      <c r="AU104" s="66"/>
      <c r="AV104" s="66"/>
      <c r="AW104" s="67"/>
    </row>
    <row r="105" spans="1:54" x14ac:dyDescent="0.2">
      <c r="A105" s="52"/>
      <c r="AG105" s="65"/>
      <c r="AH105" s="66"/>
      <c r="AI105" s="66"/>
      <c r="AJ105" s="66"/>
      <c r="AK105" s="66"/>
      <c r="AL105" s="65"/>
      <c r="AM105" s="65"/>
      <c r="AN105" s="65"/>
      <c r="AO105" s="65"/>
      <c r="AP105" s="65"/>
      <c r="AQ105" s="65"/>
      <c r="AR105" s="66"/>
      <c r="AS105" s="66"/>
      <c r="AT105" s="66"/>
      <c r="AU105" s="66"/>
      <c r="AV105" s="66"/>
      <c r="AW105" s="67"/>
    </row>
    <row r="106" spans="1:54" x14ac:dyDescent="0.2">
      <c r="A106" s="52"/>
      <c r="AG106" s="65"/>
      <c r="AH106" s="66"/>
      <c r="AI106" s="66"/>
      <c r="AJ106" s="66"/>
      <c r="AK106" s="66"/>
      <c r="AL106" s="65"/>
      <c r="AM106" s="65"/>
      <c r="AN106" s="65"/>
      <c r="AO106" s="65"/>
      <c r="AP106" s="65"/>
      <c r="AQ106" s="65"/>
      <c r="AR106" s="66"/>
      <c r="AS106" s="66"/>
      <c r="AT106" s="66"/>
      <c r="AU106" s="66"/>
      <c r="AV106" s="66"/>
      <c r="AW106" s="67"/>
    </row>
    <row r="107" spans="1:54" x14ac:dyDescent="0.2">
      <c r="A107" s="52"/>
      <c r="AG107" s="65"/>
      <c r="AH107" s="66"/>
      <c r="AI107" s="66"/>
      <c r="AJ107" s="66"/>
      <c r="AK107" s="66"/>
      <c r="AL107" s="65"/>
      <c r="AM107" s="65"/>
      <c r="AN107" s="65"/>
      <c r="AO107" s="65"/>
      <c r="AP107" s="65"/>
      <c r="AQ107" s="65"/>
      <c r="AR107" s="66"/>
      <c r="AS107" s="66"/>
      <c r="AT107" s="66"/>
      <c r="AU107" s="66"/>
      <c r="AV107" s="66"/>
      <c r="AW107" s="67"/>
    </row>
    <row r="108" spans="1:54" x14ac:dyDescent="0.2">
      <c r="A108" s="52"/>
      <c r="AG108" s="65"/>
      <c r="AH108" s="66"/>
      <c r="AI108" s="66"/>
      <c r="AJ108" s="66"/>
      <c r="AK108" s="66"/>
      <c r="AL108" s="65"/>
      <c r="AM108" s="65"/>
      <c r="AN108" s="65"/>
      <c r="AO108" s="65"/>
      <c r="AP108" s="65"/>
      <c r="AQ108" s="65"/>
      <c r="AR108" s="66"/>
      <c r="AS108" s="66"/>
      <c r="AT108" s="66"/>
      <c r="AU108" s="66"/>
      <c r="AV108" s="66"/>
      <c r="AW108" s="67"/>
    </row>
    <row r="109" spans="1:54" x14ac:dyDescent="0.2">
      <c r="A109" s="52"/>
      <c r="AG109" s="65"/>
      <c r="AH109" s="66"/>
      <c r="AI109" s="66"/>
      <c r="AJ109" s="66"/>
      <c r="AK109" s="66"/>
      <c r="AL109" s="65"/>
      <c r="AM109" s="65"/>
      <c r="AN109" s="65"/>
      <c r="AO109" s="65"/>
      <c r="AP109" s="65"/>
      <c r="AQ109" s="65"/>
      <c r="AR109" s="66"/>
      <c r="AS109" s="66"/>
      <c r="AT109" s="66"/>
      <c r="AU109" s="66"/>
      <c r="AV109" s="66"/>
      <c r="AW109" s="67"/>
    </row>
    <row r="110" spans="1:54" x14ac:dyDescent="0.2">
      <c r="A110" s="52"/>
      <c r="AG110" s="65"/>
      <c r="AH110" s="66"/>
      <c r="AI110" s="66"/>
      <c r="AJ110" s="66"/>
      <c r="AK110" s="66"/>
      <c r="AL110" s="65"/>
      <c r="AM110" s="65"/>
      <c r="AN110" s="65"/>
      <c r="AO110" s="65"/>
      <c r="AP110" s="65"/>
      <c r="AQ110" s="65"/>
      <c r="AR110" s="66"/>
      <c r="AS110" s="66"/>
      <c r="AT110" s="66"/>
      <c r="AU110" s="66"/>
      <c r="AV110" s="66"/>
      <c r="AW110" s="67"/>
    </row>
    <row r="111" spans="1:54" s="47" customFormat="1" x14ac:dyDescent="0.2">
      <c r="A111" s="54"/>
      <c r="B111" s="58"/>
      <c r="C111" s="58"/>
      <c r="D111" s="58"/>
      <c r="E111" s="58"/>
      <c r="F111" s="58"/>
      <c r="G111" s="58"/>
      <c r="H111" s="58"/>
      <c r="I111" s="58"/>
      <c r="J111" s="58"/>
      <c r="K111" s="58"/>
      <c r="L111" s="58"/>
      <c r="M111" s="58"/>
      <c r="N111" s="58"/>
      <c r="O111" s="58"/>
      <c r="P111" s="58"/>
      <c r="Q111" s="58"/>
      <c r="R111" s="58"/>
      <c r="S111" s="58"/>
      <c r="T111" s="58"/>
      <c r="U111" s="58"/>
      <c r="V111" s="58"/>
      <c r="W111" s="58"/>
      <c r="X111" s="58"/>
      <c r="Y111" s="58"/>
      <c r="Z111" s="58"/>
      <c r="AA111" s="58"/>
      <c r="AB111" s="58"/>
      <c r="AC111" s="58"/>
      <c r="AD111" s="58"/>
      <c r="AE111" s="58"/>
      <c r="AF111" s="58"/>
      <c r="AG111" s="68"/>
      <c r="AH111" s="69"/>
      <c r="AI111" s="69"/>
      <c r="AJ111" s="69"/>
      <c r="AK111" s="69"/>
      <c r="AL111" s="68"/>
      <c r="AM111" s="68"/>
      <c r="AN111" s="68"/>
      <c r="AO111" s="68"/>
      <c r="AP111" s="68"/>
      <c r="AQ111" s="68"/>
      <c r="AR111" s="69"/>
      <c r="AS111" s="69"/>
      <c r="AT111" s="69"/>
      <c r="AU111" s="69"/>
      <c r="AV111" s="69"/>
      <c r="AW111" s="72"/>
      <c r="AZ111" s="51"/>
      <c r="BA111" s="51"/>
      <c r="BB111" s="51"/>
    </row>
    <row r="113" spans="1:49" x14ac:dyDescent="0.2">
      <c r="A113" s="47"/>
    </row>
    <row r="114" spans="1:49" x14ac:dyDescent="0.2">
      <c r="A114" s="56"/>
      <c r="B114" s="59"/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/>
      <c r="P114" s="59"/>
      <c r="Q114" s="59"/>
      <c r="R114" s="59"/>
      <c r="S114" s="59"/>
      <c r="T114" s="59"/>
      <c r="U114" s="59"/>
      <c r="V114" s="59"/>
      <c r="W114" s="59"/>
      <c r="X114" s="59"/>
      <c r="Y114" s="59"/>
      <c r="Z114" s="59"/>
      <c r="AA114" s="59"/>
      <c r="AB114" s="59"/>
      <c r="AC114" s="59"/>
      <c r="AD114" s="59"/>
      <c r="AE114" s="59"/>
      <c r="AF114" s="59"/>
      <c r="AG114" s="73"/>
      <c r="AH114" s="71"/>
      <c r="AI114" s="71"/>
      <c r="AJ114" s="71"/>
      <c r="AK114" s="71"/>
      <c r="AL114" s="71"/>
      <c r="AM114" s="71"/>
      <c r="AN114" s="71"/>
      <c r="AO114" s="73"/>
      <c r="AP114" s="73"/>
      <c r="AQ114" s="73"/>
      <c r="AR114" s="71"/>
      <c r="AS114" s="71"/>
      <c r="AT114" s="71"/>
      <c r="AU114" s="71"/>
      <c r="AV114" s="63"/>
      <c r="AW114" s="64"/>
    </row>
    <row r="115" spans="1:49" x14ac:dyDescent="0.2">
      <c r="A115" s="52"/>
      <c r="AG115" s="65"/>
      <c r="AH115" s="66"/>
      <c r="AI115" s="66"/>
      <c r="AJ115" s="66"/>
      <c r="AK115" s="66"/>
      <c r="AL115" s="65"/>
      <c r="AM115" s="65"/>
      <c r="AN115" s="65"/>
      <c r="AO115" s="65"/>
      <c r="AP115" s="65"/>
      <c r="AQ115" s="65"/>
      <c r="AR115" s="66"/>
      <c r="AS115" s="66"/>
      <c r="AT115" s="66"/>
      <c r="AU115" s="66"/>
      <c r="AV115" s="66"/>
      <c r="AW115" s="67"/>
    </row>
    <row r="116" spans="1:49" x14ac:dyDescent="0.2">
      <c r="A116" s="52"/>
      <c r="AG116" s="65"/>
      <c r="AH116" s="66"/>
      <c r="AI116" s="66"/>
      <c r="AJ116" s="66"/>
      <c r="AK116" s="66"/>
      <c r="AL116" s="65"/>
      <c r="AM116" s="65"/>
      <c r="AN116" s="65"/>
      <c r="AO116" s="65"/>
      <c r="AP116" s="65"/>
      <c r="AQ116" s="65"/>
      <c r="AR116" s="66"/>
      <c r="AS116" s="66"/>
      <c r="AT116" s="66"/>
      <c r="AU116" s="66"/>
      <c r="AV116" s="66"/>
      <c r="AW116" s="67"/>
    </row>
    <row r="117" spans="1:49" x14ac:dyDescent="0.2">
      <c r="A117" s="52"/>
      <c r="AG117" s="65"/>
      <c r="AH117" s="66"/>
      <c r="AI117" s="66"/>
      <c r="AJ117" s="66"/>
      <c r="AK117" s="66"/>
      <c r="AL117" s="65"/>
      <c r="AM117" s="65"/>
      <c r="AN117" s="65"/>
      <c r="AO117" s="65"/>
      <c r="AP117" s="65"/>
      <c r="AQ117" s="65"/>
      <c r="AR117" s="66"/>
      <c r="AS117" s="66"/>
      <c r="AT117" s="66"/>
      <c r="AU117" s="66"/>
      <c r="AV117" s="66"/>
      <c r="AW117" s="67"/>
    </row>
    <row r="118" spans="1:49" x14ac:dyDescent="0.2">
      <c r="A118" s="52"/>
      <c r="AG118" s="65"/>
      <c r="AH118" s="66"/>
      <c r="AI118" s="66"/>
      <c r="AJ118" s="66"/>
      <c r="AK118" s="66"/>
      <c r="AL118" s="65"/>
      <c r="AM118" s="65"/>
      <c r="AN118" s="65"/>
      <c r="AO118" s="65"/>
      <c r="AP118" s="65"/>
      <c r="AQ118" s="65"/>
      <c r="AR118" s="66"/>
      <c r="AS118" s="66"/>
      <c r="AT118" s="66"/>
      <c r="AU118" s="66"/>
      <c r="AV118" s="66"/>
      <c r="AW118" s="67"/>
    </row>
    <row r="119" spans="1:49" x14ac:dyDescent="0.2">
      <c r="A119" s="52"/>
      <c r="AG119" s="65"/>
      <c r="AH119" s="66"/>
      <c r="AI119" s="66"/>
      <c r="AJ119" s="66"/>
      <c r="AK119" s="66"/>
      <c r="AL119" s="65"/>
      <c r="AM119" s="65"/>
      <c r="AN119" s="65"/>
      <c r="AO119" s="65"/>
      <c r="AP119" s="65"/>
      <c r="AQ119" s="65"/>
      <c r="AR119" s="66"/>
      <c r="AS119" s="66"/>
      <c r="AT119" s="66"/>
      <c r="AU119" s="66"/>
      <c r="AV119" s="66"/>
      <c r="AW119" s="67"/>
    </row>
    <row r="120" spans="1:49" x14ac:dyDescent="0.2">
      <c r="A120" s="52"/>
      <c r="AG120" s="65"/>
      <c r="AH120" s="66"/>
      <c r="AI120" s="66"/>
      <c r="AJ120" s="66"/>
      <c r="AK120" s="66"/>
      <c r="AL120" s="65"/>
      <c r="AM120" s="65"/>
      <c r="AN120" s="65"/>
      <c r="AO120" s="65"/>
      <c r="AP120" s="65"/>
      <c r="AQ120" s="65"/>
      <c r="AR120" s="66"/>
      <c r="AS120" s="66"/>
      <c r="AT120" s="66"/>
      <c r="AU120" s="66"/>
      <c r="AV120" s="66"/>
      <c r="AW120" s="67"/>
    </row>
    <row r="121" spans="1:49" x14ac:dyDescent="0.2">
      <c r="A121" s="52"/>
      <c r="AG121" s="65"/>
      <c r="AH121" s="66"/>
      <c r="AI121" s="66"/>
      <c r="AJ121" s="66"/>
      <c r="AK121" s="66"/>
      <c r="AL121" s="65"/>
      <c r="AM121" s="65"/>
      <c r="AN121" s="65"/>
      <c r="AO121" s="65"/>
      <c r="AP121" s="65"/>
      <c r="AQ121" s="65"/>
      <c r="AR121" s="66"/>
      <c r="AS121" s="66"/>
      <c r="AT121" s="66"/>
      <c r="AU121" s="66"/>
      <c r="AV121" s="66"/>
      <c r="AW121" s="67"/>
    </row>
    <row r="122" spans="1:49" x14ac:dyDescent="0.2">
      <c r="A122" s="52"/>
      <c r="AG122" s="65"/>
      <c r="AH122" s="66"/>
      <c r="AI122" s="66"/>
      <c r="AJ122" s="66"/>
      <c r="AK122" s="66"/>
      <c r="AL122" s="65"/>
      <c r="AM122" s="65"/>
      <c r="AN122" s="65"/>
      <c r="AO122" s="65"/>
      <c r="AP122" s="65"/>
      <c r="AQ122" s="65"/>
      <c r="AR122" s="66"/>
      <c r="AS122" s="66"/>
      <c r="AT122" s="66"/>
      <c r="AU122" s="66"/>
      <c r="AV122" s="66"/>
      <c r="AW122" s="67"/>
    </row>
    <row r="123" spans="1:49" x14ac:dyDescent="0.2">
      <c r="A123" s="52"/>
      <c r="AG123" s="65"/>
      <c r="AH123" s="66"/>
      <c r="AI123" s="66"/>
      <c r="AJ123" s="66"/>
      <c r="AK123" s="66"/>
      <c r="AL123" s="65"/>
      <c r="AM123" s="65"/>
      <c r="AN123" s="65"/>
      <c r="AO123" s="65"/>
      <c r="AP123" s="65"/>
      <c r="AQ123" s="65"/>
      <c r="AR123" s="66"/>
      <c r="AS123" s="66"/>
      <c r="AT123" s="66"/>
      <c r="AU123" s="66"/>
      <c r="AV123" s="66"/>
      <c r="AW123" s="67"/>
    </row>
    <row r="124" spans="1:49" x14ac:dyDescent="0.2">
      <c r="A124" s="52"/>
      <c r="AG124" s="65"/>
      <c r="AH124" s="66"/>
      <c r="AI124" s="66"/>
      <c r="AJ124" s="66"/>
      <c r="AK124" s="66"/>
      <c r="AL124" s="65"/>
      <c r="AM124" s="65"/>
      <c r="AN124" s="65"/>
      <c r="AO124" s="65"/>
      <c r="AP124" s="65"/>
      <c r="AQ124" s="65"/>
      <c r="AR124" s="66"/>
      <c r="AS124" s="66"/>
      <c r="AT124" s="66"/>
      <c r="AU124" s="66"/>
      <c r="AV124" s="66"/>
      <c r="AW124" s="67"/>
    </row>
    <row r="125" spans="1:49" x14ac:dyDescent="0.2">
      <c r="A125" s="52"/>
      <c r="AG125" s="65"/>
      <c r="AH125" s="66"/>
      <c r="AI125" s="66"/>
      <c r="AJ125" s="66"/>
      <c r="AK125" s="66"/>
      <c r="AL125" s="65"/>
      <c r="AM125" s="65"/>
      <c r="AN125" s="65"/>
      <c r="AO125" s="65"/>
      <c r="AP125" s="65"/>
      <c r="AQ125" s="65"/>
      <c r="AR125" s="66"/>
      <c r="AS125" s="66"/>
      <c r="AT125" s="66"/>
      <c r="AU125" s="66"/>
      <c r="AV125" s="66"/>
      <c r="AW125" s="67"/>
    </row>
    <row r="126" spans="1:49" x14ac:dyDescent="0.2">
      <c r="A126" s="52"/>
      <c r="AG126" s="65"/>
      <c r="AH126" s="66"/>
      <c r="AI126" s="66"/>
      <c r="AJ126" s="66"/>
      <c r="AK126" s="66"/>
      <c r="AL126" s="65"/>
      <c r="AM126" s="65"/>
      <c r="AN126" s="65"/>
      <c r="AO126" s="65"/>
      <c r="AP126" s="65"/>
      <c r="AQ126" s="65"/>
      <c r="AR126" s="66"/>
      <c r="AS126" s="66"/>
      <c r="AT126" s="66"/>
      <c r="AU126" s="66"/>
      <c r="AV126" s="66"/>
      <c r="AW126" s="67"/>
    </row>
    <row r="127" spans="1:49" x14ac:dyDescent="0.2">
      <c r="A127" s="54"/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  <c r="AF127" s="58"/>
      <c r="AG127" s="68"/>
      <c r="AH127" s="69"/>
      <c r="AI127" s="69"/>
      <c r="AJ127" s="69"/>
      <c r="AK127" s="69"/>
      <c r="AL127" s="68"/>
      <c r="AM127" s="68"/>
      <c r="AN127" s="68"/>
      <c r="AO127" s="68"/>
      <c r="AP127" s="68"/>
      <c r="AQ127" s="68"/>
      <c r="AR127" s="69"/>
      <c r="AS127" s="69"/>
      <c r="AT127" s="69"/>
      <c r="AU127" s="69"/>
      <c r="AV127" s="69"/>
      <c r="AW127" s="70"/>
    </row>
    <row r="129" spans="1:54" x14ac:dyDescent="0.2">
      <c r="A129" s="47"/>
    </row>
    <row r="130" spans="1:54" x14ac:dyDescent="0.2">
      <c r="A130" s="56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  <c r="Y130" s="59"/>
      <c r="Z130" s="59"/>
      <c r="AA130" s="59"/>
      <c r="AB130" s="59"/>
      <c r="AC130" s="59"/>
      <c r="AD130" s="59"/>
      <c r="AE130" s="59"/>
      <c r="AF130" s="59"/>
      <c r="AG130" s="73"/>
      <c r="AH130" s="71"/>
      <c r="AI130" s="71"/>
      <c r="AJ130" s="71"/>
      <c r="AK130" s="71"/>
      <c r="AL130" s="71"/>
      <c r="AM130" s="71"/>
      <c r="AN130" s="71"/>
      <c r="AO130" s="73"/>
      <c r="AP130" s="73"/>
      <c r="AQ130" s="73"/>
      <c r="AR130" s="71"/>
      <c r="AS130" s="71"/>
      <c r="AT130" s="71"/>
      <c r="AU130" s="71"/>
      <c r="AV130" s="63"/>
      <c r="AW130" s="64"/>
    </row>
    <row r="131" spans="1:54" x14ac:dyDescent="0.2">
      <c r="A131" s="52"/>
      <c r="AG131" s="65"/>
      <c r="AH131" s="66"/>
      <c r="AI131" s="66"/>
      <c r="AJ131" s="66"/>
      <c r="AK131" s="66"/>
      <c r="AL131" s="65"/>
      <c r="AM131" s="65"/>
      <c r="AN131" s="65"/>
      <c r="AO131" s="65"/>
      <c r="AP131" s="65"/>
      <c r="AQ131" s="65"/>
      <c r="AR131" s="66"/>
      <c r="AS131" s="66"/>
      <c r="AT131" s="66"/>
      <c r="AU131" s="66"/>
      <c r="AV131" s="66"/>
      <c r="AW131" s="67"/>
    </row>
    <row r="132" spans="1:54" x14ac:dyDescent="0.2">
      <c r="A132" s="52"/>
      <c r="AG132" s="65"/>
      <c r="AH132" s="66"/>
      <c r="AI132" s="66"/>
      <c r="AJ132" s="66"/>
      <c r="AK132" s="66"/>
      <c r="AL132" s="65"/>
      <c r="AM132" s="65"/>
      <c r="AN132" s="65"/>
      <c r="AO132" s="65"/>
      <c r="AP132" s="65"/>
      <c r="AQ132" s="65"/>
      <c r="AR132" s="66"/>
      <c r="AS132" s="66"/>
      <c r="AT132" s="66"/>
      <c r="AU132" s="66"/>
      <c r="AV132" s="66"/>
      <c r="AW132" s="67"/>
    </row>
    <row r="133" spans="1:54" x14ac:dyDescent="0.2">
      <c r="A133" s="52"/>
      <c r="AG133" s="65"/>
      <c r="AH133" s="66"/>
      <c r="AI133" s="66"/>
      <c r="AJ133" s="66"/>
      <c r="AK133" s="66"/>
      <c r="AL133" s="65"/>
      <c r="AM133" s="65"/>
      <c r="AN133" s="65"/>
      <c r="AO133" s="65"/>
      <c r="AP133" s="65"/>
      <c r="AQ133" s="65"/>
      <c r="AR133" s="66"/>
      <c r="AS133" s="66"/>
      <c r="AT133" s="66"/>
      <c r="AU133" s="66"/>
      <c r="AV133" s="66"/>
      <c r="AW133" s="67"/>
    </row>
    <row r="134" spans="1:54" x14ac:dyDescent="0.2">
      <c r="A134" s="52"/>
      <c r="AG134" s="65"/>
      <c r="AH134" s="66"/>
      <c r="AI134" s="66"/>
      <c r="AJ134" s="66"/>
      <c r="AK134" s="66"/>
      <c r="AL134" s="65"/>
      <c r="AM134" s="65"/>
      <c r="AN134" s="65"/>
      <c r="AO134" s="65"/>
      <c r="AP134" s="65"/>
      <c r="AQ134" s="65"/>
      <c r="AR134" s="66"/>
      <c r="AS134" s="66"/>
      <c r="AT134" s="66"/>
      <c r="AU134" s="66"/>
      <c r="AV134" s="66"/>
      <c r="AW134" s="67"/>
    </row>
    <row r="135" spans="1:54" x14ac:dyDescent="0.2">
      <c r="A135" s="52"/>
      <c r="AG135" s="65"/>
      <c r="AH135" s="66"/>
      <c r="AI135" s="66"/>
      <c r="AJ135" s="66"/>
      <c r="AK135" s="66"/>
      <c r="AL135" s="65"/>
      <c r="AM135" s="65"/>
      <c r="AN135" s="65"/>
      <c r="AO135" s="65"/>
      <c r="AP135" s="65"/>
      <c r="AQ135" s="65"/>
      <c r="AR135" s="66"/>
      <c r="AS135" s="66"/>
      <c r="AT135" s="66"/>
      <c r="AU135" s="66"/>
      <c r="AV135" s="66"/>
      <c r="AW135" s="67"/>
    </row>
    <row r="136" spans="1:54" x14ac:dyDescent="0.2">
      <c r="A136" s="52"/>
      <c r="AG136" s="65"/>
      <c r="AH136" s="66"/>
      <c r="AI136" s="66"/>
      <c r="AJ136" s="66"/>
      <c r="AK136" s="66"/>
      <c r="AL136" s="65"/>
      <c r="AM136" s="65"/>
      <c r="AN136" s="65"/>
      <c r="AO136" s="65"/>
      <c r="AP136" s="65"/>
      <c r="AQ136" s="65"/>
      <c r="AR136" s="66"/>
      <c r="AS136" s="66"/>
      <c r="AT136" s="66"/>
      <c r="AU136" s="66"/>
      <c r="AV136" s="66"/>
      <c r="AW136" s="67"/>
    </row>
    <row r="137" spans="1:54" x14ac:dyDescent="0.2">
      <c r="A137" s="52"/>
      <c r="AG137" s="65"/>
      <c r="AH137" s="66"/>
      <c r="AI137" s="66"/>
      <c r="AJ137" s="66"/>
      <c r="AK137" s="66"/>
      <c r="AL137" s="65"/>
      <c r="AM137" s="65"/>
      <c r="AN137" s="65"/>
      <c r="AO137" s="65"/>
      <c r="AP137" s="65"/>
      <c r="AQ137" s="65"/>
      <c r="AR137" s="66"/>
      <c r="AS137" s="66"/>
      <c r="AT137" s="66"/>
      <c r="AU137" s="66"/>
      <c r="AV137" s="66"/>
      <c r="AW137" s="67"/>
    </row>
    <row r="138" spans="1:54" x14ac:dyDescent="0.2">
      <c r="A138" s="52"/>
      <c r="AG138" s="65"/>
      <c r="AH138" s="66"/>
      <c r="AI138" s="66"/>
      <c r="AJ138" s="66"/>
      <c r="AK138" s="66"/>
      <c r="AL138" s="65"/>
      <c r="AM138" s="65"/>
      <c r="AN138" s="65"/>
      <c r="AO138" s="65"/>
      <c r="AP138" s="65"/>
      <c r="AQ138" s="65"/>
      <c r="AR138" s="66"/>
      <c r="AS138" s="66"/>
      <c r="AT138" s="66"/>
      <c r="AU138" s="66"/>
      <c r="AV138" s="66"/>
      <c r="AW138" s="67"/>
    </row>
    <row r="139" spans="1:54" x14ac:dyDescent="0.2">
      <c r="A139" s="52"/>
      <c r="AG139" s="65"/>
      <c r="AH139" s="66"/>
      <c r="AI139" s="66"/>
      <c r="AJ139" s="66"/>
      <c r="AK139" s="66"/>
      <c r="AL139" s="65"/>
      <c r="AM139" s="65"/>
      <c r="AN139" s="65"/>
      <c r="AO139" s="65"/>
      <c r="AP139" s="65"/>
      <c r="AQ139" s="65"/>
      <c r="AR139" s="66"/>
      <c r="AS139" s="66"/>
      <c r="AT139" s="66"/>
      <c r="AU139" s="66"/>
      <c r="AV139" s="66"/>
      <c r="AW139" s="67"/>
    </row>
    <row r="140" spans="1:54" x14ac:dyDescent="0.2">
      <c r="A140" s="52"/>
      <c r="AG140" s="65"/>
      <c r="AH140" s="66"/>
      <c r="AI140" s="66"/>
      <c r="AJ140" s="66"/>
      <c r="AK140" s="66"/>
      <c r="AL140" s="65"/>
      <c r="AM140" s="65"/>
      <c r="AN140" s="65"/>
      <c r="AO140" s="65"/>
      <c r="AP140" s="65"/>
      <c r="AQ140" s="65"/>
      <c r="AR140" s="66"/>
      <c r="AS140" s="66"/>
      <c r="AT140" s="66"/>
      <c r="AU140" s="66"/>
      <c r="AV140" s="66"/>
      <c r="AW140" s="67"/>
    </row>
    <row r="141" spans="1:54" x14ac:dyDescent="0.2">
      <c r="A141" s="52"/>
      <c r="AG141" s="65"/>
      <c r="AH141" s="66"/>
      <c r="AI141" s="66"/>
      <c r="AJ141" s="66"/>
      <c r="AK141" s="66"/>
      <c r="AL141" s="65"/>
      <c r="AM141" s="65"/>
      <c r="AN141" s="65"/>
      <c r="AO141" s="65"/>
      <c r="AP141" s="65"/>
      <c r="AQ141" s="65"/>
      <c r="AR141" s="66"/>
      <c r="AS141" s="66"/>
      <c r="AT141" s="66"/>
      <c r="AU141" s="66"/>
      <c r="AV141" s="66"/>
      <c r="AW141" s="67"/>
    </row>
    <row r="142" spans="1:54" x14ac:dyDescent="0.2">
      <c r="A142" s="52"/>
      <c r="AG142" s="65"/>
      <c r="AH142" s="66"/>
      <c r="AI142" s="66"/>
      <c r="AJ142" s="66"/>
      <c r="AK142" s="66"/>
      <c r="AL142" s="65"/>
      <c r="AM142" s="65"/>
      <c r="AN142" s="65"/>
      <c r="AO142" s="65"/>
      <c r="AP142" s="65"/>
      <c r="AQ142" s="65"/>
      <c r="AR142" s="66"/>
      <c r="AS142" s="66"/>
      <c r="AT142" s="66"/>
      <c r="AU142" s="66"/>
      <c r="AV142" s="66"/>
      <c r="AW142" s="67"/>
    </row>
    <row r="143" spans="1:54" s="47" customFormat="1" x14ac:dyDescent="0.2">
      <c r="A143" s="54"/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  <c r="AF143" s="58"/>
      <c r="AG143" s="68"/>
      <c r="AH143" s="69"/>
      <c r="AI143" s="69"/>
      <c r="AJ143" s="69"/>
      <c r="AK143" s="69"/>
      <c r="AL143" s="68"/>
      <c r="AM143" s="68"/>
      <c r="AN143" s="68"/>
      <c r="AO143" s="68"/>
      <c r="AP143" s="68"/>
      <c r="AQ143" s="68"/>
      <c r="AR143" s="69"/>
      <c r="AS143" s="69"/>
      <c r="AT143" s="69"/>
      <c r="AU143" s="69"/>
      <c r="AV143" s="69"/>
      <c r="AW143" s="70"/>
      <c r="AZ143" s="51"/>
      <c r="BA143" s="51"/>
      <c r="BB143" s="51"/>
    </row>
    <row r="145" spans="1:54" x14ac:dyDescent="0.2">
      <c r="A145" s="47"/>
    </row>
    <row r="146" spans="1:54" x14ac:dyDescent="0.2">
      <c r="A146" s="56"/>
      <c r="B146" s="59"/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  <c r="O146" s="59"/>
      <c r="P146" s="59"/>
      <c r="Q146" s="59"/>
      <c r="R146" s="59"/>
      <c r="S146" s="59"/>
      <c r="T146" s="59"/>
      <c r="U146" s="59"/>
      <c r="V146" s="59"/>
      <c r="W146" s="59"/>
      <c r="X146" s="59"/>
      <c r="Y146" s="59"/>
      <c r="Z146" s="59"/>
      <c r="AA146" s="59"/>
      <c r="AB146" s="59"/>
      <c r="AC146" s="59"/>
      <c r="AD146" s="59"/>
      <c r="AE146" s="59"/>
      <c r="AF146" s="59"/>
      <c r="AG146" s="73"/>
      <c r="AH146" s="71"/>
      <c r="AI146" s="71"/>
      <c r="AJ146" s="71"/>
      <c r="AK146" s="71"/>
      <c r="AL146" s="71"/>
      <c r="AM146" s="71"/>
      <c r="AN146" s="71"/>
      <c r="AO146" s="73"/>
      <c r="AP146" s="73"/>
      <c r="AQ146" s="73"/>
      <c r="AR146" s="71"/>
      <c r="AS146" s="71"/>
      <c r="AT146" s="71"/>
      <c r="AU146" s="71"/>
      <c r="AV146" s="63"/>
      <c r="AW146" s="64"/>
    </row>
    <row r="147" spans="1:54" x14ac:dyDescent="0.2">
      <c r="A147" s="52"/>
      <c r="AG147" s="65"/>
      <c r="AH147" s="66"/>
      <c r="AI147" s="66"/>
      <c r="AJ147" s="66"/>
      <c r="AK147" s="66"/>
      <c r="AL147" s="65"/>
      <c r="AM147" s="65"/>
      <c r="AN147" s="65"/>
      <c r="AO147" s="65"/>
      <c r="AP147" s="65"/>
      <c r="AQ147" s="65"/>
      <c r="AR147" s="66"/>
      <c r="AS147" s="66"/>
      <c r="AT147" s="66"/>
      <c r="AU147" s="66"/>
      <c r="AV147" s="66"/>
      <c r="AW147" s="67"/>
    </row>
    <row r="148" spans="1:54" x14ac:dyDescent="0.2">
      <c r="A148" s="52"/>
      <c r="AG148" s="65"/>
      <c r="AH148" s="66"/>
      <c r="AI148" s="66"/>
      <c r="AJ148" s="66"/>
      <c r="AK148" s="66"/>
      <c r="AL148" s="65"/>
      <c r="AM148" s="65"/>
      <c r="AN148" s="65"/>
      <c r="AO148" s="65"/>
      <c r="AP148" s="65"/>
      <c r="AQ148" s="65"/>
      <c r="AR148" s="66"/>
      <c r="AS148" s="66"/>
      <c r="AT148" s="66"/>
      <c r="AU148" s="66"/>
      <c r="AV148" s="66"/>
      <c r="AW148" s="67"/>
    </row>
    <row r="149" spans="1:54" x14ac:dyDescent="0.2">
      <c r="A149" s="52"/>
      <c r="AG149" s="65"/>
      <c r="AH149" s="66"/>
      <c r="AI149" s="66"/>
      <c r="AJ149" s="66"/>
      <c r="AK149" s="66"/>
      <c r="AL149" s="65"/>
      <c r="AM149" s="65"/>
      <c r="AN149" s="65"/>
      <c r="AO149" s="65"/>
      <c r="AP149" s="65"/>
      <c r="AQ149" s="65"/>
      <c r="AR149" s="66"/>
      <c r="AS149" s="66"/>
      <c r="AT149" s="66"/>
      <c r="AU149" s="66"/>
      <c r="AV149" s="66"/>
      <c r="AW149" s="67"/>
    </row>
    <row r="150" spans="1:54" x14ac:dyDescent="0.2">
      <c r="A150" s="52"/>
      <c r="AG150" s="65"/>
      <c r="AH150" s="66"/>
      <c r="AI150" s="66"/>
      <c r="AJ150" s="66"/>
      <c r="AK150" s="66"/>
      <c r="AL150" s="65"/>
      <c r="AM150" s="65"/>
      <c r="AN150" s="65"/>
      <c r="AO150" s="65"/>
      <c r="AP150" s="65"/>
      <c r="AQ150" s="65"/>
      <c r="AR150" s="66"/>
      <c r="AS150" s="66"/>
      <c r="AT150" s="66"/>
      <c r="AU150" s="66"/>
      <c r="AV150" s="66"/>
      <c r="AW150" s="67"/>
    </row>
    <row r="151" spans="1:54" x14ac:dyDescent="0.2">
      <c r="A151" s="52"/>
      <c r="AG151" s="65"/>
      <c r="AH151" s="66"/>
      <c r="AI151" s="66"/>
      <c r="AJ151" s="66"/>
      <c r="AK151" s="66"/>
      <c r="AL151" s="65"/>
      <c r="AM151" s="65"/>
      <c r="AN151" s="65"/>
      <c r="AO151" s="65"/>
      <c r="AP151" s="65"/>
      <c r="AQ151" s="65"/>
      <c r="AR151" s="66"/>
      <c r="AS151" s="66"/>
      <c r="AT151" s="66"/>
      <c r="AU151" s="66"/>
      <c r="AV151" s="66"/>
      <c r="AW151" s="67"/>
    </row>
    <row r="152" spans="1:54" x14ac:dyDescent="0.2">
      <c r="A152" s="52"/>
      <c r="AG152" s="65"/>
      <c r="AH152" s="66"/>
      <c r="AI152" s="66"/>
      <c r="AJ152" s="66"/>
      <c r="AK152" s="66"/>
      <c r="AL152" s="65"/>
      <c r="AM152" s="65"/>
      <c r="AN152" s="65"/>
      <c r="AO152" s="65"/>
      <c r="AP152" s="65"/>
      <c r="AQ152" s="65"/>
      <c r="AR152" s="66"/>
      <c r="AS152" s="66"/>
      <c r="AT152" s="66"/>
      <c r="AU152" s="66"/>
      <c r="AV152" s="66"/>
      <c r="AW152" s="67"/>
    </row>
    <row r="153" spans="1:54" x14ac:dyDescent="0.2">
      <c r="A153" s="52"/>
      <c r="AG153" s="65"/>
      <c r="AH153" s="66"/>
      <c r="AI153" s="66"/>
      <c r="AJ153" s="66"/>
      <c r="AK153" s="66"/>
      <c r="AL153" s="65"/>
      <c r="AM153" s="65"/>
      <c r="AN153" s="65"/>
      <c r="AO153" s="65"/>
      <c r="AP153" s="65"/>
      <c r="AQ153" s="65"/>
      <c r="AR153" s="66"/>
      <c r="AS153" s="66"/>
      <c r="AT153" s="66"/>
      <c r="AU153" s="66"/>
      <c r="AV153" s="66"/>
      <c r="AW153" s="67"/>
    </row>
    <row r="154" spans="1:54" x14ac:dyDescent="0.2">
      <c r="A154" s="52"/>
      <c r="AG154" s="65"/>
      <c r="AH154" s="66"/>
      <c r="AI154" s="66"/>
      <c r="AJ154" s="66"/>
      <c r="AK154" s="66"/>
      <c r="AL154" s="65"/>
      <c r="AM154" s="65"/>
      <c r="AN154" s="65"/>
      <c r="AO154" s="65"/>
      <c r="AP154" s="65"/>
      <c r="AQ154" s="65"/>
      <c r="AR154" s="66"/>
      <c r="AS154" s="66"/>
      <c r="AT154" s="66"/>
      <c r="AU154" s="66"/>
      <c r="AV154" s="66"/>
      <c r="AW154" s="67"/>
    </row>
    <row r="155" spans="1:54" x14ac:dyDescent="0.2">
      <c r="A155" s="52"/>
      <c r="AG155" s="65"/>
      <c r="AH155" s="66"/>
      <c r="AI155" s="66"/>
      <c r="AJ155" s="66"/>
      <c r="AK155" s="66"/>
      <c r="AL155" s="65"/>
      <c r="AM155" s="65"/>
      <c r="AN155" s="65"/>
      <c r="AO155" s="65"/>
      <c r="AP155" s="65"/>
      <c r="AQ155" s="65"/>
      <c r="AR155" s="66"/>
      <c r="AS155" s="66"/>
      <c r="AT155" s="66"/>
      <c r="AU155" s="66"/>
      <c r="AV155" s="66"/>
      <c r="AW155" s="67"/>
    </row>
    <row r="156" spans="1:54" x14ac:dyDescent="0.2">
      <c r="A156" s="52"/>
      <c r="AG156" s="65"/>
      <c r="AH156" s="66"/>
      <c r="AI156" s="66"/>
      <c r="AJ156" s="66"/>
      <c r="AK156" s="66"/>
      <c r="AL156" s="65"/>
      <c r="AM156" s="65"/>
      <c r="AN156" s="65"/>
      <c r="AO156" s="65"/>
      <c r="AP156" s="65"/>
      <c r="AQ156" s="65"/>
      <c r="AR156" s="66"/>
      <c r="AS156" s="66"/>
      <c r="AT156" s="66"/>
      <c r="AU156" s="66"/>
      <c r="AV156" s="66"/>
      <c r="AW156" s="67"/>
    </row>
    <row r="157" spans="1:54" x14ac:dyDescent="0.2">
      <c r="A157" s="52"/>
      <c r="AG157" s="65"/>
      <c r="AH157" s="66"/>
      <c r="AI157" s="66"/>
      <c r="AJ157" s="66"/>
      <c r="AK157" s="66"/>
      <c r="AL157" s="65"/>
      <c r="AM157" s="65"/>
      <c r="AN157" s="65"/>
      <c r="AO157" s="65"/>
      <c r="AP157" s="65"/>
      <c r="AQ157" s="65"/>
      <c r="AR157" s="66"/>
      <c r="AS157" s="66"/>
      <c r="AT157" s="66"/>
      <c r="AU157" s="66"/>
      <c r="AV157" s="66"/>
      <c r="AW157" s="67"/>
    </row>
    <row r="158" spans="1:54" x14ac:dyDescent="0.2">
      <c r="A158" s="52"/>
      <c r="AG158" s="65"/>
      <c r="AH158" s="66"/>
      <c r="AI158" s="66"/>
      <c r="AJ158" s="66"/>
      <c r="AK158" s="66"/>
      <c r="AL158" s="65"/>
      <c r="AM158" s="65"/>
      <c r="AN158" s="65"/>
      <c r="AO158" s="65"/>
      <c r="AP158" s="65"/>
      <c r="AQ158" s="65"/>
      <c r="AR158" s="66"/>
      <c r="AS158" s="66"/>
      <c r="AT158" s="66"/>
      <c r="AU158" s="66"/>
      <c r="AV158" s="66"/>
      <c r="AW158" s="67"/>
    </row>
    <row r="159" spans="1:54" s="47" customFormat="1" x14ac:dyDescent="0.2">
      <c r="A159" s="54"/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  <c r="AF159" s="58"/>
      <c r="AG159" s="68"/>
      <c r="AH159" s="69"/>
      <c r="AI159" s="69"/>
      <c r="AJ159" s="69"/>
      <c r="AK159" s="69"/>
      <c r="AL159" s="68"/>
      <c r="AM159" s="68"/>
      <c r="AN159" s="68"/>
      <c r="AO159" s="68"/>
      <c r="AP159" s="68"/>
      <c r="AQ159" s="68"/>
      <c r="AR159" s="69"/>
      <c r="AS159" s="69"/>
      <c r="AT159" s="69"/>
      <c r="AU159" s="69"/>
      <c r="AV159" s="69"/>
      <c r="AW159" s="70"/>
      <c r="AZ159" s="51"/>
      <c r="BA159" s="51"/>
      <c r="BB159" s="51"/>
    </row>
    <row r="161" spans="1:54" x14ac:dyDescent="0.2">
      <c r="A161" s="47"/>
    </row>
    <row r="162" spans="1:54" x14ac:dyDescent="0.2">
      <c r="A162" s="56"/>
      <c r="B162" s="59"/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  <c r="O162" s="59"/>
      <c r="P162" s="59"/>
      <c r="Q162" s="59"/>
      <c r="R162" s="59"/>
      <c r="S162" s="59"/>
      <c r="T162" s="59"/>
      <c r="U162" s="59"/>
      <c r="V162" s="59"/>
      <c r="W162" s="59"/>
      <c r="X162" s="59"/>
      <c r="Y162" s="59"/>
      <c r="Z162" s="59"/>
      <c r="AA162" s="59"/>
      <c r="AB162" s="59"/>
      <c r="AC162" s="59"/>
      <c r="AD162" s="59"/>
      <c r="AE162" s="59"/>
      <c r="AF162" s="59"/>
      <c r="AG162" s="73"/>
      <c r="AH162" s="71"/>
      <c r="AI162" s="71"/>
      <c r="AJ162" s="71"/>
      <c r="AK162" s="71"/>
      <c r="AL162" s="71"/>
      <c r="AM162" s="71"/>
      <c r="AN162" s="71"/>
      <c r="AO162" s="73"/>
      <c r="AP162" s="73"/>
      <c r="AQ162" s="73"/>
      <c r="AR162" s="71"/>
      <c r="AS162" s="71"/>
      <c r="AT162" s="71"/>
      <c r="AU162" s="71"/>
      <c r="AV162" s="63"/>
      <c r="AW162" s="64"/>
    </row>
    <row r="163" spans="1:54" x14ac:dyDescent="0.2">
      <c r="A163" s="52"/>
      <c r="AG163" s="65"/>
      <c r="AH163" s="66"/>
      <c r="AI163" s="66"/>
      <c r="AJ163" s="66"/>
      <c r="AK163" s="66"/>
      <c r="AL163" s="65"/>
      <c r="AM163" s="65"/>
      <c r="AN163" s="65"/>
      <c r="AO163" s="65"/>
      <c r="AP163" s="65"/>
      <c r="AQ163" s="65"/>
      <c r="AR163" s="66"/>
      <c r="AS163" s="66"/>
      <c r="AT163" s="66"/>
      <c r="AU163" s="66"/>
      <c r="AV163" s="66"/>
      <c r="AW163" s="67"/>
    </row>
    <row r="164" spans="1:54" x14ac:dyDescent="0.2">
      <c r="A164" s="52"/>
      <c r="AG164" s="65"/>
      <c r="AH164" s="66"/>
      <c r="AI164" s="66"/>
      <c r="AJ164" s="66"/>
      <c r="AK164" s="66"/>
      <c r="AL164" s="65"/>
      <c r="AM164" s="65"/>
      <c r="AN164" s="65"/>
      <c r="AO164" s="65"/>
      <c r="AP164" s="65"/>
      <c r="AQ164" s="65"/>
      <c r="AR164" s="66"/>
      <c r="AS164" s="66"/>
      <c r="AT164" s="66"/>
      <c r="AU164" s="66"/>
      <c r="AV164" s="66"/>
      <c r="AW164" s="67"/>
    </row>
    <row r="165" spans="1:54" x14ac:dyDescent="0.2">
      <c r="A165" s="52"/>
      <c r="AG165" s="65"/>
      <c r="AH165" s="66"/>
      <c r="AI165" s="66"/>
      <c r="AJ165" s="66"/>
      <c r="AK165" s="66"/>
      <c r="AL165" s="65"/>
      <c r="AM165" s="65"/>
      <c r="AN165" s="65"/>
      <c r="AO165" s="65"/>
      <c r="AP165" s="65"/>
      <c r="AQ165" s="65"/>
      <c r="AR165" s="66"/>
      <c r="AS165" s="66"/>
      <c r="AT165" s="66"/>
      <c r="AU165" s="66"/>
      <c r="AV165" s="66"/>
      <c r="AW165" s="67"/>
    </row>
    <row r="166" spans="1:54" x14ac:dyDescent="0.2">
      <c r="A166" s="52"/>
      <c r="AG166" s="65"/>
      <c r="AH166" s="66"/>
      <c r="AI166" s="66"/>
      <c r="AJ166" s="66"/>
      <c r="AK166" s="66"/>
      <c r="AL166" s="65"/>
      <c r="AM166" s="65"/>
      <c r="AN166" s="65"/>
      <c r="AO166" s="65"/>
      <c r="AP166" s="65"/>
      <c r="AQ166" s="65"/>
      <c r="AR166" s="66"/>
      <c r="AS166" s="66"/>
      <c r="AT166" s="66"/>
      <c r="AU166" s="66"/>
      <c r="AV166" s="66"/>
      <c r="AW166" s="67"/>
    </row>
    <row r="167" spans="1:54" x14ac:dyDescent="0.2">
      <c r="A167" s="52"/>
      <c r="AG167" s="65"/>
      <c r="AH167" s="66"/>
      <c r="AI167" s="66"/>
      <c r="AJ167" s="66"/>
      <c r="AK167" s="66"/>
      <c r="AL167" s="65"/>
      <c r="AM167" s="65"/>
      <c r="AN167" s="65"/>
      <c r="AO167" s="65"/>
      <c r="AP167" s="65"/>
      <c r="AQ167" s="65"/>
      <c r="AR167" s="66"/>
      <c r="AS167" s="66"/>
      <c r="AT167" s="66"/>
      <c r="AU167" s="66"/>
      <c r="AV167" s="66"/>
      <c r="AW167" s="67"/>
    </row>
    <row r="168" spans="1:54" x14ac:dyDescent="0.2">
      <c r="A168" s="52"/>
      <c r="AG168" s="65"/>
      <c r="AH168" s="66"/>
      <c r="AI168" s="66"/>
      <c r="AJ168" s="66"/>
      <c r="AK168" s="66"/>
      <c r="AL168" s="65"/>
      <c r="AM168" s="65"/>
      <c r="AN168" s="65"/>
      <c r="AO168" s="65"/>
      <c r="AP168" s="65"/>
      <c r="AQ168" s="65"/>
      <c r="AR168" s="66"/>
      <c r="AS168" s="66"/>
      <c r="AT168" s="66"/>
      <c r="AU168" s="66"/>
      <c r="AV168" s="66"/>
      <c r="AW168" s="67"/>
    </row>
    <row r="169" spans="1:54" x14ac:dyDescent="0.2">
      <c r="A169" s="52"/>
      <c r="AG169" s="65"/>
      <c r="AH169" s="66"/>
      <c r="AI169" s="66"/>
      <c r="AJ169" s="66"/>
      <c r="AK169" s="66"/>
      <c r="AL169" s="65"/>
      <c r="AM169" s="65"/>
      <c r="AN169" s="65"/>
      <c r="AO169" s="65"/>
      <c r="AP169" s="65"/>
      <c r="AQ169" s="65"/>
      <c r="AR169" s="66"/>
      <c r="AS169" s="66"/>
      <c r="AT169" s="66"/>
      <c r="AU169" s="66"/>
      <c r="AV169" s="66"/>
      <c r="AW169" s="67"/>
    </row>
    <row r="170" spans="1:54" x14ac:dyDescent="0.2">
      <c r="A170" s="52"/>
      <c r="AG170" s="65"/>
      <c r="AH170" s="66"/>
      <c r="AI170" s="66"/>
      <c r="AJ170" s="66"/>
      <c r="AK170" s="66"/>
      <c r="AL170" s="65"/>
      <c r="AM170" s="65"/>
      <c r="AN170" s="65"/>
      <c r="AO170" s="65"/>
      <c r="AP170" s="65"/>
      <c r="AQ170" s="65"/>
      <c r="AR170" s="66"/>
      <c r="AS170" s="66"/>
      <c r="AT170" s="66"/>
      <c r="AU170" s="66"/>
      <c r="AV170" s="66"/>
      <c r="AW170" s="67"/>
    </row>
    <row r="171" spans="1:54" x14ac:dyDescent="0.2">
      <c r="A171" s="52"/>
      <c r="AG171" s="65"/>
      <c r="AH171" s="66"/>
      <c r="AI171" s="66"/>
      <c r="AJ171" s="66"/>
      <c r="AK171" s="66"/>
      <c r="AL171" s="65"/>
      <c r="AM171" s="65"/>
      <c r="AN171" s="65"/>
      <c r="AO171" s="65"/>
      <c r="AP171" s="65"/>
      <c r="AQ171" s="65"/>
      <c r="AR171" s="66"/>
      <c r="AS171" s="66"/>
      <c r="AT171" s="66"/>
      <c r="AU171" s="66"/>
      <c r="AV171" s="66"/>
      <c r="AW171" s="67"/>
    </row>
    <row r="172" spans="1:54" x14ac:dyDescent="0.2">
      <c r="A172" s="52"/>
      <c r="AG172" s="65"/>
      <c r="AH172" s="66"/>
      <c r="AI172" s="66"/>
      <c r="AJ172" s="66"/>
      <c r="AK172" s="66"/>
      <c r="AL172" s="65"/>
      <c r="AM172" s="65"/>
      <c r="AN172" s="65"/>
      <c r="AO172" s="65"/>
      <c r="AP172" s="65"/>
      <c r="AQ172" s="65"/>
      <c r="AR172" s="66"/>
      <c r="AS172" s="66"/>
      <c r="AT172" s="66"/>
      <c r="AU172" s="66"/>
      <c r="AV172" s="66"/>
      <c r="AW172" s="67"/>
    </row>
    <row r="173" spans="1:54" x14ac:dyDescent="0.2">
      <c r="A173" s="52"/>
      <c r="AG173" s="65"/>
      <c r="AH173" s="66"/>
      <c r="AI173" s="66"/>
      <c r="AJ173" s="66"/>
      <c r="AK173" s="66"/>
      <c r="AL173" s="65"/>
      <c r="AM173" s="65"/>
      <c r="AN173" s="65"/>
      <c r="AO173" s="65"/>
      <c r="AP173" s="65"/>
      <c r="AQ173" s="65"/>
      <c r="AR173" s="66"/>
      <c r="AS173" s="66"/>
      <c r="AT173" s="66"/>
      <c r="AU173" s="66"/>
      <c r="AV173" s="66"/>
      <c r="AW173" s="67"/>
    </row>
    <row r="174" spans="1:54" x14ac:dyDescent="0.2">
      <c r="A174" s="52"/>
      <c r="AG174" s="65"/>
      <c r="AH174" s="66"/>
      <c r="AI174" s="66"/>
      <c r="AJ174" s="66"/>
      <c r="AK174" s="66"/>
      <c r="AL174" s="65"/>
      <c r="AM174" s="65"/>
      <c r="AN174" s="65"/>
      <c r="AO174" s="65"/>
      <c r="AP174" s="65"/>
      <c r="AQ174" s="65"/>
      <c r="AR174" s="66"/>
      <c r="AS174" s="66"/>
      <c r="AT174" s="66"/>
      <c r="AU174" s="66"/>
      <c r="AV174" s="66"/>
      <c r="AW174" s="67"/>
    </row>
    <row r="175" spans="1:54" s="47" customFormat="1" x14ac:dyDescent="0.2">
      <c r="A175" s="54"/>
      <c r="B175" s="58"/>
      <c r="C175" s="58"/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8"/>
      <c r="X175" s="58"/>
      <c r="Y175" s="58"/>
      <c r="Z175" s="58"/>
      <c r="AA175" s="58"/>
      <c r="AB175" s="58"/>
      <c r="AC175" s="58"/>
      <c r="AD175" s="58"/>
      <c r="AE175" s="58"/>
      <c r="AF175" s="58"/>
      <c r="AG175" s="68"/>
      <c r="AH175" s="69"/>
      <c r="AI175" s="69"/>
      <c r="AJ175" s="69"/>
      <c r="AK175" s="69"/>
      <c r="AL175" s="68"/>
      <c r="AM175" s="68"/>
      <c r="AN175" s="68"/>
      <c r="AO175" s="68"/>
      <c r="AP175" s="68"/>
      <c r="AQ175" s="68"/>
      <c r="AR175" s="69"/>
      <c r="AS175" s="69"/>
      <c r="AT175" s="69"/>
      <c r="AU175" s="69"/>
      <c r="AV175" s="69"/>
      <c r="AW175" s="70"/>
      <c r="AZ175" s="51"/>
      <c r="BA175" s="51"/>
      <c r="BB175" s="51"/>
    </row>
    <row r="177" spans="1:49" x14ac:dyDescent="0.2">
      <c r="A177" s="47"/>
    </row>
    <row r="178" spans="1:49" x14ac:dyDescent="0.2">
      <c r="A178" s="56"/>
      <c r="B178" s="59"/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  <c r="O178" s="59"/>
      <c r="P178" s="59"/>
      <c r="Q178" s="59"/>
      <c r="R178" s="59"/>
      <c r="S178" s="59"/>
      <c r="T178" s="59"/>
      <c r="U178" s="59"/>
      <c r="V178" s="59"/>
      <c r="W178" s="59"/>
      <c r="X178" s="59"/>
      <c r="Y178" s="59"/>
      <c r="Z178" s="59"/>
      <c r="AA178" s="59"/>
      <c r="AB178" s="59"/>
      <c r="AC178" s="59"/>
      <c r="AD178" s="59"/>
      <c r="AE178" s="59"/>
      <c r="AF178" s="59"/>
      <c r="AG178" s="73"/>
      <c r="AH178" s="71"/>
      <c r="AI178" s="71"/>
      <c r="AJ178" s="71"/>
      <c r="AK178" s="71"/>
      <c r="AL178" s="71"/>
      <c r="AM178" s="71"/>
      <c r="AN178" s="71"/>
      <c r="AO178" s="73"/>
      <c r="AP178" s="73"/>
      <c r="AQ178" s="73"/>
      <c r="AR178" s="71"/>
      <c r="AS178" s="71"/>
      <c r="AT178" s="71"/>
      <c r="AU178" s="71"/>
      <c r="AV178" s="63"/>
      <c r="AW178" s="64"/>
    </row>
    <row r="179" spans="1:49" x14ac:dyDescent="0.2">
      <c r="A179" s="52"/>
      <c r="AG179" s="65"/>
      <c r="AH179" s="66"/>
      <c r="AI179" s="66"/>
      <c r="AJ179" s="66"/>
      <c r="AK179" s="66"/>
      <c r="AL179" s="65"/>
      <c r="AM179" s="65"/>
      <c r="AN179" s="65"/>
      <c r="AO179" s="65"/>
      <c r="AP179" s="65"/>
      <c r="AQ179" s="65"/>
      <c r="AR179" s="66"/>
      <c r="AS179" s="66"/>
      <c r="AT179" s="66"/>
      <c r="AU179" s="66"/>
      <c r="AV179" s="66"/>
      <c r="AW179" s="67"/>
    </row>
    <row r="180" spans="1:49" x14ac:dyDescent="0.2">
      <c r="A180" s="52"/>
      <c r="AG180" s="65"/>
      <c r="AH180" s="66"/>
      <c r="AI180" s="66"/>
      <c r="AJ180" s="66"/>
      <c r="AK180" s="66"/>
      <c r="AL180" s="65"/>
      <c r="AM180" s="65"/>
      <c r="AN180" s="65"/>
      <c r="AO180" s="65"/>
      <c r="AP180" s="65"/>
      <c r="AQ180" s="65"/>
      <c r="AR180" s="66"/>
      <c r="AS180" s="66"/>
      <c r="AT180" s="66"/>
      <c r="AU180" s="66"/>
      <c r="AV180" s="66"/>
      <c r="AW180" s="67"/>
    </row>
    <row r="181" spans="1:49" x14ac:dyDescent="0.2">
      <c r="A181" s="52"/>
      <c r="AG181" s="65"/>
      <c r="AH181" s="66"/>
      <c r="AI181" s="66"/>
      <c r="AJ181" s="66"/>
      <c r="AK181" s="66"/>
      <c r="AL181" s="65"/>
      <c r="AM181" s="65"/>
      <c r="AN181" s="65"/>
      <c r="AO181" s="65"/>
      <c r="AP181" s="65"/>
      <c r="AQ181" s="65"/>
      <c r="AR181" s="66"/>
      <c r="AS181" s="66"/>
      <c r="AT181" s="66"/>
      <c r="AU181" s="66"/>
      <c r="AV181" s="66"/>
      <c r="AW181" s="67"/>
    </row>
    <row r="182" spans="1:49" x14ac:dyDescent="0.2">
      <c r="A182" s="52"/>
      <c r="AG182" s="65"/>
      <c r="AH182" s="66"/>
      <c r="AI182" s="66"/>
      <c r="AJ182" s="66"/>
      <c r="AK182" s="66"/>
      <c r="AL182" s="65"/>
      <c r="AM182" s="65"/>
      <c r="AN182" s="65"/>
      <c r="AO182" s="65"/>
      <c r="AP182" s="65"/>
      <c r="AQ182" s="65"/>
      <c r="AR182" s="66"/>
      <c r="AS182" s="66"/>
      <c r="AT182" s="66"/>
      <c r="AU182" s="66"/>
      <c r="AV182" s="66"/>
      <c r="AW182" s="67"/>
    </row>
    <row r="183" spans="1:49" x14ac:dyDescent="0.2">
      <c r="A183" s="52"/>
      <c r="AG183" s="65"/>
      <c r="AH183" s="66"/>
      <c r="AI183" s="66"/>
      <c r="AJ183" s="66"/>
      <c r="AK183" s="66"/>
      <c r="AL183" s="65"/>
      <c r="AM183" s="65"/>
      <c r="AN183" s="65"/>
      <c r="AO183" s="65"/>
      <c r="AP183" s="65"/>
      <c r="AQ183" s="65"/>
      <c r="AR183" s="66"/>
      <c r="AS183" s="66"/>
      <c r="AT183" s="66"/>
      <c r="AU183" s="66"/>
      <c r="AV183" s="66"/>
      <c r="AW183" s="67"/>
    </row>
    <row r="184" spans="1:49" x14ac:dyDescent="0.2">
      <c r="A184" s="52"/>
      <c r="AG184" s="65"/>
      <c r="AH184" s="66"/>
      <c r="AI184" s="66"/>
      <c r="AJ184" s="66"/>
      <c r="AK184" s="66"/>
      <c r="AL184" s="65"/>
      <c r="AM184" s="65"/>
      <c r="AN184" s="65"/>
      <c r="AO184" s="65"/>
      <c r="AP184" s="65"/>
      <c r="AQ184" s="65"/>
      <c r="AR184" s="66"/>
      <c r="AS184" s="66"/>
      <c r="AT184" s="66"/>
      <c r="AU184" s="66"/>
      <c r="AV184" s="66"/>
      <c r="AW184" s="67"/>
    </row>
    <row r="185" spans="1:49" x14ac:dyDescent="0.2">
      <c r="A185" s="52"/>
      <c r="AG185" s="65"/>
      <c r="AH185" s="66"/>
      <c r="AI185" s="66"/>
      <c r="AJ185" s="66"/>
      <c r="AK185" s="66"/>
      <c r="AL185" s="65"/>
      <c r="AM185" s="65"/>
      <c r="AN185" s="65"/>
      <c r="AO185" s="65"/>
      <c r="AP185" s="65"/>
      <c r="AQ185" s="65"/>
      <c r="AR185" s="66"/>
      <c r="AS185" s="66"/>
      <c r="AT185" s="66"/>
      <c r="AU185" s="66"/>
      <c r="AV185" s="66"/>
      <c r="AW185" s="67"/>
    </row>
    <row r="186" spans="1:49" x14ac:dyDescent="0.2">
      <c r="A186" s="52"/>
      <c r="AG186" s="65"/>
      <c r="AH186" s="66"/>
      <c r="AI186" s="66"/>
      <c r="AJ186" s="66"/>
      <c r="AK186" s="66"/>
      <c r="AL186" s="65"/>
      <c r="AM186" s="65"/>
      <c r="AN186" s="65"/>
      <c r="AO186" s="65"/>
      <c r="AP186" s="65"/>
      <c r="AQ186" s="65"/>
      <c r="AR186" s="66"/>
      <c r="AS186" s="66"/>
      <c r="AT186" s="66"/>
      <c r="AU186" s="66"/>
      <c r="AV186" s="66"/>
      <c r="AW186" s="67"/>
    </row>
    <row r="187" spans="1:49" x14ac:dyDescent="0.2">
      <c r="A187" s="52"/>
      <c r="AG187" s="65"/>
      <c r="AH187" s="66"/>
      <c r="AI187" s="66"/>
      <c r="AJ187" s="66"/>
      <c r="AK187" s="66"/>
      <c r="AL187" s="65"/>
      <c r="AM187" s="65"/>
      <c r="AN187" s="65"/>
      <c r="AO187" s="65"/>
      <c r="AP187" s="65"/>
      <c r="AQ187" s="65"/>
      <c r="AR187" s="66"/>
      <c r="AS187" s="66"/>
      <c r="AT187" s="66"/>
      <c r="AU187" s="66"/>
      <c r="AV187" s="66"/>
      <c r="AW187" s="67"/>
    </row>
    <row r="188" spans="1:49" x14ac:dyDescent="0.2">
      <c r="A188" s="52"/>
      <c r="AG188" s="65"/>
      <c r="AH188" s="66"/>
      <c r="AI188" s="66"/>
      <c r="AJ188" s="66"/>
      <c r="AK188" s="66"/>
      <c r="AL188" s="65"/>
      <c r="AM188" s="65"/>
      <c r="AN188" s="65"/>
      <c r="AO188" s="65"/>
      <c r="AP188" s="65"/>
      <c r="AQ188" s="65"/>
      <c r="AR188" s="66"/>
      <c r="AS188" s="66"/>
      <c r="AT188" s="66"/>
      <c r="AU188" s="66"/>
      <c r="AV188" s="66"/>
      <c r="AW188" s="67"/>
    </row>
    <row r="189" spans="1:49" x14ac:dyDescent="0.2">
      <c r="A189" s="52"/>
      <c r="AG189" s="65"/>
      <c r="AH189" s="66"/>
      <c r="AI189" s="66"/>
      <c r="AJ189" s="66"/>
      <c r="AK189" s="66"/>
      <c r="AL189" s="65"/>
      <c r="AM189" s="65"/>
      <c r="AN189" s="65"/>
      <c r="AO189" s="65"/>
      <c r="AP189" s="65"/>
      <c r="AQ189" s="65"/>
      <c r="AR189" s="66"/>
      <c r="AS189" s="66"/>
      <c r="AT189" s="66"/>
      <c r="AU189" s="66"/>
      <c r="AV189" s="66"/>
      <c r="AW189" s="67"/>
    </row>
    <row r="190" spans="1:49" x14ac:dyDescent="0.2">
      <c r="A190" s="52"/>
      <c r="AG190" s="65"/>
      <c r="AH190" s="66"/>
      <c r="AI190" s="66"/>
      <c r="AJ190" s="66"/>
      <c r="AK190" s="66"/>
      <c r="AL190" s="65"/>
      <c r="AM190" s="65"/>
      <c r="AN190" s="65"/>
      <c r="AO190" s="65"/>
      <c r="AP190" s="65"/>
      <c r="AQ190" s="65"/>
      <c r="AR190" s="66"/>
      <c r="AS190" s="66"/>
      <c r="AT190" s="66"/>
      <c r="AU190" s="66"/>
      <c r="AV190" s="66"/>
      <c r="AW190" s="67"/>
    </row>
    <row r="191" spans="1:49" x14ac:dyDescent="0.2">
      <c r="A191" s="54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  <c r="P191" s="58"/>
      <c r="Q191" s="58"/>
      <c r="R191" s="58"/>
      <c r="S191" s="58"/>
      <c r="T191" s="58"/>
      <c r="U191" s="58"/>
      <c r="V191" s="58"/>
      <c r="W191" s="58"/>
      <c r="X191" s="58"/>
      <c r="Y191" s="58"/>
      <c r="Z191" s="58"/>
      <c r="AA191" s="58"/>
      <c r="AB191" s="58"/>
      <c r="AC191" s="58"/>
      <c r="AD191" s="58"/>
      <c r="AE191" s="58"/>
      <c r="AF191" s="58"/>
      <c r="AG191" s="68"/>
      <c r="AH191" s="69"/>
      <c r="AI191" s="69"/>
      <c r="AJ191" s="69"/>
      <c r="AK191" s="69"/>
      <c r="AL191" s="68"/>
      <c r="AM191" s="68"/>
      <c r="AN191" s="68"/>
      <c r="AO191" s="68"/>
      <c r="AP191" s="68"/>
      <c r="AQ191" s="68"/>
      <c r="AR191" s="69"/>
      <c r="AS191" s="69"/>
      <c r="AT191" s="69"/>
      <c r="AU191" s="69"/>
      <c r="AV191" s="69"/>
      <c r="AW191" s="70"/>
    </row>
    <row r="193" spans="1:49" x14ac:dyDescent="0.2">
      <c r="A193" s="47"/>
    </row>
    <row r="194" spans="1:49" x14ac:dyDescent="0.2">
      <c r="A194" s="56"/>
      <c r="B194" s="59"/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  <c r="O194" s="59"/>
      <c r="P194" s="59"/>
      <c r="Q194" s="59"/>
      <c r="R194" s="59"/>
      <c r="S194" s="59"/>
      <c r="T194" s="59"/>
      <c r="U194" s="59"/>
      <c r="V194" s="59"/>
      <c r="W194" s="59"/>
      <c r="X194" s="59"/>
      <c r="Y194" s="59"/>
      <c r="Z194" s="59"/>
      <c r="AA194" s="59"/>
      <c r="AB194" s="59"/>
      <c r="AC194" s="59"/>
      <c r="AD194" s="59"/>
      <c r="AE194" s="59"/>
      <c r="AF194" s="59"/>
      <c r="AG194" s="73"/>
      <c r="AH194" s="71"/>
      <c r="AI194" s="71"/>
      <c r="AJ194" s="71"/>
      <c r="AK194" s="71"/>
      <c r="AL194" s="71"/>
      <c r="AM194" s="71"/>
      <c r="AN194" s="71"/>
      <c r="AO194" s="73"/>
      <c r="AP194" s="73"/>
      <c r="AQ194" s="73"/>
      <c r="AR194" s="71"/>
      <c r="AS194" s="71"/>
      <c r="AT194" s="71"/>
      <c r="AU194" s="71"/>
      <c r="AV194" s="63"/>
      <c r="AW194" s="64"/>
    </row>
    <row r="195" spans="1:49" x14ac:dyDescent="0.2">
      <c r="A195" s="52"/>
      <c r="AG195" s="65"/>
      <c r="AH195" s="66"/>
      <c r="AI195" s="66"/>
      <c r="AJ195" s="66"/>
      <c r="AK195" s="66"/>
      <c r="AL195" s="65"/>
      <c r="AM195" s="65"/>
      <c r="AN195" s="65"/>
      <c r="AO195" s="65"/>
      <c r="AP195" s="65"/>
      <c r="AQ195" s="65"/>
      <c r="AR195" s="66"/>
      <c r="AS195" s="66"/>
      <c r="AT195" s="66"/>
      <c r="AU195" s="66"/>
      <c r="AV195" s="66"/>
      <c r="AW195" s="67"/>
    </row>
    <row r="196" spans="1:49" x14ac:dyDescent="0.2">
      <c r="A196" s="52"/>
      <c r="AG196" s="65"/>
      <c r="AH196" s="66"/>
      <c r="AI196" s="66"/>
      <c r="AJ196" s="66"/>
      <c r="AK196" s="66"/>
      <c r="AL196" s="65"/>
      <c r="AM196" s="65"/>
      <c r="AN196" s="65"/>
      <c r="AO196" s="65"/>
      <c r="AP196" s="65"/>
      <c r="AQ196" s="65"/>
      <c r="AR196" s="66"/>
      <c r="AS196" s="66"/>
      <c r="AT196" s="66"/>
      <c r="AU196" s="66"/>
      <c r="AV196" s="66"/>
      <c r="AW196" s="67"/>
    </row>
    <row r="197" spans="1:49" x14ac:dyDescent="0.2">
      <c r="A197" s="52"/>
      <c r="AG197" s="65"/>
      <c r="AH197" s="66"/>
      <c r="AI197" s="66"/>
      <c r="AJ197" s="66"/>
      <c r="AK197" s="66"/>
      <c r="AL197" s="65"/>
      <c r="AM197" s="65"/>
      <c r="AN197" s="65"/>
      <c r="AO197" s="65"/>
      <c r="AP197" s="65"/>
      <c r="AQ197" s="65"/>
      <c r="AR197" s="66"/>
      <c r="AS197" s="66"/>
      <c r="AT197" s="66"/>
      <c r="AU197" s="66"/>
      <c r="AV197" s="66"/>
      <c r="AW197" s="67"/>
    </row>
    <row r="198" spans="1:49" x14ac:dyDescent="0.2">
      <c r="A198" s="52"/>
      <c r="AG198" s="65"/>
      <c r="AH198" s="66"/>
      <c r="AI198" s="66"/>
      <c r="AJ198" s="66"/>
      <c r="AK198" s="66"/>
      <c r="AL198" s="65"/>
      <c r="AM198" s="65"/>
      <c r="AN198" s="65"/>
      <c r="AO198" s="65"/>
      <c r="AP198" s="65"/>
      <c r="AQ198" s="65"/>
      <c r="AR198" s="66"/>
      <c r="AS198" s="66"/>
      <c r="AT198" s="66"/>
      <c r="AU198" s="66"/>
      <c r="AV198" s="66"/>
      <c r="AW198" s="67"/>
    </row>
    <row r="199" spans="1:49" x14ac:dyDescent="0.2">
      <c r="A199" s="52"/>
      <c r="AG199" s="65"/>
      <c r="AH199" s="66"/>
      <c r="AI199" s="66"/>
      <c r="AJ199" s="66"/>
      <c r="AK199" s="66"/>
      <c r="AL199" s="65"/>
      <c r="AM199" s="65"/>
      <c r="AN199" s="65"/>
      <c r="AO199" s="65"/>
      <c r="AP199" s="65"/>
      <c r="AQ199" s="65"/>
      <c r="AR199" s="66"/>
      <c r="AS199" s="66"/>
      <c r="AT199" s="66"/>
      <c r="AU199" s="66"/>
      <c r="AV199" s="66"/>
      <c r="AW199" s="67"/>
    </row>
    <row r="200" spans="1:49" x14ac:dyDescent="0.2">
      <c r="A200" s="52"/>
      <c r="AG200" s="65"/>
      <c r="AH200" s="66"/>
      <c r="AI200" s="66"/>
      <c r="AJ200" s="66"/>
      <c r="AK200" s="66"/>
      <c r="AL200" s="65"/>
      <c r="AM200" s="65"/>
      <c r="AN200" s="65"/>
      <c r="AO200" s="65"/>
      <c r="AP200" s="65"/>
      <c r="AQ200" s="65"/>
      <c r="AR200" s="66"/>
      <c r="AS200" s="66"/>
      <c r="AT200" s="66"/>
      <c r="AU200" s="66"/>
      <c r="AV200" s="66"/>
      <c r="AW200" s="67"/>
    </row>
    <row r="201" spans="1:49" x14ac:dyDescent="0.2">
      <c r="A201" s="52"/>
      <c r="AG201" s="65"/>
      <c r="AH201" s="66"/>
      <c r="AI201" s="66"/>
      <c r="AJ201" s="66"/>
      <c r="AK201" s="66"/>
      <c r="AL201" s="65"/>
      <c r="AM201" s="65"/>
      <c r="AN201" s="65"/>
      <c r="AO201" s="65"/>
      <c r="AP201" s="65"/>
      <c r="AQ201" s="65"/>
      <c r="AR201" s="66"/>
      <c r="AS201" s="66"/>
      <c r="AT201" s="66"/>
      <c r="AU201" s="66"/>
      <c r="AV201" s="66"/>
      <c r="AW201" s="67"/>
    </row>
    <row r="202" spans="1:49" x14ac:dyDescent="0.2">
      <c r="A202" s="52"/>
      <c r="AG202" s="65"/>
      <c r="AH202" s="66"/>
      <c r="AI202" s="66"/>
      <c r="AJ202" s="66"/>
      <c r="AK202" s="66"/>
      <c r="AL202" s="65"/>
      <c r="AM202" s="65"/>
      <c r="AN202" s="65"/>
      <c r="AO202" s="65"/>
      <c r="AP202" s="65"/>
      <c r="AQ202" s="65"/>
      <c r="AR202" s="66"/>
      <c r="AS202" s="66"/>
      <c r="AT202" s="66"/>
      <c r="AU202" s="66"/>
      <c r="AV202" s="66"/>
      <c r="AW202" s="67"/>
    </row>
    <row r="203" spans="1:49" x14ac:dyDescent="0.2">
      <c r="A203" s="52"/>
      <c r="AG203" s="65"/>
      <c r="AH203" s="66"/>
      <c r="AI203" s="66"/>
      <c r="AJ203" s="66"/>
      <c r="AK203" s="66"/>
      <c r="AL203" s="65"/>
      <c r="AM203" s="65"/>
      <c r="AN203" s="65"/>
      <c r="AO203" s="65"/>
      <c r="AP203" s="65"/>
      <c r="AQ203" s="65"/>
      <c r="AR203" s="66"/>
      <c r="AS203" s="66"/>
      <c r="AT203" s="66"/>
      <c r="AU203" s="66"/>
      <c r="AV203" s="66"/>
      <c r="AW203" s="67"/>
    </row>
    <row r="204" spans="1:49" x14ac:dyDescent="0.2">
      <c r="A204" s="52"/>
      <c r="AG204" s="65"/>
      <c r="AH204" s="66"/>
      <c r="AI204" s="66"/>
      <c r="AJ204" s="66"/>
      <c r="AK204" s="66"/>
      <c r="AL204" s="65"/>
      <c r="AM204" s="65"/>
      <c r="AN204" s="65"/>
      <c r="AO204" s="65"/>
      <c r="AP204" s="65"/>
      <c r="AQ204" s="65"/>
      <c r="AR204" s="66"/>
      <c r="AS204" s="66"/>
      <c r="AT204" s="66"/>
      <c r="AU204" s="66"/>
      <c r="AV204" s="66"/>
      <c r="AW204" s="67"/>
    </row>
    <row r="205" spans="1:49" x14ac:dyDescent="0.2">
      <c r="A205" s="52"/>
      <c r="AG205" s="65"/>
      <c r="AH205" s="66"/>
      <c r="AI205" s="66"/>
      <c r="AJ205" s="66"/>
      <c r="AK205" s="66"/>
      <c r="AL205" s="65"/>
      <c r="AM205" s="65"/>
      <c r="AN205" s="65"/>
      <c r="AO205" s="65"/>
      <c r="AP205" s="65"/>
      <c r="AQ205" s="65"/>
      <c r="AR205" s="66"/>
      <c r="AS205" s="66"/>
      <c r="AT205" s="66"/>
      <c r="AU205" s="66"/>
      <c r="AV205" s="66"/>
      <c r="AW205" s="67"/>
    </row>
    <row r="206" spans="1:49" x14ac:dyDescent="0.2">
      <c r="A206" s="52"/>
      <c r="AG206" s="65"/>
      <c r="AH206" s="66"/>
      <c r="AI206" s="66"/>
      <c r="AJ206" s="66"/>
      <c r="AK206" s="66"/>
      <c r="AL206" s="65"/>
      <c r="AM206" s="65"/>
      <c r="AN206" s="65"/>
      <c r="AO206" s="65"/>
      <c r="AP206" s="65"/>
      <c r="AQ206" s="65"/>
      <c r="AR206" s="66"/>
      <c r="AS206" s="66"/>
      <c r="AT206" s="66"/>
      <c r="AU206" s="66"/>
      <c r="AV206" s="66"/>
      <c r="AW206" s="67"/>
    </row>
    <row r="207" spans="1:49" x14ac:dyDescent="0.2">
      <c r="A207" s="54"/>
      <c r="B207" s="58"/>
      <c r="C207" s="58"/>
      <c r="D207" s="58"/>
      <c r="E207" s="58"/>
      <c r="F207" s="58"/>
      <c r="G207" s="58"/>
      <c r="H207" s="58"/>
      <c r="I207" s="58"/>
      <c r="J207" s="58"/>
      <c r="K207" s="58"/>
      <c r="L207" s="58"/>
      <c r="M207" s="58"/>
      <c r="N207" s="58"/>
      <c r="O207" s="58"/>
      <c r="P207" s="58"/>
      <c r="Q207" s="58"/>
      <c r="R207" s="58"/>
      <c r="S207" s="58"/>
      <c r="T207" s="58"/>
      <c r="U207" s="58"/>
      <c r="V207" s="58"/>
      <c r="W207" s="58"/>
      <c r="X207" s="58"/>
      <c r="Y207" s="58"/>
      <c r="Z207" s="58"/>
      <c r="AA207" s="58"/>
      <c r="AB207" s="58"/>
      <c r="AC207" s="58"/>
      <c r="AD207" s="58"/>
      <c r="AE207" s="58"/>
      <c r="AF207" s="58"/>
      <c r="AG207" s="68"/>
      <c r="AH207" s="69"/>
      <c r="AI207" s="69"/>
      <c r="AJ207" s="69"/>
      <c r="AK207" s="69"/>
      <c r="AL207" s="68"/>
      <c r="AM207" s="68"/>
      <c r="AN207" s="68"/>
      <c r="AO207" s="68"/>
      <c r="AP207" s="68"/>
      <c r="AQ207" s="68"/>
      <c r="AR207" s="69"/>
      <c r="AS207" s="69"/>
      <c r="AT207" s="69"/>
      <c r="AU207" s="69"/>
      <c r="AV207" s="69"/>
      <c r="AW207" s="70"/>
    </row>
    <row r="209" spans="1:49" x14ac:dyDescent="0.2">
      <c r="A209" s="47"/>
    </row>
    <row r="210" spans="1:49" x14ac:dyDescent="0.2">
      <c r="A210" s="56"/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73"/>
      <c r="AH210" s="71"/>
      <c r="AI210" s="71"/>
      <c r="AJ210" s="71"/>
      <c r="AK210" s="71"/>
      <c r="AL210" s="71"/>
      <c r="AM210" s="71"/>
      <c r="AN210" s="71"/>
      <c r="AO210" s="73"/>
      <c r="AP210" s="73"/>
      <c r="AQ210" s="73"/>
      <c r="AR210" s="71"/>
      <c r="AS210" s="71"/>
      <c r="AT210" s="71"/>
      <c r="AU210" s="71"/>
      <c r="AV210" s="63"/>
      <c r="AW210" s="64"/>
    </row>
    <row r="211" spans="1:49" x14ac:dyDescent="0.2">
      <c r="A211" s="52"/>
      <c r="AG211" s="65"/>
      <c r="AH211" s="66"/>
      <c r="AI211" s="66"/>
      <c r="AJ211" s="66"/>
      <c r="AK211" s="66"/>
      <c r="AL211" s="65"/>
      <c r="AM211" s="65"/>
      <c r="AN211" s="65"/>
      <c r="AO211" s="65"/>
      <c r="AP211" s="65"/>
      <c r="AQ211" s="65"/>
      <c r="AR211" s="66"/>
      <c r="AS211" s="66"/>
      <c r="AT211" s="66"/>
      <c r="AU211" s="66"/>
      <c r="AV211" s="66"/>
      <c r="AW211" s="67"/>
    </row>
    <row r="212" spans="1:49" x14ac:dyDescent="0.2">
      <c r="A212" s="52"/>
      <c r="AG212" s="65"/>
      <c r="AH212" s="66"/>
      <c r="AI212" s="66"/>
      <c r="AJ212" s="66"/>
      <c r="AK212" s="66"/>
      <c r="AL212" s="65"/>
      <c r="AM212" s="65"/>
      <c r="AN212" s="65"/>
      <c r="AO212" s="65"/>
      <c r="AP212" s="65"/>
      <c r="AQ212" s="65"/>
      <c r="AR212" s="66"/>
      <c r="AS212" s="66"/>
      <c r="AT212" s="66"/>
      <c r="AU212" s="66"/>
      <c r="AV212" s="66"/>
      <c r="AW212" s="67"/>
    </row>
    <row r="213" spans="1:49" x14ac:dyDescent="0.2">
      <c r="A213" s="52"/>
      <c r="AG213" s="65"/>
      <c r="AH213" s="66"/>
      <c r="AI213" s="66"/>
      <c r="AJ213" s="66"/>
      <c r="AK213" s="66"/>
      <c r="AL213" s="65"/>
      <c r="AM213" s="65"/>
      <c r="AN213" s="65"/>
      <c r="AO213" s="65"/>
      <c r="AP213" s="65"/>
      <c r="AQ213" s="65"/>
      <c r="AR213" s="66"/>
      <c r="AS213" s="66"/>
      <c r="AT213" s="66"/>
      <c r="AU213" s="66"/>
      <c r="AV213" s="66"/>
      <c r="AW213" s="67"/>
    </row>
    <row r="214" spans="1:49" x14ac:dyDescent="0.2">
      <c r="A214" s="52"/>
      <c r="AG214" s="65"/>
      <c r="AH214" s="66"/>
      <c r="AI214" s="66"/>
      <c r="AJ214" s="66"/>
      <c r="AK214" s="66"/>
      <c r="AL214" s="65"/>
      <c r="AM214" s="65"/>
      <c r="AN214" s="65"/>
      <c r="AO214" s="65"/>
      <c r="AP214" s="65"/>
      <c r="AQ214" s="65"/>
      <c r="AR214" s="66"/>
      <c r="AS214" s="66"/>
      <c r="AT214" s="66"/>
      <c r="AU214" s="66"/>
      <c r="AV214" s="66"/>
      <c r="AW214" s="67"/>
    </row>
    <row r="215" spans="1:49" x14ac:dyDescent="0.2">
      <c r="A215" s="52"/>
      <c r="AG215" s="65"/>
      <c r="AH215" s="66"/>
      <c r="AI215" s="66"/>
      <c r="AJ215" s="66"/>
      <c r="AK215" s="66"/>
      <c r="AL215" s="65"/>
      <c r="AM215" s="65"/>
      <c r="AN215" s="65"/>
      <c r="AO215" s="65"/>
      <c r="AP215" s="65"/>
      <c r="AQ215" s="65"/>
      <c r="AR215" s="66"/>
      <c r="AS215" s="66"/>
      <c r="AT215" s="66"/>
      <c r="AU215" s="66"/>
      <c r="AV215" s="66"/>
      <c r="AW215" s="67"/>
    </row>
    <row r="216" spans="1:49" x14ac:dyDescent="0.2">
      <c r="A216" s="52"/>
      <c r="AG216" s="65"/>
      <c r="AH216" s="66"/>
      <c r="AI216" s="66"/>
      <c r="AJ216" s="66"/>
      <c r="AK216" s="66"/>
      <c r="AL216" s="65"/>
      <c r="AM216" s="65"/>
      <c r="AN216" s="65"/>
      <c r="AO216" s="65"/>
      <c r="AP216" s="65"/>
      <c r="AQ216" s="65"/>
      <c r="AR216" s="66"/>
      <c r="AS216" s="66"/>
      <c r="AT216" s="66"/>
      <c r="AU216" s="66"/>
      <c r="AV216" s="66"/>
      <c r="AW216" s="67"/>
    </row>
    <row r="217" spans="1:49" x14ac:dyDescent="0.2">
      <c r="A217" s="52"/>
      <c r="AG217" s="65"/>
      <c r="AH217" s="66"/>
      <c r="AI217" s="66"/>
      <c r="AJ217" s="66"/>
      <c r="AK217" s="66"/>
      <c r="AL217" s="65"/>
      <c r="AM217" s="65"/>
      <c r="AN217" s="65"/>
      <c r="AO217" s="65"/>
      <c r="AP217" s="65"/>
      <c r="AQ217" s="65"/>
      <c r="AR217" s="66"/>
      <c r="AS217" s="66"/>
      <c r="AT217" s="66"/>
      <c r="AU217" s="66"/>
      <c r="AV217" s="66"/>
      <c r="AW217" s="67"/>
    </row>
    <row r="218" spans="1:49" x14ac:dyDescent="0.2">
      <c r="A218" s="52"/>
      <c r="AG218" s="65"/>
      <c r="AH218" s="66"/>
      <c r="AI218" s="66"/>
      <c r="AJ218" s="66"/>
      <c r="AK218" s="66"/>
      <c r="AL218" s="65"/>
      <c r="AM218" s="65"/>
      <c r="AN218" s="65"/>
      <c r="AO218" s="65"/>
      <c r="AP218" s="65"/>
      <c r="AQ218" s="65"/>
      <c r="AR218" s="66"/>
      <c r="AS218" s="66"/>
      <c r="AT218" s="66"/>
      <c r="AU218" s="66"/>
      <c r="AV218" s="66"/>
      <c r="AW218" s="67"/>
    </row>
    <row r="219" spans="1:49" x14ac:dyDescent="0.2">
      <c r="A219" s="52"/>
      <c r="AG219" s="65"/>
      <c r="AH219" s="66"/>
      <c r="AI219" s="66"/>
      <c r="AJ219" s="66"/>
      <c r="AK219" s="66"/>
      <c r="AL219" s="65"/>
      <c r="AM219" s="65"/>
      <c r="AN219" s="65"/>
      <c r="AO219" s="65"/>
      <c r="AP219" s="65"/>
      <c r="AQ219" s="65"/>
      <c r="AR219" s="66"/>
      <c r="AS219" s="66"/>
      <c r="AT219" s="66"/>
      <c r="AU219" s="66"/>
      <c r="AV219" s="66"/>
      <c r="AW219" s="67"/>
    </row>
    <row r="220" spans="1:49" x14ac:dyDescent="0.2">
      <c r="A220" s="52"/>
      <c r="AG220" s="65"/>
      <c r="AH220" s="66"/>
      <c r="AI220" s="66"/>
      <c r="AJ220" s="66"/>
      <c r="AK220" s="66"/>
      <c r="AL220" s="65"/>
      <c r="AM220" s="65"/>
      <c r="AN220" s="65"/>
      <c r="AO220" s="65"/>
      <c r="AP220" s="65"/>
      <c r="AQ220" s="65"/>
      <c r="AR220" s="66"/>
      <c r="AS220" s="66"/>
      <c r="AT220" s="66"/>
      <c r="AU220" s="66"/>
      <c r="AV220" s="66"/>
      <c r="AW220" s="67"/>
    </row>
    <row r="221" spans="1:49" x14ac:dyDescent="0.2">
      <c r="A221" s="52"/>
      <c r="AG221" s="65"/>
      <c r="AH221" s="66"/>
      <c r="AI221" s="66"/>
      <c r="AJ221" s="66"/>
      <c r="AK221" s="66"/>
      <c r="AL221" s="65"/>
      <c r="AM221" s="65"/>
      <c r="AN221" s="65"/>
      <c r="AO221" s="65"/>
      <c r="AP221" s="65"/>
      <c r="AQ221" s="65"/>
      <c r="AR221" s="66"/>
      <c r="AS221" s="66"/>
      <c r="AT221" s="66"/>
      <c r="AU221" s="66"/>
      <c r="AV221" s="66"/>
      <c r="AW221" s="67"/>
    </row>
    <row r="222" spans="1:49" x14ac:dyDescent="0.2">
      <c r="A222" s="52"/>
      <c r="AG222" s="65"/>
      <c r="AH222" s="66"/>
      <c r="AI222" s="66"/>
      <c r="AJ222" s="66"/>
      <c r="AK222" s="66"/>
      <c r="AL222" s="65"/>
      <c r="AM222" s="65"/>
      <c r="AN222" s="65"/>
      <c r="AO222" s="65"/>
      <c r="AP222" s="65"/>
      <c r="AQ222" s="65"/>
      <c r="AR222" s="66"/>
      <c r="AS222" s="66"/>
      <c r="AT222" s="66"/>
      <c r="AU222" s="66"/>
      <c r="AV222" s="66"/>
      <c r="AW222" s="67"/>
    </row>
    <row r="223" spans="1:49" x14ac:dyDescent="0.2">
      <c r="A223" s="54"/>
      <c r="B223" s="58"/>
      <c r="C223" s="58"/>
      <c r="D223" s="58"/>
      <c r="E223" s="58"/>
      <c r="F223" s="58"/>
      <c r="G223" s="58"/>
      <c r="H223" s="58"/>
      <c r="I223" s="58"/>
      <c r="J223" s="58"/>
      <c r="K223" s="58"/>
      <c r="L223" s="58"/>
      <c r="M223" s="58"/>
      <c r="N223" s="58"/>
      <c r="O223" s="58"/>
      <c r="P223" s="58"/>
      <c r="Q223" s="58"/>
      <c r="R223" s="58"/>
      <c r="S223" s="58"/>
      <c r="T223" s="58"/>
      <c r="U223" s="58"/>
      <c r="V223" s="58"/>
      <c r="W223" s="58"/>
      <c r="X223" s="58"/>
      <c r="Y223" s="58"/>
      <c r="Z223" s="58"/>
      <c r="AA223" s="58"/>
      <c r="AB223" s="58"/>
      <c r="AC223" s="58"/>
      <c r="AD223" s="58"/>
      <c r="AE223" s="58"/>
      <c r="AF223" s="58"/>
      <c r="AG223" s="68"/>
      <c r="AH223" s="69"/>
      <c r="AI223" s="69"/>
      <c r="AJ223" s="69"/>
      <c r="AK223" s="69"/>
      <c r="AL223" s="68"/>
      <c r="AM223" s="68"/>
      <c r="AN223" s="68"/>
      <c r="AO223" s="68"/>
      <c r="AP223" s="68"/>
      <c r="AQ223" s="68"/>
      <c r="AR223" s="69"/>
      <c r="AS223" s="69"/>
      <c r="AT223" s="69"/>
      <c r="AU223" s="69"/>
      <c r="AV223" s="69"/>
      <c r="AW223" s="70"/>
    </row>
    <row r="225" spans="1:49" x14ac:dyDescent="0.2">
      <c r="A225" s="47"/>
    </row>
    <row r="226" spans="1:49" x14ac:dyDescent="0.2">
      <c r="A226" s="56"/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73"/>
      <c r="AH226" s="71"/>
      <c r="AI226" s="71"/>
      <c r="AJ226" s="71"/>
      <c r="AK226" s="71"/>
      <c r="AL226" s="71"/>
      <c r="AM226" s="71"/>
      <c r="AN226" s="71"/>
      <c r="AO226" s="73"/>
      <c r="AP226" s="73"/>
      <c r="AQ226" s="73"/>
      <c r="AR226" s="71"/>
      <c r="AS226" s="71"/>
      <c r="AT226" s="71"/>
      <c r="AU226" s="71"/>
      <c r="AV226" s="63"/>
      <c r="AW226" s="64"/>
    </row>
    <row r="227" spans="1:49" x14ac:dyDescent="0.2">
      <c r="A227" s="52"/>
      <c r="AG227" s="65"/>
      <c r="AH227" s="66"/>
      <c r="AI227" s="66"/>
      <c r="AJ227" s="66"/>
      <c r="AK227" s="66"/>
      <c r="AL227" s="65"/>
      <c r="AM227" s="65"/>
      <c r="AN227" s="65"/>
      <c r="AO227" s="65"/>
      <c r="AP227" s="65"/>
      <c r="AQ227" s="65"/>
      <c r="AR227" s="66"/>
      <c r="AS227" s="66"/>
      <c r="AT227" s="66"/>
      <c r="AU227" s="66"/>
      <c r="AV227" s="66"/>
      <c r="AW227" s="67"/>
    </row>
    <row r="228" spans="1:49" x14ac:dyDescent="0.2">
      <c r="A228" s="52"/>
      <c r="AG228" s="65"/>
      <c r="AH228" s="66"/>
      <c r="AI228" s="66"/>
      <c r="AJ228" s="66"/>
      <c r="AK228" s="66"/>
      <c r="AL228" s="65"/>
      <c r="AM228" s="65"/>
      <c r="AN228" s="65"/>
      <c r="AO228" s="65"/>
      <c r="AP228" s="65"/>
      <c r="AQ228" s="65"/>
      <c r="AR228" s="66"/>
      <c r="AS228" s="66"/>
      <c r="AT228" s="66"/>
      <c r="AU228" s="66"/>
      <c r="AV228" s="66"/>
      <c r="AW228" s="67"/>
    </row>
    <row r="229" spans="1:49" x14ac:dyDescent="0.2">
      <c r="A229" s="52"/>
      <c r="AG229" s="65"/>
      <c r="AH229" s="66"/>
      <c r="AI229" s="66"/>
      <c r="AJ229" s="66"/>
      <c r="AK229" s="66"/>
      <c r="AL229" s="65"/>
      <c r="AM229" s="65"/>
      <c r="AN229" s="65"/>
      <c r="AO229" s="65"/>
      <c r="AP229" s="65"/>
      <c r="AQ229" s="65"/>
      <c r="AR229" s="66"/>
      <c r="AS229" s="66"/>
      <c r="AT229" s="66"/>
      <c r="AU229" s="66"/>
      <c r="AV229" s="66"/>
      <c r="AW229" s="67"/>
    </row>
    <row r="230" spans="1:49" x14ac:dyDescent="0.2">
      <c r="A230" s="52"/>
      <c r="AG230" s="65"/>
      <c r="AH230" s="66"/>
      <c r="AI230" s="66"/>
      <c r="AJ230" s="66"/>
      <c r="AK230" s="66"/>
      <c r="AL230" s="65"/>
      <c r="AM230" s="65"/>
      <c r="AN230" s="65"/>
      <c r="AO230" s="65"/>
      <c r="AP230" s="65"/>
      <c r="AQ230" s="65"/>
      <c r="AR230" s="66"/>
      <c r="AS230" s="66"/>
      <c r="AT230" s="66"/>
      <c r="AU230" s="66"/>
      <c r="AV230" s="66"/>
      <c r="AW230" s="67"/>
    </row>
    <row r="231" spans="1:49" x14ac:dyDescent="0.2">
      <c r="A231" s="52"/>
      <c r="AG231" s="65"/>
      <c r="AH231" s="66"/>
      <c r="AI231" s="66"/>
      <c r="AJ231" s="66"/>
      <c r="AK231" s="66"/>
      <c r="AL231" s="65"/>
      <c r="AM231" s="65"/>
      <c r="AN231" s="65"/>
      <c r="AO231" s="65"/>
      <c r="AP231" s="65"/>
      <c r="AQ231" s="65"/>
      <c r="AR231" s="66"/>
      <c r="AS231" s="66"/>
      <c r="AT231" s="66"/>
      <c r="AU231" s="66"/>
      <c r="AV231" s="66"/>
      <c r="AW231" s="67"/>
    </row>
    <row r="232" spans="1:49" x14ac:dyDescent="0.2">
      <c r="A232" s="52"/>
      <c r="AG232" s="65"/>
      <c r="AH232" s="66"/>
      <c r="AI232" s="66"/>
      <c r="AJ232" s="66"/>
      <c r="AK232" s="66"/>
      <c r="AL232" s="65"/>
      <c r="AM232" s="65"/>
      <c r="AN232" s="65"/>
      <c r="AO232" s="65"/>
      <c r="AP232" s="65"/>
      <c r="AQ232" s="65"/>
      <c r="AR232" s="66"/>
      <c r="AS232" s="66"/>
      <c r="AT232" s="66"/>
      <c r="AU232" s="66"/>
      <c r="AV232" s="66"/>
      <c r="AW232" s="67"/>
    </row>
    <row r="233" spans="1:49" x14ac:dyDescent="0.2">
      <c r="A233" s="52"/>
      <c r="AG233" s="65"/>
      <c r="AH233" s="66"/>
      <c r="AI233" s="66"/>
      <c r="AJ233" s="66"/>
      <c r="AK233" s="66"/>
      <c r="AL233" s="65"/>
      <c r="AM233" s="65"/>
      <c r="AN233" s="65"/>
      <c r="AO233" s="65"/>
      <c r="AP233" s="65"/>
      <c r="AQ233" s="65"/>
      <c r="AR233" s="66"/>
      <c r="AS233" s="66"/>
      <c r="AT233" s="66"/>
      <c r="AU233" s="66"/>
      <c r="AV233" s="66"/>
      <c r="AW233" s="67"/>
    </row>
    <row r="234" spans="1:49" x14ac:dyDescent="0.2">
      <c r="A234" s="52"/>
      <c r="AG234" s="65"/>
      <c r="AH234" s="66"/>
      <c r="AI234" s="66"/>
      <c r="AJ234" s="66"/>
      <c r="AK234" s="66"/>
      <c r="AL234" s="65"/>
      <c r="AM234" s="65"/>
      <c r="AN234" s="65"/>
      <c r="AO234" s="65"/>
      <c r="AP234" s="65"/>
      <c r="AQ234" s="65"/>
      <c r="AR234" s="66"/>
      <c r="AS234" s="66"/>
      <c r="AT234" s="66"/>
      <c r="AU234" s="66"/>
      <c r="AV234" s="66"/>
      <c r="AW234" s="67"/>
    </row>
    <row r="235" spans="1:49" x14ac:dyDescent="0.2">
      <c r="A235" s="52"/>
      <c r="AG235" s="65"/>
      <c r="AH235" s="66"/>
      <c r="AI235" s="66"/>
      <c r="AJ235" s="66"/>
      <c r="AK235" s="66"/>
      <c r="AL235" s="65"/>
      <c r="AM235" s="65"/>
      <c r="AN235" s="65"/>
      <c r="AO235" s="65"/>
      <c r="AP235" s="65"/>
      <c r="AQ235" s="65"/>
      <c r="AR235" s="66"/>
      <c r="AS235" s="66"/>
      <c r="AT235" s="66"/>
      <c r="AU235" s="66"/>
      <c r="AV235" s="66"/>
      <c r="AW235" s="67"/>
    </row>
    <row r="236" spans="1:49" x14ac:dyDescent="0.2">
      <c r="A236" s="52"/>
      <c r="AG236" s="65"/>
      <c r="AH236" s="66"/>
      <c r="AI236" s="66"/>
      <c r="AJ236" s="66"/>
      <c r="AK236" s="66"/>
      <c r="AL236" s="65"/>
      <c r="AM236" s="65"/>
      <c r="AN236" s="65"/>
      <c r="AO236" s="65"/>
      <c r="AP236" s="65"/>
      <c r="AQ236" s="65"/>
      <c r="AR236" s="66"/>
      <c r="AS236" s="66"/>
      <c r="AT236" s="66"/>
      <c r="AU236" s="66"/>
      <c r="AV236" s="66"/>
      <c r="AW236" s="67"/>
    </row>
    <row r="237" spans="1:49" x14ac:dyDescent="0.2">
      <c r="A237" s="52"/>
      <c r="AG237" s="65"/>
      <c r="AH237" s="66"/>
      <c r="AI237" s="66"/>
      <c r="AJ237" s="66"/>
      <c r="AK237" s="66"/>
      <c r="AL237" s="65"/>
      <c r="AM237" s="65"/>
      <c r="AN237" s="65"/>
      <c r="AO237" s="65"/>
      <c r="AP237" s="65"/>
      <c r="AQ237" s="65"/>
      <c r="AR237" s="66"/>
      <c r="AS237" s="66"/>
      <c r="AT237" s="66"/>
      <c r="AU237" s="66"/>
      <c r="AV237" s="66"/>
      <c r="AW237" s="67"/>
    </row>
    <row r="238" spans="1:49" x14ac:dyDescent="0.2">
      <c r="A238" s="52"/>
      <c r="AG238" s="65"/>
      <c r="AH238" s="66"/>
      <c r="AI238" s="66"/>
      <c r="AJ238" s="66"/>
      <c r="AK238" s="66"/>
      <c r="AL238" s="65"/>
      <c r="AM238" s="65"/>
      <c r="AN238" s="65"/>
      <c r="AO238" s="65"/>
      <c r="AP238" s="65"/>
      <c r="AQ238" s="65"/>
      <c r="AR238" s="66"/>
      <c r="AS238" s="66"/>
      <c r="AT238" s="66"/>
      <c r="AU238" s="66"/>
      <c r="AV238" s="66"/>
      <c r="AW238" s="67"/>
    </row>
    <row r="239" spans="1:49" x14ac:dyDescent="0.2">
      <c r="A239" s="54"/>
      <c r="B239" s="58"/>
      <c r="C239" s="58"/>
      <c r="D239" s="58"/>
      <c r="E239" s="58"/>
      <c r="F239" s="58"/>
      <c r="G239" s="58"/>
      <c r="H239" s="58"/>
      <c r="I239" s="58"/>
      <c r="J239" s="58"/>
      <c r="K239" s="58"/>
      <c r="L239" s="58"/>
      <c r="M239" s="58"/>
      <c r="N239" s="58"/>
      <c r="O239" s="58"/>
      <c r="P239" s="58"/>
      <c r="Q239" s="58"/>
      <c r="R239" s="58"/>
      <c r="S239" s="58"/>
      <c r="T239" s="58"/>
      <c r="U239" s="58"/>
      <c r="V239" s="58"/>
      <c r="W239" s="58"/>
      <c r="X239" s="58"/>
      <c r="Y239" s="58"/>
      <c r="Z239" s="58"/>
      <c r="AA239" s="58"/>
      <c r="AB239" s="58"/>
      <c r="AC239" s="58"/>
      <c r="AD239" s="58"/>
      <c r="AE239" s="58"/>
      <c r="AF239" s="58"/>
      <c r="AG239" s="68"/>
      <c r="AH239" s="69"/>
      <c r="AI239" s="69"/>
      <c r="AJ239" s="69"/>
      <c r="AK239" s="69"/>
      <c r="AL239" s="68"/>
      <c r="AM239" s="68"/>
      <c r="AN239" s="68"/>
      <c r="AO239" s="68"/>
      <c r="AP239" s="68"/>
      <c r="AQ239" s="68"/>
      <c r="AR239" s="69"/>
      <c r="AS239" s="69"/>
      <c r="AT239" s="69"/>
      <c r="AU239" s="69"/>
      <c r="AV239" s="69"/>
      <c r="AW239" s="70"/>
    </row>
  </sheetData>
  <mergeCells count="1">
    <mergeCell ref="AZ1:BB1"/>
  </mergeCells>
  <pageMargins left="0.28000000000000003" right="0.2" top="0.75" bottom="0.75" header="0.3" footer="0.3"/>
  <pageSetup scale="1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1FA84-F3F5-4421-A526-87CCB6C623B0}">
  <sheetPr>
    <pageSetUpPr fitToPage="1"/>
  </sheetPr>
  <dimension ref="A1:BB176"/>
  <sheetViews>
    <sheetView workbookViewId="0"/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customWidth="1"/>
    <col min="8" max="8" width="3.7109375" style="49" customWidth="1"/>
    <col min="9" max="9" width="4.7109375" style="49" customWidth="1"/>
    <col min="10" max="12" width="3.7109375" style="49" customWidth="1"/>
    <col min="13" max="20" width="4.28515625" style="49" customWidth="1"/>
    <col min="21" max="21" width="5.7109375" style="49" customWidth="1"/>
    <col min="22" max="22" width="4.28515625" style="49" customWidth="1"/>
    <col min="23" max="23" width="5" style="49" customWidth="1"/>
    <col min="24" max="28" width="4.28515625" style="49" customWidth="1"/>
    <col min="29" max="29" width="5.140625" style="49" customWidth="1"/>
    <col min="30" max="32" width="4.28515625" style="49" customWidth="1"/>
    <col min="33" max="33" width="1" style="60" customWidth="1"/>
    <col min="34" max="40" width="6.28515625" style="61" customWidth="1"/>
    <col min="41" max="43" width="6.28515625" style="60" customWidth="1"/>
    <col min="44" max="49" width="6.28515625" style="61" customWidth="1"/>
    <col min="50" max="50" width="2.140625" style="48" customWidth="1"/>
    <col min="51" max="51" width="11.85546875" style="48" bestFit="1" customWidth="1"/>
    <col min="52" max="53" width="7.5703125" style="49" customWidth="1"/>
    <col min="54" max="54" width="9.42578125" style="49" customWidth="1"/>
    <col min="55" max="16384" width="9.140625" style="48"/>
  </cols>
  <sheetData>
    <row r="1" spans="1:54" x14ac:dyDescent="0.2">
      <c r="A1" s="47" t="s">
        <v>33</v>
      </c>
      <c r="AZ1" s="116"/>
      <c r="BA1" s="116"/>
      <c r="BB1" s="116"/>
    </row>
    <row r="2" spans="1:54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</v>
      </c>
      <c r="O2" s="57" t="s">
        <v>74</v>
      </c>
      <c r="P2" s="57" t="s">
        <v>22</v>
      </c>
      <c r="Q2" s="57" t="s">
        <v>23</v>
      </c>
      <c r="R2" s="57" t="s">
        <v>168</v>
      </c>
      <c r="S2" s="57" t="s">
        <v>75</v>
      </c>
      <c r="T2" s="57" t="s">
        <v>27</v>
      </c>
      <c r="U2" s="57" t="s">
        <v>171</v>
      </c>
      <c r="V2" s="57" t="s">
        <v>28</v>
      </c>
      <c r="W2" s="57" t="s">
        <v>170</v>
      </c>
      <c r="X2" s="57" t="s">
        <v>29</v>
      </c>
      <c r="Y2" s="57" t="s">
        <v>4</v>
      </c>
      <c r="Z2" s="57" t="s">
        <v>13</v>
      </c>
      <c r="AA2" s="57" t="s">
        <v>26</v>
      </c>
      <c r="AB2" s="57" t="s">
        <v>30</v>
      </c>
      <c r="AC2" s="57" t="s">
        <v>173</v>
      </c>
      <c r="AD2" s="57" t="s">
        <v>24</v>
      </c>
      <c r="AE2" s="57" t="s">
        <v>25</v>
      </c>
      <c r="AF2" s="57" t="s">
        <v>76</v>
      </c>
      <c r="AG2" s="62"/>
      <c r="AH2" s="63" t="s">
        <v>14</v>
      </c>
      <c r="AI2" s="63" t="s">
        <v>15</v>
      </c>
      <c r="AJ2" s="63" t="s">
        <v>16</v>
      </c>
      <c r="AK2" s="63" t="s">
        <v>17</v>
      </c>
      <c r="AL2" s="63" t="s">
        <v>44</v>
      </c>
      <c r="AM2" s="63" t="s">
        <v>43</v>
      </c>
      <c r="AN2" s="63" t="s">
        <v>40</v>
      </c>
      <c r="AO2" s="62" t="s">
        <v>139</v>
      </c>
      <c r="AP2" s="62" t="s">
        <v>140</v>
      </c>
      <c r="AQ2" s="62" t="s">
        <v>141</v>
      </c>
      <c r="AR2" s="63" t="s">
        <v>55</v>
      </c>
      <c r="AS2" s="63" t="s">
        <v>48</v>
      </c>
      <c r="AT2" s="63" t="s">
        <v>51</v>
      </c>
      <c r="AU2" s="63" t="s">
        <v>49</v>
      </c>
      <c r="AV2" s="63" t="s">
        <v>50</v>
      </c>
      <c r="AW2" s="64" t="s">
        <v>60</v>
      </c>
      <c r="BA2" s="51"/>
      <c r="BB2" s="51"/>
    </row>
    <row r="3" spans="1:54" x14ac:dyDescent="0.2">
      <c r="A3" s="52" t="s">
        <v>158</v>
      </c>
      <c r="B3" s="49">
        <f>B20+B36+B52+B68+B84+B100+B116+B132+B148+B164</f>
        <v>2</v>
      </c>
      <c r="C3" s="49">
        <f t="shared" ref="C3:AF3" si="0">C20+C36+C52+C68+C84+C100+C116+C132+C148+C164</f>
        <v>4</v>
      </c>
      <c r="D3" s="49">
        <f t="shared" si="0"/>
        <v>0</v>
      </c>
      <c r="E3" s="49">
        <f t="shared" si="0"/>
        <v>0</v>
      </c>
      <c r="F3" s="49">
        <f t="shared" si="0"/>
        <v>1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0</v>
      </c>
      <c r="K3" s="49">
        <f t="shared" si="0"/>
        <v>0</v>
      </c>
      <c r="L3" s="49">
        <f t="shared" si="0"/>
        <v>2</v>
      </c>
      <c r="M3" s="49">
        <f t="shared" si="0"/>
        <v>0</v>
      </c>
      <c r="N3" s="49">
        <f t="shared" si="0"/>
        <v>3</v>
      </c>
      <c r="O3" s="49">
        <f t="shared" si="0"/>
        <v>3</v>
      </c>
      <c r="P3" s="49">
        <f t="shared" si="0"/>
        <v>2</v>
      </c>
      <c r="Q3" s="49">
        <f t="shared" si="0"/>
        <v>1</v>
      </c>
      <c r="R3" s="49">
        <f t="shared" si="0"/>
        <v>0</v>
      </c>
      <c r="S3" s="49">
        <f t="shared" si="0"/>
        <v>0</v>
      </c>
      <c r="T3" s="49">
        <f t="shared" si="0"/>
        <v>0</v>
      </c>
      <c r="U3" s="49">
        <f t="shared" si="0"/>
        <v>0</v>
      </c>
      <c r="V3" s="49">
        <f t="shared" si="0"/>
        <v>1</v>
      </c>
      <c r="W3" s="49">
        <f t="shared" si="0"/>
        <v>0</v>
      </c>
      <c r="X3" s="74">
        <f t="shared" si="0"/>
        <v>6</v>
      </c>
      <c r="Y3" s="74">
        <f t="shared" si="0"/>
        <v>12</v>
      </c>
      <c r="Z3" s="74">
        <f t="shared" si="0"/>
        <v>12</v>
      </c>
      <c r="AA3" s="74">
        <f t="shared" si="0"/>
        <v>10</v>
      </c>
      <c r="AB3" s="75">
        <f t="shared" si="0"/>
        <v>10</v>
      </c>
      <c r="AC3" s="75">
        <f t="shared" si="0"/>
        <v>6</v>
      </c>
      <c r="AD3" s="75">
        <f t="shared" si="0"/>
        <v>2</v>
      </c>
      <c r="AE3" s="75">
        <f t="shared" si="0"/>
        <v>5</v>
      </c>
      <c r="AF3" s="75">
        <f t="shared" si="0"/>
        <v>3</v>
      </c>
      <c r="AG3" s="65"/>
      <c r="AH3" s="76">
        <f t="shared" ref="AH3:AH15" si="1">IF(Y3=0,"NA",X3/Y3)</f>
        <v>0.5</v>
      </c>
      <c r="AI3" s="76">
        <f t="shared" ref="AI3:AI15" si="2">IF(Z3=0,"NA",(X3+J3+K3)/Z3)</f>
        <v>0.5</v>
      </c>
      <c r="AJ3" s="76">
        <f>IF(Y3=0,"NA",AB3/Y3)</f>
        <v>0.83333333333333337</v>
      </c>
      <c r="AK3" s="76">
        <f>IF(Y3=0, "NA",AI3+AJ3)</f>
        <v>1.3333333333333335</v>
      </c>
      <c r="AL3" s="77">
        <f t="shared" ref="AL3:AL15" si="3">IFERROR((L3+G3)/Z3,"NA")</f>
        <v>0.16666666666666666</v>
      </c>
      <c r="AM3" s="77">
        <f t="shared" ref="AM3:AM15" si="4">IFERROR((J3+K3)/Z3,"NA")</f>
        <v>0</v>
      </c>
      <c r="AN3" s="77">
        <f t="shared" ref="AN3:AN15" si="5">IFERROR(AA3/Z3,"NA")</f>
        <v>0.83333333333333337</v>
      </c>
      <c r="AO3" s="79">
        <f t="shared" ref="AO3:AQ14" si="6">IFERROR(AD3/$AA3, "NA")</f>
        <v>0.2</v>
      </c>
      <c r="AP3" s="79">
        <f t="shared" si="6"/>
        <v>0.5</v>
      </c>
      <c r="AQ3" s="79">
        <f t="shared" si="6"/>
        <v>0.3</v>
      </c>
      <c r="AR3" s="80">
        <f t="shared" ref="AR3:AR15" si="7">IFERROR((H3+P3+Q3)/AA3,"NA")</f>
        <v>0.3</v>
      </c>
      <c r="AS3" s="80">
        <f t="shared" ref="AS3:AS15" si="8">IFERROR((H3+P3+Q3+T3+V3)/AA3,"NA")</f>
        <v>0.4</v>
      </c>
      <c r="AT3" s="80">
        <f t="shared" ref="AT3:AT15" si="9">IFERROR((F3+X3)/AA3,"NA")</f>
        <v>0.7</v>
      </c>
      <c r="AU3" s="76">
        <f t="shared" ref="AU3:AU15" si="10">IFERROR(X3/AA3,"NA")</f>
        <v>0.6</v>
      </c>
      <c r="AV3" s="80">
        <f t="shared" ref="AV3:AV15" si="11">IFERROR(AJ3-AH3,"NA")</f>
        <v>0.33333333333333337</v>
      </c>
      <c r="AW3" s="78">
        <f t="shared" ref="AW3:AW15" si="12">(AC3+F3+G3)/Z3</f>
        <v>0.58333333333333337</v>
      </c>
      <c r="BB3" s="53"/>
    </row>
    <row r="4" spans="1:54" x14ac:dyDescent="0.2">
      <c r="A4" s="52" t="s">
        <v>159</v>
      </c>
      <c r="B4" s="49">
        <f t="shared" ref="B4:B14" si="13">B21+B37+B53+B69+B85+B101+B117+B133+B149+B165</f>
        <v>6</v>
      </c>
      <c r="C4" s="49">
        <f t="shared" ref="C4:AF4" si="14">C21+C37+C53+C69+C85+C101+C117+C133+C149+C165</f>
        <v>0</v>
      </c>
      <c r="D4" s="49">
        <f t="shared" si="14"/>
        <v>0</v>
      </c>
      <c r="E4" s="49">
        <f t="shared" si="14"/>
        <v>0</v>
      </c>
      <c r="F4" s="49">
        <f t="shared" si="14"/>
        <v>0</v>
      </c>
      <c r="G4" s="49">
        <f t="shared" si="14"/>
        <v>0</v>
      </c>
      <c r="H4" s="49">
        <f t="shared" si="14"/>
        <v>0</v>
      </c>
      <c r="I4" s="49">
        <f t="shared" si="14"/>
        <v>0</v>
      </c>
      <c r="J4" s="49">
        <f t="shared" si="14"/>
        <v>2</v>
      </c>
      <c r="K4" s="49">
        <f t="shared" si="14"/>
        <v>0</v>
      </c>
      <c r="L4" s="49">
        <f t="shared" si="14"/>
        <v>0</v>
      </c>
      <c r="M4" s="49">
        <f t="shared" si="14"/>
        <v>3</v>
      </c>
      <c r="N4" s="49">
        <f t="shared" si="14"/>
        <v>1</v>
      </c>
      <c r="O4" s="49">
        <f t="shared" si="14"/>
        <v>2</v>
      </c>
      <c r="P4" s="49">
        <f t="shared" si="14"/>
        <v>2</v>
      </c>
      <c r="Q4" s="49">
        <f t="shared" si="14"/>
        <v>0</v>
      </c>
      <c r="R4" s="49">
        <f t="shared" si="14"/>
        <v>0</v>
      </c>
      <c r="S4" s="49">
        <f t="shared" si="14"/>
        <v>1</v>
      </c>
      <c r="T4" s="49">
        <f t="shared" si="14"/>
        <v>0</v>
      </c>
      <c r="U4" s="49">
        <f t="shared" si="14"/>
        <v>0</v>
      </c>
      <c r="V4" s="49">
        <f t="shared" si="14"/>
        <v>0</v>
      </c>
      <c r="W4" s="49">
        <f t="shared" si="14"/>
        <v>0</v>
      </c>
      <c r="X4" s="74">
        <f t="shared" si="14"/>
        <v>6</v>
      </c>
      <c r="Y4" s="74">
        <f t="shared" si="14"/>
        <v>9</v>
      </c>
      <c r="Z4" s="74">
        <f t="shared" si="14"/>
        <v>11</v>
      </c>
      <c r="AA4" s="74">
        <f t="shared" si="14"/>
        <v>9</v>
      </c>
      <c r="AB4" s="75">
        <f t="shared" si="14"/>
        <v>6</v>
      </c>
      <c r="AC4" s="75">
        <f t="shared" si="14"/>
        <v>8</v>
      </c>
      <c r="AD4" s="75">
        <f t="shared" si="14"/>
        <v>5</v>
      </c>
      <c r="AE4" s="75">
        <f t="shared" si="14"/>
        <v>1</v>
      </c>
      <c r="AF4" s="75">
        <f t="shared" si="14"/>
        <v>3</v>
      </c>
      <c r="AG4" s="65"/>
      <c r="AH4" s="76">
        <f t="shared" si="1"/>
        <v>0.66666666666666663</v>
      </c>
      <c r="AI4" s="76">
        <f t="shared" si="2"/>
        <v>0.72727272727272729</v>
      </c>
      <c r="AJ4" s="76">
        <f t="shared" ref="AJ4:AJ14" si="15">IF(Y4=0,"NA",AB4/Y4)</f>
        <v>0.66666666666666663</v>
      </c>
      <c r="AK4" s="76">
        <f t="shared" ref="AK4:AK14" si="16">IF(Y4=0, "NA",AI4+AJ4)</f>
        <v>1.393939393939394</v>
      </c>
      <c r="AL4" s="77">
        <f t="shared" si="3"/>
        <v>0</v>
      </c>
      <c r="AM4" s="77">
        <f t="shared" si="4"/>
        <v>0.18181818181818182</v>
      </c>
      <c r="AN4" s="77">
        <f t="shared" si="5"/>
        <v>0.81818181818181823</v>
      </c>
      <c r="AO4" s="79">
        <f t="shared" si="6"/>
        <v>0.55555555555555558</v>
      </c>
      <c r="AP4" s="79">
        <f t="shared" si="6"/>
        <v>0.1111111111111111</v>
      </c>
      <c r="AQ4" s="79">
        <f t="shared" si="6"/>
        <v>0.33333333333333331</v>
      </c>
      <c r="AR4" s="80">
        <f t="shared" si="7"/>
        <v>0.22222222222222221</v>
      </c>
      <c r="AS4" s="80">
        <f t="shared" si="8"/>
        <v>0.22222222222222221</v>
      </c>
      <c r="AT4" s="80">
        <f t="shared" si="9"/>
        <v>0.66666666666666663</v>
      </c>
      <c r="AU4" s="76">
        <f t="shared" si="10"/>
        <v>0.66666666666666663</v>
      </c>
      <c r="AV4" s="80">
        <f t="shared" si="11"/>
        <v>0</v>
      </c>
      <c r="AW4" s="78">
        <f t="shared" si="12"/>
        <v>0.72727272727272729</v>
      </c>
      <c r="BB4" s="53"/>
    </row>
    <row r="5" spans="1:54" x14ac:dyDescent="0.2">
      <c r="A5" s="52" t="s">
        <v>160</v>
      </c>
      <c r="B5" s="49">
        <f t="shared" si="13"/>
        <v>2</v>
      </c>
      <c r="C5" s="49">
        <f t="shared" ref="C5:AF5" si="17">C22+C38+C54+C70+C86+C102+C118+C134+C150+C166</f>
        <v>2</v>
      </c>
      <c r="D5" s="49">
        <f t="shared" si="17"/>
        <v>0</v>
      </c>
      <c r="E5" s="49">
        <f t="shared" si="17"/>
        <v>1</v>
      </c>
      <c r="F5" s="49">
        <f t="shared" si="17"/>
        <v>1</v>
      </c>
      <c r="G5" s="49">
        <f t="shared" si="17"/>
        <v>0</v>
      </c>
      <c r="H5" s="49">
        <f t="shared" si="17"/>
        <v>0</v>
      </c>
      <c r="I5" s="49">
        <f t="shared" si="17"/>
        <v>0</v>
      </c>
      <c r="J5" s="49">
        <f t="shared" si="17"/>
        <v>1</v>
      </c>
      <c r="K5" s="49">
        <f t="shared" si="17"/>
        <v>0</v>
      </c>
      <c r="L5" s="49">
        <f t="shared" si="17"/>
        <v>0</v>
      </c>
      <c r="M5" s="49">
        <f t="shared" si="17"/>
        <v>2</v>
      </c>
      <c r="N5" s="49">
        <f t="shared" si="17"/>
        <v>0</v>
      </c>
      <c r="O5" s="49">
        <f t="shared" si="17"/>
        <v>3</v>
      </c>
      <c r="P5" s="49">
        <f t="shared" si="17"/>
        <v>3</v>
      </c>
      <c r="Q5" s="49">
        <f t="shared" si="17"/>
        <v>1</v>
      </c>
      <c r="R5" s="49">
        <f t="shared" si="17"/>
        <v>1</v>
      </c>
      <c r="S5" s="49">
        <f t="shared" si="17"/>
        <v>0</v>
      </c>
      <c r="T5" s="49">
        <f t="shared" si="17"/>
        <v>1</v>
      </c>
      <c r="U5" s="49">
        <f t="shared" si="17"/>
        <v>0</v>
      </c>
      <c r="V5" s="49">
        <f t="shared" si="17"/>
        <v>0</v>
      </c>
      <c r="W5" s="49">
        <f t="shared" si="17"/>
        <v>0</v>
      </c>
      <c r="X5" s="74">
        <f t="shared" si="17"/>
        <v>5</v>
      </c>
      <c r="Y5" s="74">
        <f t="shared" si="17"/>
        <v>11</v>
      </c>
      <c r="Z5" s="74">
        <f t="shared" si="17"/>
        <v>12</v>
      </c>
      <c r="AA5" s="74">
        <f t="shared" si="17"/>
        <v>11</v>
      </c>
      <c r="AB5" s="75">
        <f t="shared" si="17"/>
        <v>10</v>
      </c>
      <c r="AC5" s="75">
        <f t="shared" si="17"/>
        <v>6</v>
      </c>
      <c r="AD5" s="75">
        <f t="shared" si="17"/>
        <v>6</v>
      </c>
      <c r="AE5" s="75">
        <f t="shared" si="17"/>
        <v>2</v>
      </c>
      <c r="AF5" s="75">
        <f t="shared" si="17"/>
        <v>3</v>
      </c>
      <c r="AG5" s="65"/>
      <c r="AH5" s="76">
        <f t="shared" si="1"/>
        <v>0.45454545454545453</v>
      </c>
      <c r="AI5" s="76">
        <f t="shared" si="2"/>
        <v>0.5</v>
      </c>
      <c r="AJ5" s="76">
        <f t="shared" si="15"/>
        <v>0.90909090909090906</v>
      </c>
      <c r="AK5" s="76">
        <f t="shared" si="16"/>
        <v>1.4090909090909092</v>
      </c>
      <c r="AL5" s="77">
        <f t="shared" si="3"/>
        <v>0</v>
      </c>
      <c r="AM5" s="77">
        <f t="shared" si="4"/>
        <v>8.3333333333333329E-2</v>
      </c>
      <c r="AN5" s="77">
        <f t="shared" si="5"/>
        <v>0.91666666666666663</v>
      </c>
      <c r="AO5" s="79">
        <f t="shared" si="6"/>
        <v>0.54545454545454541</v>
      </c>
      <c r="AP5" s="79">
        <f t="shared" si="6"/>
        <v>0.18181818181818182</v>
      </c>
      <c r="AQ5" s="79">
        <f t="shared" si="6"/>
        <v>0.27272727272727271</v>
      </c>
      <c r="AR5" s="80">
        <f t="shared" si="7"/>
        <v>0.36363636363636365</v>
      </c>
      <c r="AS5" s="80">
        <f t="shared" si="8"/>
        <v>0.45454545454545453</v>
      </c>
      <c r="AT5" s="80">
        <f t="shared" si="9"/>
        <v>0.54545454545454541</v>
      </c>
      <c r="AU5" s="76">
        <f t="shared" si="10"/>
        <v>0.45454545454545453</v>
      </c>
      <c r="AV5" s="80">
        <f t="shared" si="11"/>
        <v>0.45454545454545453</v>
      </c>
      <c r="AW5" s="78">
        <f t="shared" si="12"/>
        <v>0.58333333333333337</v>
      </c>
      <c r="BB5" s="53"/>
    </row>
    <row r="6" spans="1:54" x14ac:dyDescent="0.2">
      <c r="A6" s="52" t="s">
        <v>161</v>
      </c>
      <c r="B6" s="49">
        <f t="shared" si="13"/>
        <v>5</v>
      </c>
      <c r="C6" s="49">
        <f t="shared" ref="C6:AF6" si="18">C23+C39+C55+C71+C87+C103+C119+C135+C151+C167</f>
        <v>1</v>
      </c>
      <c r="D6" s="49">
        <f t="shared" si="18"/>
        <v>0</v>
      </c>
      <c r="E6" s="49">
        <f t="shared" si="18"/>
        <v>0</v>
      </c>
      <c r="F6" s="49">
        <f t="shared" si="18"/>
        <v>1</v>
      </c>
      <c r="G6" s="49">
        <f t="shared" si="18"/>
        <v>0</v>
      </c>
      <c r="H6" s="49">
        <f t="shared" si="18"/>
        <v>0</v>
      </c>
      <c r="I6" s="49">
        <f t="shared" si="18"/>
        <v>1</v>
      </c>
      <c r="J6" s="49">
        <f t="shared" si="18"/>
        <v>0</v>
      </c>
      <c r="K6" s="49">
        <f t="shared" si="18"/>
        <v>0</v>
      </c>
      <c r="L6" s="49">
        <f t="shared" si="18"/>
        <v>1</v>
      </c>
      <c r="M6" s="49">
        <f t="shared" si="18"/>
        <v>1</v>
      </c>
      <c r="N6" s="49">
        <f t="shared" si="18"/>
        <v>1</v>
      </c>
      <c r="O6" s="49">
        <f t="shared" si="18"/>
        <v>4</v>
      </c>
      <c r="P6" s="49">
        <f t="shared" si="18"/>
        <v>0</v>
      </c>
      <c r="Q6" s="49">
        <f t="shared" si="18"/>
        <v>1</v>
      </c>
      <c r="R6" s="49">
        <f t="shared" si="18"/>
        <v>1</v>
      </c>
      <c r="S6" s="49">
        <f t="shared" si="18"/>
        <v>0</v>
      </c>
      <c r="T6" s="49">
        <f t="shared" si="18"/>
        <v>0</v>
      </c>
      <c r="U6" s="49">
        <f t="shared" si="18"/>
        <v>1</v>
      </c>
      <c r="V6" s="49">
        <f t="shared" si="18"/>
        <v>0</v>
      </c>
      <c r="W6" s="49">
        <f t="shared" si="18"/>
        <v>0</v>
      </c>
      <c r="X6" s="74">
        <f t="shared" si="18"/>
        <v>6</v>
      </c>
      <c r="Y6" s="74">
        <f t="shared" si="18"/>
        <v>10</v>
      </c>
      <c r="Z6" s="74">
        <f t="shared" si="18"/>
        <v>11</v>
      </c>
      <c r="AA6" s="74">
        <f t="shared" si="18"/>
        <v>10</v>
      </c>
      <c r="AB6" s="75">
        <f t="shared" si="18"/>
        <v>7</v>
      </c>
      <c r="AC6" s="75">
        <f t="shared" si="18"/>
        <v>6</v>
      </c>
      <c r="AD6" s="75">
        <f t="shared" si="18"/>
        <v>2</v>
      </c>
      <c r="AE6" s="75">
        <f t="shared" si="18"/>
        <v>4</v>
      </c>
      <c r="AF6" s="75">
        <f t="shared" si="18"/>
        <v>4</v>
      </c>
      <c r="AG6" s="65"/>
      <c r="AH6" s="76">
        <f t="shared" si="1"/>
        <v>0.6</v>
      </c>
      <c r="AI6" s="76">
        <f t="shared" si="2"/>
        <v>0.54545454545454541</v>
      </c>
      <c r="AJ6" s="76">
        <f t="shared" si="15"/>
        <v>0.7</v>
      </c>
      <c r="AK6" s="76">
        <f t="shared" si="16"/>
        <v>1.2454545454545454</v>
      </c>
      <c r="AL6" s="77">
        <f t="shared" si="3"/>
        <v>9.0909090909090912E-2</v>
      </c>
      <c r="AM6" s="77">
        <f t="shared" si="4"/>
        <v>0</v>
      </c>
      <c r="AN6" s="77">
        <f t="shared" si="5"/>
        <v>0.90909090909090906</v>
      </c>
      <c r="AO6" s="79">
        <f t="shared" si="6"/>
        <v>0.2</v>
      </c>
      <c r="AP6" s="79">
        <f t="shared" si="6"/>
        <v>0.4</v>
      </c>
      <c r="AQ6" s="79">
        <f t="shared" si="6"/>
        <v>0.4</v>
      </c>
      <c r="AR6" s="80">
        <f t="shared" si="7"/>
        <v>0.1</v>
      </c>
      <c r="AS6" s="80">
        <f t="shared" si="8"/>
        <v>0.1</v>
      </c>
      <c r="AT6" s="80">
        <f t="shared" si="9"/>
        <v>0.7</v>
      </c>
      <c r="AU6" s="76">
        <f t="shared" si="10"/>
        <v>0.6</v>
      </c>
      <c r="AV6" s="80">
        <f t="shared" si="11"/>
        <v>9.9999999999999978E-2</v>
      </c>
      <c r="AW6" s="78">
        <f t="shared" si="12"/>
        <v>0.63636363636363635</v>
      </c>
      <c r="BB6" s="53"/>
    </row>
    <row r="7" spans="1:54" x14ac:dyDescent="0.2">
      <c r="A7" s="52" t="s">
        <v>162</v>
      </c>
      <c r="B7" s="49">
        <f t="shared" si="13"/>
        <v>5</v>
      </c>
      <c r="C7" s="49">
        <f t="shared" ref="C7:AF7" si="19">C24+C40+C56+C72+C88+C104+C120+C136+C152+C168</f>
        <v>0</v>
      </c>
      <c r="D7" s="49">
        <f t="shared" si="19"/>
        <v>0</v>
      </c>
      <c r="E7" s="49">
        <f t="shared" si="19"/>
        <v>0</v>
      </c>
      <c r="F7" s="49">
        <f t="shared" si="19"/>
        <v>2</v>
      </c>
      <c r="G7" s="49">
        <f t="shared" si="19"/>
        <v>0</v>
      </c>
      <c r="H7" s="49">
        <f t="shared" si="19"/>
        <v>0</v>
      </c>
      <c r="I7" s="49">
        <f t="shared" si="19"/>
        <v>0</v>
      </c>
      <c r="J7" s="49">
        <f t="shared" si="19"/>
        <v>0</v>
      </c>
      <c r="K7" s="49">
        <f t="shared" si="19"/>
        <v>0</v>
      </c>
      <c r="L7" s="49">
        <f t="shared" si="19"/>
        <v>0</v>
      </c>
      <c r="M7" s="49">
        <f t="shared" si="19"/>
        <v>1</v>
      </c>
      <c r="N7" s="49">
        <f t="shared" si="19"/>
        <v>1</v>
      </c>
      <c r="O7" s="49">
        <f t="shared" si="19"/>
        <v>3</v>
      </c>
      <c r="P7" s="49">
        <f t="shared" si="19"/>
        <v>1</v>
      </c>
      <c r="Q7" s="49">
        <f t="shared" si="19"/>
        <v>2</v>
      </c>
      <c r="R7" s="49">
        <f t="shared" si="19"/>
        <v>1</v>
      </c>
      <c r="S7" s="49">
        <f t="shared" si="19"/>
        <v>1</v>
      </c>
      <c r="T7" s="49">
        <f t="shared" si="19"/>
        <v>1</v>
      </c>
      <c r="U7" s="49">
        <f t="shared" si="19"/>
        <v>0</v>
      </c>
      <c r="V7" s="49">
        <f t="shared" si="19"/>
        <v>1</v>
      </c>
      <c r="W7" s="49">
        <f t="shared" si="19"/>
        <v>0</v>
      </c>
      <c r="X7" s="74">
        <f t="shared" si="19"/>
        <v>5</v>
      </c>
      <c r="Y7" s="74">
        <f t="shared" si="19"/>
        <v>12</v>
      </c>
      <c r="Z7" s="74">
        <f t="shared" si="19"/>
        <v>12</v>
      </c>
      <c r="AA7" s="74">
        <f t="shared" si="19"/>
        <v>12</v>
      </c>
      <c r="AB7" s="75">
        <f t="shared" si="19"/>
        <v>5</v>
      </c>
      <c r="AC7" s="75">
        <f t="shared" si="19"/>
        <v>5</v>
      </c>
      <c r="AD7" s="75">
        <f t="shared" si="19"/>
        <v>3</v>
      </c>
      <c r="AE7" s="75">
        <f t="shared" si="19"/>
        <v>5</v>
      </c>
      <c r="AF7" s="75">
        <f t="shared" si="19"/>
        <v>4</v>
      </c>
      <c r="AG7" s="65"/>
      <c r="AH7" s="76">
        <f t="shared" si="1"/>
        <v>0.41666666666666669</v>
      </c>
      <c r="AI7" s="76">
        <f t="shared" si="2"/>
        <v>0.41666666666666669</v>
      </c>
      <c r="AJ7" s="76">
        <f t="shared" si="15"/>
        <v>0.41666666666666669</v>
      </c>
      <c r="AK7" s="76">
        <f t="shared" si="16"/>
        <v>0.83333333333333337</v>
      </c>
      <c r="AL7" s="77">
        <f t="shared" si="3"/>
        <v>0</v>
      </c>
      <c r="AM7" s="77">
        <f t="shared" si="4"/>
        <v>0</v>
      </c>
      <c r="AN7" s="77">
        <f t="shared" si="5"/>
        <v>1</v>
      </c>
      <c r="AO7" s="79">
        <f t="shared" si="6"/>
        <v>0.25</v>
      </c>
      <c r="AP7" s="79">
        <f t="shared" si="6"/>
        <v>0.41666666666666669</v>
      </c>
      <c r="AQ7" s="79">
        <f t="shared" si="6"/>
        <v>0.33333333333333331</v>
      </c>
      <c r="AR7" s="80">
        <f t="shared" si="7"/>
        <v>0.25</v>
      </c>
      <c r="AS7" s="80">
        <f t="shared" si="8"/>
        <v>0.41666666666666669</v>
      </c>
      <c r="AT7" s="80">
        <f t="shared" si="9"/>
        <v>0.58333333333333337</v>
      </c>
      <c r="AU7" s="76">
        <f t="shared" si="10"/>
        <v>0.41666666666666669</v>
      </c>
      <c r="AV7" s="80">
        <f t="shared" si="11"/>
        <v>0</v>
      </c>
      <c r="AW7" s="78">
        <f t="shared" si="12"/>
        <v>0.58333333333333337</v>
      </c>
      <c r="BB7" s="53"/>
    </row>
    <row r="8" spans="1:54" x14ac:dyDescent="0.2">
      <c r="A8" s="52" t="s">
        <v>163</v>
      </c>
      <c r="B8" s="49">
        <f t="shared" si="13"/>
        <v>4</v>
      </c>
      <c r="C8" s="49">
        <f t="shared" ref="C8:AF8" si="20">C25+C41+C57+C73+C89+C105+C121+C137+C153+C169</f>
        <v>2</v>
      </c>
      <c r="D8" s="49">
        <f t="shared" si="20"/>
        <v>0</v>
      </c>
      <c r="E8" s="49">
        <f t="shared" si="20"/>
        <v>0</v>
      </c>
      <c r="F8" s="49">
        <f t="shared" si="20"/>
        <v>0</v>
      </c>
      <c r="G8" s="49">
        <f t="shared" si="20"/>
        <v>0</v>
      </c>
      <c r="H8" s="49">
        <f t="shared" si="20"/>
        <v>0</v>
      </c>
      <c r="I8" s="49">
        <f t="shared" si="20"/>
        <v>0</v>
      </c>
      <c r="J8" s="49">
        <f t="shared" si="20"/>
        <v>1</v>
      </c>
      <c r="K8" s="49">
        <f t="shared" si="20"/>
        <v>1</v>
      </c>
      <c r="L8" s="49">
        <f t="shared" si="20"/>
        <v>1</v>
      </c>
      <c r="M8" s="49">
        <f t="shared" si="20"/>
        <v>2</v>
      </c>
      <c r="N8" s="49">
        <f t="shared" si="20"/>
        <v>1</v>
      </c>
      <c r="O8" s="49">
        <f t="shared" si="20"/>
        <v>3</v>
      </c>
      <c r="P8" s="49">
        <f t="shared" si="20"/>
        <v>0</v>
      </c>
      <c r="Q8" s="49">
        <f t="shared" si="20"/>
        <v>1</v>
      </c>
      <c r="R8" s="49">
        <f t="shared" si="20"/>
        <v>0</v>
      </c>
      <c r="S8" s="49">
        <f t="shared" si="20"/>
        <v>1</v>
      </c>
      <c r="T8" s="49">
        <f t="shared" si="20"/>
        <v>0</v>
      </c>
      <c r="U8" s="49">
        <f t="shared" si="20"/>
        <v>0</v>
      </c>
      <c r="V8" s="49">
        <f t="shared" si="20"/>
        <v>0</v>
      </c>
      <c r="W8" s="49">
        <f t="shared" si="20"/>
        <v>0</v>
      </c>
      <c r="X8" s="74">
        <f t="shared" si="20"/>
        <v>6</v>
      </c>
      <c r="Y8" s="74">
        <f t="shared" si="20"/>
        <v>9</v>
      </c>
      <c r="Z8" s="74">
        <f t="shared" si="20"/>
        <v>11</v>
      </c>
      <c r="AA8" s="74">
        <f t="shared" si="20"/>
        <v>8</v>
      </c>
      <c r="AB8" s="75">
        <f t="shared" si="20"/>
        <v>8</v>
      </c>
      <c r="AC8" s="75">
        <f t="shared" si="20"/>
        <v>8</v>
      </c>
      <c r="AD8" s="75">
        <f t="shared" si="20"/>
        <v>2</v>
      </c>
      <c r="AE8" s="75">
        <f t="shared" si="20"/>
        <v>2</v>
      </c>
      <c r="AF8" s="75">
        <f t="shared" si="20"/>
        <v>4</v>
      </c>
      <c r="AG8" s="65"/>
      <c r="AH8" s="76">
        <f t="shared" si="1"/>
        <v>0.66666666666666663</v>
      </c>
      <c r="AI8" s="76">
        <f t="shared" si="2"/>
        <v>0.72727272727272729</v>
      </c>
      <c r="AJ8" s="76">
        <f t="shared" si="15"/>
        <v>0.88888888888888884</v>
      </c>
      <c r="AK8" s="76">
        <f t="shared" si="16"/>
        <v>1.6161616161616161</v>
      </c>
      <c r="AL8" s="77">
        <f t="shared" si="3"/>
        <v>9.0909090909090912E-2</v>
      </c>
      <c r="AM8" s="77">
        <f t="shared" si="4"/>
        <v>0.18181818181818182</v>
      </c>
      <c r="AN8" s="77">
        <f t="shared" si="5"/>
        <v>0.72727272727272729</v>
      </c>
      <c r="AO8" s="79">
        <f t="shared" si="6"/>
        <v>0.25</v>
      </c>
      <c r="AP8" s="79">
        <f t="shared" si="6"/>
        <v>0.25</v>
      </c>
      <c r="AQ8" s="79">
        <f t="shared" si="6"/>
        <v>0.5</v>
      </c>
      <c r="AR8" s="80">
        <f t="shared" si="7"/>
        <v>0.125</v>
      </c>
      <c r="AS8" s="80">
        <f t="shared" si="8"/>
        <v>0.125</v>
      </c>
      <c r="AT8" s="80">
        <f t="shared" si="9"/>
        <v>0.75</v>
      </c>
      <c r="AU8" s="76">
        <f t="shared" si="10"/>
        <v>0.75</v>
      </c>
      <c r="AV8" s="80">
        <f t="shared" si="11"/>
        <v>0.22222222222222221</v>
      </c>
      <c r="AW8" s="78">
        <f t="shared" si="12"/>
        <v>0.72727272727272729</v>
      </c>
      <c r="BB8" s="53"/>
    </row>
    <row r="9" spans="1:54" x14ac:dyDescent="0.2">
      <c r="A9" s="52" t="s">
        <v>164</v>
      </c>
      <c r="B9" s="49">
        <f t="shared" si="13"/>
        <v>1</v>
      </c>
      <c r="C9" s="49">
        <f t="shared" ref="C9:AF9" si="21">C26+C42+C58+C74+C90+C106+C122+C138+C154+C170</f>
        <v>1</v>
      </c>
      <c r="D9" s="49">
        <f t="shared" si="21"/>
        <v>0</v>
      </c>
      <c r="E9" s="49">
        <f t="shared" si="21"/>
        <v>0</v>
      </c>
      <c r="F9" s="49">
        <f t="shared" si="21"/>
        <v>0</v>
      </c>
      <c r="G9" s="49">
        <f t="shared" si="21"/>
        <v>0</v>
      </c>
      <c r="H9" s="49">
        <f t="shared" si="21"/>
        <v>0</v>
      </c>
      <c r="I9" s="49">
        <f t="shared" si="21"/>
        <v>0</v>
      </c>
      <c r="J9" s="49">
        <f t="shared" si="21"/>
        <v>1</v>
      </c>
      <c r="K9" s="49">
        <f t="shared" si="21"/>
        <v>0</v>
      </c>
      <c r="L9" s="49">
        <f t="shared" si="21"/>
        <v>0</v>
      </c>
      <c r="M9" s="49">
        <f t="shared" si="21"/>
        <v>0</v>
      </c>
      <c r="N9" s="49">
        <f t="shared" si="21"/>
        <v>0</v>
      </c>
      <c r="O9" s="49">
        <f t="shared" si="21"/>
        <v>2</v>
      </c>
      <c r="P9" s="49">
        <f t="shared" si="21"/>
        <v>3</v>
      </c>
      <c r="Q9" s="49">
        <f t="shared" si="21"/>
        <v>0</v>
      </c>
      <c r="R9" s="49">
        <f t="shared" si="21"/>
        <v>0</v>
      </c>
      <c r="S9" s="49">
        <f t="shared" si="21"/>
        <v>0</v>
      </c>
      <c r="T9" s="49">
        <f t="shared" si="21"/>
        <v>0</v>
      </c>
      <c r="U9" s="49">
        <f t="shared" si="21"/>
        <v>0</v>
      </c>
      <c r="V9" s="49">
        <f t="shared" si="21"/>
        <v>0</v>
      </c>
      <c r="W9" s="49">
        <f t="shared" si="21"/>
        <v>1</v>
      </c>
      <c r="X9" s="74">
        <f t="shared" si="21"/>
        <v>2</v>
      </c>
      <c r="Y9" s="74">
        <f t="shared" si="21"/>
        <v>5</v>
      </c>
      <c r="Z9" s="74">
        <f t="shared" si="21"/>
        <v>6</v>
      </c>
      <c r="AA9" s="74">
        <f t="shared" si="21"/>
        <v>5</v>
      </c>
      <c r="AB9" s="75">
        <f t="shared" si="21"/>
        <v>3</v>
      </c>
      <c r="AC9" s="75">
        <f t="shared" si="21"/>
        <v>3</v>
      </c>
      <c r="AD9" s="75">
        <f t="shared" si="21"/>
        <v>3</v>
      </c>
      <c r="AE9" s="75">
        <f t="shared" si="21"/>
        <v>0</v>
      </c>
      <c r="AF9" s="75">
        <f t="shared" si="21"/>
        <v>2</v>
      </c>
      <c r="AG9" s="65"/>
      <c r="AH9" s="76">
        <f t="shared" si="1"/>
        <v>0.4</v>
      </c>
      <c r="AI9" s="76">
        <f t="shared" si="2"/>
        <v>0.5</v>
      </c>
      <c r="AJ9" s="76">
        <f t="shared" si="15"/>
        <v>0.6</v>
      </c>
      <c r="AK9" s="76">
        <f t="shared" si="16"/>
        <v>1.1000000000000001</v>
      </c>
      <c r="AL9" s="77">
        <f t="shared" si="3"/>
        <v>0</v>
      </c>
      <c r="AM9" s="77">
        <f t="shared" si="4"/>
        <v>0.16666666666666666</v>
      </c>
      <c r="AN9" s="77">
        <f t="shared" si="5"/>
        <v>0.83333333333333337</v>
      </c>
      <c r="AO9" s="79">
        <f t="shared" si="6"/>
        <v>0.6</v>
      </c>
      <c r="AP9" s="79">
        <f t="shared" si="6"/>
        <v>0</v>
      </c>
      <c r="AQ9" s="79">
        <f t="shared" si="6"/>
        <v>0.4</v>
      </c>
      <c r="AR9" s="80">
        <f t="shared" si="7"/>
        <v>0.6</v>
      </c>
      <c r="AS9" s="80">
        <f t="shared" si="8"/>
        <v>0.6</v>
      </c>
      <c r="AT9" s="80">
        <f t="shared" si="9"/>
        <v>0.4</v>
      </c>
      <c r="AU9" s="76">
        <f t="shared" si="10"/>
        <v>0.4</v>
      </c>
      <c r="AV9" s="80">
        <f t="shared" si="11"/>
        <v>0.19999999999999996</v>
      </c>
      <c r="AW9" s="78">
        <f t="shared" si="12"/>
        <v>0.5</v>
      </c>
      <c r="BB9" s="53"/>
    </row>
    <row r="10" spans="1:54" x14ac:dyDescent="0.2">
      <c r="A10" s="52" t="s">
        <v>165</v>
      </c>
      <c r="B10" s="49">
        <f t="shared" si="13"/>
        <v>3</v>
      </c>
      <c r="C10" s="49">
        <f t="shared" ref="C10:AF10" si="22">C27+C43+C59+C75+C91+C107+C123+C139+C155+C171</f>
        <v>0</v>
      </c>
      <c r="D10" s="49">
        <f t="shared" si="22"/>
        <v>0</v>
      </c>
      <c r="E10" s="49">
        <f t="shared" si="22"/>
        <v>0</v>
      </c>
      <c r="F10" s="49">
        <f t="shared" si="22"/>
        <v>1</v>
      </c>
      <c r="G10" s="49">
        <f t="shared" si="22"/>
        <v>0</v>
      </c>
      <c r="H10" s="49">
        <f t="shared" si="22"/>
        <v>0</v>
      </c>
      <c r="I10" s="49">
        <f t="shared" si="22"/>
        <v>0</v>
      </c>
      <c r="J10" s="49">
        <f t="shared" si="22"/>
        <v>2</v>
      </c>
      <c r="K10" s="49">
        <f t="shared" si="22"/>
        <v>1</v>
      </c>
      <c r="L10" s="49">
        <f t="shared" si="22"/>
        <v>0</v>
      </c>
      <c r="M10" s="49">
        <f t="shared" si="22"/>
        <v>1</v>
      </c>
      <c r="N10" s="49">
        <f t="shared" si="22"/>
        <v>1</v>
      </c>
      <c r="O10" s="49">
        <f t="shared" si="22"/>
        <v>0</v>
      </c>
      <c r="P10" s="49">
        <f t="shared" si="22"/>
        <v>2</v>
      </c>
      <c r="Q10" s="49">
        <f t="shared" si="22"/>
        <v>0</v>
      </c>
      <c r="R10" s="49">
        <f t="shared" si="22"/>
        <v>0</v>
      </c>
      <c r="S10" s="49">
        <f t="shared" si="22"/>
        <v>0</v>
      </c>
      <c r="T10" s="49">
        <f t="shared" si="22"/>
        <v>1</v>
      </c>
      <c r="U10" s="49">
        <f t="shared" si="22"/>
        <v>0</v>
      </c>
      <c r="V10" s="49">
        <f t="shared" si="22"/>
        <v>0</v>
      </c>
      <c r="W10" s="49">
        <f t="shared" si="22"/>
        <v>1</v>
      </c>
      <c r="X10" s="74">
        <f t="shared" si="22"/>
        <v>3</v>
      </c>
      <c r="Y10" s="74">
        <f t="shared" si="22"/>
        <v>6</v>
      </c>
      <c r="Z10" s="74">
        <f t="shared" si="22"/>
        <v>9</v>
      </c>
      <c r="AA10" s="74">
        <f t="shared" si="22"/>
        <v>6</v>
      </c>
      <c r="AB10" s="75">
        <f t="shared" si="22"/>
        <v>3</v>
      </c>
      <c r="AC10" s="75">
        <f t="shared" si="22"/>
        <v>6</v>
      </c>
      <c r="AD10" s="75">
        <f t="shared" si="22"/>
        <v>4</v>
      </c>
      <c r="AE10" s="75">
        <f t="shared" si="22"/>
        <v>1</v>
      </c>
      <c r="AF10" s="75">
        <f t="shared" si="22"/>
        <v>0</v>
      </c>
      <c r="AG10" s="65"/>
      <c r="AH10" s="76">
        <f t="shared" si="1"/>
        <v>0.5</v>
      </c>
      <c r="AI10" s="76">
        <f t="shared" si="2"/>
        <v>0.66666666666666663</v>
      </c>
      <c r="AJ10" s="76">
        <f t="shared" si="15"/>
        <v>0.5</v>
      </c>
      <c r="AK10" s="76">
        <f t="shared" si="16"/>
        <v>1.1666666666666665</v>
      </c>
      <c r="AL10" s="77">
        <f t="shared" si="3"/>
        <v>0</v>
      </c>
      <c r="AM10" s="77">
        <f t="shared" si="4"/>
        <v>0.33333333333333331</v>
      </c>
      <c r="AN10" s="77">
        <f t="shared" si="5"/>
        <v>0.66666666666666663</v>
      </c>
      <c r="AO10" s="79">
        <f t="shared" si="6"/>
        <v>0.66666666666666663</v>
      </c>
      <c r="AP10" s="79">
        <f t="shared" si="6"/>
        <v>0.16666666666666666</v>
      </c>
      <c r="AQ10" s="79">
        <f t="shared" si="6"/>
        <v>0</v>
      </c>
      <c r="AR10" s="80">
        <f t="shared" si="7"/>
        <v>0.33333333333333331</v>
      </c>
      <c r="AS10" s="80">
        <f t="shared" si="8"/>
        <v>0.5</v>
      </c>
      <c r="AT10" s="80">
        <f t="shared" si="9"/>
        <v>0.66666666666666663</v>
      </c>
      <c r="AU10" s="76">
        <f t="shared" si="10"/>
        <v>0.5</v>
      </c>
      <c r="AV10" s="80">
        <f t="shared" si="11"/>
        <v>0</v>
      </c>
      <c r="AW10" s="78">
        <f t="shared" si="12"/>
        <v>0.77777777777777779</v>
      </c>
      <c r="BB10" s="53"/>
    </row>
    <row r="11" spans="1:54" x14ac:dyDescent="0.2">
      <c r="A11" s="52" t="s">
        <v>166</v>
      </c>
      <c r="B11" s="49">
        <f t="shared" si="13"/>
        <v>1</v>
      </c>
      <c r="C11" s="49">
        <f t="shared" ref="C11:AF11" si="23">C28+C44+C60+C76+C92+C108+C124+C140+C156+C172</f>
        <v>0</v>
      </c>
      <c r="D11" s="49">
        <f t="shared" si="23"/>
        <v>0</v>
      </c>
      <c r="E11" s="49">
        <f t="shared" si="23"/>
        <v>0</v>
      </c>
      <c r="F11" s="49">
        <f t="shared" si="23"/>
        <v>2</v>
      </c>
      <c r="G11" s="49">
        <f t="shared" si="23"/>
        <v>0</v>
      </c>
      <c r="H11" s="49">
        <f t="shared" si="23"/>
        <v>0</v>
      </c>
      <c r="I11" s="49">
        <f t="shared" si="23"/>
        <v>0</v>
      </c>
      <c r="J11" s="49">
        <f t="shared" si="23"/>
        <v>1</v>
      </c>
      <c r="K11" s="49">
        <f t="shared" si="23"/>
        <v>0</v>
      </c>
      <c r="L11" s="49">
        <f t="shared" si="23"/>
        <v>1</v>
      </c>
      <c r="M11" s="49">
        <f t="shared" si="23"/>
        <v>1</v>
      </c>
      <c r="N11" s="49">
        <f t="shared" si="23"/>
        <v>0</v>
      </c>
      <c r="O11" s="49">
        <f t="shared" si="23"/>
        <v>0</v>
      </c>
      <c r="P11" s="49">
        <f t="shared" si="23"/>
        <v>1</v>
      </c>
      <c r="Q11" s="49">
        <f t="shared" si="23"/>
        <v>0</v>
      </c>
      <c r="R11" s="49">
        <f t="shared" si="23"/>
        <v>0</v>
      </c>
      <c r="S11" s="49">
        <f t="shared" si="23"/>
        <v>1</v>
      </c>
      <c r="T11" s="49">
        <f t="shared" si="23"/>
        <v>1</v>
      </c>
      <c r="U11" s="49">
        <f t="shared" si="23"/>
        <v>0</v>
      </c>
      <c r="V11" s="49">
        <f t="shared" si="23"/>
        <v>1</v>
      </c>
      <c r="W11" s="49">
        <f t="shared" si="23"/>
        <v>0</v>
      </c>
      <c r="X11" s="74">
        <f t="shared" si="23"/>
        <v>1</v>
      </c>
      <c r="Y11" s="74">
        <f t="shared" si="23"/>
        <v>6</v>
      </c>
      <c r="Z11" s="74">
        <f t="shared" si="23"/>
        <v>7</v>
      </c>
      <c r="AA11" s="74">
        <f t="shared" si="23"/>
        <v>5</v>
      </c>
      <c r="AB11" s="75">
        <f t="shared" si="23"/>
        <v>1</v>
      </c>
      <c r="AC11" s="75">
        <f t="shared" si="23"/>
        <v>2</v>
      </c>
      <c r="AD11" s="75">
        <f t="shared" si="23"/>
        <v>3</v>
      </c>
      <c r="AE11" s="75">
        <f t="shared" si="23"/>
        <v>1</v>
      </c>
      <c r="AF11" s="75">
        <f t="shared" si="23"/>
        <v>1</v>
      </c>
      <c r="AG11" s="65"/>
      <c r="AH11" s="76">
        <f t="shared" si="1"/>
        <v>0.16666666666666666</v>
      </c>
      <c r="AI11" s="76">
        <f t="shared" si="2"/>
        <v>0.2857142857142857</v>
      </c>
      <c r="AJ11" s="76">
        <f t="shared" si="15"/>
        <v>0.16666666666666666</v>
      </c>
      <c r="AK11" s="76">
        <f t="shared" si="16"/>
        <v>0.45238095238095233</v>
      </c>
      <c r="AL11" s="77">
        <f t="shared" si="3"/>
        <v>0.14285714285714285</v>
      </c>
      <c r="AM11" s="77">
        <f t="shared" si="4"/>
        <v>0.14285714285714285</v>
      </c>
      <c r="AN11" s="77">
        <f t="shared" si="5"/>
        <v>0.7142857142857143</v>
      </c>
      <c r="AO11" s="79">
        <f t="shared" si="6"/>
        <v>0.6</v>
      </c>
      <c r="AP11" s="79">
        <f t="shared" si="6"/>
        <v>0.2</v>
      </c>
      <c r="AQ11" s="79">
        <f t="shared" si="6"/>
        <v>0.2</v>
      </c>
      <c r="AR11" s="80">
        <f t="shared" si="7"/>
        <v>0.2</v>
      </c>
      <c r="AS11" s="80">
        <f t="shared" si="8"/>
        <v>0.6</v>
      </c>
      <c r="AT11" s="80">
        <f t="shared" si="9"/>
        <v>0.6</v>
      </c>
      <c r="AU11" s="76">
        <f t="shared" si="10"/>
        <v>0.2</v>
      </c>
      <c r="AV11" s="80">
        <f t="shared" si="11"/>
        <v>0</v>
      </c>
      <c r="AW11" s="78">
        <f t="shared" si="12"/>
        <v>0.5714285714285714</v>
      </c>
      <c r="BB11" s="53"/>
    </row>
    <row r="12" spans="1:54" x14ac:dyDescent="0.2">
      <c r="A12" s="52" t="s">
        <v>167</v>
      </c>
      <c r="B12" s="49">
        <f t="shared" si="13"/>
        <v>0</v>
      </c>
      <c r="C12" s="49">
        <f t="shared" ref="C12:AF12" si="24">C29+C45+C61+C77+C93+C109+C125+C141+C157+C173</f>
        <v>0</v>
      </c>
      <c r="D12" s="49">
        <f t="shared" si="24"/>
        <v>0</v>
      </c>
      <c r="E12" s="49">
        <f t="shared" si="24"/>
        <v>0</v>
      </c>
      <c r="F12" s="49">
        <f t="shared" si="24"/>
        <v>0</v>
      </c>
      <c r="G12" s="49">
        <f t="shared" si="24"/>
        <v>0</v>
      </c>
      <c r="H12" s="49">
        <f t="shared" si="24"/>
        <v>1</v>
      </c>
      <c r="I12" s="49">
        <f t="shared" si="24"/>
        <v>0</v>
      </c>
      <c r="J12" s="49">
        <f t="shared" si="24"/>
        <v>2</v>
      </c>
      <c r="K12" s="49">
        <f t="shared" si="24"/>
        <v>0</v>
      </c>
      <c r="L12" s="49">
        <f t="shared" si="24"/>
        <v>3</v>
      </c>
      <c r="M12" s="49">
        <f t="shared" si="24"/>
        <v>0</v>
      </c>
      <c r="N12" s="49">
        <f t="shared" si="24"/>
        <v>0</v>
      </c>
      <c r="O12" s="49">
        <f t="shared" si="24"/>
        <v>0</v>
      </c>
      <c r="P12" s="49">
        <f t="shared" si="24"/>
        <v>0</v>
      </c>
      <c r="Q12" s="49">
        <f t="shared" si="24"/>
        <v>0</v>
      </c>
      <c r="R12" s="49">
        <f t="shared" si="24"/>
        <v>0</v>
      </c>
      <c r="S12" s="49">
        <f t="shared" si="24"/>
        <v>0</v>
      </c>
      <c r="T12" s="49">
        <f t="shared" si="24"/>
        <v>0</v>
      </c>
      <c r="U12" s="49">
        <f t="shared" si="24"/>
        <v>0</v>
      </c>
      <c r="V12" s="49">
        <f t="shared" si="24"/>
        <v>0</v>
      </c>
      <c r="W12" s="49">
        <f t="shared" si="24"/>
        <v>1</v>
      </c>
      <c r="X12" s="74">
        <f t="shared" si="24"/>
        <v>0</v>
      </c>
      <c r="Y12" s="74">
        <f t="shared" si="24"/>
        <v>3</v>
      </c>
      <c r="Z12" s="74">
        <f t="shared" si="24"/>
        <v>6</v>
      </c>
      <c r="AA12" s="74">
        <f t="shared" si="24"/>
        <v>1</v>
      </c>
      <c r="AB12" s="75">
        <f t="shared" si="24"/>
        <v>0</v>
      </c>
      <c r="AC12" s="75">
        <f t="shared" si="24"/>
        <v>2</v>
      </c>
      <c r="AD12" s="75">
        <f t="shared" si="24"/>
        <v>0</v>
      </c>
      <c r="AE12" s="75">
        <f t="shared" si="24"/>
        <v>0</v>
      </c>
      <c r="AF12" s="75">
        <f t="shared" si="24"/>
        <v>0</v>
      </c>
      <c r="AG12" s="65"/>
      <c r="AH12" s="76">
        <f t="shared" si="1"/>
        <v>0</v>
      </c>
      <c r="AI12" s="76">
        <f t="shared" si="2"/>
        <v>0.33333333333333331</v>
      </c>
      <c r="AJ12" s="76">
        <f t="shared" si="15"/>
        <v>0</v>
      </c>
      <c r="AK12" s="76">
        <f t="shared" si="16"/>
        <v>0.33333333333333331</v>
      </c>
      <c r="AL12" s="77">
        <f t="shared" si="3"/>
        <v>0.5</v>
      </c>
      <c r="AM12" s="77">
        <f t="shared" si="4"/>
        <v>0.33333333333333331</v>
      </c>
      <c r="AN12" s="77">
        <f t="shared" si="5"/>
        <v>0.16666666666666666</v>
      </c>
      <c r="AO12" s="79">
        <f t="shared" si="6"/>
        <v>0</v>
      </c>
      <c r="AP12" s="79">
        <f t="shared" si="6"/>
        <v>0</v>
      </c>
      <c r="AQ12" s="79">
        <f t="shared" si="6"/>
        <v>0</v>
      </c>
      <c r="AR12" s="80">
        <f t="shared" si="7"/>
        <v>1</v>
      </c>
      <c r="AS12" s="80">
        <f t="shared" si="8"/>
        <v>1</v>
      </c>
      <c r="AT12" s="80">
        <f t="shared" si="9"/>
        <v>0</v>
      </c>
      <c r="AU12" s="76">
        <f t="shared" si="10"/>
        <v>0</v>
      </c>
      <c r="AV12" s="80">
        <f t="shared" si="11"/>
        <v>0</v>
      </c>
      <c r="AW12" s="78">
        <f t="shared" si="12"/>
        <v>0.33333333333333331</v>
      </c>
      <c r="BB12" s="53"/>
    </row>
    <row r="13" spans="1:54" x14ac:dyDescent="0.2">
      <c r="A13" s="52" t="s">
        <v>156</v>
      </c>
      <c r="B13" s="49">
        <f t="shared" si="13"/>
        <v>3</v>
      </c>
      <c r="C13" s="49">
        <f t="shared" ref="C13:AF13" si="25">C30+C46+C62+C78+C94+C110+C126+C142+C158+C174</f>
        <v>1</v>
      </c>
      <c r="D13" s="49">
        <f t="shared" si="25"/>
        <v>0</v>
      </c>
      <c r="E13" s="49">
        <f t="shared" si="25"/>
        <v>0</v>
      </c>
      <c r="F13" s="49">
        <f t="shared" si="25"/>
        <v>0</v>
      </c>
      <c r="G13" s="49">
        <f t="shared" si="25"/>
        <v>0</v>
      </c>
      <c r="H13" s="49">
        <f t="shared" si="25"/>
        <v>0</v>
      </c>
      <c r="I13" s="49">
        <f t="shared" si="25"/>
        <v>0</v>
      </c>
      <c r="J13" s="49">
        <f t="shared" si="25"/>
        <v>1</v>
      </c>
      <c r="K13" s="49">
        <f t="shared" si="25"/>
        <v>0</v>
      </c>
      <c r="L13" s="49">
        <f t="shared" si="25"/>
        <v>1</v>
      </c>
      <c r="M13" s="49">
        <f t="shared" si="25"/>
        <v>1</v>
      </c>
      <c r="N13" s="49">
        <f t="shared" si="25"/>
        <v>0</v>
      </c>
      <c r="O13" s="49">
        <f t="shared" si="25"/>
        <v>3</v>
      </c>
      <c r="P13" s="49">
        <f t="shared" si="25"/>
        <v>3</v>
      </c>
      <c r="Q13" s="49">
        <f t="shared" si="25"/>
        <v>1</v>
      </c>
      <c r="R13" s="49">
        <f t="shared" si="25"/>
        <v>0</v>
      </c>
      <c r="S13" s="49">
        <f t="shared" si="25"/>
        <v>0</v>
      </c>
      <c r="T13" s="49">
        <f t="shared" si="25"/>
        <v>0</v>
      </c>
      <c r="U13" s="49">
        <f t="shared" si="25"/>
        <v>0</v>
      </c>
      <c r="V13" s="49">
        <f t="shared" si="25"/>
        <v>0</v>
      </c>
      <c r="W13" s="49">
        <f t="shared" si="25"/>
        <v>1</v>
      </c>
      <c r="X13" s="74">
        <f t="shared" si="25"/>
        <v>4</v>
      </c>
      <c r="Y13" s="74">
        <f t="shared" si="25"/>
        <v>9</v>
      </c>
      <c r="Z13" s="74">
        <f t="shared" si="25"/>
        <v>10</v>
      </c>
      <c r="AA13" s="74">
        <f t="shared" si="25"/>
        <v>8</v>
      </c>
      <c r="AB13" s="75">
        <f t="shared" si="25"/>
        <v>5</v>
      </c>
      <c r="AC13" s="75">
        <f t="shared" si="25"/>
        <v>5</v>
      </c>
      <c r="AD13" s="75">
        <f t="shared" si="25"/>
        <v>4</v>
      </c>
      <c r="AE13" s="75">
        <f t="shared" si="25"/>
        <v>1</v>
      </c>
      <c r="AF13" s="75">
        <f t="shared" si="25"/>
        <v>3</v>
      </c>
      <c r="AG13" s="65"/>
      <c r="AH13" s="76">
        <f t="shared" si="1"/>
        <v>0.44444444444444442</v>
      </c>
      <c r="AI13" s="76">
        <f t="shared" si="2"/>
        <v>0.5</v>
      </c>
      <c r="AJ13" s="76">
        <f t="shared" si="15"/>
        <v>0.55555555555555558</v>
      </c>
      <c r="AK13" s="76">
        <f t="shared" si="16"/>
        <v>1.0555555555555556</v>
      </c>
      <c r="AL13" s="77">
        <f t="shared" si="3"/>
        <v>0.1</v>
      </c>
      <c r="AM13" s="77">
        <f t="shared" si="4"/>
        <v>0.1</v>
      </c>
      <c r="AN13" s="77">
        <f t="shared" si="5"/>
        <v>0.8</v>
      </c>
      <c r="AO13" s="79">
        <f t="shared" si="6"/>
        <v>0.5</v>
      </c>
      <c r="AP13" s="79">
        <f t="shared" si="6"/>
        <v>0.125</v>
      </c>
      <c r="AQ13" s="79">
        <f t="shared" si="6"/>
        <v>0.375</v>
      </c>
      <c r="AR13" s="80">
        <f t="shared" si="7"/>
        <v>0.5</v>
      </c>
      <c r="AS13" s="80">
        <f t="shared" si="8"/>
        <v>0.5</v>
      </c>
      <c r="AT13" s="80">
        <f t="shared" si="9"/>
        <v>0.5</v>
      </c>
      <c r="AU13" s="76">
        <f t="shared" si="10"/>
        <v>0.5</v>
      </c>
      <c r="AV13" s="80">
        <f t="shared" si="11"/>
        <v>0.11111111111111116</v>
      </c>
      <c r="AW13" s="78">
        <f t="shared" si="12"/>
        <v>0.5</v>
      </c>
      <c r="BB13" s="53"/>
    </row>
    <row r="14" spans="1:54" x14ac:dyDescent="0.2">
      <c r="A14" s="52" t="s">
        <v>157</v>
      </c>
      <c r="B14" s="49">
        <f t="shared" si="13"/>
        <v>3</v>
      </c>
      <c r="C14" s="49">
        <f t="shared" ref="C14:AF14" si="26">C31+C47+C63+C79+C95+C111+C127+C143+C159+C175</f>
        <v>0</v>
      </c>
      <c r="D14" s="49">
        <f t="shared" si="26"/>
        <v>0</v>
      </c>
      <c r="E14" s="49">
        <f t="shared" si="26"/>
        <v>0</v>
      </c>
      <c r="F14" s="49">
        <f t="shared" si="26"/>
        <v>1</v>
      </c>
      <c r="G14" s="49">
        <f t="shared" si="26"/>
        <v>0</v>
      </c>
      <c r="H14" s="49">
        <f t="shared" si="26"/>
        <v>0</v>
      </c>
      <c r="I14" s="49">
        <f t="shared" si="26"/>
        <v>0</v>
      </c>
      <c r="J14" s="49">
        <f t="shared" si="26"/>
        <v>2</v>
      </c>
      <c r="K14" s="49">
        <f t="shared" si="26"/>
        <v>0</v>
      </c>
      <c r="L14" s="49">
        <f t="shared" si="26"/>
        <v>1</v>
      </c>
      <c r="M14" s="49">
        <f t="shared" si="26"/>
        <v>1</v>
      </c>
      <c r="N14" s="49">
        <f t="shared" si="26"/>
        <v>0</v>
      </c>
      <c r="O14" s="49">
        <f t="shared" si="26"/>
        <v>2</v>
      </c>
      <c r="P14" s="49">
        <f t="shared" si="26"/>
        <v>1</v>
      </c>
      <c r="Q14" s="49">
        <f t="shared" si="26"/>
        <v>0</v>
      </c>
      <c r="R14" s="49">
        <f t="shared" si="26"/>
        <v>0</v>
      </c>
      <c r="S14" s="49">
        <f t="shared" si="26"/>
        <v>1</v>
      </c>
      <c r="T14" s="49">
        <f t="shared" si="26"/>
        <v>1</v>
      </c>
      <c r="U14" s="49">
        <f t="shared" si="26"/>
        <v>0</v>
      </c>
      <c r="V14" s="49">
        <f t="shared" si="26"/>
        <v>0</v>
      </c>
      <c r="W14" s="49">
        <f t="shared" si="26"/>
        <v>0</v>
      </c>
      <c r="X14" s="74">
        <f t="shared" si="26"/>
        <v>3</v>
      </c>
      <c r="Y14" s="74">
        <f t="shared" si="26"/>
        <v>7</v>
      </c>
      <c r="Z14" s="74">
        <f t="shared" si="26"/>
        <v>9</v>
      </c>
      <c r="AA14" s="74">
        <f t="shared" si="26"/>
        <v>6</v>
      </c>
      <c r="AB14" s="75">
        <f t="shared" si="26"/>
        <v>3</v>
      </c>
      <c r="AC14" s="75">
        <f t="shared" si="26"/>
        <v>5</v>
      </c>
      <c r="AD14" s="75">
        <f t="shared" si="26"/>
        <v>3</v>
      </c>
      <c r="AE14" s="75">
        <f t="shared" si="26"/>
        <v>0</v>
      </c>
      <c r="AF14" s="75">
        <f t="shared" si="26"/>
        <v>3</v>
      </c>
      <c r="AG14" s="65"/>
      <c r="AH14" s="76">
        <f t="shared" si="1"/>
        <v>0.42857142857142855</v>
      </c>
      <c r="AI14" s="76">
        <f t="shared" si="2"/>
        <v>0.55555555555555558</v>
      </c>
      <c r="AJ14" s="76">
        <f t="shared" si="15"/>
        <v>0.42857142857142855</v>
      </c>
      <c r="AK14" s="76">
        <f t="shared" si="16"/>
        <v>0.98412698412698418</v>
      </c>
      <c r="AL14" s="77">
        <f t="shared" si="3"/>
        <v>0.1111111111111111</v>
      </c>
      <c r="AM14" s="77">
        <f t="shared" si="4"/>
        <v>0.22222222222222221</v>
      </c>
      <c r="AN14" s="77">
        <f t="shared" si="5"/>
        <v>0.66666666666666663</v>
      </c>
      <c r="AO14" s="79">
        <f t="shared" si="6"/>
        <v>0.5</v>
      </c>
      <c r="AP14" s="79">
        <f t="shared" si="6"/>
        <v>0</v>
      </c>
      <c r="AQ14" s="79">
        <f t="shared" si="6"/>
        <v>0.5</v>
      </c>
      <c r="AR14" s="80">
        <f t="shared" si="7"/>
        <v>0.16666666666666666</v>
      </c>
      <c r="AS14" s="80">
        <f t="shared" si="8"/>
        <v>0.33333333333333331</v>
      </c>
      <c r="AT14" s="80">
        <f t="shared" si="9"/>
        <v>0.66666666666666663</v>
      </c>
      <c r="AU14" s="76">
        <f t="shared" si="10"/>
        <v>0.5</v>
      </c>
      <c r="AV14" s="80">
        <f t="shared" si="11"/>
        <v>0</v>
      </c>
      <c r="AW14" s="78">
        <f t="shared" si="12"/>
        <v>0.66666666666666663</v>
      </c>
      <c r="BB14" s="53"/>
    </row>
    <row r="15" spans="1:54" s="47" customFormat="1" x14ac:dyDescent="0.2">
      <c r="A15" s="54" t="s">
        <v>32</v>
      </c>
      <c r="B15" s="58">
        <f>SUM(B3:B14)</f>
        <v>35</v>
      </c>
      <c r="C15" s="58">
        <f t="shared" ref="C15:AF15" si="27">SUM(C3:C14)</f>
        <v>11</v>
      </c>
      <c r="D15" s="58">
        <f t="shared" si="27"/>
        <v>0</v>
      </c>
      <c r="E15" s="58">
        <f t="shared" si="27"/>
        <v>1</v>
      </c>
      <c r="F15" s="58">
        <f t="shared" si="27"/>
        <v>9</v>
      </c>
      <c r="G15" s="58">
        <f t="shared" si="27"/>
        <v>0</v>
      </c>
      <c r="H15" s="58">
        <f t="shared" si="27"/>
        <v>1</v>
      </c>
      <c r="I15" s="58">
        <f t="shared" si="27"/>
        <v>1</v>
      </c>
      <c r="J15" s="58">
        <f t="shared" si="27"/>
        <v>13</v>
      </c>
      <c r="K15" s="58">
        <f t="shared" si="27"/>
        <v>2</v>
      </c>
      <c r="L15" s="58">
        <f t="shared" si="27"/>
        <v>10</v>
      </c>
      <c r="M15" s="58">
        <f t="shared" si="27"/>
        <v>13</v>
      </c>
      <c r="N15" s="58">
        <f t="shared" si="27"/>
        <v>8</v>
      </c>
      <c r="O15" s="58">
        <f t="shared" si="27"/>
        <v>25</v>
      </c>
      <c r="P15" s="58">
        <f t="shared" si="27"/>
        <v>18</v>
      </c>
      <c r="Q15" s="58">
        <f t="shared" si="27"/>
        <v>7</v>
      </c>
      <c r="R15" s="58">
        <f t="shared" si="27"/>
        <v>3</v>
      </c>
      <c r="S15" s="58">
        <f t="shared" si="27"/>
        <v>5</v>
      </c>
      <c r="T15" s="58">
        <f t="shared" si="27"/>
        <v>5</v>
      </c>
      <c r="U15" s="58">
        <f t="shared" si="27"/>
        <v>1</v>
      </c>
      <c r="V15" s="58">
        <f t="shared" si="27"/>
        <v>3</v>
      </c>
      <c r="W15" s="58">
        <f t="shared" si="27"/>
        <v>4</v>
      </c>
      <c r="X15" s="58">
        <f t="shared" si="27"/>
        <v>47</v>
      </c>
      <c r="Y15" s="58">
        <f t="shared" si="27"/>
        <v>99</v>
      </c>
      <c r="Z15" s="58">
        <f t="shared" si="27"/>
        <v>116</v>
      </c>
      <c r="AA15" s="58">
        <f t="shared" si="27"/>
        <v>91</v>
      </c>
      <c r="AB15" s="58">
        <f t="shared" si="27"/>
        <v>61</v>
      </c>
      <c r="AC15" s="58">
        <f t="shared" si="27"/>
        <v>62</v>
      </c>
      <c r="AD15" s="58">
        <f t="shared" si="27"/>
        <v>37</v>
      </c>
      <c r="AE15" s="58">
        <f t="shared" si="27"/>
        <v>22</v>
      </c>
      <c r="AF15" s="58">
        <f t="shared" si="27"/>
        <v>30</v>
      </c>
      <c r="AG15" s="68"/>
      <c r="AH15" s="69">
        <f t="shared" si="1"/>
        <v>0.47474747474747475</v>
      </c>
      <c r="AI15" s="69">
        <f t="shared" si="2"/>
        <v>0.53448275862068961</v>
      </c>
      <c r="AJ15" s="69">
        <f>AB15/Y15</f>
        <v>0.61616161616161613</v>
      </c>
      <c r="AK15" s="69">
        <f t="shared" ref="AK15" si="28">AI15+AJ15</f>
        <v>1.1506443747823059</v>
      </c>
      <c r="AL15" s="68">
        <f t="shared" si="3"/>
        <v>8.6206896551724144E-2</v>
      </c>
      <c r="AM15" s="68">
        <f t="shared" si="4"/>
        <v>0.12931034482758622</v>
      </c>
      <c r="AN15" s="68">
        <f t="shared" si="5"/>
        <v>0.78448275862068961</v>
      </c>
      <c r="AO15" s="68">
        <f>AD15/$AA15</f>
        <v>0.40659340659340659</v>
      </c>
      <c r="AP15" s="68">
        <f>AE15/$AA15</f>
        <v>0.24175824175824176</v>
      </c>
      <c r="AQ15" s="68">
        <f>AF15/$AA15</f>
        <v>0.32967032967032966</v>
      </c>
      <c r="AR15" s="69">
        <f t="shared" si="7"/>
        <v>0.2857142857142857</v>
      </c>
      <c r="AS15" s="69">
        <f t="shared" si="8"/>
        <v>0.37362637362637363</v>
      </c>
      <c r="AT15" s="69">
        <f t="shared" si="9"/>
        <v>0.61538461538461542</v>
      </c>
      <c r="AU15" s="69">
        <f t="shared" si="10"/>
        <v>0.51648351648351654</v>
      </c>
      <c r="AV15" s="69">
        <f t="shared" si="11"/>
        <v>0.14141414141414138</v>
      </c>
      <c r="AW15" s="70">
        <f t="shared" si="12"/>
        <v>0.61206896551724133</v>
      </c>
      <c r="AY15" s="48"/>
      <c r="AZ15" s="49"/>
      <c r="BA15" s="49"/>
      <c r="BB15" s="53"/>
    </row>
    <row r="16" spans="1:54" x14ac:dyDescent="0.2">
      <c r="BB16" s="53"/>
    </row>
    <row r="18" spans="1:54" x14ac:dyDescent="0.2">
      <c r="A18" s="47" t="s">
        <v>135</v>
      </c>
    </row>
    <row r="19" spans="1:54" x14ac:dyDescent="0.2">
      <c r="A19" s="56"/>
      <c r="B19" s="59" t="s">
        <v>5</v>
      </c>
      <c r="C19" s="59" t="s">
        <v>6</v>
      </c>
      <c r="D19" s="59" t="s">
        <v>7</v>
      </c>
      <c r="E19" s="59" t="s">
        <v>8</v>
      </c>
      <c r="F19" s="59" t="s">
        <v>18</v>
      </c>
      <c r="G19" s="59" t="s">
        <v>19</v>
      </c>
      <c r="H19" s="59" t="s">
        <v>9</v>
      </c>
      <c r="I19" s="59" t="s">
        <v>169</v>
      </c>
      <c r="J19" s="59" t="s">
        <v>10</v>
      </c>
      <c r="K19" s="59" t="s">
        <v>11</v>
      </c>
      <c r="L19" s="59" t="s">
        <v>12</v>
      </c>
      <c r="M19" s="59" t="s">
        <v>20</v>
      </c>
      <c r="N19" s="59" t="s">
        <v>21</v>
      </c>
      <c r="O19" s="59" t="s">
        <v>74</v>
      </c>
      <c r="P19" s="59" t="s">
        <v>22</v>
      </c>
      <c r="Q19" s="59" t="s">
        <v>23</v>
      </c>
      <c r="R19" s="59" t="s">
        <v>168</v>
      </c>
      <c r="S19" s="59" t="s">
        <v>75</v>
      </c>
      <c r="T19" s="59" t="s">
        <v>27</v>
      </c>
      <c r="U19" s="59" t="s">
        <v>172</v>
      </c>
      <c r="V19" s="59" t="s">
        <v>28</v>
      </c>
      <c r="W19" s="59" t="s">
        <v>170</v>
      </c>
      <c r="X19" s="59" t="s">
        <v>29</v>
      </c>
      <c r="Y19" s="59" t="s">
        <v>4</v>
      </c>
      <c r="Z19" s="59" t="s">
        <v>13</v>
      </c>
      <c r="AA19" s="59" t="s">
        <v>26</v>
      </c>
      <c r="AB19" s="59" t="s">
        <v>30</v>
      </c>
      <c r="AC19" s="59" t="s">
        <v>31</v>
      </c>
      <c r="AD19" s="59" t="s">
        <v>24</v>
      </c>
      <c r="AE19" s="59" t="s">
        <v>25</v>
      </c>
      <c r="AF19" s="59" t="s">
        <v>76</v>
      </c>
      <c r="AG19" s="73"/>
      <c r="AH19" s="71" t="s">
        <v>14</v>
      </c>
      <c r="AI19" s="71" t="s">
        <v>15</v>
      </c>
      <c r="AJ19" s="71" t="s">
        <v>16</v>
      </c>
      <c r="AK19" s="71" t="s">
        <v>17</v>
      </c>
      <c r="AL19" s="71" t="s">
        <v>44</v>
      </c>
      <c r="AM19" s="71" t="s">
        <v>43</v>
      </c>
      <c r="AN19" s="71" t="s">
        <v>40</v>
      </c>
      <c r="AO19" s="73"/>
      <c r="AP19" s="73"/>
      <c r="AQ19" s="73"/>
      <c r="AR19" s="71" t="s">
        <v>47</v>
      </c>
      <c r="AS19" s="71" t="s">
        <v>48</v>
      </c>
      <c r="AT19" s="71" t="s">
        <v>51</v>
      </c>
      <c r="AU19" s="71" t="s">
        <v>49</v>
      </c>
      <c r="AV19" s="63" t="s">
        <v>50</v>
      </c>
      <c r="AW19" s="64" t="s">
        <v>60</v>
      </c>
    </row>
    <row r="20" spans="1:54" x14ac:dyDescent="0.2">
      <c r="A20" s="52" t="s">
        <v>158</v>
      </c>
      <c r="C20" s="49">
        <v>2</v>
      </c>
      <c r="N20" s="49">
        <v>1</v>
      </c>
      <c r="O20" s="49">
        <v>1</v>
      </c>
      <c r="Q20" s="49">
        <v>1</v>
      </c>
      <c r="X20" s="49">
        <f>B20+C20+D20+E20</f>
        <v>2</v>
      </c>
      <c r="Y20" s="49">
        <f t="shared" ref="Y20:Y31" si="29">B20+C20+D20+E20+F20+L20+P20+Q20+S20+R20</f>
        <v>3</v>
      </c>
      <c r="Z20" s="49">
        <f t="shared" ref="Z20:Z31" si="30">B20+C20+D20+E20+F20+G20+H20+J20+K20+L20+P20+Q20+S20+R20+I20</f>
        <v>3</v>
      </c>
      <c r="AA20" s="49">
        <f t="shared" ref="AA20:AA31" si="31">X20+H20+F20+P20+Q20+S20+R20+I20</f>
        <v>3</v>
      </c>
      <c r="AB20" s="49">
        <f t="shared" ref="AB20:AB31" si="32">B20+2*C20+3*D20+4*E20</f>
        <v>4</v>
      </c>
      <c r="AC20" s="49">
        <f t="shared" ref="AC20:AC31" si="33">X20+J20+K20</f>
        <v>2</v>
      </c>
      <c r="AD20" s="49">
        <f t="shared" ref="AD20:AD31" si="34">M20+P20+T20+U20</f>
        <v>0</v>
      </c>
      <c r="AE20" s="49">
        <f t="shared" ref="AE20:AE31" si="35">N20+Q20+V20+R20+I20</f>
        <v>2</v>
      </c>
      <c r="AF20" s="49">
        <f>S20+O20</f>
        <v>1</v>
      </c>
      <c r="AG20" s="65"/>
      <c r="AH20" s="66">
        <f t="shared" ref="AH20:AH32" si="36">IF(Y20=0,"NA",X20/Y20)</f>
        <v>0.66666666666666663</v>
      </c>
      <c r="AI20" s="66">
        <f t="shared" ref="AI20:AI32" si="37">IF(Z20=0,"NA",(X20+J20+K20)/Z20)</f>
        <v>0.66666666666666663</v>
      </c>
      <c r="AJ20" s="66">
        <f t="shared" ref="AJ20:AJ32" si="38">IFERROR(AB20/Y20,"NA")</f>
        <v>1.3333333333333333</v>
      </c>
      <c r="AK20" s="66">
        <f>IFERROR(AI20+AJ20,"NA")</f>
        <v>2</v>
      </c>
      <c r="AL20" s="65">
        <f t="shared" ref="AL20:AL32" si="39">IFERROR(L20/Z20,"NA")</f>
        <v>0</v>
      </c>
      <c r="AM20" s="65">
        <f t="shared" ref="AM20:AM32" si="40">IFERROR((J20+K20)/Z20,"NA")</f>
        <v>0</v>
      </c>
      <c r="AN20" s="65">
        <f t="shared" ref="AN20:AN32" si="41">IFERROR(AA20/Z20,"NA")</f>
        <v>1</v>
      </c>
      <c r="AO20" s="65"/>
      <c r="AP20" s="65"/>
      <c r="AQ20" s="65"/>
      <c r="AR20" s="66">
        <f t="shared" ref="AR20:AR32" si="42">IFERROR((H20+P20+Q20)/AA20,"NA")</f>
        <v>0.33333333333333331</v>
      </c>
      <c r="AS20" s="66">
        <f t="shared" ref="AS20:AS32" si="43">IFERROR((H20+P20+Q20+T20+V20)/AA20,"NA")</f>
        <v>0.33333333333333331</v>
      </c>
      <c r="AT20" s="66">
        <f t="shared" ref="AT20:AT32" si="44">IFERROR((F20+X20)/AA20,"NA")</f>
        <v>0.66666666666666663</v>
      </c>
      <c r="AU20" s="66">
        <f t="shared" ref="AU20:AU32" si="45">IFERROR(X20/AA20,"NA")</f>
        <v>0.66666666666666663</v>
      </c>
      <c r="AV20" s="66">
        <f>IFERROR(AJ20-AH20,"NA")</f>
        <v>0.66666666666666663</v>
      </c>
      <c r="AW20" s="67">
        <f t="shared" ref="AW20:AW32" si="46">(AC20+F20+G20)/Z20</f>
        <v>0.66666666666666663</v>
      </c>
    </row>
    <row r="21" spans="1:54" x14ac:dyDescent="0.2">
      <c r="A21" s="52" t="s">
        <v>159</v>
      </c>
      <c r="B21" s="49">
        <v>1</v>
      </c>
      <c r="J21" s="49">
        <v>1</v>
      </c>
      <c r="O21" s="49">
        <v>1</v>
      </c>
      <c r="P21" s="49">
        <v>1</v>
      </c>
      <c r="X21" s="49">
        <f t="shared" ref="X21:X31" si="47">B21+C21+D21+E21</f>
        <v>1</v>
      </c>
      <c r="Y21" s="49">
        <f t="shared" si="29"/>
        <v>2</v>
      </c>
      <c r="Z21" s="49">
        <f t="shared" si="30"/>
        <v>3</v>
      </c>
      <c r="AA21" s="49">
        <f t="shared" si="31"/>
        <v>2</v>
      </c>
      <c r="AB21" s="49">
        <f t="shared" si="32"/>
        <v>1</v>
      </c>
      <c r="AC21" s="49">
        <f t="shared" si="33"/>
        <v>2</v>
      </c>
      <c r="AD21" s="49">
        <f t="shared" si="34"/>
        <v>1</v>
      </c>
      <c r="AE21" s="49">
        <f t="shared" si="35"/>
        <v>0</v>
      </c>
      <c r="AF21" s="49">
        <f t="shared" ref="AF21:AF31" si="48">S21+O21</f>
        <v>1</v>
      </c>
      <c r="AG21" s="65"/>
      <c r="AH21" s="66">
        <f t="shared" si="36"/>
        <v>0.5</v>
      </c>
      <c r="AI21" s="66">
        <f t="shared" si="37"/>
        <v>0.66666666666666663</v>
      </c>
      <c r="AJ21" s="66">
        <f t="shared" si="38"/>
        <v>0.5</v>
      </c>
      <c r="AK21" s="66">
        <f t="shared" ref="AK21:AK32" si="49">IFERROR(AI21+AJ21,"NA")</f>
        <v>1.1666666666666665</v>
      </c>
      <c r="AL21" s="65">
        <f t="shared" si="39"/>
        <v>0</v>
      </c>
      <c r="AM21" s="65">
        <f t="shared" si="40"/>
        <v>0.33333333333333331</v>
      </c>
      <c r="AN21" s="65">
        <f t="shared" si="41"/>
        <v>0.66666666666666663</v>
      </c>
      <c r="AO21" s="65"/>
      <c r="AP21" s="65"/>
      <c r="AQ21" s="65"/>
      <c r="AR21" s="66">
        <f t="shared" si="42"/>
        <v>0.5</v>
      </c>
      <c r="AS21" s="66">
        <f t="shared" si="43"/>
        <v>0.5</v>
      </c>
      <c r="AT21" s="66">
        <f t="shared" si="44"/>
        <v>0.5</v>
      </c>
      <c r="AU21" s="66">
        <f t="shared" si="45"/>
        <v>0.5</v>
      </c>
      <c r="AV21" s="66">
        <f t="shared" ref="AV21:AV32" si="50">IFERROR(AJ21-AH21,"NA")</f>
        <v>0</v>
      </c>
      <c r="AW21" s="67">
        <f t="shared" si="46"/>
        <v>0.66666666666666663</v>
      </c>
    </row>
    <row r="22" spans="1:54" x14ac:dyDescent="0.2">
      <c r="A22" s="52" t="s">
        <v>160</v>
      </c>
      <c r="B22" s="49">
        <v>1</v>
      </c>
      <c r="C22" s="49">
        <v>1</v>
      </c>
      <c r="J22" s="49">
        <v>1</v>
      </c>
      <c r="M22" s="49">
        <v>1</v>
      </c>
      <c r="O22" s="49">
        <v>1</v>
      </c>
      <c r="X22" s="49">
        <f t="shared" si="47"/>
        <v>2</v>
      </c>
      <c r="Y22" s="49">
        <f t="shared" si="29"/>
        <v>2</v>
      </c>
      <c r="Z22" s="49">
        <f t="shared" si="30"/>
        <v>3</v>
      </c>
      <c r="AA22" s="49">
        <f t="shared" si="31"/>
        <v>2</v>
      </c>
      <c r="AB22" s="49">
        <f t="shared" si="32"/>
        <v>3</v>
      </c>
      <c r="AC22" s="49">
        <f t="shared" si="33"/>
        <v>3</v>
      </c>
      <c r="AD22" s="49">
        <f t="shared" si="34"/>
        <v>1</v>
      </c>
      <c r="AE22" s="49">
        <f t="shared" si="35"/>
        <v>0</v>
      </c>
      <c r="AF22" s="49">
        <f t="shared" si="48"/>
        <v>1</v>
      </c>
      <c r="AG22" s="65"/>
      <c r="AH22" s="66">
        <f t="shared" si="36"/>
        <v>1</v>
      </c>
      <c r="AI22" s="66">
        <f t="shared" si="37"/>
        <v>1</v>
      </c>
      <c r="AJ22" s="66">
        <f t="shared" si="38"/>
        <v>1.5</v>
      </c>
      <c r="AK22" s="66">
        <f t="shared" si="49"/>
        <v>2.5</v>
      </c>
      <c r="AL22" s="65">
        <f t="shared" si="39"/>
        <v>0</v>
      </c>
      <c r="AM22" s="65">
        <f t="shared" si="40"/>
        <v>0.33333333333333331</v>
      </c>
      <c r="AN22" s="65">
        <f t="shared" si="41"/>
        <v>0.66666666666666663</v>
      </c>
      <c r="AO22" s="65"/>
      <c r="AP22" s="65"/>
      <c r="AQ22" s="65"/>
      <c r="AR22" s="66">
        <f t="shared" si="42"/>
        <v>0</v>
      </c>
      <c r="AS22" s="66">
        <f t="shared" si="43"/>
        <v>0</v>
      </c>
      <c r="AT22" s="66">
        <f t="shared" si="44"/>
        <v>1</v>
      </c>
      <c r="AU22" s="66">
        <f t="shared" si="45"/>
        <v>1</v>
      </c>
      <c r="AV22" s="66">
        <f t="shared" si="50"/>
        <v>0.5</v>
      </c>
      <c r="AW22" s="67">
        <f t="shared" si="46"/>
        <v>1</v>
      </c>
    </row>
    <row r="23" spans="1:54" x14ac:dyDescent="0.2">
      <c r="A23" s="52" t="s">
        <v>161</v>
      </c>
      <c r="B23" s="49">
        <v>1</v>
      </c>
      <c r="C23" s="49">
        <v>1</v>
      </c>
      <c r="L23" s="49">
        <v>1</v>
      </c>
      <c r="N23" s="49">
        <v>1</v>
      </c>
      <c r="O23" s="49">
        <v>1</v>
      </c>
      <c r="X23" s="49">
        <f t="shared" si="47"/>
        <v>2</v>
      </c>
      <c r="Y23" s="49">
        <f t="shared" si="29"/>
        <v>3</v>
      </c>
      <c r="Z23" s="49">
        <f t="shared" si="30"/>
        <v>3</v>
      </c>
      <c r="AA23" s="49">
        <f t="shared" si="31"/>
        <v>2</v>
      </c>
      <c r="AB23" s="49">
        <f t="shared" si="32"/>
        <v>3</v>
      </c>
      <c r="AC23" s="49">
        <f t="shared" si="33"/>
        <v>2</v>
      </c>
      <c r="AD23" s="49">
        <f t="shared" si="34"/>
        <v>0</v>
      </c>
      <c r="AE23" s="49">
        <f t="shared" si="35"/>
        <v>1</v>
      </c>
      <c r="AF23" s="49">
        <f t="shared" si="48"/>
        <v>1</v>
      </c>
      <c r="AG23" s="65"/>
      <c r="AH23" s="66">
        <f t="shared" si="36"/>
        <v>0.66666666666666663</v>
      </c>
      <c r="AI23" s="66">
        <f t="shared" si="37"/>
        <v>0.66666666666666663</v>
      </c>
      <c r="AJ23" s="66">
        <f t="shared" si="38"/>
        <v>1</v>
      </c>
      <c r="AK23" s="66">
        <f t="shared" si="49"/>
        <v>1.6666666666666665</v>
      </c>
      <c r="AL23" s="65">
        <f t="shared" si="39"/>
        <v>0.33333333333333331</v>
      </c>
      <c r="AM23" s="65">
        <f t="shared" si="40"/>
        <v>0</v>
      </c>
      <c r="AN23" s="65">
        <f t="shared" si="41"/>
        <v>0.66666666666666663</v>
      </c>
      <c r="AO23" s="65"/>
      <c r="AP23" s="65"/>
      <c r="AQ23" s="65"/>
      <c r="AR23" s="66">
        <f t="shared" si="42"/>
        <v>0</v>
      </c>
      <c r="AS23" s="66">
        <f t="shared" si="43"/>
        <v>0</v>
      </c>
      <c r="AT23" s="66">
        <f t="shared" si="44"/>
        <v>1</v>
      </c>
      <c r="AU23" s="66">
        <f t="shared" si="45"/>
        <v>1</v>
      </c>
      <c r="AV23" s="66">
        <f t="shared" si="50"/>
        <v>0.33333333333333337</v>
      </c>
      <c r="AW23" s="67">
        <f t="shared" si="46"/>
        <v>0.66666666666666663</v>
      </c>
    </row>
    <row r="24" spans="1:54" x14ac:dyDescent="0.2">
      <c r="A24" s="52" t="s">
        <v>162</v>
      </c>
      <c r="F24" s="49">
        <v>1</v>
      </c>
      <c r="Q24" s="49">
        <v>1</v>
      </c>
      <c r="R24" s="49">
        <v>1</v>
      </c>
      <c r="T24" s="49">
        <v>1</v>
      </c>
      <c r="X24" s="49">
        <f t="shared" si="47"/>
        <v>0</v>
      </c>
      <c r="Y24" s="49">
        <f t="shared" si="29"/>
        <v>3</v>
      </c>
      <c r="Z24" s="49">
        <f t="shared" si="30"/>
        <v>3</v>
      </c>
      <c r="AA24" s="49">
        <f t="shared" si="31"/>
        <v>3</v>
      </c>
      <c r="AB24" s="49">
        <f t="shared" si="32"/>
        <v>0</v>
      </c>
      <c r="AC24" s="49">
        <f t="shared" si="33"/>
        <v>0</v>
      </c>
      <c r="AD24" s="49">
        <f t="shared" si="34"/>
        <v>1</v>
      </c>
      <c r="AE24" s="49">
        <f t="shared" si="35"/>
        <v>2</v>
      </c>
      <c r="AF24" s="49">
        <f t="shared" si="48"/>
        <v>0</v>
      </c>
      <c r="AG24" s="65"/>
      <c r="AH24" s="66">
        <f t="shared" si="36"/>
        <v>0</v>
      </c>
      <c r="AI24" s="66">
        <f t="shared" si="37"/>
        <v>0</v>
      </c>
      <c r="AJ24" s="66">
        <f t="shared" si="38"/>
        <v>0</v>
      </c>
      <c r="AK24" s="66">
        <f t="shared" si="49"/>
        <v>0</v>
      </c>
      <c r="AL24" s="65">
        <f t="shared" si="39"/>
        <v>0</v>
      </c>
      <c r="AM24" s="65">
        <f t="shared" si="40"/>
        <v>0</v>
      </c>
      <c r="AN24" s="65">
        <f t="shared" si="41"/>
        <v>1</v>
      </c>
      <c r="AO24" s="65"/>
      <c r="AP24" s="65"/>
      <c r="AQ24" s="65"/>
      <c r="AR24" s="66">
        <f t="shared" si="42"/>
        <v>0.33333333333333331</v>
      </c>
      <c r="AS24" s="66">
        <f t="shared" si="43"/>
        <v>0.66666666666666663</v>
      </c>
      <c r="AT24" s="66">
        <f t="shared" si="44"/>
        <v>0.33333333333333331</v>
      </c>
      <c r="AU24" s="66">
        <f t="shared" si="45"/>
        <v>0</v>
      </c>
      <c r="AV24" s="66">
        <f t="shared" si="50"/>
        <v>0</v>
      </c>
      <c r="AW24" s="67">
        <f t="shared" si="46"/>
        <v>0.33333333333333331</v>
      </c>
    </row>
    <row r="25" spans="1:54" x14ac:dyDescent="0.2">
      <c r="A25" s="52" t="s">
        <v>163</v>
      </c>
      <c r="B25" s="49">
        <v>1</v>
      </c>
      <c r="J25" s="49">
        <v>1</v>
      </c>
      <c r="K25" s="49">
        <v>1</v>
      </c>
      <c r="M25" s="49">
        <v>1</v>
      </c>
      <c r="X25" s="49">
        <f t="shared" si="47"/>
        <v>1</v>
      </c>
      <c r="Y25" s="49">
        <f t="shared" si="29"/>
        <v>1</v>
      </c>
      <c r="Z25" s="49">
        <f t="shared" si="30"/>
        <v>3</v>
      </c>
      <c r="AA25" s="49">
        <f t="shared" si="31"/>
        <v>1</v>
      </c>
      <c r="AB25" s="49">
        <f t="shared" si="32"/>
        <v>1</v>
      </c>
      <c r="AC25" s="49">
        <f t="shared" si="33"/>
        <v>3</v>
      </c>
      <c r="AD25" s="49">
        <f t="shared" si="34"/>
        <v>1</v>
      </c>
      <c r="AE25" s="49">
        <f t="shared" si="35"/>
        <v>0</v>
      </c>
      <c r="AF25" s="49">
        <f t="shared" si="48"/>
        <v>0</v>
      </c>
      <c r="AG25" s="65"/>
      <c r="AH25" s="66">
        <f t="shared" si="36"/>
        <v>1</v>
      </c>
      <c r="AI25" s="66">
        <f t="shared" si="37"/>
        <v>1</v>
      </c>
      <c r="AJ25" s="66">
        <f t="shared" si="38"/>
        <v>1</v>
      </c>
      <c r="AK25" s="66">
        <f t="shared" si="49"/>
        <v>2</v>
      </c>
      <c r="AL25" s="65">
        <f t="shared" si="39"/>
        <v>0</v>
      </c>
      <c r="AM25" s="65">
        <f t="shared" si="40"/>
        <v>0.66666666666666663</v>
      </c>
      <c r="AN25" s="65">
        <f t="shared" si="41"/>
        <v>0.33333333333333331</v>
      </c>
      <c r="AO25" s="65"/>
      <c r="AP25" s="65"/>
      <c r="AQ25" s="65"/>
      <c r="AR25" s="66">
        <f t="shared" si="42"/>
        <v>0</v>
      </c>
      <c r="AS25" s="66">
        <f t="shared" si="43"/>
        <v>0</v>
      </c>
      <c r="AT25" s="66">
        <f t="shared" si="44"/>
        <v>1</v>
      </c>
      <c r="AU25" s="66">
        <f t="shared" si="45"/>
        <v>1</v>
      </c>
      <c r="AV25" s="66">
        <f t="shared" si="50"/>
        <v>0</v>
      </c>
      <c r="AW25" s="67">
        <f t="shared" si="46"/>
        <v>1</v>
      </c>
    </row>
    <row r="26" spans="1:54" x14ac:dyDescent="0.2">
      <c r="A26" s="52" t="s">
        <v>164</v>
      </c>
      <c r="C26" s="49">
        <v>1</v>
      </c>
      <c r="O26" s="49">
        <v>1</v>
      </c>
      <c r="P26" s="49">
        <v>2</v>
      </c>
      <c r="W26" s="49">
        <v>1</v>
      </c>
      <c r="X26" s="49">
        <f t="shared" si="47"/>
        <v>1</v>
      </c>
      <c r="Y26" s="49">
        <f t="shared" si="29"/>
        <v>3</v>
      </c>
      <c r="Z26" s="49">
        <f t="shared" si="30"/>
        <v>3</v>
      </c>
      <c r="AA26" s="49">
        <f t="shared" si="31"/>
        <v>3</v>
      </c>
      <c r="AB26" s="49">
        <f t="shared" si="32"/>
        <v>2</v>
      </c>
      <c r="AC26" s="49">
        <f t="shared" si="33"/>
        <v>1</v>
      </c>
      <c r="AD26" s="49">
        <f t="shared" si="34"/>
        <v>2</v>
      </c>
      <c r="AE26" s="49">
        <f t="shared" si="35"/>
        <v>0</v>
      </c>
      <c r="AF26" s="49">
        <f t="shared" si="48"/>
        <v>1</v>
      </c>
      <c r="AG26" s="65"/>
      <c r="AH26" s="66">
        <f t="shared" si="36"/>
        <v>0.33333333333333331</v>
      </c>
      <c r="AI26" s="66">
        <f t="shared" si="37"/>
        <v>0.33333333333333331</v>
      </c>
      <c r="AJ26" s="66">
        <f t="shared" si="38"/>
        <v>0.66666666666666663</v>
      </c>
      <c r="AK26" s="66">
        <f t="shared" si="49"/>
        <v>1</v>
      </c>
      <c r="AL26" s="65">
        <f t="shared" si="39"/>
        <v>0</v>
      </c>
      <c r="AM26" s="65">
        <f t="shared" si="40"/>
        <v>0</v>
      </c>
      <c r="AN26" s="65">
        <f t="shared" si="41"/>
        <v>1</v>
      </c>
      <c r="AO26" s="65"/>
      <c r="AP26" s="65"/>
      <c r="AQ26" s="65"/>
      <c r="AR26" s="66">
        <f t="shared" si="42"/>
        <v>0.66666666666666663</v>
      </c>
      <c r="AS26" s="66">
        <f t="shared" si="43"/>
        <v>0.66666666666666663</v>
      </c>
      <c r="AT26" s="66">
        <f t="shared" si="44"/>
        <v>0.33333333333333331</v>
      </c>
      <c r="AU26" s="66">
        <f t="shared" si="45"/>
        <v>0.33333333333333331</v>
      </c>
      <c r="AV26" s="66">
        <f t="shared" si="50"/>
        <v>0.33333333333333331</v>
      </c>
      <c r="AW26" s="67">
        <f t="shared" si="46"/>
        <v>0.33333333333333331</v>
      </c>
    </row>
    <row r="27" spans="1:54" x14ac:dyDescent="0.2">
      <c r="A27" s="52" t="s">
        <v>165</v>
      </c>
      <c r="B27" s="49">
        <v>1</v>
      </c>
      <c r="J27" s="49">
        <v>1</v>
      </c>
      <c r="M27" s="49">
        <v>1</v>
      </c>
      <c r="P27" s="49">
        <v>1</v>
      </c>
      <c r="W27" s="49">
        <v>1</v>
      </c>
      <c r="X27" s="49">
        <f t="shared" si="47"/>
        <v>1</v>
      </c>
      <c r="Y27" s="49">
        <f t="shared" si="29"/>
        <v>2</v>
      </c>
      <c r="Z27" s="49">
        <f t="shared" si="30"/>
        <v>3</v>
      </c>
      <c r="AA27" s="49">
        <f t="shared" si="31"/>
        <v>2</v>
      </c>
      <c r="AB27" s="49">
        <f t="shared" si="32"/>
        <v>1</v>
      </c>
      <c r="AC27" s="49">
        <f t="shared" si="33"/>
        <v>2</v>
      </c>
      <c r="AD27" s="49">
        <f t="shared" si="34"/>
        <v>2</v>
      </c>
      <c r="AE27" s="49">
        <f t="shared" si="35"/>
        <v>0</v>
      </c>
      <c r="AF27" s="49">
        <f t="shared" si="48"/>
        <v>0</v>
      </c>
      <c r="AG27" s="65"/>
      <c r="AH27" s="66">
        <f t="shared" si="36"/>
        <v>0.5</v>
      </c>
      <c r="AI27" s="66">
        <f t="shared" si="37"/>
        <v>0.66666666666666663</v>
      </c>
      <c r="AJ27" s="66">
        <f t="shared" si="38"/>
        <v>0.5</v>
      </c>
      <c r="AK27" s="66">
        <f t="shared" si="49"/>
        <v>1.1666666666666665</v>
      </c>
      <c r="AL27" s="65">
        <f t="shared" si="39"/>
        <v>0</v>
      </c>
      <c r="AM27" s="65">
        <f t="shared" si="40"/>
        <v>0.33333333333333331</v>
      </c>
      <c r="AN27" s="65">
        <f t="shared" si="41"/>
        <v>0.66666666666666663</v>
      </c>
      <c r="AO27" s="65"/>
      <c r="AP27" s="65"/>
      <c r="AQ27" s="65"/>
      <c r="AR27" s="66">
        <f t="shared" si="42"/>
        <v>0.5</v>
      </c>
      <c r="AS27" s="66">
        <f t="shared" si="43"/>
        <v>0.5</v>
      </c>
      <c r="AT27" s="66">
        <f t="shared" si="44"/>
        <v>0.5</v>
      </c>
      <c r="AU27" s="66">
        <f t="shared" si="45"/>
        <v>0.5</v>
      </c>
      <c r="AV27" s="66">
        <f t="shared" si="50"/>
        <v>0</v>
      </c>
      <c r="AW27" s="67">
        <f t="shared" si="46"/>
        <v>0.66666666666666663</v>
      </c>
    </row>
    <row r="28" spans="1:54" x14ac:dyDescent="0.2">
      <c r="A28" s="52" t="s">
        <v>166</v>
      </c>
      <c r="B28" s="49">
        <v>1</v>
      </c>
      <c r="F28" s="49">
        <v>1</v>
      </c>
      <c r="M28" s="49">
        <v>1</v>
      </c>
      <c r="S28" s="49">
        <v>1</v>
      </c>
      <c r="T28" s="49">
        <v>1</v>
      </c>
      <c r="X28" s="49">
        <f t="shared" si="47"/>
        <v>1</v>
      </c>
      <c r="Y28" s="49">
        <f t="shared" si="29"/>
        <v>3</v>
      </c>
      <c r="Z28" s="49">
        <f t="shared" si="30"/>
        <v>3</v>
      </c>
      <c r="AA28" s="49">
        <f t="shared" si="31"/>
        <v>3</v>
      </c>
      <c r="AB28" s="49">
        <f t="shared" si="32"/>
        <v>1</v>
      </c>
      <c r="AC28" s="49">
        <f t="shared" si="33"/>
        <v>1</v>
      </c>
      <c r="AD28" s="49">
        <f t="shared" si="34"/>
        <v>2</v>
      </c>
      <c r="AE28" s="49">
        <f t="shared" si="35"/>
        <v>0</v>
      </c>
      <c r="AF28" s="49">
        <f t="shared" si="48"/>
        <v>1</v>
      </c>
      <c r="AG28" s="65"/>
      <c r="AH28" s="66">
        <f t="shared" si="36"/>
        <v>0.33333333333333331</v>
      </c>
      <c r="AI28" s="66">
        <f t="shared" si="37"/>
        <v>0.33333333333333331</v>
      </c>
      <c r="AJ28" s="66">
        <f t="shared" si="38"/>
        <v>0.33333333333333331</v>
      </c>
      <c r="AK28" s="66">
        <f t="shared" si="49"/>
        <v>0.66666666666666663</v>
      </c>
      <c r="AL28" s="65">
        <f t="shared" si="39"/>
        <v>0</v>
      </c>
      <c r="AM28" s="65">
        <f t="shared" si="40"/>
        <v>0</v>
      </c>
      <c r="AN28" s="65">
        <f t="shared" si="41"/>
        <v>1</v>
      </c>
      <c r="AO28" s="65"/>
      <c r="AP28" s="65"/>
      <c r="AQ28" s="65"/>
      <c r="AR28" s="66">
        <f t="shared" si="42"/>
        <v>0</v>
      </c>
      <c r="AS28" s="66">
        <f t="shared" si="43"/>
        <v>0.33333333333333331</v>
      </c>
      <c r="AT28" s="66">
        <f t="shared" si="44"/>
        <v>0.66666666666666663</v>
      </c>
      <c r="AU28" s="66">
        <f t="shared" si="45"/>
        <v>0.33333333333333331</v>
      </c>
      <c r="AV28" s="66">
        <f t="shared" si="50"/>
        <v>0</v>
      </c>
      <c r="AW28" s="67">
        <f t="shared" si="46"/>
        <v>0.66666666666666663</v>
      </c>
    </row>
    <row r="29" spans="1:54" x14ac:dyDescent="0.2">
      <c r="A29" s="52" t="s">
        <v>167</v>
      </c>
      <c r="J29" s="49">
        <v>2</v>
      </c>
      <c r="L29" s="49">
        <v>1</v>
      </c>
      <c r="X29" s="49">
        <f t="shared" si="47"/>
        <v>0</v>
      </c>
      <c r="Y29" s="49">
        <f t="shared" si="29"/>
        <v>1</v>
      </c>
      <c r="Z29" s="49">
        <f t="shared" si="30"/>
        <v>3</v>
      </c>
      <c r="AA29" s="49">
        <f t="shared" si="31"/>
        <v>0</v>
      </c>
      <c r="AB29" s="49">
        <f t="shared" si="32"/>
        <v>0</v>
      </c>
      <c r="AC29" s="49">
        <f t="shared" si="33"/>
        <v>2</v>
      </c>
      <c r="AD29" s="49">
        <f t="shared" si="34"/>
        <v>0</v>
      </c>
      <c r="AE29" s="49">
        <f t="shared" si="35"/>
        <v>0</v>
      </c>
      <c r="AF29" s="49">
        <f t="shared" si="48"/>
        <v>0</v>
      </c>
      <c r="AG29" s="65"/>
      <c r="AH29" s="66">
        <f t="shared" si="36"/>
        <v>0</v>
      </c>
      <c r="AI29" s="66">
        <f t="shared" si="37"/>
        <v>0.66666666666666663</v>
      </c>
      <c r="AJ29" s="66">
        <f t="shared" si="38"/>
        <v>0</v>
      </c>
      <c r="AK29" s="66">
        <f>IFERROR(AI29+AJ29,"NA")</f>
        <v>0.66666666666666663</v>
      </c>
      <c r="AL29" s="65">
        <f t="shared" si="39"/>
        <v>0.33333333333333331</v>
      </c>
      <c r="AM29" s="65">
        <f t="shared" si="40"/>
        <v>0.66666666666666663</v>
      </c>
      <c r="AN29" s="65">
        <f t="shared" si="41"/>
        <v>0</v>
      </c>
      <c r="AO29" s="65"/>
      <c r="AP29" s="65"/>
      <c r="AQ29" s="65"/>
      <c r="AR29" s="66" t="str">
        <f t="shared" si="42"/>
        <v>NA</v>
      </c>
      <c r="AS29" s="66" t="str">
        <f t="shared" si="43"/>
        <v>NA</v>
      </c>
      <c r="AT29" s="66" t="str">
        <f t="shared" si="44"/>
        <v>NA</v>
      </c>
      <c r="AU29" s="66" t="str">
        <f t="shared" si="45"/>
        <v>NA</v>
      </c>
      <c r="AV29" s="66">
        <f>IFERROR(AJ29-AH29,"NA")</f>
        <v>0</v>
      </c>
      <c r="AW29" s="67">
        <f t="shared" si="46"/>
        <v>0.66666666666666663</v>
      </c>
    </row>
    <row r="30" spans="1:54" x14ac:dyDescent="0.2">
      <c r="A30" s="52" t="s">
        <v>156</v>
      </c>
      <c r="B30" s="49">
        <v>2</v>
      </c>
      <c r="M30" s="49">
        <v>1</v>
      </c>
      <c r="O30" s="49">
        <v>1</v>
      </c>
      <c r="P30" s="49">
        <v>1</v>
      </c>
      <c r="W30" s="49">
        <v>1</v>
      </c>
      <c r="X30" s="49">
        <f t="shared" si="47"/>
        <v>2</v>
      </c>
      <c r="Y30" s="49">
        <f t="shared" si="29"/>
        <v>3</v>
      </c>
      <c r="Z30" s="49">
        <f t="shared" si="30"/>
        <v>3</v>
      </c>
      <c r="AA30" s="49">
        <f t="shared" si="31"/>
        <v>3</v>
      </c>
      <c r="AB30" s="49">
        <f t="shared" si="32"/>
        <v>2</v>
      </c>
      <c r="AC30" s="49">
        <f t="shared" si="33"/>
        <v>2</v>
      </c>
      <c r="AD30" s="49">
        <f t="shared" si="34"/>
        <v>2</v>
      </c>
      <c r="AE30" s="49">
        <f t="shared" si="35"/>
        <v>0</v>
      </c>
      <c r="AF30" s="49">
        <f t="shared" si="48"/>
        <v>1</v>
      </c>
      <c r="AG30" s="65"/>
      <c r="AH30" s="66">
        <f t="shared" si="36"/>
        <v>0.66666666666666663</v>
      </c>
      <c r="AI30" s="66">
        <f t="shared" si="37"/>
        <v>0.66666666666666663</v>
      </c>
      <c r="AJ30" s="66">
        <f t="shared" si="38"/>
        <v>0.66666666666666663</v>
      </c>
      <c r="AK30" s="66">
        <f>IFERROR(AI30+AJ30,"NA")</f>
        <v>1.3333333333333333</v>
      </c>
      <c r="AL30" s="65">
        <f t="shared" si="39"/>
        <v>0</v>
      </c>
      <c r="AM30" s="65">
        <f t="shared" si="40"/>
        <v>0</v>
      </c>
      <c r="AN30" s="65">
        <f t="shared" si="41"/>
        <v>1</v>
      </c>
      <c r="AO30" s="65"/>
      <c r="AP30" s="65"/>
      <c r="AQ30" s="65"/>
      <c r="AR30" s="66">
        <f t="shared" si="42"/>
        <v>0.33333333333333331</v>
      </c>
      <c r="AS30" s="66">
        <f t="shared" si="43"/>
        <v>0.33333333333333331</v>
      </c>
      <c r="AT30" s="66">
        <f t="shared" si="44"/>
        <v>0.66666666666666663</v>
      </c>
      <c r="AU30" s="66">
        <f t="shared" si="45"/>
        <v>0.66666666666666663</v>
      </c>
      <c r="AV30" s="66">
        <f>IFERROR(AJ30-AH30,"NA")</f>
        <v>0</v>
      </c>
      <c r="AW30" s="67">
        <f t="shared" si="46"/>
        <v>0.66666666666666663</v>
      </c>
    </row>
    <row r="31" spans="1:54" x14ac:dyDescent="0.2">
      <c r="A31" s="52" t="s">
        <v>157</v>
      </c>
      <c r="B31" s="49">
        <v>1</v>
      </c>
      <c r="J31" s="49">
        <v>1</v>
      </c>
      <c r="L31" s="49">
        <v>1</v>
      </c>
      <c r="O31" s="49">
        <v>1</v>
      </c>
      <c r="X31" s="49">
        <f t="shared" si="47"/>
        <v>1</v>
      </c>
      <c r="Y31" s="49">
        <f t="shared" si="29"/>
        <v>2</v>
      </c>
      <c r="Z31" s="49">
        <f t="shared" si="30"/>
        <v>3</v>
      </c>
      <c r="AA31" s="49">
        <f t="shared" si="31"/>
        <v>1</v>
      </c>
      <c r="AB31" s="49">
        <f t="shared" si="32"/>
        <v>1</v>
      </c>
      <c r="AC31" s="49">
        <f t="shared" si="33"/>
        <v>2</v>
      </c>
      <c r="AD31" s="49">
        <f t="shared" si="34"/>
        <v>0</v>
      </c>
      <c r="AE31" s="49">
        <f t="shared" si="35"/>
        <v>0</v>
      </c>
      <c r="AF31" s="49">
        <f t="shared" si="48"/>
        <v>1</v>
      </c>
      <c r="AG31" s="65"/>
      <c r="AH31" s="66">
        <f t="shared" si="36"/>
        <v>0.5</v>
      </c>
      <c r="AI31" s="66">
        <f t="shared" si="37"/>
        <v>0.66666666666666663</v>
      </c>
      <c r="AJ31" s="66">
        <f t="shared" si="38"/>
        <v>0.5</v>
      </c>
      <c r="AK31" s="66">
        <f t="shared" si="49"/>
        <v>1.1666666666666665</v>
      </c>
      <c r="AL31" s="65">
        <f t="shared" si="39"/>
        <v>0.33333333333333331</v>
      </c>
      <c r="AM31" s="65">
        <f t="shared" si="40"/>
        <v>0.33333333333333331</v>
      </c>
      <c r="AN31" s="65">
        <f t="shared" si="41"/>
        <v>0.33333333333333331</v>
      </c>
      <c r="AO31" s="65"/>
      <c r="AP31" s="65"/>
      <c r="AQ31" s="65"/>
      <c r="AR31" s="66">
        <f t="shared" si="42"/>
        <v>0</v>
      </c>
      <c r="AS31" s="66">
        <f t="shared" si="43"/>
        <v>0</v>
      </c>
      <c r="AT31" s="66">
        <f t="shared" si="44"/>
        <v>1</v>
      </c>
      <c r="AU31" s="66">
        <f t="shared" si="45"/>
        <v>1</v>
      </c>
      <c r="AV31" s="66">
        <f t="shared" si="50"/>
        <v>0</v>
      </c>
      <c r="AW31" s="67">
        <f t="shared" si="46"/>
        <v>0.66666666666666663</v>
      </c>
    </row>
    <row r="32" spans="1:54" s="47" customFormat="1" x14ac:dyDescent="0.2">
      <c r="A32" s="54" t="s">
        <v>32</v>
      </c>
      <c r="B32" s="58">
        <f>SUM(B20:B31)</f>
        <v>9</v>
      </c>
      <c r="C32" s="58">
        <f t="shared" ref="C32:AF32" si="51">SUM(C20:C31)</f>
        <v>5</v>
      </c>
      <c r="D32" s="58">
        <f t="shared" si="51"/>
        <v>0</v>
      </c>
      <c r="E32" s="58">
        <f t="shared" si="51"/>
        <v>0</v>
      </c>
      <c r="F32" s="58">
        <f t="shared" si="51"/>
        <v>2</v>
      </c>
      <c r="G32" s="58">
        <f t="shared" si="51"/>
        <v>0</v>
      </c>
      <c r="H32" s="58">
        <f t="shared" si="51"/>
        <v>0</v>
      </c>
      <c r="I32" s="58">
        <f t="shared" si="51"/>
        <v>0</v>
      </c>
      <c r="J32" s="58">
        <f t="shared" si="51"/>
        <v>7</v>
      </c>
      <c r="K32" s="58">
        <f t="shared" si="51"/>
        <v>1</v>
      </c>
      <c r="L32" s="58">
        <f t="shared" si="51"/>
        <v>3</v>
      </c>
      <c r="M32" s="58">
        <f t="shared" si="51"/>
        <v>5</v>
      </c>
      <c r="N32" s="58">
        <f t="shared" si="51"/>
        <v>2</v>
      </c>
      <c r="O32" s="58">
        <f t="shared" si="51"/>
        <v>7</v>
      </c>
      <c r="P32" s="58">
        <f t="shared" si="51"/>
        <v>5</v>
      </c>
      <c r="Q32" s="58">
        <f t="shared" si="51"/>
        <v>2</v>
      </c>
      <c r="R32" s="58">
        <f t="shared" si="51"/>
        <v>1</v>
      </c>
      <c r="S32" s="58">
        <f t="shared" si="51"/>
        <v>1</v>
      </c>
      <c r="T32" s="58">
        <f t="shared" si="51"/>
        <v>2</v>
      </c>
      <c r="U32" s="58">
        <f t="shared" si="51"/>
        <v>0</v>
      </c>
      <c r="V32" s="58">
        <f t="shared" si="51"/>
        <v>0</v>
      </c>
      <c r="W32" s="58">
        <f t="shared" si="51"/>
        <v>3</v>
      </c>
      <c r="X32" s="58">
        <f t="shared" si="51"/>
        <v>14</v>
      </c>
      <c r="Y32" s="58">
        <f t="shared" si="51"/>
        <v>28</v>
      </c>
      <c r="Z32" s="58">
        <f t="shared" si="51"/>
        <v>36</v>
      </c>
      <c r="AA32" s="58">
        <f t="shared" si="51"/>
        <v>25</v>
      </c>
      <c r="AB32" s="58">
        <f t="shared" si="51"/>
        <v>19</v>
      </c>
      <c r="AC32" s="58">
        <f t="shared" si="51"/>
        <v>22</v>
      </c>
      <c r="AD32" s="58">
        <f t="shared" si="51"/>
        <v>12</v>
      </c>
      <c r="AE32" s="58">
        <f t="shared" si="51"/>
        <v>5</v>
      </c>
      <c r="AF32" s="58">
        <f t="shared" si="51"/>
        <v>8</v>
      </c>
      <c r="AG32" s="68"/>
      <c r="AH32" s="69">
        <f t="shared" si="36"/>
        <v>0.5</v>
      </c>
      <c r="AI32" s="69">
        <f t="shared" si="37"/>
        <v>0.61111111111111116</v>
      </c>
      <c r="AJ32" s="69">
        <f t="shared" si="38"/>
        <v>0.6785714285714286</v>
      </c>
      <c r="AK32" s="69">
        <f t="shared" si="49"/>
        <v>1.2896825396825398</v>
      </c>
      <c r="AL32" s="68">
        <f t="shared" si="39"/>
        <v>8.3333333333333329E-2</v>
      </c>
      <c r="AM32" s="68">
        <f t="shared" si="40"/>
        <v>0.22222222222222221</v>
      </c>
      <c r="AN32" s="68">
        <f t="shared" si="41"/>
        <v>0.69444444444444442</v>
      </c>
      <c r="AO32" s="68"/>
      <c r="AP32" s="68"/>
      <c r="AQ32" s="68"/>
      <c r="AR32" s="69">
        <f t="shared" si="42"/>
        <v>0.28000000000000003</v>
      </c>
      <c r="AS32" s="69">
        <f t="shared" si="43"/>
        <v>0.36</v>
      </c>
      <c r="AT32" s="69">
        <f t="shared" si="44"/>
        <v>0.64</v>
      </c>
      <c r="AU32" s="69">
        <f t="shared" si="45"/>
        <v>0.56000000000000005</v>
      </c>
      <c r="AV32" s="69">
        <f t="shared" si="50"/>
        <v>0.1785714285714286</v>
      </c>
      <c r="AW32" s="72">
        <f t="shared" si="46"/>
        <v>0.66666666666666663</v>
      </c>
      <c r="AZ32" s="51"/>
      <c r="BA32" s="51"/>
      <c r="BB32" s="51"/>
    </row>
    <row r="34" spans="1:54" x14ac:dyDescent="0.2">
      <c r="A34" s="47" t="s">
        <v>136</v>
      </c>
    </row>
    <row r="35" spans="1:54" x14ac:dyDescent="0.2">
      <c r="A35" s="56"/>
      <c r="B35" s="59" t="s">
        <v>5</v>
      </c>
      <c r="C35" s="59" t="s">
        <v>6</v>
      </c>
      <c r="D35" s="59" t="s">
        <v>7</v>
      </c>
      <c r="E35" s="59" t="s">
        <v>8</v>
      </c>
      <c r="F35" s="59" t="s">
        <v>18</v>
      </c>
      <c r="G35" s="59" t="s">
        <v>19</v>
      </c>
      <c r="H35" s="59" t="s">
        <v>9</v>
      </c>
      <c r="I35" s="59" t="s">
        <v>169</v>
      </c>
      <c r="J35" s="59" t="s">
        <v>10</v>
      </c>
      <c r="K35" s="59" t="s">
        <v>11</v>
      </c>
      <c r="L35" s="59" t="s">
        <v>12</v>
      </c>
      <c r="M35" s="59" t="s">
        <v>20</v>
      </c>
      <c r="N35" s="59" t="s">
        <v>21</v>
      </c>
      <c r="O35" s="59" t="s">
        <v>74</v>
      </c>
      <c r="P35" s="59" t="s">
        <v>22</v>
      </c>
      <c r="Q35" s="59" t="s">
        <v>23</v>
      </c>
      <c r="R35" s="59" t="s">
        <v>168</v>
      </c>
      <c r="S35" s="59" t="s">
        <v>75</v>
      </c>
      <c r="T35" s="59" t="s">
        <v>27</v>
      </c>
      <c r="U35" s="59" t="s">
        <v>172</v>
      </c>
      <c r="V35" s="59" t="s">
        <v>28</v>
      </c>
      <c r="W35" s="59" t="s">
        <v>170</v>
      </c>
      <c r="X35" s="59" t="s">
        <v>29</v>
      </c>
      <c r="Y35" s="59" t="s">
        <v>4</v>
      </c>
      <c r="Z35" s="59" t="s">
        <v>13</v>
      </c>
      <c r="AA35" s="59" t="s">
        <v>26</v>
      </c>
      <c r="AB35" s="59" t="s">
        <v>30</v>
      </c>
      <c r="AC35" s="59" t="s">
        <v>31</v>
      </c>
      <c r="AD35" s="59" t="s">
        <v>24</v>
      </c>
      <c r="AE35" s="59" t="s">
        <v>25</v>
      </c>
      <c r="AF35" s="59" t="s">
        <v>76</v>
      </c>
      <c r="AG35" s="73"/>
      <c r="AH35" s="71" t="s">
        <v>14</v>
      </c>
      <c r="AI35" s="71" t="s">
        <v>15</v>
      </c>
      <c r="AJ35" s="71" t="s">
        <v>16</v>
      </c>
      <c r="AK35" s="71" t="s">
        <v>17</v>
      </c>
      <c r="AL35" s="71" t="s">
        <v>44</v>
      </c>
      <c r="AM35" s="71" t="s">
        <v>43</v>
      </c>
      <c r="AN35" s="71" t="s">
        <v>40</v>
      </c>
      <c r="AO35" s="73"/>
      <c r="AP35" s="73"/>
      <c r="AQ35" s="73"/>
      <c r="AR35" s="71" t="s">
        <v>47</v>
      </c>
      <c r="AS35" s="71" t="s">
        <v>48</v>
      </c>
      <c r="AT35" s="71" t="s">
        <v>51</v>
      </c>
      <c r="AU35" s="71" t="s">
        <v>49</v>
      </c>
      <c r="AV35" s="63" t="s">
        <v>50</v>
      </c>
      <c r="AW35" s="64" t="s">
        <v>60</v>
      </c>
    </row>
    <row r="36" spans="1:54" x14ac:dyDescent="0.2">
      <c r="A36" s="52" t="s">
        <v>158</v>
      </c>
      <c r="B36" s="49">
        <v>1</v>
      </c>
      <c r="C36" s="49">
        <v>1</v>
      </c>
      <c r="N36" s="49">
        <v>1</v>
      </c>
      <c r="O36" s="49">
        <v>1</v>
      </c>
      <c r="P36" s="49">
        <v>1</v>
      </c>
      <c r="X36" s="49">
        <f>B36+C36+D36+E36</f>
        <v>2</v>
      </c>
      <c r="Y36" s="49">
        <f t="shared" ref="Y36:Y47" si="52">B36+C36+D36+E36+F36+L36+P36+Q36+S36+R36</f>
        <v>3</v>
      </c>
      <c r="Z36" s="49">
        <f t="shared" ref="Z36:Z47" si="53">B36+C36+D36+E36+F36+G36+H36+J36+K36+L36+P36+Q36+S36+R36+I36</f>
        <v>3</v>
      </c>
      <c r="AA36" s="49">
        <f t="shared" ref="AA36:AA47" si="54">X36+H36+F36+P36+Q36+S36+R36+I36</f>
        <v>3</v>
      </c>
      <c r="AB36" s="49">
        <f t="shared" ref="AB36:AB47" si="55">B36+2*C36+3*D36+4*E36</f>
        <v>3</v>
      </c>
      <c r="AC36" s="49">
        <f t="shared" ref="AC36:AC47" si="56">X36+J36+K36</f>
        <v>2</v>
      </c>
      <c r="AD36" s="49">
        <f t="shared" ref="AD36:AD47" si="57">M36+P36+T36+U36</f>
        <v>1</v>
      </c>
      <c r="AE36" s="49">
        <f t="shared" ref="AE36:AE47" si="58">N36+Q36+V36+R36+I36</f>
        <v>1</v>
      </c>
      <c r="AF36" s="49">
        <f>S36+O36</f>
        <v>1</v>
      </c>
      <c r="AG36" s="65"/>
      <c r="AH36" s="66">
        <f t="shared" ref="AH36:AH48" si="59">IF(Y36=0,"NA",X36/Y36)</f>
        <v>0.66666666666666663</v>
      </c>
      <c r="AI36" s="66">
        <f t="shared" ref="AI36:AI48" si="60">IF(Z36=0,"NA",(X36+J36+K36)/Z36)</f>
        <v>0.66666666666666663</v>
      </c>
      <c r="AJ36" s="66">
        <f t="shared" ref="AJ36:AJ48" si="61">IFERROR(AB36/Y36,"NA")</f>
        <v>1</v>
      </c>
      <c r="AK36" s="66">
        <f>IFERROR(AI36+AJ36,"NA")</f>
        <v>1.6666666666666665</v>
      </c>
      <c r="AL36" s="65">
        <f t="shared" ref="AL36:AL48" si="62">IFERROR(L36/Z36,"NA")</f>
        <v>0</v>
      </c>
      <c r="AM36" s="65">
        <f t="shared" ref="AM36:AM48" si="63">IFERROR((J36+K36)/Z36,"NA")</f>
        <v>0</v>
      </c>
      <c r="AN36" s="65">
        <f t="shared" ref="AN36:AN48" si="64">IFERROR(AA36/Z36,"NA")</f>
        <v>1</v>
      </c>
      <c r="AO36" s="65"/>
      <c r="AP36" s="65"/>
      <c r="AQ36" s="65"/>
      <c r="AR36" s="66">
        <f t="shared" ref="AR36:AR48" si="65">IFERROR((H36+P36+Q36)/AA36,"NA")</f>
        <v>0.33333333333333331</v>
      </c>
      <c r="AS36" s="66">
        <f t="shared" ref="AS36:AS48" si="66">IFERROR((H36+P36+Q36+T36+V36)/AA36,"NA")</f>
        <v>0.33333333333333331</v>
      </c>
      <c r="AT36" s="66">
        <f t="shared" ref="AT36:AT48" si="67">IFERROR((F36+X36)/AA36,"NA")</f>
        <v>0.66666666666666663</v>
      </c>
      <c r="AU36" s="66">
        <f t="shared" ref="AU36:AU48" si="68">IFERROR(X36/AA36,"NA")</f>
        <v>0.66666666666666663</v>
      </c>
      <c r="AV36" s="66">
        <f>IFERROR(AJ36-AH36,"NA")</f>
        <v>0.33333333333333337</v>
      </c>
      <c r="AW36" s="67">
        <f t="shared" ref="AW36:AW48" si="69">(AC36+F36+G36)/Z36</f>
        <v>0.66666666666666663</v>
      </c>
    </row>
    <row r="37" spans="1:54" x14ac:dyDescent="0.2">
      <c r="A37" s="52" t="s">
        <v>159</v>
      </c>
      <c r="B37" s="49">
        <v>2</v>
      </c>
      <c r="J37" s="49">
        <v>1</v>
      </c>
      <c r="M37" s="49">
        <v>1</v>
      </c>
      <c r="O37" s="49">
        <v>1</v>
      </c>
      <c r="X37" s="49">
        <f>B37+C37+D37+E37</f>
        <v>2</v>
      </c>
      <c r="Y37" s="49">
        <f>B37+C37+D37+E37+F37+L37+P37+Q37+S37+R37</f>
        <v>2</v>
      </c>
      <c r="Z37" s="49">
        <f>B37+C37+D37+E37+F37+G37+H37+J37+K37+L37+P37+Q37+S37+R37+I37</f>
        <v>3</v>
      </c>
      <c r="AA37" s="49">
        <f>X37+H37+F37+P37+Q37+S37+R37+I37</f>
        <v>2</v>
      </c>
      <c r="AB37" s="49">
        <f>B37+2*C37+3*D37+4*E37</f>
        <v>2</v>
      </c>
      <c r="AC37" s="49">
        <f>X37+J37+K37</f>
        <v>3</v>
      </c>
      <c r="AD37" s="49">
        <f>M37+P37+T37+U37</f>
        <v>1</v>
      </c>
      <c r="AE37" s="49">
        <f>N37+Q37+V37+R37+I37</f>
        <v>0</v>
      </c>
      <c r="AF37" s="49">
        <f>S37+O37</f>
        <v>1</v>
      </c>
      <c r="AG37" s="65"/>
      <c r="AH37" s="66">
        <f t="shared" si="59"/>
        <v>1</v>
      </c>
      <c r="AI37" s="66">
        <f>IF(Z37=0,"NA",(X37+J37+K37)/Z37)</f>
        <v>1</v>
      </c>
      <c r="AJ37" s="66">
        <f t="shared" si="61"/>
        <v>1</v>
      </c>
      <c r="AK37" s="66">
        <f t="shared" ref="AK37:AK48" si="70">IFERROR(AI37+AJ37,"NA")</f>
        <v>2</v>
      </c>
      <c r="AL37" s="65">
        <f>IFERROR(L37/Z37,"NA")</f>
        <v>0</v>
      </c>
      <c r="AM37" s="65">
        <f>IFERROR((J37+K37)/Z37,"NA")</f>
        <v>0.33333333333333331</v>
      </c>
      <c r="AN37" s="65">
        <f t="shared" si="64"/>
        <v>0.66666666666666663</v>
      </c>
      <c r="AO37" s="65"/>
      <c r="AP37" s="65"/>
      <c r="AQ37" s="65"/>
      <c r="AR37" s="66">
        <f>IFERROR((H37+P37+Q37)/AA37,"NA")</f>
        <v>0</v>
      </c>
      <c r="AS37" s="66">
        <f>IFERROR((H37+P37+Q37+T37+V37)/AA37,"NA")</f>
        <v>0</v>
      </c>
      <c r="AT37" s="66">
        <f>IFERROR((F37+X37)/AA37,"NA")</f>
        <v>1</v>
      </c>
      <c r="AU37" s="66">
        <f t="shared" si="68"/>
        <v>1</v>
      </c>
      <c r="AV37" s="66">
        <f t="shared" ref="AV37:AV48" si="71">IFERROR(AJ37-AH37,"NA")</f>
        <v>0</v>
      </c>
      <c r="AW37" s="67">
        <f>(AC37+F37+G37)/Z37</f>
        <v>1</v>
      </c>
    </row>
    <row r="38" spans="1:54" x14ac:dyDescent="0.2">
      <c r="A38" s="52" t="s">
        <v>160</v>
      </c>
      <c r="E38" s="49">
        <v>1</v>
      </c>
      <c r="F38" s="49">
        <v>1</v>
      </c>
      <c r="O38" s="49">
        <v>1</v>
      </c>
      <c r="Q38" s="49">
        <v>1</v>
      </c>
      <c r="T38" s="49">
        <v>1</v>
      </c>
      <c r="X38" s="49">
        <f>B38+C38+D38+E38</f>
        <v>1</v>
      </c>
      <c r="Y38" s="49">
        <f>B38+C38+D38+E38+F38+L38+P38+Q38+S38+R38</f>
        <v>3</v>
      </c>
      <c r="Z38" s="49">
        <f>B38+C38+D38+E38+F38+G38+H38+J38+K38+L38+P38+Q38+S38+R38+I38</f>
        <v>3</v>
      </c>
      <c r="AA38" s="49">
        <f>X38+H38+F38+P38+Q38+S38+R38+I38</f>
        <v>3</v>
      </c>
      <c r="AB38" s="49">
        <f>B38+2*C38+3*D38+4*E38</f>
        <v>4</v>
      </c>
      <c r="AC38" s="49">
        <f>X38+J38+K38</f>
        <v>1</v>
      </c>
      <c r="AD38" s="49">
        <f>M38+P38+T38+U38</f>
        <v>1</v>
      </c>
      <c r="AE38" s="49">
        <f>N38+Q38+V38+R38+I38</f>
        <v>1</v>
      </c>
      <c r="AF38" s="49">
        <f>S38+O38</f>
        <v>1</v>
      </c>
      <c r="AG38" s="65"/>
      <c r="AH38" s="66">
        <f t="shared" si="59"/>
        <v>0.33333333333333331</v>
      </c>
      <c r="AI38" s="66">
        <f>IF(Z38=0,"NA",(X38+J38+K38)/Z38)</f>
        <v>0.33333333333333331</v>
      </c>
      <c r="AJ38" s="66">
        <f t="shared" si="61"/>
        <v>1.3333333333333333</v>
      </c>
      <c r="AK38" s="66">
        <f t="shared" si="70"/>
        <v>1.6666666666666665</v>
      </c>
      <c r="AL38" s="65">
        <f>IFERROR(L38/Z38,"NA")</f>
        <v>0</v>
      </c>
      <c r="AM38" s="65">
        <f>IFERROR((J38+K38)/Z38,"NA")</f>
        <v>0</v>
      </c>
      <c r="AN38" s="65">
        <f t="shared" si="64"/>
        <v>1</v>
      </c>
      <c r="AO38" s="65"/>
      <c r="AP38" s="65"/>
      <c r="AQ38" s="65"/>
      <c r="AR38" s="66">
        <f>IFERROR((H38+P38+Q38)/AA38,"NA")</f>
        <v>0.33333333333333331</v>
      </c>
      <c r="AS38" s="66">
        <f>IFERROR((H38+P38+Q38+T38+V38)/AA38,"NA")</f>
        <v>0.66666666666666663</v>
      </c>
      <c r="AT38" s="66">
        <f>IFERROR((F38+X38)/AA38,"NA")</f>
        <v>0.66666666666666663</v>
      </c>
      <c r="AU38" s="66">
        <f t="shared" si="68"/>
        <v>0.33333333333333331</v>
      </c>
      <c r="AV38" s="66">
        <f t="shared" si="71"/>
        <v>1</v>
      </c>
      <c r="AW38" s="67">
        <f>(AC38+F38+G38)/Z38</f>
        <v>0.66666666666666663</v>
      </c>
    </row>
    <row r="39" spans="1:54" x14ac:dyDescent="0.2">
      <c r="A39" s="52" t="s">
        <v>161</v>
      </c>
      <c r="B39" s="49">
        <v>1</v>
      </c>
      <c r="I39" s="49">
        <v>1</v>
      </c>
      <c r="O39" s="49">
        <v>1</v>
      </c>
      <c r="R39" s="49">
        <v>1</v>
      </c>
      <c r="X39" s="49">
        <f t="shared" ref="X39:X47" si="72">B39+C39+D39+E39</f>
        <v>1</v>
      </c>
      <c r="Y39" s="49">
        <f t="shared" si="52"/>
        <v>2</v>
      </c>
      <c r="Z39" s="49">
        <f t="shared" si="53"/>
        <v>3</v>
      </c>
      <c r="AA39" s="49">
        <f t="shared" si="54"/>
        <v>3</v>
      </c>
      <c r="AB39" s="49">
        <f t="shared" si="55"/>
        <v>1</v>
      </c>
      <c r="AC39" s="49">
        <f t="shared" si="56"/>
        <v>1</v>
      </c>
      <c r="AD39" s="49">
        <f t="shared" si="57"/>
        <v>0</v>
      </c>
      <c r="AE39" s="49">
        <f t="shared" si="58"/>
        <v>2</v>
      </c>
      <c r="AF39" s="49">
        <f t="shared" ref="AF39:AF47" si="73">S39+O39</f>
        <v>1</v>
      </c>
      <c r="AG39" s="65"/>
      <c r="AH39" s="66">
        <f t="shared" si="59"/>
        <v>0.5</v>
      </c>
      <c r="AI39" s="66">
        <f t="shared" si="60"/>
        <v>0.33333333333333331</v>
      </c>
      <c r="AJ39" s="66">
        <f t="shared" si="61"/>
        <v>0.5</v>
      </c>
      <c r="AK39" s="66">
        <f t="shared" si="70"/>
        <v>0.83333333333333326</v>
      </c>
      <c r="AL39" s="65">
        <f t="shared" si="62"/>
        <v>0</v>
      </c>
      <c r="AM39" s="65">
        <f t="shared" si="63"/>
        <v>0</v>
      </c>
      <c r="AN39" s="65">
        <f t="shared" si="64"/>
        <v>1</v>
      </c>
      <c r="AO39" s="65"/>
      <c r="AP39" s="65"/>
      <c r="AQ39" s="65"/>
      <c r="AR39" s="66">
        <f t="shared" si="65"/>
        <v>0</v>
      </c>
      <c r="AS39" s="66">
        <f t="shared" si="66"/>
        <v>0</v>
      </c>
      <c r="AT39" s="66">
        <f t="shared" si="67"/>
        <v>0.33333333333333331</v>
      </c>
      <c r="AU39" s="66">
        <f t="shared" si="68"/>
        <v>0.33333333333333331</v>
      </c>
      <c r="AV39" s="66">
        <f t="shared" si="71"/>
        <v>0</v>
      </c>
      <c r="AW39" s="67">
        <f t="shared" si="69"/>
        <v>0.33333333333333331</v>
      </c>
    </row>
    <row r="40" spans="1:54" x14ac:dyDescent="0.2">
      <c r="A40" s="52" t="s">
        <v>162</v>
      </c>
      <c r="B40" s="49">
        <v>1</v>
      </c>
      <c r="F40" s="49">
        <v>1</v>
      </c>
      <c r="O40" s="49">
        <v>1</v>
      </c>
      <c r="S40" s="49">
        <v>1</v>
      </c>
      <c r="V40" s="49">
        <v>1</v>
      </c>
      <c r="X40" s="49">
        <f t="shared" si="72"/>
        <v>1</v>
      </c>
      <c r="Y40" s="49">
        <f t="shared" si="52"/>
        <v>3</v>
      </c>
      <c r="Z40" s="49">
        <f t="shared" si="53"/>
        <v>3</v>
      </c>
      <c r="AA40" s="49">
        <f t="shared" si="54"/>
        <v>3</v>
      </c>
      <c r="AB40" s="49">
        <f t="shared" si="55"/>
        <v>1</v>
      </c>
      <c r="AC40" s="49">
        <f t="shared" si="56"/>
        <v>1</v>
      </c>
      <c r="AD40" s="49">
        <f t="shared" si="57"/>
        <v>0</v>
      </c>
      <c r="AE40" s="49">
        <f t="shared" si="58"/>
        <v>1</v>
      </c>
      <c r="AF40" s="49">
        <f t="shared" si="73"/>
        <v>2</v>
      </c>
      <c r="AG40" s="65"/>
      <c r="AH40" s="66">
        <f t="shared" si="59"/>
        <v>0.33333333333333331</v>
      </c>
      <c r="AI40" s="66">
        <f t="shared" si="60"/>
        <v>0.33333333333333331</v>
      </c>
      <c r="AJ40" s="66">
        <f t="shared" si="61"/>
        <v>0.33333333333333331</v>
      </c>
      <c r="AK40" s="66">
        <f t="shared" si="70"/>
        <v>0.66666666666666663</v>
      </c>
      <c r="AL40" s="65">
        <f t="shared" si="62"/>
        <v>0</v>
      </c>
      <c r="AM40" s="65">
        <f t="shared" si="63"/>
        <v>0</v>
      </c>
      <c r="AN40" s="65">
        <f t="shared" si="64"/>
        <v>1</v>
      </c>
      <c r="AO40" s="65"/>
      <c r="AP40" s="65"/>
      <c r="AQ40" s="65"/>
      <c r="AR40" s="66">
        <f t="shared" si="65"/>
        <v>0</v>
      </c>
      <c r="AS40" s="66">
        <f t="shared" si="66"/>
        <v>0.33333333333333331</v>
      </c>
      <c r="AT40" s="66">
        <f t="shared" si="67"/>
        <v>0.66666666666666663</v>
      </c>
      <c r="AU40" s="66">
        <f t="shared" si="68"/>
        <v>0.33333333333333331</v>
      </c>
      <c r="AV40" s="66">
        <f t="shared" si="71"/>
        <v>0</v>
      </c>
      <c r="AW40" s="67">
        <f t="shared" si="69"/>
        <v>0.66666666666666663</v>
      </c>
    </row>
    <row r="41" spans="1:54" x14ac:dyDescent="0.2">
      <c r="A41" s="52" t="s">
        <v>163</v>
      </c>
      <c r="C41" s="49">
        <v>2</v>
      </c>
      <c r="O41" s="49">
        <v>2</v>
      </c>
      <c r="S41" s="49">
        <v>1</v>
      </c>
      <c r="X41" s="49">
        <f t="shared" si="72"/>
        <v>2</v>
      </c>
      <c r="Y41" s="49">
        <f t="shared" si="52"/>
        <v>3</v>
      </c>
      <c r="Z41" s="49">
        <f t="shared" si="53"/>
        <v>3</v>
      </c>
      <c r="AA41" s="49">
        <f t="shared" si="54"/>
        <v>3</v>
      </c>
      <c r="AB41" s="49">
        <f t="shared" si="55"/>
        <v>4</v>
      </c>
      <c r="AC41" s="49">
        <f t="shared" si="56"/>
        <v>2</v>
      </c>
      <c r="AD41" s="49">
        <f t="shared" si="57"/>
        <v>0</v>
      </c>
      <c r="AE41" s="49">
        <f t="shared" si="58"/>
        <v>0</v>
      </c>
      <c r="AF41" s="49">
        <f t="shared" si="73"/>
        <v>3</v>
      </c>
      <c r="AG41" s="65"/>
      <c r="AH41" s="66">
        <f t="shared" si="59"/>
        <v>0.66666666666666663</v>
      </c>
      <c r="AI41" s="66">
        <f t="shared" si="60"/>
        <v>0.66666666666666663</v>
      </c>
      <c r="AJ41" s="66">
        <f t="shared" si="61"/>
        <v>1.3333333333333333</v>
      </c>
      <c r="AK41" s="66">
        <f t="shared" si="70"/>
        <v>2</v>
      </c>
      <c r="AL41" s="65">
        <f t="shared" si="62"/>
        <v>0</v>
      </c>
      <c r="AM41" s="65">
        <f t="shared" si="63"/>
        <v>0</v>
      </c>
      <c r="AN41" s="65">
        <f t="shared" si="64"/>
        <v>1</v>
      </c>
      <c r="AO41" s="65"/>
      <c r="AP41" s="65"/>
      <c r="AQ41" s="65"/>
      <c r="AR41" s="66">
        <f t="shared" si="65"/>
        <v>0</v>
      </c>
      <c r="AS41" s="66">
        <f t="shared" si="66"/>
        <v>0</v>
      </c>
      <c r="AT41" s="66">
        <f t="shared" si="67"/>
        <v>0.66666666666666663</v>
      </c>
      <c r="AU41" s="66">
        <f t="shared" si="68"/>
        <v>0.66666666666666663</v>
      </c>
      <c r="AV41" s="66">
        <f t="shared" si="71"/>
        <v>0.66666666666666663</v>
      </c>
      <c r="AW41" s="67">
        <f t="shared" si="69"/>
        <v>0.66666666666666663</v>
      </c>
    </row>
    <row r="42" spans="1:54" x14ac:dyDescent="0.2">
      <c r="A42" s="52" t="s">
        <v>164</v>
      </c>
      <c r="J42" s="49">
        <v>1</v>
      </c>
      <c r="P42" s="49">
        <v>1</v>
      </c>
      <c r="X42" s="49">
        <f t="shared" si="72"/>
        <v>0</v>
      </c>
      <c r="Y42" s="49">
        <f t="shared" si="52"/>
        <v>1</v>
      </c>
      <c r="Z42" s="49">
        <f t="shared" si="53"/>
        <v>2</v>
      </c>
      <c r="AA42" s="49">
        <f t="shared" si="54"/>
        <v>1</v>
      </c>
      <c r="AB42" s="49">
        <f t="shared" si="55"/>
        <v>0</v>
      </c>
      <c r="AC42" s="49">
        <f t="shared" si="56"/>
        <v>1</v>
      </c>
      <c r="AD42" s="49">
        <f t="shared" si="57"/>
        <v>1</v>
      </c>
      <c r="AE42" s="49">
        <f t="shared" si="58"/>
        <v>0</v>
      </c>
      <c r="AF42" s="49">
        <f t="shared" si="73"/>
        <v>0</v>
      </c>
      <c r="AG42" s="65"/>
      <c r="AH42" s="66">
        <f t="shared" si="59"/>
        <v>0</v>
      </c>
      <c r="AI42" s="66">
        <f t="shared" si="60"/>
        <v>0.5</v>
      </c>
      <c r="AJ42" s="66">
        <f t="shared" si="61"/>
        <v>0</v>
      </c>
      <c r="AK42" s="66">
        <f t="shared" si="70"/>
        <v>0.5</v>
      </c>
      <c r="AL42" s="65">
        <f t="shared" si="62"/>
        <v>0</v>
      </c>
      <c r="AM42" s="65">
        <f t="shared" si="63"/>
        <v>0.5</v>
      </c>
      <c r="AN42" s="65">
        <f t="shared" si="64"/>
        <v>0.5</v>
      </c>
      <c r="AO42" s="65"/>
      <c r="AP42" s="65"/>
      <c r="AQ42" s="65"/>
      <c r="AR42" s="66">
        <f t="shared" si="65"/>
        <v>1</v>
      </c>
      <c r="AS42" s="66">
        <f t="shared" si="66"/>
        <v>1</v>
      </c>
      <c r="AT42" s="66">
        <f t="shared" si="67"/>
        <v>0</v>
      </c>
      <c r="AU42" s="66">
        <f t="shared" si="68"/>
        <v>0</v>
      </c>
      <c r="AV42" s="66">
        <f t="shared" si="71"/>
        <v>0</v>
      </c>
      <c r="AW42" s="67">
        <f t="shared" si="69"/>
        <v>0.5</v>
      </c>
    </row>
    <row r="43" spans="1:54" x14ac:dyDescent="0.2">
      <c r="A43" s="52" t="s">
        <v>165</v>
      </c>
      <c r="B43" s="49">
        <v>1</v>
      </c>
      <c r="F43" s="49">
        <v>1</v>
      </c>
      <c r="K43" s="49">
        <v>1</v>
      </c>
      <c r="T43" s="49">
        <v>1</v>
      </c>
      <c r="X43" s="49">
        <f t="shared" si="72"/>
        <v>1</v>
      </c>
      <c r="Y43" s="49">
        <f t="shared" si="52"/>
        <v>2</v>
      </c>
      <c r="Z43" s="49">
        <f t="shared" si="53"/>
        <v>3</v>
      </c>
      <c r="AA43" s="49">
        <f t="shared" si="54"/>
        <v>2</v>
      </c>
      <c r="AB43" s="49">
        <f t="shared" si="55"/>
        <v>1</v>
      </c>
      <c r="AC43" s="49">
        <f t="shared" si="56"/>
        <v>2</v>
      </c>
      <c r="AD43" s="49">
        <f t="shared" si="57"/>
        <v>1</v>
      </c>
      <c r="AE43" s="49">
        <f t="shared" si="58"/>
        <v>0</v>
      </c>
      <c r="AF43" s="49">
        <f t="shared" si="73"/>
        <v>0</v>
      </c>
      <c r="AG43" s="65"/>
      <c r="AH43" s="66">
        <f t="shared" si="59"/>
        <v>0.5</v>
      </c>
      <c r="AI43" s="66">
        <f t="shared" si="60"/>
        <v>0.66666666666666663</v>
      </c>
      <c r="AJ43" s="66">
        <f t="shared" si="61"/>
        <v>0.5</v>
      </c>
      <c r="AK43" s="66">
        <f t="shared" si="70"/>
        <v>1.1666666666666665</v>
      </c>
      <c r="AL43" s="65">
        <f t="shared" si="62"/>
        <v>0</v>
      </c>
      <c r="AM43" s="65">
        <f t="shared" si="63"/>
        <v>0.33333333333333331</v>
      </c>
      <c r="AN43" s="65">
        <f t="shared" si="64"/>
        <v>0.66666666666666663</v>
      </c>
      <c r="AO43" s="65"/>
      <c r="AP43" s="65"/>
      <c r="AQ43" s="65"/>
      <c r="AR43" s="66">
        <f t="shared" si="65"/>
        <v>0</v>
      </c>
      <c r="AS43" s="66">
        <f t="shared" si="66"/>
        <v>0.5</v>
      </c>
      <c r="AT43" s="66">
        <f t="shared" si="67"/>
        <v>1</v>
      </c>
      <c r="AU43" s="66">
        <f t="shared" si="68"/>
        <v>0.5</v>
      </c>
      <c r="AV43" s="66">
        <f t="shared" si="71"/>
        <v>0</v>
      </c>
      <c r="AW43" s="67">
        <f t="shared" si="69"/>
        <v>1</v>
      </c>
    </row>
    <row r="44" spans="1:54" x14ac:dyDescent="0.2">
      <c r="A44" s="52" t="s">
        <v>166</v>
      </c>
      <c r="F44" s="49">
        <v>1</v>
      </c>
      <c r="J44" s="49">
        <v>1</v>
      </c>
      <c r="P44" s="49">
        <v>1</v>
      </c>
      <c r="V44" s="49">
        <v>1</v>
      </c>
      <c r="X44" s="49">
        <f t="shared" si="72"/>
        <v>0</v>
      </c>
      <c r="Y44" s="49">
        <f t="shared" si="52"/>
        <v>2</v>
      </c>
      <c r="Z44" s="49">
        <f t="shared" si="53"/>
        <v>3</v>
      </c>
      <c r="AA44" s="49">
        <f t="shared" si="54"/>
        <v>2</v>
      </c>
      <c r="AB44" s="49">
        <f t="shared" si="55"/>
        <v>0</v>
      </c>
      <c r="AC44" s="49">
        <f t="shared" si="56"/>
        <v>1</v>
      </c>
      <c r="AD44" s="49">
        <f t="shared" si="57"/>
        <v>1</v>
      </c>
      <c r="AE44" s="49">
        <f t="shared" si="58"/>
        <v>1</v>
      </c>
      <c r="AF44" s="49">
        <f t="shared" si="73"/>
        <v>0</v>
      </c>
      <c r="AG44" s="65"/>
      <c r="AH44" s="66">
        <f t="shared" si="59"/>
        <v>0</v>
      </c>
      <c r="AI44" s="66">
        <f t="shared" si="60"/>
        <v>0.33333333333333331</v>
      </c>
      <c r="AJ44" s="66">
        <f t="shared" si="61"/>
        <v>0</v>
      </c>
      <c r="AK44" s="66">
        <f t="shared" si="70"/>
        <v>0.33333333333333331</v>
      </c>
      <c r="AL44" s="65">
        <f t="shared" si="62"/>
        <v>0</v>
      </c>
      <c r="AM44" s="65">
        <f t="shared" si="63"/>
        <v>0.33333333333333331</v>
      </c>
      <c r="AN44" s="65">
        <f t="shared" si="64"/>
        <v>0.66666666666666663</v>
      </c>
      <c r="AO44" s="65"/>
      <c r="AP44" s="65"/>
      <c r="AQ44" s="65"/>
      <c r="AR44" s="66">
        <f t="shared" si="65"/>
        <v>0.5</v>
      </c>
      <c r="AS44" s="66">
        <f t="shared" si="66"/>
        <v>1</v>
      </c>
      <c r="AT44" s="66">
        <f t="shared" si="67"/>
        <v>0.5</v>
      </c>
      <c r="AU44" s="66">
        <f t="shared" si="68"/>
        <v>0</v>
      </c>
      <c r="AV44" s="66">
        <f t="shared" si="71"/>
        <v>0</v>
      </c>
      <c r="AW44" s="67">
        <f t="shared" si="69"/>
        <v>0.66666666666666663</v>
      </c>
    </row>
    <row r="45" spans="1:54" x14ac:dyDescent="0.2">
      <c r="A45" s="52" t="s">
        <v>167</v>
      </c>
      <c r="H45" s="49">
        <v>1</v>
      </c>
      <c r="L45" s="49">
        <v>1</v>
      </c>
      <c r="W45" s="49">
        <v>1</v>
      </c>
      <c r="X45" s="49">
        <f t="shared" si="72"/>
        <v>0</v>
      </c>
      <c r="Y45" s="49">
        <f t="shared" si="52"/>
        <v>1</v>
      </c>
      <c r="Z45" s="49">
        <f t="shared" si="53"/>
        <v>2</v>
      </c>
      <c r="AA45" s="49">
        <f t="shared" si="54"/>
        <v>1</v>
      </c>
      <c r="AB45" s="49">
        <f t="shared" si="55"/>
        <v>0</v>
      </c>
      <c r="AC45" s="49">
        <f t="shared" si="56"/>
        <v>0</v>
      </c>
      <c r="AD45" s="49">
        <f t="shared" si="57"/>
        <v>0</v>
      </c>
      <c r="AE45" s="49">
        <f t="shared" si="58"/>
        <v>0</v>
      </c>
      <c r="AF45" s="49">
        <f t="shared" si="73"/>
        <v>0</v>
      </c>
      <c r="AG45" s="65"/>
      <c r="AH45" s="66">
        <f t="shared" si="59"/>
        <v>0</v>
      </c>
      <c r="AI45" s="66">
        <f t="shared" si="60"/>
        <v>0</v>
      </c>
      <c r="AJ45" s="66">
        <f t="shared" si="61"/>
        <v>0</v>
      </c>
      <c r="AK45" s="66">
        <f>IFERROR(AI45+AJ45,"NA")</f>
        <v>0</v>
      </c>
      <c r="AL45" s="65">
        <f t="shared" si="62"/>
        <v>0.5</v>
      </c>
      <c r="AM45" s="65">
        <f t="shared" si="63"/>
        <v>0</v>
      </c>
      <c r="AN45" s="65">
        <f t="shared" si="64"/>
        <v>0.5</v>
      </c>
      <c r="AO45" s="65"/>
      <c r="AP45" s="65"/>
      <c r="AQ45" s="65"/>
      <c r="AR45" s="66">
        <f t="shared" si="65"/>
        <v>1</v>
      </c>
      <c r="AS45" s="66">
        <f t="shared" si="66"/>
        <v>1</v>
      </c>
      <c r="AT45" s="66">
        <f t="shared" si="67"/>
        <v>0</v>
      </c>
      <c r="AU45" s="66">
        <f t="shared" si="68"/>
        <v>0</v>
      </c>
      <c r="AV45" s="66">
        <f>IFERROR(AJ45-AH45,"NA")</f>
        <v>0</v>
      </c>
      <c r="AW45" s="67">
        <f t="shared" si="69"/>
        <v>0</v>
      </c>
    </row>
    <row r="46" spans="1:54" x14ac:dyDescent="0.2">
      <c r="A46" s="52" t="s">
        <v>156</v>
      </c>
      <c r="B46" s="49">
        <v>1</v>
      </c>
      <c r="O46" s="49">
        <v>1</v>
      </c>
      <c r="P46" s="49">
        <v>2</v>
      </c>
      <c r="X46" s="49">
        <f t="shared" si="72"/>
        <v>1</v>
      </c>
      <c r="Y46" s="49">
        <f t="shared" si="52"/>
        <v>3</v>
      </c>
      <c r="Z46" s="49">
        <f t="shared" si="53"/>
        <v>3</v>
      </c>
      <c r="AA46" s="49">
        <f t="shared" si="54"/>
        <v>3</v>
      </c>
      <c r="AB46" s="49">
        <f t="shared" si="55"/>
        <v>1</v>
      </c>
      <c r="AC46" s="49">
        <f t="shared" si="56"/>
        <v>1</v>
      </c>
      <c r="AD46" s="49">
        <f t="shared" si="57"/>
        <v>2</v>
      </c>
      <c r="AE46" s="49">
        <f t="shared" si="58"/>
        <v>0</v>
      </c>
      <c r="AF46" s="49">
        <f t="shared" si="73"/>
        <v>1</v>
      </c>
      <c r="AG46" s="65"/>
      <c r="AH46" s="66">
        <f t="shared" si="59"/>
        <v>0.33333333333333331</v>
      </c>
      <c r="AI46" s="66">
        <f t="shared" si="60"/>
        <v>0.33333333333333331</v>
      </c>
      <c r="AJ46" s="66">
        <f t="shared" si="61"/>
        <v>0.33333333333333331</v>
      </c>
      <c r="AK46" s="66">
        <f>IFERROR(AI46+AJ46,"NA")</f>
        <v>0.66666666666666663</v>
      </c>
      <c r="AL46" s="65">
        <f t="shared" si="62"/>
        <v>0</v>
      </c>
      <c r="AM46" s="65">
        <f t="shared" si="63"/>
        <v>0</v>
      </c>
      <c r="AN46" s="65">
        <f t="shared" si="64"/>
        <v>1</v>
      </c>
      <c r="AO46" s="65"/>
      <c r="AP46" s="65"/>
      <c r="AQ46" s="65"/>
      <c r="AR46" s="66">
        <f t="shared" si="65"/>
        <v>0.66666666666666663</v>
      </c>
      <c r="AS46" s="66">
        <f t="shared" si="66"/>
        <v>0.66666666666666663</v>
      </c>
      <c r="AT46" s="66">
        <f t="shared" si="67"/>
        <v>0.33333333333333331</v>
      </c>
      <c r="AU46" s="66">
        <f t="shared" si="68"/>
        <v>0.33333333333333331</v>
      </c>
      <c r="AV46" s="66">
        <f>IFERROR(AJ46-AH46,"NA")</f>
        <v>0</v>
      </c>
      <c r="AW46" s="67">
        <f t="shared" si="69"/>
        <v>0.33333333333333331</v>
      </c>
    </row>
    <row r="47" spans="1:54" x14ac:dyDescent="0.2">
      <c r="A47" s="52" t="s">
        <v>157</v>
      </c>
      <c r="B47" s="49">
        <v>1</v>
      </c>
      <c r="F47" s="49">
        <v>1</v>
      </c>
      <c r="M47" s="49">
        <v>1</v>
      </c>
      <c r="T47" s="49">
        <v>1</v>
      </c>
      <c r="X47" s="49">
        <f t="shared" si="72"/>
        <v>1</v>
      </c>
      <c r="Y47" s="49">
        <f t="shared" si="52"/>
        <v>2</v>
      </c>
      <c r="Z47" s="49">
        <f t="shared" si="53"/>
        <v>2</v>
      </c>
      <c r="AA47" s="49">
        <f t="shared" si="54"/>
        <v>2</v>
      </c>
      <c r="AB47" s="49">
        <f t="shared" si="55"/>
        <v>1</v>
      </c>
      <c r="AC47" s="49">
        <f t="shared" si="56"/>
        <v>1</v>
      </c>
      <c r="AD47" s="49">
        <f t="shared" si="57"/>
        <v>2</v>
      </c>
      <c r="AE47" s="49">
        <f t="shared" si="58"/>
        <v>0</v>
      </c>
      <c r="AF47" s="49">
        <f t="shared" si="73"/>
        <v>0</v>
      </c>
      <c r="AG47" s="65"/>
      <c r="AH47" s="66">
        <f t="shared" si="59"/>
        <v>0.5</v>
      </c>
      <c r="AI47" s="66">
        <f t="shared" si="60"/>
        <v>0.5</v>
      </c>
      <c r="AJ47" s="66">
        <f t="shared" si="61"/>
        <v>0.5</v>
      </c>
      <c r="AK47" s="66">
        <f t="shared" si="70"/>
        <v>1</v>
      </c>
      <c r="AL47" s="65">
        <f t="shared" si="62"/>
        <v>0</v>
      </c>
      <c r="AM47" s="65">
        <f t="shared" si="63"/>
        <v>0</v>
      </c>
      <c r="AN47" s="65">
        <f t="shared" si="64"/>
        <v>1</v>
      </c>
      <c r="AO47" s="65"/>
      <c r="AP47" s="65"/>
      <c r="AQ47" s="65"/>
      <c r="AR47" s="66">
        <f t="shared" si="65"/>
        <v>0</v>
      </c>
      <c r="AS47" s="66">
        <f t="shared" si="66"/>
        <v>0.5</v>
      </c>
      <c r="AT47" s="66">
        <f t="shared" si="67"/>
        <v>1</v>
      </c>
      <c r="AU47" s="66">
        <f t="shared" si="68"/>
        <v>0.5</v>
      </c>
      <c r="AV47" s="66">
        <f t="shared" si="71"/>
        <v>0</v>
      </c>
      <c r="AW47" s="67">
        <f t="shared" si="69"/>
        <v>1</v>
      </c>
    </row>
    <row r="48" spans="1:54" s="47" customFormat="1" x14ac:dyDescent="0.2">
      <c r="A48" s="54" t="s">
        <v>32</v>
      </c>
      <c r="B48" s="58">
        <f>SUM(B36:B47)</f>
        <v>8</v>
      </c>
      <c r="C48" s="58">
        <f t="shared" ref="C48:AF48" si="74">SUM(C36:C47)</f>
        <v>3</v>
      </c>
      <c r="D48" s="58">
        <f t="shared" si="74"/>
        <v>0</v>
      </c>
      <c r="E48" s="58">
        <f t="shared" si="74"/>
        <v>1</v>
      </c>
      <c r="F48" s="58">
        <f t="shared" si="74"/>
        <v>5</v>
      </c>
      <c r="G48" s="58">
        <f t="shared" si="74"/>
        <v>0</v>
      </c>
      <c r="H48" s="58">
        <f t="shared" si="74"/>
        <v>1</v>
      </c>
      <c r="I48" s="58">
        <f t="shared" si="74"/>
        <v>1</v>
      </c>
      <c r="J48" s="58">
        <f t="shared" si="74"/>
        <v>3</v>
      </c>
      <c r="K48" s="58">
        <f t="shared" si="74"/>
        <v>1</v>
      </c>
      <c r="L48" s="58">
        <f t="shared" si="74"/>
        <v>1</v>
      </c>
      <c r="M48" s="58">
        <f t="shared" si="74"/>
        <v>2</v>
      </c>
      <c r="N48" s="58">
        <f t="shared" si="74"/>
        <v>1</v>
      </c>
      <c r="O48" s="58">
        <f t="shared" si="74"/>
        <v>8</v>
      </c>
      <c r="P48" s="58">
        <f t="shared" si="74"/>
        <v>5</v>
      </c>
      <c r="Q48" s="58">
        <f t="shared" si="74"/>
        <v>1</v>
      </c>
      <c r="R48" s="58">
        <f t="shared" si="74"/>
        <v>1</v>
      </c>
      <c r="S48" s="58">
        <f t="shared" si="74"/>
        <v>2</v>
      </c>
      <c r="T48" s="58">
        <f t="shared" si="74"/>
        <v>3</v>
      </c>
      <c r="U48" s="58">
        <f t="shared" si="74"/>
        <v>0</v>
      </c>
      <c r="V48" s="58">
        <f t="shared" si="74"/>
        <v>2</v>
      </c>
      <c r="W48" s="58">
        <f t="shared" si="74"/>
        <v>1</v>
      </c>
      <c r="X48" s="58">
        <f t="shared" si="74"/>
        <v>12</v>
      </c>
      <c r="Y48" s="58">
        <f t="shared" si="74"/>
        <v>27</v>
      </c>
      <c r="Z48" s="58">
        <f t="shared" si="74"/>
        <v>33</v>
      </c>
      <c r="AA48" s="58">
        <f t="shared" si="74"/>
        <v>28</v>
      </c>
      <c r="AB48" s="58">
        <f t="shared" si="74"/>
        <v>18</v>
      </c>
      <c r="AC48" s="58">
        <f t="shared" si="74"/>
        <v>16</v>
      </c>
      <c r="AD48" s="58">
        <f t="shared" si="74"/>
        <v>10</v>
      </c>
      <c r="AE48" s="58">
        <f t="shared" si="74"/>
        <v>6</v>
      </c>
      <c r="AF48" s="58">
        <f t="shared" si="74"/>
        <v>10</v>
      </c>
      <c r="AG48" s="68"/>
      <c r="AH48" s="69">
        <f t="shared" si="59"/>
        <v>0.44444444444444442</v>
      </c>
      <c r="AI48" s="69">
        <f t="shared" si="60"/>
        <v>0.48484848484848486</v>
      </c>
      <c r="AJ48" s="69">
        <f t="shared" si="61"/>
        <v>0.66666666666666663</v>
      </c>
      <c r="AK48" s="69">
        <f t="shared" si="70"/>
        <v>1.1515151515151514</v>
      </c>
      <c r="AL48" s="68">
        <f t="shared" si="62"/>
        <v>3.0303030303030304E-2</v>
      </c>
      <c r="AM48" s="68">
        <f t="shared" si="63"/>
        <v>0.12121212121212122</v>
      </c>
      <c r="AN48" s="68">
        <f t="shared" si="64"/>
        <v>0.84848484848484851</v>
      </c>
      <c r="AO48" s="68"/>
      <c r="AP48" s="68"/>
      <c r="AQ48" s="68"/>
      <c r="AR48" s="69">
        <f t="shared" si="65"/>
        <v>0.25</v>
      </c>
      <c r="AS48" s="69">
        <f t="shared" si="66"/>
        <v>0.42857142857142855</v>
      </c>
      <c r="AT48" s="69">
        <f t="shared" si="67"/>
        <v>0.6071428571428571</v>
      </c>
      <c r="AU48" s="69">
        <f t="shared" si="68"/>
        <v>0.42857142857142855</v>
      </c>
      <c r="AV48" s="69">
        <f t="shared" si="71"/>
        <v>0.22222222222222221</v>
      </c>
      <c r="AW48" s="72">
        <f t="shared" si="69"/>
        <v>0.63636363636363635</v>
      </c>
      <c r="AZ48" s="51"/>
      <c r="BA48" s="51"/>
      <c r="BB48" s="51"/>
    </row>
    <row r="50" spans="1:49" x14ac:dyDescent="0.2">
      <c r="A50" s="47" t="s">
        <v>137</v>
      </c>
    </row>
    <row r="51" spans="1:49" x14ac:dyDescent="0.2">
      <c r="A51" s="56"/>
      <c r="B51" s="59" t="s">
        <v>5</v>
      </c>
      <c r="C51" s="59" t="s">
        <v>6</v>
      </c>
      <c r="D51" s="59" t="s">
        <v>7</v>
      </c>
      <c r="E51" s="59" t="s">
        <v>8</v>
      </c>
      <c r="F51" s="59" t="s">
        <v>18</v>
      </c>
      <c r="G51" s="59" t="s">
        <v>19</v>
      </c>
      <c r="H51" s="59" t="s">
        <v>9</v>
      </c>
      <c r="I51" s="59" t="s">
        <v>169</v>
      </c>
      <c r="J51" s="59" t="s">
        <v>10</v>
      </c>
      <c r="K51" s="59" t="s">
        <v>11</v>
      </c>
      <c r="L51" s="59" t="s">
        <v>12</v>
      </c>
      <c r="M51" s="59" t="s">
        <v>20</v>
      </c>
      <c r="N51" s="59" t="s">
        <v>21</v>
      </c>
      <c r="O51" s="59" t="s">
        <v>74</v>
      </c>
      <c r="P51" s="59" t="s">
        <v>22</v>
      </c>
      <c r="Q51" s="59" t="s">
        <v>23</v>
      </c>
      <c r="R51" s="59" t="s">
        <v>168</v>
      </c>
      <c r="S51" s="59" t="s">
        <v>75</v>
      </c>
      <c r="T51" s="59" t="s">
        <v>27</v>
      </c>
      <c r="U51" s="59" t="s">
        <v>172</v>
      </c>
      <c r="V51" s="59" t="s">
        <v>28</v>
      </c>
      <c r="W51" s="59" t="s">
        <v>170</v>
      </c>
      <c r="X51" s="59" t="s">
        <v>29</v>
      </c>
      <c r="Y51" s="59" t="s">
        <v>4</v>
      </c>
      <c r="Z51" s="59" t="s">
        <v>13</v>
      </c>
      <c r="AA51" s="59" t="s">
        <v>26</v>
      </c>
      <c r="AB51" s="59" t="s">
        <v>30</v>
      </c>
      <c r="AC51" s="59" t="s">
        <v>31</v>
      </c>
      <c r="AD51" s="59" t="s">
        <v>24</v>
      </c>
      <c r="AE51" s="59" t="s">
        <v>25</v>
      </c>
      <c r="AF51" s="59" t="s">
        <v>76</v>
      </c>
      <c r="AG51" s="73"/>
      <c r="AH51" s="71" t="s">
        <v>14</v>
      </c>
      <c r="AI51" s="71" t="s">
        <v>15</v>
      </c>
      <c r="AJ51" s="71" t="s">
        <v>16</v>
      </c>
      <c r="AK51" s="71" t="s">
        <v>17</v>
      </c>
      <c r="AL51" s="71" t="s">
        <v>44</v>
      </c>
      <c r="AM51" s="71" t="s">
        <v>43</v>
      </c>
      <c r="AN51" s="71" t="s">
        <v>40</v>
      </c>
      <c r="AO51" s="73"/>
      <c r="AP51" s="73"/>
      <c r="AQ51" s="73"/>
      <c r="AR51" s="71" t="s">
        <v>47</v>
      </c>
      <c r="AS51" s="71" t="s">
        <v>48</v>
      </c>
      <c r="AT51" s="71" t="s">
        <v>51</v>
      </c>
      <c r="AU51" s="71" t="s">
        <v>49</v>
      </c>
      <c r="AV51" s="63" t="s">
        <v>50</v>
      </c>
      <c r="AW51" s="64" t="s">
        <v>60</v>
      </c>
    </row>
    <row r="52" spans="1:49" x14ac:dyDescent="0.2">
      <c r="A52" s="52" t="s">
        <v>158</v>
      </c>
      <c r="B52" s="49">
        <v>1</v>
      </c>
      <c r="C52" s="49">
        <v>1</v>
      </c>
      <c r="L52" s="49">
        <v>1</v>
      </c>
      <c r="N52" s="49">
        <v>1</v>
      </c>
      <c r="O52" s="49">
        <v>1</v>
      </c>
      <c r="X52" s="49">
        <f>B52+C52+D52+E52</f>
        <v>2</v>
      </c>
      <c r="Y52" s="49">
        <f t="shared" ref="Y52:Y63" si="75">B52+C52+D52+E52+F52+L52+P52+Q52+S52+R52</f>
        <v>3</v>
      </c>
      <c r="Z52" s="49">
        <f t="shared" ref="Z52:Z63" si="76">B52+C52+D52+E52+F52+G52+H52+J52+K52+L52+P52+Q52+S52+R52+I52</f>
        <v>3</v>
      </c>
      <c r="AA52" s="49">
        <f t="shared" ref="AA52:AA63" si="77">X52+H52+F52+P52+Q52+S52+R52+I52</f>
        <v>2</v>
      </c>
      <c r="AB52" s="49">
        <f t="shared" ref="AB52:AB63" si="78">B52+2*C52+3*D52+4*E52</f>
        <v>3</v>
      </c>
      <c r="AC52" s="49">
        <f t="shared" ref="AC52:AC63" si="79">X52+J52+K52</f>
        <v>2</v>
      </c>
      <c r="AD52" s="49">
        <f t="shared" ref="AD52:AD63" si="80">M52+P52+T52+U52</f>
        <v>0</v>
      </c>
      <c r="AE52" s="49">
        <f t="shared" ref="AE52:AE63" si="81">N52+Q52+V52+R52+I52</f>
        <v>1</v>
      </c>
      <c r="AF52" s="49">
        <f>S52+O52</f>
        <v>1</v>
      </c>
      <c r="AG52" s="65"/>
      <c r="AH52" s="66">
        <f t="shared" ref="AH52:AH64" si="82">IF(Y52=0,"NA",X52/Y52)</f>
        <v>0.66666666666666663</v>
      </c>
      <c r="AI52" s="66">
        <f t="shared" ref="AI52:AI64" si="83">IF(Z52=0,"NA",(X52+J52+K52)/Z52)</f>
        <v>0.66666666666666663</v>
      </c>
      <c r="AJ52" s="66">
        <f t="shared" ref="AJ52:AJ64" si="84">IFERROR(AB52/Y52,"NA")</f>
        <v>1</v>
      </c>
      <c r="AK52" s="66">
        <f>IFERROR(AI52+AJ52,"NA")</f>
        <v>1.6666666666666665</v>
      </c>
      <c r="AL52" s="65">
        <f t="shared" ref="AL52:AL64" si="85">IFERROR(L52/Z52,"NA")</f>
        <v>0.33333333333333331</v>
      </c>
      <c r="AM52" s="65">
        <f t="shared" ref="AM52:AM64" si="86">IFERROR((J52+K52)/Z52,"NA")</f>
        <v>0</v>
      </c>
      <c r="AN52" s="65">
        <f t="shared" ref="AN52:AN64" si="87">IFERROR(AA52/Z52,"NA")</f>
        <v>0.66666666666666663</v>
      </c>
      <c r="AO52" s="65"/>
      <c r="AP52" s="65"/>
      <c r="AQ52" s="65"/>
      <c r="AR52" s="66">
        <f t="shared" ref="AR52:AR64" si="88">IFERROR((H52+P52+Q52)/AA52,"NA")</f>
        <v>0</v>
      </c>
      <c r="AS52" s="66">
        <f t="shared" ref="AS52:AS64" si="89">IFERROR((H52+P52+Q52+T52+V52)/AA52,"NA")</f>
        <v>0</v>
      </c>
      <c r="AT52" s="66">
        <f t="shared" ref="AT52:AT64" si="90">IFERROR((F52+X52)/AA52,"NA")</f>
        <v>1</v>
      </c>
      <c r="AU52" s="66">
        <f t="shared" ref="AU52:AU64" si="91">IFERROR(X52/AA52,"NA")</f>
        <v>1</v>
      </c>
      <c r="AV52" s="66">
        <f>IFERROR(AJ52-AH52,"NA")</f>
        <v>0.33333333333333337</v>
      </c>
      <c r="AW52" s="67">
        <f t="shared" ref="AW52:AW64" si="92">(AC52+F52+G52)/Z52</f>
        <v>0.66666666666666663</v>
      </c>
    </row>
    <row r="53" spans="1:49" x14ac:dyDescent="0.2">
      <c r="A53" s="52" t="s">
        <v>159</v>
      </c>
      <c r="B53" s="49">
        <v>2</v>
      </c>
      <c r="M53" s="49">
        <v>1</v>
      </c>
      <c r="N53" s="49">
        <v>1</v>
      </c>
      <c r="P53" s="49">
        <v>1</v>
      </c>
      <c r="X53" s="49">
        <f t="shared" ref="X53:X63" si="93">B53+C53+D53+E53</f>
        <v>2</v>
      </c>
      <c r="Y53" s="49">
        <f t="shared" si="75"/>
        <v>3</v>
      </c>
      <c r="Z53" s="49">
        <f t="shared" si="76"/>
        <v>3</v>
      </c>
      <c r="AA53" s="49">
        <f t="shared" si="77"/>
        <v>3</v>
      </c>
      <c r="AB53" s="49">
        <f t="shared" si="78"/>
        <v>2</v>
      </c>
      <c r="AC53" s="49">
        <f t="shared" si="79"/>
        <v>2</v>
      </c>
      <c r="AD53" s="49">
        <f t="shared" si="80"/>
        <v>2</v>
      </c>
      <c r="AE53" s="49">
        <f t="shared" si="81"/>
        <v>1</v>
      </c>
      <c r="AF53" s="49">
        <f t="shared" ref="AF53:AF63" si="94">S53+O53</f>
        <v>0</v>
      </c>
      <c r="AG53" s="65"/>
      <c r="AH53" s="66">
        <f t="shared" si="82"/>
        <v>0.66666666666666663</v>
      </c>
      <c r="AI53" s="66">
        <f t="shared" si="83"/>
        <v>0.66666666666666663</v>
      </c>
      <c r="AJ53" s="66">
        <f t="shared" si="84"/>
        <v>0.66666666666666663</v>
      </c>
      <c r="AK53" s="66">
        <f t="shared" ref="AK53:AK64" si="95">IFERROR(AI53+AJ53,"NA")</f>
        <v>1.3333333333333333</v>
      </c>
      <c r="AL53" s="65">
        <f t="shared" si="85"/>
        <v>0</v>
      </c>
      <c r="AM53" s="65">
        <f t="shared" si="86"/>
        <v>0</v>
      </c>
      <c r="AN53" s="65">
        <f t="shared" si="87"/>
        <v>1</v>
      </c>
      <c r="AO53" s="65"/>
      <c r="AP53" s="65"/>
      <c r="AQ53" s="65"/>
      <c r="AR53" s="66">
        <f t="shared" si="88"/>
        <v>0.33333333333333331</v>
      </c>
      <c r="AS53" s="66">
        <f t="shared" si="89"/>
        <v>0.33333333333333331</v>
      </c>
      <c r="AT53" s="66">
        <f t="shared" si="90"/>
        <v>0.66666666666666663</v>
      </c>
      <c r="AU53" s="66">
        <f t="shared" si="91"/>
        <v>0.66666666666666663</v>
      </c>
      <c r="AV53" s="66">
        <f t="shared" ref="AV53:AV64" si="96">IFERROR(AJ53-AH53,"NA")</f>
        <v>0</v>
      </c>
      <c r="AW53" s="67">
        <f t="shared" si="92"/>
        <v>0.66666666666666663</v>
      </c>
    </row>
    <row r="54" spans="1:49" x14ac:dyDescent="0.2">
      <c r="A54" s="52" t="s">
        <v>160</v>
      </c>
      <c r="B54" s="49">
        <v>1</v>
      </c>
      <c r="C54" s="49">
        <v>1</v>
      </c>
      <c r="M54" s="49">
        <v>1</v>
      </c>
      <c r="O54" s="49">
        <v>1</v>
      </c>
      <c r="P54" s="49">
        <v>1</v>
      </c>
      <c r="X54" s="49">
        <f t="shared" si="93"/>
        <v>2</v>
      </c>
      <c r="Y54" s="49">
        <f t="shared" si="75"/>
        <v>3</v>
      </c>
      <c r="Z54" s="49">
        <f t="shared" si="76"/>
        <v>3</v>
      </c>
      <c r="AA54" s="49">
        <f t="shared" si="77"/>
        <v>3</v>
      </c>
      <c r="AB54" s="49">
        <f t="shared" si="78"/>
        <v>3</v>
      </c>
      <c r="AC54" s="49">
        <f t="shared" si="79"/>
        <v>2</v>
      </c>
      <c r="AD54" s="49">
        <f t="shared" si="80"/>
        <v>2</v>
      </c>
      <c r="AE54" s="49">
        <f t="shared" si="81"/>
        <v>0</v>
      </c>
      <c r="AF54" s="49">
        <f t="shared" si="94"/>
        <v>1</v>
      </c>
      <c r="AG54" s="65"/>
      <c r="AH54" s="66">
        <f t="shared" si="82"/>
        <v>0.66666666666666663</v>
      </c>
      <c r="AI54" s="66">
        <f t="shared" si="83"/>
        <v>0.66666666666666663</v>
      </c>
      <c r="AJ54" s="66">
        <f t="shared" si="84"/>
        <v>1</v>
      </c>
      <c r="AK54" s="66">
        <f t="shared" si="95"/>
        <v>1.6666666666666665</v>
      </c>
      <c r="AL54" s="65">
        <f t="shared" si="85"/>
        <v>0</v>
      </c>
      <c r="AM54" s="65">
        <f t="shared" si="86"/>
        <v>0</v>
      </c>
      <c r="AN54" s="65">
        <f t="shared" si="87"/>
        <v>1</v>
      </c>
      <c r="AO54" s="65"/>
      <c r="AP54" s="65"/>
      <c r="AQ54" s="65"/>
      <c r="AR54" s="66">
        <f t="shared" si="88"/>
        <v>0.33333333333333331</v>
      </c>
      <c r="AS54" s="66">
        <f t="shared" si="89"/>
        <v>0.33333333333333331</v>
      </c>
      <c r="AT54" s="66">
        <f t="shared" si="90"/>
        <v>0.66666666666666663</v>
      </c>
      <c r="AU54" s="66">
        <f t="shared" si="91"/>
        <v>0.66666666666666663</v>
      </c>
      <c r="AV54" s="66">
        <f t="shared" si="96"/>
        <v>0.33333333333333337</v>
      </c>
      <c r="AW54" s="67">
        <f t="shared" si="92"/>
        <v>0.66666666666666663</v>
      </c>
    </row>
    <row r="55" spans="1:49" x14ac:dyDescent="0.2">
      <c r="A55" s="52" t="s">
        <v>161</v>
      </c>
      <c r="B55" s="49">
        <v>3</v>
      </c>
      <c r="M55" s="49">
        <v>1</v>
      </c>
      <c r="O55" s="49">
        <v>2</v>
      </c>
      <c r="X55" s="49">
        <f t="shared" si="93"/>
        <v>3</v>
      </c>
      <c r="Y55" s="49">
        <f t="shared" si="75"/>
        <v>3</v>
      </c>
      <c r="Z55" s="49">
        <f t="shared" si="76"/>
        <v>3</v>
      </c>
      <c r="AA55" s="49">
        <f t="shared" si="77"/>
        <v>3</v>
      </c>
      <c r="AB55" s="49">
        <f t="shared" si="78"/>
        <v>3</v>
      </c>
      <c r="AC55" s="49">
        <f t="shared" si="79"/>
        <v>3</v>
      </c>
      <c r="AD55" s="49">
        <f t="shared" si="80"/>
        <v>1</v>
      </c>
      <c r="AE55" s="49">
        <f t="shared" si="81"/>
        <v>0</v>
      </c>
      <c r="AF55" s="49">
        <f t="shared" si="94"/>
        <v>2</v>
      </c>
      <c r="AG55" s="65"/>
      <c r="AH55" s="66">
        <f t="shared" si="82"/>
        <v>1</v>
      </c>
      <c r="AI55" s="66">
        <f t="shared" si="83"/>
        <v>1</v>
      </c>
      <c r="AJ55" s="66">
        <f t="shared" si="84"/>
        <v>1</v>
      </c>
      <c r="AK55" s="66">
        <f t="shared" si="95"/>
        <v>2</v>
      </c>
      <c r="AL55" s="65">
        <f t="shared" si="85"/>
        <v>0</v>
      </c>
      <c r="AM55" s="65">
        <f t="shared" si="86"/>
        <v>0</v>
      </c>
      <c r="AN55" s="65">
        <f t="shared" si="87"/>
        <v>1</v>
      </c>
      <c r="AO55" s="65"/>
      <c r="AP55" s="65"/>
      <c r="AQ55" s="65"/>
      <c r="AR55" s="66">
        <f t="shared" si="88"/>
        <v>0</v>
      </c>
      <c r="AS55" s="66">
        <f t="shared" si="89"/>
        <v>0</v>
      </c>
      <c r="AT55" s="66">
        <f t="shared" si="90"/>
        <v>1</v>
      </c>
      <c r="AU55" s="66">
        <f t="shared" si="91"/>
        <v>1</v>
      </c>
      <c r="AV55" s="66">
        <f t="shared" si="96"/>
        <v>0</v>
      </c>
      <c r="AW55" s="67">
        <f t="shared" si="92"/>
        <v>1</v>
      </c>
    </row>
    <row r="56" spans="1:49" x14ac:dyDescent="0.2">
      <c r="A56" s="52" t="s">
        <v>162</v>
      </c>
      <c r="B56" s="49">
        <v>2</v>
      </c>
      <c r="M56" s="49">
        <v>1</v>
      </c>
      <c r="O56" s="49">
        <v>1</v>
      </c>
      <c r="Q56" s="49">
        <v>1</v>
      </c>
      <c r="X56" s="49">
        <f t="shared" si="93"/>
        <v>2</v>
      </c>
      <c r="Y56" s="49">
        <f t="shared" si="75"/>
        <v>3</v>
      </c>
      <c r="Z56" s="49">
        <f t="shared" si="76"/>
        <v>3</v>
      </c>
      <c r="AA56" s="49">
        <f t="shared" si="77"/>
        <v>3</v>
      </c>
      <c r="AB56" s="49">
        <f t="shared" si="78"/>
        <v>2</v>
      </c>
      <c r="AC56" s="49">
        <f t="shared" si="79"/>
        <v>2</v>
      </c>
      <c r="AD56" s="49">
        <f t="shared" si="80"/>
        <v>1</v>
      </c>
      <c r="AE56" s="49">
        <f t="shared" si="81"/>
        <v>1</v>
      </c>
      <c r="AF56" s="49">
        <f t="shared" si="94"/>
        <v>1</v>
      </c>
      <c r="AG56" s="65"/>
      <c r="AH56" s="66">
        <f t="shared" si="82"/>
        <v>0.66666666666666663</v>
      </c>
      <c r="AI56" s="66">
        <f t="shared" si="83"/>
        <v>0.66666666666666663</v>
      </c>
      <c r="AJ56" s="66">
        <f t="shared" si="84"/>
        <v>0.66666666666666663</v>
      </c>
      <c r="AK56" s="66">
        <f t="shared" si="95"/>
        <v>1.3333333333333333</v>
      </c>
      <c r="AL56" s="65">
        <f t="shared" si="85"/>
        <v>0</v>
      </c>
      <c r="AM56" s="65">
        <f t="shared" si="86"/>
        <v>0</v>
      </c>
      <c r="AN56" s="65">
        <f t="shared" si="87"/>
        <v>1</v>
      </c>
      <c r="AO56" s="65"/>
      <c r="AP56" s="65"/>
      <c r="AQ56" s="65"/>
      <c r="AR56" s="66">
        <f t="shared" si="88"/>
        <v>0.33333333333333331</v>
      </c>
      <c r="AS56" s="66">
        <f t="shared" si="89"/>
        <v>0.33333333333333331</v>
      </c>
      <c r="AT56" s="66">
        <f t="shared" si="90"/>
        <v>0.66666666666666663</v>
      </c>
      <c r="AU56" s="66">
        <f t="shared" si="91"/>
        <v>0.66666666666666663</v>
      </c>
      <c r="AV56" s="66">
        <f t="shared" si="96"/>
        <v>0</v>
      </c>
      <c r="AW56" s="67">
        <f t="shared" si="92"/>
        <v>0.66666666666666663</v>
      </c>
    </row>
    <row r="57" spans="1:49" x14ac:dyDescent="0.2">
      <c r="A57" s="52" t="s">
        <v>163</v>
      </c>
      <c r="B57" s="49">
        <v>2</v>
      </c>
      <c r="M57" s="49">
        <v>1</v>
      </c>
      <c r="N57" s="49">
        <v>1</v>
      </c>
      <c r="Q57" s="49">
        <v>1</v>
      </c>
      <c r="X57" s="49">
        <f t="shared" si="93"/>
        <v>2</v>
      </c>
      <c r="Y57" s="49">
        <f t="shared" si="75"/>
        <v>3</v>
      </c>
      <c r="Z57" s="49">
        <f t="shared" si="76"/>
        <v>3</v>
      </c>
      <c r="AA57" s="49">
        <f t="shared" si="77"/>
        <v>3</v>
      </c>
      <c r="AB57" s="49">
        <f t="shared" si="78"/>
        <v>2</v>
      </c>
      <c r="AC57" s="49">
        <f t="shared" si="79"/>
        <v>2</v>
      </c>
      <c r="AD57" s="49">
        <f t="shared" si="80"/>
        <v>1</v>
      </c>
      <c r="AE57" s="49">
        <f t="shared" si="81"/>
        <v>2</v>
      </c>
      <c r="AF57" s="49">
        <f t="shared" si="94"/>
        <v>0</v>
      </c>
      <c r="AG57" s="65"/>
      <c r="AH57" s="66">
        <f t="shared" si="82"/>
        <v>0.66666666666666663</v>
      </c>
      <c r="AI57" s="66">
        <f t="shared" si="83"/>
        <v>0.66666666666666663</v>
      </c>
      <c r="AJ57" s="66">
        <f t="shared" si="84"/>
        <v>0.66666666666666663</v>
      </c>
      <c r="AK57" s="66">
        <f t="shared" si="95"/>
        <v>1.3333333333333333</v>
      </c>
      <c r="AL57" s="65">
        <f t="shared" si="85"/>
        <v>0</v>
      </c>
      <c r="AM57" s="65">
        <f t="shared" si="86"/>
        <v>0</v>
      </c>
      <c r="AN57" s="65">
        <f t="shared" si="87"/>
        <v>1</v>
      </c>
      <c r="AO57" s="65"/>
      <c r="AP57" s="65"/>
      <c r="AQ57" s="65"/>
      <c r="AR57" s="66">
        <f t="shared" si="88"/>
        <v>0.33333333333333331</v>
      </c>
      <c r="AS57" s="66">
        <f t="shared" si="89"/>
        <v>0.33333333333333331</v>
      </c>
      <c r="AT57" s="66">
        <f t="shared" si="90"/>
        <v>0.66666666666666663</v>
      </c>
      <c r="AU57" s="66">
        <f t="shared" si="91"/>
        <v>0.66666666666666663</v>
      </c>
      <c r="AV57" s="66">
        <f t="shared" si="96"/>
        <v>0</v>
      </c>
      <c r="AW57" s="67">
        <f t="shared" si="92"/>
        <v>0.66666666666666663</v>
      </c>
    </row>
    <row r="58" spans="1:49" x14ac:dyDescent="0.2">
      <c r="A58" s="52" t="s">
        <v>164</v>
      </c>
      <c r="X58" s="49">
        <f t="shared" si="93"/>
        <v>0</v>
      </c>
      <c r="Y58" s="49">
        <f t="shared" si="75"/>
        <v>0</v>
      </c>
      <c r="Z58" s="49">
        <f t="shared" si="76"/>
        <v>0</v>
      </c>
      <c r="AA58" s="49">
        <f t="shared" si="77"/>
        <v>0</v>
      </c>
      <c r="AB58" s="49">
        <f t="shared" si="78"/>
        <v>0</v>
      </c>
      <c r="AC58" s="49">
        <f t="shared" si="79"/>
        <v>0</v>
      </c>
      <c r="AD58" s="49">
        <f t="shared" si="80"/>
        <v>0</v>
      </c>
      <c r="AE58" s="49">
        <f t="shared" si="81"/>
        <v>0</v>
      </c>
      <c r="AF58" s="49">
        <f t="shared" si="94"/>
        <v>0</v>
      </c>
      <c r="AG58" s="65"/>
      <c r="AH58" s="66" t="str">
        <f t="shared" si="82"/>
        <v>NA</v>
      </c>
      <c r="AI58" s="66" t="str">
        <f t="shared" si="83"/>
        <v>NA</v>
      </c>
      <c r="AJ58" s="66" t="str">
        <f t="shared" si="84"/>
        <v>NA</v>
      </c>
      <c r="AK58" s="66" t="str">
        <f t="shared" si="95"/>
        <v>NA</v>
      </c>
      <c r="AL58" s="65" t="str">
        <f t="shared" si="85"/>
        <v>NA</v>
      </c>
      <c r="AM58" s="65" t="str">
        <f t="shared" si="86"/>
        <v>NA</v>
      </c>
      <c r="AN58" s="65" t="str">
        <f t="shared" si="87"/>
        <v>NA</v>
      </c>
      <c r="AO58" s="65"/>
      <c r="AP58" s="65"/>
      <c r="AQ58" s="65"/>
      <c r="AR58" s="66" t="str">
        <f t="shared" si="88"/>
        <v>NA</v>
      </c>
      <c r="AS58" s="66" t="str">
        <f t="shared" si="89"/>
        <v>NA</v>
      </c>
      <c r="AT58" s="66" t="str">
        <f t="shared" si="90"/>
        <v>NA</v>
      </c>
      <c r="AU58" s="66" t="str">
        <f t="shared" si="91"/>
        <v>NA</v>
      </c>
      <c r="AV58" s="66" t="str">
        <f t="shared" si="96"/>
        <v>NA</v>
      </c>
      <c r="AW58" s="67" t="e">
        <f t="shared" si="92"/>
        <v>#DIV/0!</v>
      </c>
    </row>
    <row r="59" spans="1:49" x14ac:dyDescent="0.2">
      <c r="A59" s="52" t="s">
        <v>165</v>
      </c>
      <c r="B59" s="49">
        <v>1</v>
      </c>
      <c r="J59" s="49">
        <v>1</v>
      </c>
      <c r="N59" s="49">
        <v>1</v>
      </c>
      <c r="P59" s="49">
        <v>1</v>
      </c>
      <c r="X59" s="49">
        <f t="shared" si="93"/>
        <v>1</v>
      </c>
      <c r="Y59" s="49">
        <f t="shared" si="75"/>
        <v>2</v>
      </c>
      <c r="Z59" s="49">
        <f t="shared" si="76"/>
        <v>3</v>
      </c>
      <c r="AA59" s="49">
        <f t="shared" si="77"/>
        <v>2</v>
      </c>
      <c r="AB59" s="49">
        <f t="shared" si="78"/>
        <v>1</v>
      </c>
      <c r="AC59" s="49">
        <f t="shared" si="79"/>
        <v>2</v>
      </c>
      <c r="AD59" s="49">
        <f t="shared" si="80"/>
        <v>1</v>
      </c>
      <c r="AE59" s="49">
        <f t="shared" si="81"/>
        <v>1</v>
      </c>
      <c r="AF59" s="49">
        <f t="shared" si="94"/>
        <v>0</v>
      </c>
      <c r="AG59" s="65"/>
      <c r="AH59" s="66">
        <f t="shared" si="82"/>
        <v>0.5</v>
      </c>
      <c r="AI59" s="66">
        <f t="shared" si="83"/>
        <v>0.66666666666666663</v>
      </c>
      <c r="AJ59" s="66">
        <f t="shared" si="84"/>
        <v>0.5</v>
      </c>
      <c r="AK59" s="66">
        <f t="shared" si="95"/>
        <v>1.1666666666666665</v>
      </c>
      <c r="AL59" s="65">
        <f t="shared" si="85"/>
        <v>0</v>
      </c>
      <c r="AM59" s="65">
        <f t="shared" si="86"/>
        <v>0.33333333333333331</v>
      </c>
      <c r="AN59" s="65">
        <f t="shared" si="87"/>
        <v>0.66666666666666663</v>
      </c>
      <c r="AO59" s="65"/>
      <c r="AP59" s="65"/>
      <c r="AQ59" s="65"/>
      <c r="AR59" s="66">
        <f t="shared" si="88"/>
        <v>0.5</v>
      </c>
      <c r="AS59" s="66">
        <f t="shared" si="89"/>
        <v>0.5</v>
      </c>
      <c r="AT59" s="66">
        <f t="shared" si="90"/>
        <v>0.5</v>
      </c>
      <c r="AU59" s="66">
        <f t="shared" si="91"/>
        <v>0.5</v>
      </c>
      <c r="AV59" s="66">
        <f t="shared" si="96"/>
        <v>0</v>
      </c>
      <c r="AW59" s="67">
        <f t="shared" si="92"/>
        <v>0.66666666666666663</v>
      </c>
    </row>
    <row r="60" spans="1:49" x14ac:dyDescent="0.2">
      <c r="A60" s="52" t="s">
        <v>166</v>
      </c>
      <c r="X60" s="49">
        <f t="shared" si="93"/>
        <v>0</v>
      </c>
      <c r="Y60" s="49">
        <f t="shared" si="75"/>
        <v>0</v>
      </c>
      <c r="Z60" s="49">
        <f t="shared" si="76"/>
        <v>0</v>
      </c>
      <c r="AA60" s="49">
        <f t="shared" si="77"/>
        <v>0</v>
      </c>
      <c r="AB60" s="49">
        <f t="shared" si="78"/>
        <v>0</v>
      </c>
      <c r="AC60" s="49">
        <f t="shared" si="79"/>
        <v>0</v>
      </c>
      <c r="AD60" s="49">
        <f t="shared" si="80"/>
        <v>0</v>
      </c>
      <c r="AE60" s="49">
        <f t="shared" si="81"/>
        <v>0</v>
      </c>
      <c r="AF60" s="49">
        <f t="shared" si="94"/>
        <v>0</v>
      </c>
      <c r="AG60" s="65"/>
      <c r="AH60" s="66" t="str">
        <f t="shared" si="82"/>
        <v>NA</v>
      </c>
      <c r="AI60" s="66" t="str">
        <f t="shared" si="83"/>
        <v>NA</v>
      </c>
      <c r="AJ60" s="66" t="str">
        <f t="shared" si="84"/>
        <v>NA</v>
      </c>
      <c r="AK60" s="66" t="str">
        <f t="shared" si="95"/>
        <v>NA</v>
      </c>
      <c r="AL60" s="65" t="str">
        <f t="shared" si="85"/>
        <v>NA</v>
      </c>
      <c r="AM60" s="65" t="str">
        <f t="shared" si="86"/>
        <v>NA</v>
      </c>
      <c r="AN60" s="65" t="str">
        <f t="shared" si="87"/>
        <v>NA</v>
      </c>
      <c r="AO60" s="65"/>
      <c r="AP60" s="65"/>
      <c r="AQ60" s="65"/>
      <c r="AR60" s="66" t="str">
        <f t="shared" si="88"/>
        <v>NA</v>
      </c>
      <c r="AS60" s="66" t="str">
        <f t="shared" si="89"/>
        <v>NA</v>
      </c>
      <c r="AT60" s="66" t="str">
        <f t="shared" si="90"/>
        <v>NA</v>
      </c>
      <c r="AU60" s="66" t="str">
        <f t="shared" si="91"/>
        <v>NA</v>
      </c>
      <c r="AV60" s="66" t="str">
        <f t="shared" si="96"/>
        <v>NA</v>
      </c>
      <c r="AW60" s="67" t="e">
        <f t="shared" si="92"/>
        <v>#DIV/0!</v>
      </c>
    </row>
    <row r="61" spans="1:49" x14ac:dyDescent="0.2">
      <c r="A61" s="52" t="s">
        <v>167</v>
      </c>
      <c r="X61" s="49">
        <f t="shared" si="93"/>
        <v>0</v>
      </c>
      <c r="Y61" s="49">
        <f t="shared" si="75"/>
        <v>0</v>
      </c>
      <c r="Z61" s="49">
        <f t="shared" si="76"/>
        <v>0</v>
      </c>
      <c r="AA61" s="49">
        <f t="shared" si="77"/>
        <v>0</v>
      </c>
      <c r="AB61" s="49">
        <f t="shared" si="78"/>
        <v>0</v>
      </c>
      <c r="AC61" s="49">
        <f t="shared" si="79"/>
        <v>0</v>
      </c>
      <c r="AD61" s="49">
        <f t="shared" si="80"/>
        <v>0</v>
      </c>
      <c r="AE61" s="49">
        <f t="shared" si="81"/>
        <v>0</v>
      </c>
      <c r="AF61" s="49">
        <f t="shared" si="94"/>
        <v>0</v>
      </c>
      <c r="AG61" s="65"/>
      <c r="AH61" s="66" t="str">
        <f t="shared" si="82"/>
        <v>NA</v>
      </c>
      <c r="AI61" s="66" t="str">
        <f t="shared" si="83"/>
        <v>NA</v>
      </c>
      <c r="AJ61" s="66" t="str">
        <f t="shared" si="84"/>
        <v>NA</v>
      </c>
      <c r="AK61" s="66" t="str">
        <f>IFERROR(AI61+AJ61,"NA")</f>
        <v>NA</v>
      </c>
      <c r="AL61" s="65" t="str">
        <f t="shared" si="85"/>
        <v>NA</v>
      </c>
      <c r="AM61" s="65" t="str">
        <f t="shared" si="86"/>
        <v>NA</v>
      </c>
      <c r="AN61" s="65" t="str">
        <f t="shared" si="87"/>
        <v>NA</v>
      </c>
      <c r="AO61" s="65"/>
      <c r="AP61" s="65"/>
      <c r="AQ61" s="65"/>
      <c r="AR61" s="66" t="str">
        <f t="shared" si="88"/>
        <v>NA</v>
      </c>
      <c r="AS61" s="66" t="str">
        <f t="shared" si="89"/>
        <v>NA</v>
      </c>
      <c r="AT61" s="66" t="str">
        <f t="shared" si="90"/>
        <v>NA</v>
      </c>
      <c r="AU61" s="66" t="str">
        <f t="shared" si="91"/>
        <v>NA</v>
      </c>
      <c r="AV61" s="66" t="str">
        <f>IFERROR(AJ61-AH61,"NA")</f>
        <v>NA</v>
      </c>
      <c r="AW61" s="67" t="e">
        <f t="shared" si="92"/>
        <v>#DIV/0!</v>
      </c>
    </row>
    <row r="62" spans="1:49" x14ac:dyDescent="0.2">
      <c r="A62" s="52" t="s">
        <v>156</v>
      </c>
      <c r="C62" s="49">
        <v>1</v>
      </c>
      <c r="L62" s="49">
        <v>1</v>
      </c>
      <c r="O62" s="49">
        <v>1</v>
      </c>
      <c r="Q62" s="49">
        <v>1</v>
      </c>
      <c r="X62" s="49">
        <f t="shared" si="93"/>
        <v>1</v>
      </c>
      <c r="Y62" s="49">
        <f t="shared" si="75"/>
        <v>3</v>
      </c>
      <c r="Z62" s="49">
        <f t="shared" si="76"/>
        <v>3</v>
      </c>
      <c r="AA62" s="49">
        <f t="shared" si="77"/>
        <v>2</v>
      </c>
      <c r="AB62" s="49">
        <f t="shared" si="78"/>
        <v>2</v>
      </c>
      <c r="AC62" s="49">
        <f t="shared" si="79"/>
        <v>1</v>
      </c>
      <c r="AD62" s="49">
        <f t="shared" si="80"/>
        <v>0</v>
      </c>
      <c r="AE62" s="49">
        <f t="shared" si="81"/>
        <v>1</v>
      </c>
      <c r="AF62" s="49">
        <f t="shared" si="94"/>
        <v>1</v>
      </c>
      <c r="AG62" s="65"/>
      <c r="AH62" s="66">
        <f t="shared" si="82"/>
        <v>0.33333333333333331</v>
      </c>
      <c r="AI62" s="66">
        <f t="shared" si="83"/>
        <v>0.33333333333333331</v>
      </c>
      <c r="AJ62" s="66">
        <f t="shared" si="84"/>
        <v>0.66666666666666663</v>
      </c>
      <c r="AK62" s="66">
        <f>IFERROR(AI62+AJ62,"NA")</f>
        <v>1</v>
      </c>
      <c r="AL62" s="65">
        <f t="shared" si="85"/>
        <v>0.33333333333333331</v>
      </c>
      <c r="AM62" s="65">
        <f t="shared" si="86"/>
        <v>0</v>
      </c>
      <c r="AN62" s="65">
        <f t="shared" si="87"/>
        <v>0.66666666666666663</v>
      </c>
      <c r="AO62" s="65"/>
      <c r="AP62" s="65"/>
      <c r="AQ62" s="65"/>
      <c r="AR62" s="66">
        <f t="shared" si="88"/>
        <v>0.5</v>
      </c>
      <c r="AS62" s="66">
        <f t="shared" si="89"/>
        <v>0.5</v>
      </c>
      <c r="AT62" s="66">
        <f t="shared" si="90"/>
        <v>0.5</v>
      </c>
      <c r="AU62" s="66">
        <f t="shared" si="91"/>
        <v>0.5</v>
      </c>
      <c r="AV62" s="66">
        <f>IFERROR(AJ62-AH62,"NA")</f>
        <v>0.33333333333333331</v>
      </c>
      <c r="AW62" s="67">
        <f t="shared" si="92"/>
        <v>0.33333333333333331</v>
      </c>
    </row>
    <row r="63" spans="1:49" x14ac:dyDescent="0.2">
      <c r="A63" s="52" t="s">
        <v>157</v>
      </c>
      <c r="B63" s="49">
        <v>1</v>
      </c>
      <c r="J63" s="49">
        <v>1</v>
      </c>
      <c r="O63" s="49">
        <v>1</v>
      </c>
      <c r="X63" s="49">
        <f t="shared" si="93"/>
        <v>1</v>
      </c>
      <c r="Y63" s="49">
        <f t="shared" si="75"/>
        <v>1</v>
      </c>
      <c r="Z63" s="49">
        <f t="shared" si="76"/>
        <v>2</v>
      </c>
      <c r="AA63" s="49">
        <f t="shared" si="77"/>
        <v>1</v>
      </c>
      <c r="AB63" s="49">
        <f t="shared" si="78"/>
        <v>1</v>
      </c>
      <c r="AC63" s="49">
        <f t="shared" si="79"/>
        <v>2</v>
      </c>
      <c r="AD63" s="49">
        <f t="shared" si="80"/>
        <v>0</v>
      </c>
      <c r="AE63" s="49">
        <f t="shared" si="81"/>
        <v>0</v>
      </c>
      <c r="AF63" s="49">
        <f t="shared" si="94"/>
        <v>1</v>
      </c>
      <c r="AG63" s="65"/>
      <c r="AH63" s="66">
        <f t="shared" si="82"/>
        <v>1</v>
      </c>
      <c r="AI63" s="66">
        <f t="shared" si="83"/>
        <v>1</v>
      </c>
      <c r="AJ63" s="66">
        <f t="shared" si="84"/>
        <v>1</v>
      </c>
      <c r="AK63" s="66">
        <f t="shared" si="95"/>
        <v>2</v>
      </c>
      <c r="AL63" s="65">
        <f t="shared" si="85"/>
        <v>0</v>
      </c>
      <c r="AM63" s="65">
        <f t="shared" si="86"/>
        <v>0.5</v>
      </c>
      <c r="AN63" s="65">
        <f t="shared" si="87"/>
        <v>0.5</v>
      </c>
      <c r="AO63" s="65"/>
      <c r="AP63" s="65"/>
      <c r="AQ63" s="65"/>
      <c r="AR63" s="66">
        <f t="shared" si="88"/>
        <v>0</v>
      </c>
      <c r="AS63" s="66">
        <f t="shared" si="89"/>
        <v>0</v>
      </c>
      <c r="AT63" s="66">
        <f t="shared" si="90"/>
        <v>1</v>
      </c>
      <c r="AU63" s="66">
        <f t="shared" si="91"/>
        <v>1</v>
      </c>
      <c r="AV63" s="66">
        <f t="shared" si="96"/>
        <v>0</v>
      </c>
      <c r="AW63" s="67">
        <f t="shared" si="92"/>
        <v>1</v>
      </c>
    </row>
    <row r="64" spans="1:49" x14ac:dyDescent="0.2">
      <c r="A64" s="54" t="s">
        <v>32</v>
      </c>
      <c r="B64" s="58">
        <f>SUM(B52:B63)</f>
        <v>13</v>
      </c>
      <c r="C64" s="58">
        <f t="shared" ref="C64:V64" si="97">SUM(C52:C63)</f>
        <v>3</v>
      </c>
      <c r="D64" s="58">
        <f t="shared" si="97"/>
        <v>0</v>
      </c>
      <c r="E64" s="58">
        <f t="shared" si="97"/>
        <v>0</v>
      </c>
      <c r="F64" s="58">
        <f t="shared" si="97"/>
        <v>0</v>
      </c>
      <c r="G64" s="58">
        <f t="shared" si="97"/>
        <v>0</v>
      </c>
      <c r="H64" s="58">
        <f t="shared" si="97"/>
        <v>0</v>
      </c>
      <c r="I64" s="58"/>
      <c r="J64" s="58">
        <f t="shared" si="97"/>
        <v>2</v>
      </c>
      <c r="K64" s="58">
        <f t="shared" si="97"/>
        <v>0</v>
      </c>
      <c r="L64" s="58">
        <f t="shared" si="97"/>
        <v>2</v>
      </c>
      <c r="M64" s="58">
        <f t="shared" si="97"/>
        <v>5</v>
      </c>
      <c r="N64" s="58">
        <f t="shared" si="97"/>
        <v>4</v>
      </c>
      <c r="O64" s="58">
        <f t="shared" si="97"/>
        <v>7</v>
      </c>
      <c r="P64" s="58">
        <f t="shared" si="97"/>
        <v>3</v>
      </c>
      <c r="Q64" s="58">
        <f t="shared" si="97"/>
        <v>3</v>
      </c>
      <c r="R64" s="58"/>
      <c r="S64" s="58">
        <f t="shared" si="97"/>
        <v>0</v>
      </c>
      <c r="T64" s="58">
        <f t="shared" si="97"/>
        <v>0</v>
      </c>
      <c r="U64" s="58"/>
      <c r="V64" s="58">
        <f t="shared" si="97"/>
        <v>0</v>
      </c>
      <c r="W64" s="58"/>
      <c r="X64" s="58">
        <f t="shared" ref="X64:AF64" si="98">SUM(X52:X63)</f>
        <v>16</v>
      </c>
      <c r="Y64" s="58">
        <f t="shared" si="98"/>
        <v>24</v>
      </c>
      <c r="Z64" s="58">
        <f t="shared" si="98"/>
        <v>26</v>
      </c>
      <c r="AA64" s="58">
        <f t="shared" si="98"/>
        <v>22</v>
      </c>
      <c r="AB64" s="58">
        <f t="shared" si="98"/>
        <v>19</v>
      </c>
      <c r="AC64" s="58">
        <f t="shared" si="98"/>
        <v>18</v>
      </c>
      <c r="AD64" s="58">
        <f t="shared" si="98"/>
        <v>8</v>
      </c>
      <c r="AE64" s="58">
        <f t="shared" si="98"/>
        <v>7</v>
      </c>
      <c r="AF64" s="58">
        <f t="shared" si="98"/>
        <v>7</v>
      </c>
      <c r="AG64" s="68"/>
      <c r="AH64" s="69">
        <f t="shared" si="82"/>
        <v>0.66666666666666663</v>
      </c>
      <c r="AI64" s="69">
        <f t="shared" si="83"/>
        <v>0.69230769230769229</v>
      </c>
      <c r="AJ64" s="69">
        <f t="shared" si="84"/>
        <v>0.79166666666666663</v>
      </c>
      <c r="AK64" s="69">
        <f t="shared" si="95"/>
        <v>1.483974358974359</v>
      </c>
      <c r="AL64" s="68">
        <f t="shared" si="85"/>
        <v>7.6923076923076927E-2</v>
      </c>
      <c r="AM64" s="68">
        <f t="shared" si="86"/>
        <v>7.6923076923076927E-2</v>
      </c>
      <c r="AN64" s="68">
        <f t="shared" si="87"/>
        <v>0.84615384615384615</v>
      </c>
      <c r="AO64" s="68"/>
      <c r="AP64" s="68"/>
      <c r="AQ64" s="68"/>
      <c r="AR64" s="69">
        <f t="shared" si="88"/>
        <v>0.27272727272727271</v>
      </c>
      <c r="AS64" s="69">
        <f t="shared" si="89"/>
        <v>0.27272727272727271</v>
      </c>
      <c r="AT64" s="69">
        <f t="shared" si="90"/>
        <v>0.72727272727272729</v>
      </c>
      <c r="AU64" s="69">
        <f t="shared" si="91"/>
        <v>0.72727272727272729</v>
      </c>
      <c r="AV64" s="69">
        <f t="shared" si="96"/>
        <v>0.125</v>
      </c>
      <c r="AW64" s="70">
        <f t="shared" si="92"/>
        <v>0.69230769230769229</v>
      </c>
    </row>
    <row r="66" spans="1:54" x14ac:dyDescent="0.2">
      <c r="A66" s="47" t="s">
        <v>138</v>
      </c>
    </row>
    <row r="67" spans="1:54" x14ac:dyDescent="0.2">
      <c r="A67" s="56"/>
      <c r="B67" s="59" t="s">
        <v>5</v>
      </c>
      <c r="C67" s="59" t="s">
        <v>6</v>
      </c>
      <c r="D67" s="59" t="s">
        <v>7</v>
      </c>
      <c r="E67" s="59" t="s">
        <v>8</v>
      </c>
      <c r="F67" s="59" t="s">
        <v>18</v>
      </c>
      <c r="G67" s="59" t="s">
        <v>19</v>
      </c>
      <c r="H67" s="59" t="s">
        <v>9</v>
      </c>
      <c r="I67" s="59" t="s">
        <v>169</v>
      </c>
      <c r="J67" s="59" t="s">
        <v>10</v>
      </c>
      <c r="K67" s="59" t="s">
        <v>11</v>
      </c>
      <c r="L67" s="59" t="s">
        <v>12</v>
      </c>
      <c r="M67" s="59" t="s">
        <v>20</v>
      </c>
      <c r="N67" s="59" t="s">
        <v>21</v>
      </c>
      <c r="O67" s="59" t="s">
        <v>74</v>
      </c>
      <c r="P67" s="59" t="s">
        <v>22</v>
      </c>
      <c r="Q67" s="59" t="s">
        <v>23</v>
      </c>
      <c r="R67" s="59" t="s">
        <v>168</v>
      </c>
      <c r="S67" s="59" t="s">
        <v>75</v>
      </c>
      <c r="T67" s="59" t="s">
        <v>27</v>
      </c>
      <c r="U67" s="59" t="s">
        <v>172</v>
      </c>
      <c r="V67" s="59" t="s">
        <v>28</v>
      </c>
      <c r="W67" s="59" t="s">
        <v>170</v>
      </c>
      <c r="X67" s="59" t="s">
        <v>29</v>
      </c>
      <c r="Y67" s="59" t="s">
        <v>4</v>
      </c>
      <c r="Z67" s="59" t="s">
        <v>13</v>
      </c>
      <c r="AA67" s="59" t="s">
        <v>26</v>
      </c>
      <c r="AB67" s="59" t="s">
        <v>30</v>
      </c>
      <c r="AC67" s="59" t="s">
        <v>31</v>
      </c>
      <c r="AD67" s="59" t="s">
        <v>24</v>
      </c>
      <c r="AE67" s="59" t="s">
        <v>25</v>
      </c>
      <c r="AF67" s="59" t="s">
        <v>76</v>
      </c>
      <c r="AG67" s="73"/>
      <c r="AH67" s="71" t="s">
        <v>14</v>
      </c>
      <c r="AI67" s="71" t="s">
        <v>15</v>
      </c>
      <c r="AJ67" s="71" t="s">
        <v>16</v>
      </c>
      <c r="AK67" s="71" t="s">
        <v>17</v>
      </c>
      <c r="AL67" s="71" t="s">
        <v>44</v>
      </c>
      <c r="AM67" s="71" t="s">
        <v>43</v>
      </c>
      <c r="AN67" s="71" t="s">
        <v>40</v>
      </c>
      <c r="AO67" s="73"/>
      <c r="AP67" s="73"/>
      <c r="AQ67" s="73"/>
      <c r="AR67" s="71" t="s">
        <v>47</v>
      </c>
      <c r="AS67" s="71" t="s">
        <v>48</v>
      </c>
      <c r="AT67" s="71" t="s">
        <v>51</v>
      </c>
      <c r="AU67" s="71" t="s">
        <v>49</v>
      </c>
      <c r="AV67" s="63" t="s">
        <v>50</v>
      </c>
      <c r="AW67" s="64" t="s">
        <v>60</v>
      </c>
    </row>
    <row r="68" spans="1:54" x14ac:dyDescent="0.2">
      <c r="A68" s="52" t="s">
        <v>158</v>
      </c>
      <c r="F68" s="49">
        <v>1</v>
      </c>
      <c r="L68" s="49">
        <v>1</v>
      </c>
      <c r="P68" s="49">
        <v>1</v>
      </c>
      <c r="V68" s="49">
        <v>1</v>
      </c>
      <c r="X68" s="49">
        <f>B68+C68+D68+E68</f>
        <v>0</v>
      </c>
      <c r="Y68" s="49">
        <f t="shared" ref="Y68:Y79" si="99">B68+C68+D68+E68+F68+L68+P68+Q68+S68+R68</f>
        <v>3</v>
      </c>
      <c r="Z68" s="49">
        <f t="shared" ref="Z68:Z79" si="100">B68+C68+D68+E68+F68+G68+H68+J68+K68+L68+P68+Q68+S68+R68+I68</f>
        <v>3</v>
      </c>
      <c r="AA68" s="49">
        <f t="shared" ref="AA68:AA79" si="101">X68+H68+F68+P68+Q68+S68+R68+I68</f>
        <v>2</v>
      </c>
      <c r="AB68" s="49">
        <f t="shared" ref="AB68:AB79" si="102">B68+2*C68+3*D68+4*E68</f>
        <v>0</v>
      </c>
      <c r="AC68" s="49">
        <f t="shared" ref="AC68:AC79" si="103">X68+J68+K68</f>
        <v>0</v>
      </c>
      <c r="AD68" s="49">
        <f t="shared" ref="AD68:AD79" si="104">M68+P68+T68+U68</f>
        <v>1</v>
      </c>
      <c r="AE68" s="49">
        <f t="shared" ref="AE68:AE79" si="105">N68+Q68+V68+R68+I68</f>
        <v>1</v>
      </c>
      <c r="AF68" s="49">
        <f>S68+O68</f>
        <v>0</v>
      </c>
      <c r="AG68" s="65"/>
      <c r="AH68" s="66">
        <f t="shared" ref="AH68:AH80" si="106">IF(Y68=0,"NA",X68/Y68)</f>
        <v>0</v>
      </c>
      <c r="AI68" s="66">
        <f t="shared" ref="AI68:AI80" si="107">IF(Z68=0,"NA",(X68+J68+K68)/Z68)</f>
        <v>0</v>
      </c>
      <c r="AJ68" s="66">
        <f t="shared" ref="AJ68:AJ80" si="108">IFERROR(AB68/Y68,"NA")</f>
        <v>0</v>
      </c>
      <c r="AK68" s="66">
        <f>IFERROR(AI68+AJ68,"NA")</f>
        <v>0</v>
      </c>
      <c r="AL68" s="65">
        <f t="shared" ref="AL68:AL80" si="109">IFERROR(L68/Z68,"NA")</f>
        <v>0.33333333333333331</v>
      </c>
      <c r="AM68" s="65">
        <f t="shared" ref="AM68:AM80" si="110">IFERROR((J68+K68)/Z68,"NA")</f>
        <v>0</v>
      </c>
      <c r="AN68" s="65">
        <f t="shared" ref="AN68:AN80" si="111">IFERROR(AA68/Z68,"NA")</f>
        <v>0.66666666666666663</v>
      </c>
      <c r="AO68" s="65"/>
      <c r="AP68" s="65"/>
      <c r="AQ68" s="65"/>
      <c r="AR68" s="66">
        <f t="shared" ref="AR68:AR80" si="112">IFERROR((H68+P68+Q68)/AA68,"NA")</f>
        <v>0.5</v>
      </c>
      <c r="AS68" s="66">
        <f t="shared" ref="AS68:AS80" si="113">IFERROR((H68+P68+Q68+T68+V68)/AA68,"NA")</f>
        <v>1</v>
      </c>
      <c r="AT68" s="66">
        <f t="shared" ref="AT68:AT80" si="114">IFERROR((F68+X68)/AA68,"NA")</f>
        <v>0.5</v>
      </c>
      <c r="AU68" s="66">
        <f t="shared" ref="AU68:AU80" si="115">IFERROR(X68/AA68,"NA")</f>
        <v>0</v>
      </c>
      <c r="AV68" s="66">
        <f>IFERROR(AJ68-AH68,"NA")</f>
        <v>0</v>
      </c>
      <c r="AW68" s="67">
        <f t="shared" ref="AW68:AW80" si="116">(AC68+F68+G68)/Z68</f>
        <v>0.33333333333333331</v>
      </c>
    </row>
    <row r="69" spans="1:54" x14ac:dyDescent="0.2">
      <c r="A69" s="52" t="s">
        <v>159</v>
      </c>
      <c r="B69" s="49">
        <v>1</v>
      </c>
      <c r="M69" s="49">
        <v>1</v>
      </c>
      <c r="S69" s="49">
        <v>1</v>
      </c>
      <c r="X69" s="49">
        <f t="shared" ref="X69:X79" si="117">B69+C69+D69+E69</f>
        <v>1</v>
      </c>
      <c r="Y69" s="49">
        <f t="shared" si="99"/>
        <v>2</v>
      </c>
      <c r="Z69" s="49">
        <f t="shared" si="100"/>
        <v>2</v>
      </c>
      <c r="AA69" s="49">
        <f t="shared" si="101"/>
        <v>2</v>
      </c>
      <c r="AB69" s="49">
        <f t="shared" si="102"/>
        <v>1</v>
      </c>
      <c r="AC69" s="49">
        <f t="shared" si="103"/>
        <v>1</v>
      </c>
      <c r="AD69" s="49">
        <f t="shared" si="104"/>
        <v>1</v>
      </c>
      <c r="AE69" s="49">
        <f t="shared" si="105"/>
        <v>0</v>
      </c>
      <c r="AF69" s="49">
        <f t="shared" ref="AF69:AF79" si="118">S69+O69</f>
        <v>1</v>
      </c>
      <c r="AG69" s="65"/>
      <c r="AH69" s="66">
        <f t="shared" si="106"/>
        <v>0.5</v>
      </c>
      <c r="AI69" s="66">
        <f t="shared" si="107"/>
        <v>0.5</v>
      </c>
      <c r="AJ69" s="66">
        <f t="shared" si="108"/>
        <v>0.5</v>
      </c>
      <c r="AK69" s="66">
        <f t="shared" ref="AK69:AK76" si="119">IFERROR(AI69+AJ69,"NA")</f>
        <v>1</v>
      </c>
      <c r="AL69" s="65">
        <f t="shared" si="109"/>
        <v>0</v>
      </c>
      <c r="AM69" s="65">
        <f t="shared" si="110"/>
        <v>0</v>
      </c>
      <c r="AN69" s="65">
        <f t="shared" si="111"/>
        <v>1</v>
      </c>
      <c r="AO69" s="65"/>
      <c r="AP69" s="65"/>
      <c r="AQ69" s="65"/>
      <c r="AR69" s="66">
        <f t="shared" si="112"/>
        <v>0</v>
      </c>
      <c r="AS69" s="66">
        <f t="shared" si="113"/>
        <v>0</v>
      </c>
      <c r="AT69" s="66">
        <f t="shared" si="114"/>
        <v>0.5</v>
      </c>
      <c r="AU69" s="66">
        <f t="shared" si="115"/>
        <v>0.5</v>
      </c>
      <c r="AV69" s="66">
        <f t="shared" ref="AV69:AV76" si="120">IFERROR(AJ69-AH69,"NA")</f>
        <v>0</v>
      </c>
      <c r="AW69" s="67">
        <f t="shared" si="116"/>
        <v>0.5</v>
      </c>
    </row>
    <row r="70" spans="1:54" x14ac:dyDescent="0.2">
      <c r="A70" s="52" t="s">
        <v>160</v>
      </c>
      <c r="P70" s="49">
        <v>2</v>
      </c>
      <c r="R70" s="49">
        <v>1</v>
      </c>
      <c r="X70" s="49">
        <f t="shared" si="117"/>
        <v>0</v>
      </c>
      <c r="Y70" s="49">
        <f t="shared" si="99"/>
        <v>3</v>
      </c>
      <c r="Z70" s="49">
        <f t="shared" si="100"/>
        <v>3</v>
      </c>
      <c r="AA70" s="49">
        <f t="shared" si="101"/>
        <v>3</v>
      </c>
      <c r="AB70" s="49">
        <f t="shared" si="102"/>
        <v>0</v>
      </c>
      <c r="AC70" s="49">
        <f t="shared" si="103"/>
        <v>0</v>
      </c>
      <c r="AD70" s="49">
        <f t="shared" si="104"/>
        <v>2</v>
      </c>
      <c r="AE70" s="49">
        <f t="shared" si="105"/>
        <v>1</v>
      </c>
      <c r="AF70" s="49">
        <f t="shared" si="118"/>
        <v>0</v>
      </c>
      <c r="AG70" s="65"/>
      <c r="AH70" s="66">
        <f t="shared" si="106"/>
        <v>0</v>
      </c>
      <c r="AI70" s="66">
        <f t="shared" si="107"/>
        <v>0</v>
      </c>
      <c r="AJ70" s="66">
        <f t="shared" si="108"/>
        <v>0</v>
      </c>
      <c r="AK70" s="66">
        <f t="shared" si="119"/>
        <v>0</v>
      </c>
      <c r="AL70" s="65">
        <f t="shared" si="109"/>
        <v>0</v>
      </c>
      <c r="AM70" s="65">
        <f t="shared" si="110"/>
        <v>0</v>
      </c>
      <c r="AN70" s="65">
        <f t="shared" si="111"/>
        <v>1</v>
      </c>
      <c r="AO70" s="65"/>
      <c r="AP70" s="65"/>
      <c r="AQ70" s="65"/>
      <c r="AR70" s="66">
        <f t="shared" si="112"/>
        <v>0.66666666666666663</v>
      </c>
      <c r="AS70" s="66">
        <f t="shared" si="113"/>
        <v>0.66666666666666663</v>
      </c>
      <c r="AT70" s="66">
        <f t="shared" si="114"/>
        <v>0</v>
      </c>
      <c r="AU70" s="66">
        <f t="shared" si="115"/>
        <v>0</v>
      </c>
      <c r="AV70" s="66">
        <f t="shared" si="120"/>
        <v>0</v>
      </c>
      <c r="AW70" s="67">
        <f t="shared" si="116"/>
        <v>0</v>
      </c>
    </row>
    <row r="71" spans="1:54" x14ac:dyDescent="0.2">
      <c r="A71" s="52" t="s">
        <v>161</v>
      </c>
      <c r="F71" s="49">
        <v>1</v>
      </c>
      <c r="Q71" s="49">
        <v>1</v>
      </c>
      <c r="U71" s="49">
        <v>1</v>
      </c>
      <c r="X71" s="49">
        <f t="shared" si="117"/>
        <v>0</v>
      </c>
      <c r="Y71" s="49">
        <f t="shared" si="99"/>
        <v>2</v>
      </c>
      <c r="Z71" s="49">
        <f t="shared" si="100"/>
        <v>2</v>
      </c>
      <c r="AA71" s="49">
        <f t="shared" si="101"/>
        <v>2</v>
      </c>
      <c r="AB71" s="49">
        <f t="shared" si="102"/>
        <v>0</v>
      </c>
      <c r="AC71" s="49">
        <f t="shared" si="103"/>
        <v>0</v>
      </c>
      <c r="AD71" s="49">
        <f t="shared" si="104"/>
        <v>1</v>
      </c>
      <c r="AE71" s="49">
        <f t="shared" si="105"/>
        <v>1</v>
      </c>
      <c r="AF71" s="49">
        <f t="shared" si="118"/>
        <v>0</v>
      </c>
      <c r="AG71" s="65"/>
      <c r="AH71" s="66">
        <f t="shared" si="106"/>
        <v>0</v>
      </c>
      <c r="AI71" s="66">
        <f t="shared" si="107"/>
        <v>0</v>
      </c>
      <c r="AJ71" s="66">
        <f t="shared" si="108"/>
        <v>0</v>
      </c>
      <c r="AK71" s="66">
        <f t="shared" si="119"/>
        <v>0</v>
      </c>
      <c r="AL71" s="65">
        <f t="shared" si="109"/>
        <v>0</v>
      </c>
      <c r="AM71" s="65">
        <f t="shared" si="110"/>
        <v>0</v>
      </c>
      <c r="AN71" s="65">
        <f t="shared" si="111"/>
        <v>1</v>
      </c>
      <c r="AO71" s="65"/>
      <c r="AP71" s="65"/>
      <c r="AQ71" s="65"/>
      <c r="AR71" s="66">
        <f t="shared" si="112"/>
        <v>0.5</v>
      </c>
      <c r="AS71" s="66">
        <f t="shared" si="113"/>
        <v>0.5</v>
      </c>
      <c r="AT71" s="66">
        <f t="shared" si="114"/>
        <v>0.5</v>
      </c>
      <c r="AU71" s="66">
        <f t="shared" si="115"/>
        <v>0</v>
      </c>
      <c r="AV71" s="66">
        <f t="shared" si="120"/>
        <v>0</v>
      </c>
      <c r="AW71" s="67">
        <f t="shared" si="116"/>
        <v>0.5</v>
      </c>
    </row>
    <row r="72" spans="1:54" x14ac:dyDescent="0.2">
      <c r="A72" s="52" t="s">
        <v>162</v>
      </c>
      <c r="B72" s="49">
        <v>2</v>
      </c>
      <c r="N72" s="49">
        <v>1</v>
      </c>
      <c r="O72" s="49">
        <v>1</v>
      </c>
      <c r="P72" s="49">
        <v>1</v>
      </c>
      <c r="X72" s="49">
        <f t="shared" si="117"/>
        <v>2</v>
      </c>
      <c r="Y72" s="49">
        <f t="shared" si="99"/>
        <v>3</v>
      </c>
      <c r="Z72" s="49">
        <f t="shared" si="100"/>
        <v>3</v>
      </c>
      <c r="AA72" s="49">
        <f t="shared" si="101"/>
        <v>3</v>
      </c>
      <c r="AB72" s="49">
        <f t="shared" si="102"/>
        <v>2</v>
      </c>
      <c r="AC72" s="49">
        <f t="shared" si="103"/>
        <v>2</v>
      </c>
      <c r="AD72" s="49">
        <f t="shared" si="104"/>
        <v>1</v>
      </c>
      <c r="AE72" s="49">
        <f t="shared" si="105"/>
        <v>1</v>
      </c>
      <c r="AF72" s="49">
        <f t="shared" si="118"/>
        <v>1</v>
      </c>
      <c r="AG72" s="65"/>
      <c r="AH72" s="66">
        <f t="shared" si="106"/>
        <v>0.66666666666666663</v>
      </c>
      <c r="AI72" s="66">
        <f t="shared" si="107"/>
        <v>0.66666666666666663</v>
      </c>
      <c r="AJ72" s="66">
        <f t="shared" si="108"/>
        <v>0.66666666666666663</v>
      </c>
      <c r="AK72" s="66">
        <f t="shared" si="119"/>
        <v>1.3333333333333333</v>
      </c>
      <c r="AL72" s="65">
        <f t="shared" si="109"/>
        <v>0</v>
      </c>
      <c r="AM72" s="65">
        <f t="shared" si="110"/>
        <v>0</v>
      </c>
      <c r="AN72" s="65">
        <f t="shared" si="111"/>
        <v>1</v>
      </c>
      <c r="AO72" s="65"/>
      <c r="AP72" s="65"/>
      <c r="AQ72" s="65"/>
      <c r="AR72" s="66">
        <f t="shared" si="112"/>
        <v>0.33333333333333331</v>
      </c>
      <c r="AS72" s="66">
        <f t="shared" si="113"/>
        <v>0.33333333333333331</v>
      </c>
      <c r="AT72" s="66">
        <f t="shared" si="114"/>
        <v>0.66666666666666663</v>
      </c>
      <c r="AU72" s="66">
        <f t="shared" si="115"/>
        <v>0.66666666666666663</v>
      </c>
      <c r="AV72" s="66">
        <f t="shared" si="120"/>
        <v>0</v>
      </c>
      <c r="AW72" s="67">
        <f t="shared" si="116"/>
        <v>0.66666666666666663</v>
      </c>
    </row>
    <row r="73" spans="1:54" x14ac:dyDescent="0.2">
      <c r="A73" s="52" t="s">
        <v>163</v>
      </c>
      <c r="B73" s="49">
        <v>1</v>
      </c>
      <c r="L73" s="49">
        <v>1</v>
      </c>
      <c r="O73" s="49">
        <v>1</v>
      </c>
      <c r="X73" s="49">
        <f t="shared" si="117"/>
        <v>1</v>
      </c>
      <c r="Y73" s="49">
        <f t="shared" si="99"/>
        <v>2</v>
      </c>
      <c r="Z73" s="49">
        <f t="shared" si="100"/>
        <v>2</v>
      </c>
      <c r="AA73" s="49">
        <f t="shared" si="101"/>
        <v>1</v>
      </c>
      <c r="AB73" s="49">
        <f t="shared" si="102"/>
        <v>1</v>
      </c>
      <c r="AC73" s="49">
        <f t="shared" si="103"/>
        <v>1</v>
      </c>
      <c r="AD73" s="49">
        <f t="shared" si="104"/>
        <v>0</v>
      </c>
      <c r="AE73" s="49">
        <f t="shared" si="105"/>
        <v>0</v>
      </c>
      <c r="AF73" s="49">
        <f t="shared" si="118"/>
        <v>1</v>
      </c>
      <c r="AG73" s="65"/>
      <c r="AH73" s="66">
        <f t="shared" si="106"/>
        <v>0.5</v>
      </c>
      <c r="AI73" s="66">
        <f t="shared" si="107"/>
        <v>0.5</v>
      </c>
      <c r="AJ73" s="66">
        <f t="shared" si="108"/>
        <v>0.5</v>
      </c>
      <c r="AK73" s="66">
        <f t="shared" si="119"/>
        <v>1</v>
      </c>
      <c r="AL73" s="65">
        <f t="shared" si="109"/>
        <v>0.5</v>
      </c>
      <c r="AM73" s="65">
        <f t="shared" si="110"/>
        <v>0</v>
      </c>
      <c r="AN73" s="65">
        <f t="shared" si="111"/>
        <v>0.5</v>
      </c>
      <c r="AO73" s="65"/>
      <c r="AP73" s="65"/>
      <c r="AQ73" s="65"/>
      <c r="AR73" s="66">
        <f t="shared" si="112"/>
        <v>0</v>
      </c>
      <c r="AS73" s="66">
        <f t="shared" si="113"/>
        <v>0</v>
      </c>
      <c r="AT73" s="66">
        <f t="shared" si="114"/>
        <v>1</v>
      </c>
      <c r="AU73" s="66">
        <f t="shared" si="115"/>
        <v>1</v>
      </c>
      <c r="AV73" s="66">
        <f t="shared" si="120"/>
        <v>0</v>
      </c>
      <c r="AW73" s="67">
        <f t="shared" si="116"/>
        <v>0.5</v>
      </c>
    </row>
    <row r="74" spans="1:54" x14ac:dyDescent="0.2">
      <c r="A74" s="52" t="s">
        <v>164</v>
      </c>
      <c r="B74" s="49">
        <v>1</v>
      </c>
      <c r="O74" s="49">
        <v>1</v>
      </c>
      <c r="X74" s="49">
        <f t="shared" si="117"/>
        <v>1</v>
      </c>
      <c r="Y74" s="49">
        <f t="shared" si="99"/>
        <v>1</v>
      </c>
      <c r="Z74" s="49">
        <f t="shared" si="100"/>
        <v>1</v>
      </c>
      <c r="AA74" s="49">
        <f t="shared" si="101"/>
        <v>1</v>
      </c>
      <c r="AB74" s="49">
        <f t="shared" si="102"/>
        <v>1</v>
      </c>
      <c r="AC74" s="49">
        <f t="shared" si="103"/>
        <v>1</v>
      </c>
      <c r="AD74" s="49">
        <f t="shared" si="104"/>
        <v>0</v>
      </c>
      <c r="AE74" s="49">
        <f t="shared" si="105"/>
        <v>0</v>
      </c>
      <c r="AF74" s="49">
        <f t="shared" si="118"/>
        <v>1</v>
      </c>
      <c r="AG74" s="65"/>
      <c r="AH74" s="66">
        <f t="shared" si="106"/>
        <v>1</v>
      </c>
      <c r="AI74" s="66">
        <f t="shared" si="107"/>
        <v>1</v>
      </c>
      <c r="AJ74" s="66">
        <f t="shared" si="108"/>
        <v>1</v>
      </c>
      <c r="AK74" s="66">
        <f t="shared" si="119"/>
        <v>2</v>
      </c>
      <c r="AL74" s="65">
        <f t="shared" si="109"/>
        <v>0</v>
      </c>
      <c r="AM74" s="65">
        <f t="shared" si="110"/>
        <v>0</v>
      </c>
      <c r="AN74" s="65">
        <f t="shared" si="111"/>
        <v>1</v>
      </c>
      <c r="AO74" s="65"/>
      <c r="AP74" s="65"/>
      <c r="AQ74" s="65"/>
      <c r="AR74" s="66">
        <f t="shared" si="112"/>
        <v>0</v>
      </c>
      <c r="AS74" s="66">
        <f t="shared" si="113"/>
        <v>0</v>
      </c>
      <c r="AT74" s="66">
        <f t="shared" si="114"/>
        <v>1</v>
      </c>
      <c r="AU74" s="66">
        <f t="shared" si="115"/>
        <v>1</v>
      </c>
      <c r="AV74" s="66">
        <f t="shared" si="120"/>
        <v>0</v>
      </c>
      <c r="AW74" s="67">
        <f t="shared" si="116"/>
        <v>1</v>
      </c>
    </row>
    <row r="75" spans="1:54" x14ac:dyDescent="0.2">
      <c r="A75" s="52" t="s">
        <v>165</v>
      </c>
      <c r="X75" s="49">
        <f t="shared" si="117"/>
        <v>0</v>
      </c>
      <c r="Y75" s="49">
        <f t="shared" si="99"/>
        <v>0</v>
      </c>
      <c r="Z75" s="49">
        <f t="shared" si="100"/>
        <v>0</v>
      </c>
      <c r="AA75" s="49">
        <f t="shared" si="101"/>
        <v>0</v>
      </c>
      <c r="AB75" s="49">
        <f t="shared" si="102"/>
        <v>0</v>
      </c>
      <c r="AC75" s="49">
        <f t="shared" si="103"/>
        <v>0</v>
      </c>
      <c r="AD75" s="49">
        <f t="shared" si="104"/>
        <v>0</v>
      </c>
      <c r="AE75" s="49">
        <f t="shared" si="105"/>
        <v>0</v>
      </c>
      <c r="AF75" s="49">
        <f t="shared" si="118"/>
        <v>0</v>
      </c>
      <c r="AG75" s="65"/>
      <c r="AH75" s="66" t="str">
        <f t="shared" si="106"/>
        <v>NA</v>
      </c>
      <c r="AI75" s="66" t="str">
        <f t="shared" si="107"/>
        <v>NA</v>
      </c>
      <c r="AJ75" s="66" t="str">
        <f t="shared" si="108"/>
        <v>NA</v>
      </c>
      <c r="AK75" s="66" t="str">
        <f t="shared" si="119"/>
        <v>NA</v>
      </c>
      <c r="AL75" s="65" t="str">
        <f t="shared" si="109"/>
        <v>NA</v>
      </c>
      <c r="AM75" s="65" t="str">
        <f t="shared" si="110"/>
        <v>NA</v>
      </c>
      <c r="AN75" s="65" t="str">
        <f t="shared" si="111"/>
        <v>NA</v>
      </c>
      <c r="AO75" s="65"/>
      <c r="AP75" s="65"/>
      <c r="AQ75" s="65"/>
      <c r="AR75" s="66" t="str">
        <f t="shared" si="112"/>
        <v>NA</v>
      </c>
      <c r="AS75" s="66" t="str">
        <f t="shared" si="113"/>
        <v>NA</v>
      </c>
      <c r="AT75" s="66" t="str">
        <f t="shared" si="114"/>
        <v>NA</v>
      </c>
      <c r="AU75" s="66" t="str">
        <f t="shared" si="115"/>
        <v>NA</v>
      </c>
      <c r="AV75" s="66" t="str">
        <f t="shared" si="120"/>
        <v>NA</v>
      </c>
      <c r="AW75" s="67" t="e">
        <f t="shared" si="116"/>
        <v>#DIV/0!</v>
      </c>
    </row>
    <row r="76" spans="1:54" x14ac:dyDescent="0.2">
      <c r="A76" s="52" t="s">
        <v>166</v>
      </c>
      <c r="L76" s="49">
        <v>1</v>
      </c>
      <c r="X76" s="49">
        <f t="shared" si="117"/>
        <v>0</v>
      </c>
      <c r="Y76" s="49">
        <f t="shared" si="99"/>
        <v>1</v>
      </c>
      <c r="Z76" s="49">
        <f t="shared" si="100"/>
        <v>1</v>
      </c>
      <c r="AA76" s="49">
        <f t="shared" si="101"/>
        <v>0</v>
      </c>
      <c r="AB76" s="49">
        <f t="shared" si="102"/>
        <v>0</v>
      </c>
      <c r="AC76" s="49">
        <f t="shared" si="103"/>
        <v>0</v>
      </c>
      <c r="AD76" s="49">
        <f t="shared" si="104"/>
        <v>0</v>
      </c>
      <c r="AE76" s="49">
        <f t="shared" si="105"/>
        <v>0</v>
      </c>
      <c r="AF76" s="49">
        <f t="shared" si="118"/>
        <v>0</v>
      </c>
      <c r="AG76" s="65"/>
      <c r="AH76" s="66">
        <f t="shared" si="106"/>
        <v>0</v>
      </c>
      <c r="AI76" s="66">
        <f t="shared" si="107"/>
        <v>0</v>
      </c>
      <c r="AJ76" s="66">
        <f t="shared" si="108"/>
        <v>0</v>
      </c>
      <c r="AK76" s="66">
        <f t="shared" si="119"/>
        <v>0</v>
      </c>
      <c r="AL76" s="65">
        <f t="shared" si="109"/>
        <v>1</v>
      </c>
      <c r="AM76" s="65">
        <f t="shared" si="110"/>
        <v>0</v>
      </c>
      <c r="AN76" s="65">
        <f t="shared" si="111"/>
        <v>0</v>
      </c>
      <c r="AO76" s="65"/>
      <c r="AP76" s="65"/>
      <c r="AQ76" s="65"/>
      <c r="AR76" s="66" t="str">
        <f t="shared" si="112"/>
        <v>NA</v>
      </c>
      <c r="AS76" s="66" t="str">
        <f t="shared" si="113"/>
        <v>NA</v>
      </c>
      <c r="AT76" s="66" t="str">
        <f t="shared" si="114"/>
        <v>NA</v>
      </c>
      <c r="AU76" s="66" t="str">
        <f t="shared" si="115"/>
        <v>NA</v>
      </c>
      <c r="AV76" s="66">
        <f t="shared" si="120"/>
        <v>0</v>
      </c>
      <c r="AW76" s="67">
        <f t="shared" si="116"/>
        <v>0</v>
      </c>
    </row>
    <row r="77" spans="1:54" x14ac:dyDescent="0.2">
      <c r="A77" s="52" t="s">
        <v>167</v>
      </c>
      <c r="L77" s="49">
        <v>1</v>
      </c>
      <c r="X77" s="49">
        <f t="shared" si="117"/>
        <v>0</v>
      </c>
      <c r="Y77" s="49">
        <f t="shared" si="99"/>
        <v>1</v>
      </c>
      <c r="Z77" s="49">
        <f t="shared" si="100"/>
        <v>1</v>
      </c>
      <c r="AA77" s="49">
        <f t="shared" si="101"/>
        <v>0</v>
      </c>
      <c r="AB77" s="49">
        <f t="shared" si="102"/>
        <v>0</v>
      </c>
      <c r="AC77" s="49">
        <f t="shared" si="103"/>
        <v>0</v>
      </c>
      <c r="AD77" s="49">
        <f t="shared" si="104"/>
        <v>0</v>
      </c>
      <c r="AE77" s="49">
        <f t="shared" si="105"/>
        <v>0</v>
      </c>
      <c r="AF77" s="49">
        <f t="shared" si="118"/>
        <v>0</v>
      </c>
      <c r="AG77" s="65"/>
      <c r="AH77" s="66">
        <f t="shared" si="106"/>
        <v>0</v>
      </c>
      <c r="AI77" s="66">
        <f t="shared" si="107"/>
        <v>0</v>
      </c>
      <c r="AJ77" s="66">
        <f t="shared" si="108"/>
        <v>0</v>
      </c>
      <c r="AK77" s="66">
        <f>IFERROR(AI77+AJ77,"NA")</f>
        <v>0</v>
      </c>
      <c r="AL77" s="65">
        <f t="shared" si="109"/>
        <v>1</v>
      </c>
      <c r="AM77" s="65">
        <f t="shared" si="110"/>
        <v>0</v>
      </c>
      <c r="AN77" s="65">
        <f t="shared" si="111"/>
        <v>0</v>
      </c>
      <c r="AO77" s="65"/>
      <c r="AP77" s="65"/>
      <c r="AQ77" s="65"/>
      <c r="AR77" s="66" t="str">
        <f t="shared" si="112"/>
        <v>NA</v>
      </c>
      <c r="AS77" s="66" t="str">
        <f t="shared" si="113"/>
        <v>NA</v>
      </c>
      <c r="AT77" s="66" t="str">
        <f t="shared" si="114"/>
        <v>NA</v>
      </c>
      <c r="AU77" s="66" t="str">
        <f t="shared" si="115"/>
        <v>NA</v>
      </c>
      <c r="AV77" s="66">
        <f>IFERROR(AJ77-AH77,"NA")</f>
        <v>0</v>
      </c>
      <c r="AW77" s="67">
        <f t="shared" si="116"/>
        <v>0</v>
      </c>
    </row>
    <row r="78" spans="1:54" x14ac:dyDescent="0.2">
      <c r="A78" s="52" t="s">
        <v>156</v>
      </c>
      <c r="J78" s="49">
        <v>1</v>
      </c>
      <c r="X78" s="49">
        <f t="shared" si="117"/>
        <v>0</v>
      </c>
      <c r="Y78" s="49">
        <f t="shared" si="99"/>
        <v>0</v>
      </c>
      <c r="Z78" s="49">
        <f t="shared" si="100"/>
        <v>1</v>
      </c>
      <c r="AA78" s="49">
        <f t="shared" si="101"/>
        <v>0</v>
      </c>
      <c r="AB78" s="49">
        <f t="shared" si="102"/>
        <v>0</v>
      </c>
      <c r="AC78" s="49">
        <f t="shared" si="103"/>
        <v>1</v>
      </c>
      <c r="AD78" s="49">
        <f t="shared" si="104"/>
        <v>0</v>
      </c>
      <c r="AE78" s="49">
        <f t="shared" si="105"/>
        <v>0</v>
      </c>
      <c r="AF78" s="49">
        <f t="shared" si="118"/>
        <v>0</v>
      </c>
      <c r="AG78" s="65"/>
      <c r="AH78" s="66" t="str">
        <f t="shared" si="106"/>
        <v>NA</v>
      </c>
      <c r="AI78" s="66">
        <f t="shared" si="107"/>
        <v>1</v>
      </c>
      <c r="AJ78" s="66" t="str">
        <f t="shared" si="108"/>
        <v>NA</v>
      </c>
      <c r="AK78" s="66" t="str">
        <f>IFERROR(AI78+AJ78,"NA")</f>
        <v>NA</v>
      </c>
      <c r="AL78" s="65">
        <f t="shared" si="109"/>
        <v>0</v>
      </c>
      <c r="AM78" s="65">
        <f t="shared" si="110"/>
        <v>1</v>
      </c>
      <c r="AN78" s="65">
        <f t="shared" si="111"/>
        <v>0</v>
      </c>
      <c r="AO78" s="65"/>
      <c r="AP78" s="65"/>
      <c r="AQ78" s="65"/>
      <c r="AR78" s="66" t="str">
        <f t="shared" si="112"/>
        <v>NA</v>
      </c>
      <c r="AS78" s="66" t="str">
        <f t="shared" si="113"/>
        <v>NA</v>
      </c>
      <c r="AT78" s="66" t="str">
        <f t="shared" si="114"/>
        <v>NA</v>
      </c>
      <c r="AU78" s="66" t="str">
        <f t="shared" si="115"/>
        <v>NA</v>
      </c>
      <c r="AV78" s="66" t="str">
        <f>IFERROR(AJ78-AH78,"NA")</f>
        <v>NA</v>
      </c>
      <c r="AW78" s="67">
        <f t="shared" si="116"/>
        <v>1</v>
      </c>
    </row>
    <row r="79" spans="1:54" x14ac:dyDescent="0.2">
      <c r="A79" s="52" t="s">
        <v>157</v>
      </c>
      <c r="P79" s="49">
        <v>1</v>
      </c>
      <c r="S79" s="49">
        <v>1</v>
      </c>
      <c r="X79" s="49">
        <f t="shared" si="117"/>
        <v>0</v>
      </c>
      <c r="Y79" s="49">
        <f t="shared" si="99"/>
        <v>2</v>
      </c>
      <c r="Z79" s="49">
        <f t="shared" si="100"/>
        <v>2</v>
      </c>
      <c r="AA79" s="49">
        <f t="shared" si="101"/>
        <v>2</v>
      </c>
      <c r="AB79" s="49">
        <f t="shared" si="102"/>
        <v>0</v>
      </c>
      <c r="AC79" s="49">
        <f t="shared" si="103"/>
        <v>0</v>
      </c>
      <c r="AD79" s="49">
        <f t="shared" si="104"/>
        <v>1</v>
      </c>
      <c r="AE79" s="49">
        <f t="shared" si="105"/>
        <v>0</v>
      </c>
      <c r="AF79" s="49">
        <f t="shared" si="118"/>
        <v>1</v>
      </c>
      <c r="AG79" s="65"/>
      <c r="AH79" s="66">
        <f t="shared" si="106"/>
        <v>0</v>
      </c>
      <c r="AI79" s="66">
        <f t="shared" si="107"/>
        <v>0</v>
      </c>
      <c r="AJ79" s="66">
        <f t="shared" si="108"/>
        <v>0</v>
      </c>
      <c r="AK79" s="66">
        <f t="shared" ref="AK79:AK80" si="121">IFERROR(AI79+AJ79,"NA")</f>
        <v>0</v>
      </c>
      <c r="AL79" s="65">
        <f t="shared" si="109"/>
        <v>0</v>
      </c>
      <c r="AM79" s="65">
        <f t="shared" si="110"/>
        <v>0</v>
      </c>
      <c r="AN79" s="65">
        <f t="shared" si="111"/>
        <v>1</v>
      </c>
      <c r="AO79" s="65"/>
      <c r="AP79" s="65"/>
      <c r="AQ79" s="65"/>
      <c r="AR79" s="66">
        <f t="shared" si="112"/>
        <v>0.5</v>
      </c>
      <c r="AS79" s="66">
        <f t="shared" si="113"/>
        <v>0.5</v>
      </c>
      <c r="AT79" s="66">
        <f t="shared" si="114"/>
        <v>0</v>
      </c>
      <c r="AU79" s="66">
        <f t="shared" si="115"/>
        <v>0</v>
      </c>
      <c r="AV79" s="66">
        <f t="shared" ref="AV79:AV80" si="122">IFERROR(AJ79-AH79,"NA")</f>
        <v>0</v>
      </c>
      <c r="AW79" s="67">
        <f t="shared" si="116"/>
        <v>0</v>
      </c>
    </row>
    <row r="80" spans="1:54" s="47" customFormat="1" x14ac:dyDescent="0.2">
      <c r="A80" s="54" t="s">
        <v>32</v>
      </c>
      <c r="B80" s="58">
        <f>SUM(B68:B79)</f>
        <v>5</v>
      </c>
      <c r="C80" s="58">
        <f t="shared" ref="C80:V80" si="123">SUM(C68:C79)</f>
        <v>0</v>
      </c>
      <c r="D80" s="58">
        <f t="shared" si="123"/>
        <v>0</v>
      </c>
      <c r="E80" s="58">
        <f t="shared" si="123"/>
        <v>0</v>
      </c>
      <c r="F80" s="58">
        <f t="shared" si="123"/>
        <v>2</v>
      </c>
      <c r="G80" s="58">
        <f t="shared" si="123"/>
        <v>0</v>
      </c>
      <c r="H80" s="58">
        <f t="shared" si="123"/>
        <v>0</v>
      </c>
      <c r="I80" s="58"/>
      <c r="J80" s="58">
        <f t="shared" si="123"/>
        <v>1</v>
      </c>
      <c r="K80" s="58">
        <f t="shared" si="123"/>
        <v>0</v>
      </c>
      <c r="L80" s="58">
        <f t="shared" si="123"/>
        <v>4</v>
      </c>
      <c r="M80" s="58">
        <f t="shared" si="123"/>
        <v>1</v>
      </c>
      <c r="N80" s="58">
        <f t="shared" si="123"/>
        <v>1</v>
      </c>
      <c r="O80" s="58">
        <f t="shared" si="123"/>
        <v>3</v>
      </c>
      <c r="P80" s="58">
        <f t="shared" si="123"/>
        <v>5</v>
      </c>
      <c r="Q80" s="58">
        <f t="shared" si="123"/>
        <v>1</v>
      </c>
      <c r="R80" s="58"/>
      <c r="S80" s="58">
        <f t="shared" si="123"/>
        <v>2</v>
      </c>
      <c r="T80" s="58">
        <f t="shared" si="123"/>
        <v>0</v>
      </c>
      <c r="U80" s="58"/>
      <c r="V80" s="58">
        <f t="shared" si="123"/>
        <v>1</v>
      </c>
      <c r="W80" s="58"/>
      <c r="X80" s="58">
        <f t="shared" ref="X80:AF80" si="124">SUM(X68:X79)</f>
        <v>5</v>
      </c>
      <c r="Y80" s="58">
        <f t="shared" si="124"/>
        <v>20</v>
      </c>
      <c r="Z80" s="58">
        <f t="shared" si="124"/>
        <v>21</v>
      </c>
      <c r="AA80" s="58">
        <f t="shared" si="124"/>
        <v>16</v>
      </c>
      <c r="AB80" s="58">
        <f t="shared" si="124"/>
        <v>5</v>
      </c>
      <c r="AC80" s="58">
        <f t="shared" si="124"/>
        <v>6</v>
      </c>
      <c r="AD80" s="58">
        <f t="shared" si="124"/>
        <v>7</v>
      </c>
      <c r="AE80" s="58">
        <f t="shared" si="124"/>
        <v>4</v>
      </c>
      <c r="AF80" s="58">
        <f t="shared" si="124"/>
        <v>5</v>
      </c>
      <c r="AG80" s="68"/>
      <c r="AH80" s="69">
        <f t="shared" si="106"/>
        <v>0.25</v>
      </c>
      <c r="AI80" s="69">
        <f t="shared" si="107"/>
        <v>0.2857142857142857</v>
      </c>
      <c r="AJ80" s="69">
        <f t="shared" si="108"/>
        <v>0.25</v>
      </c>
      <c r="AK80" s="69">
        <f t="shared" si="121"/>
        <v>0.5357142857142857</v>
      </c>
      <c r="AL80" s="68">
        <f t="shared" si="109"/>
        <v>0.19047619047619047</v>
      </c>
      <c r="AM80" s="68">
        <f t="shared" si="110"/>
        <v>4.7619047619047616E-2</v>
      </c>
      <c r="AN80" s="68">
        <f t="shared" si="111"/>
        <v>0.76190476190476186</v>
      </c>
      <c r="AO80" s="68"/>
      <c r="AP80" s="68"/>
      <c r="AQ80" s="68"/>
      <c r="AR80" s="69">
        <f t="shared" si="112"/>
        <v>0.375</v>
      </c>
      <c r="AS80" s="69">
        <f t="shared" si="113"/>
        <v>0.4375</v>
      </c>
      <c r="AT80" s="69">
        <f t="shared" si="114"/>
        <v>0.4375</v>
      </c>
      <c r="AU80" s="69">
        <f t="shared" si="115"/>
        <v>0.3125</v>
      </c>
      <c r="AV80" s="69">
        <f t="shared" si="122"/>
        <v>0</v>
      </c>
      <c r="AW80" s="70">
        <f t="shared" si="116"/>
        <v>0.38095238095238093</v>
      </c>
      <c r="AZ80" s="51"/>
      <c r="BA80" s="51"/>
      <c r="BB80" s="51"/>
    </row>
    <row r="82" spans="1:54" x14ac:dyDescent="0.2">
      <c r="A82" s="47" t="s">
        <v>149</v>
      </c>
    </row>
    <row r="83" spans="1:54" x14ac:dyDescent="0.2">
      <c r="A83" s="56"/>
      <c r="B83" s="59" t="s">
        <v>5</v>
      </c>
      <c r="C83" s="59" t="s">
        <v>6</v>
      </c>
      <c r="D83" s="59" t="s">
        <v>7</v>
      </c>
      <c r="E83" s="59" t="s">
        <v>8</v>
      </c>
      <c r="F83" s="59" t="s">
        <v>18</v>
      </c>
      <c r="G83" s="59" t="s">
        <v>19</v>
      </c>
      <c r="H83" s="59" t="s">
        <v>9</v>
      </c>
      <c r="I83" s="59"/>
      <c r="J83" s="59" t="s">
        <v>10</v>
      </c>
      <c r="K83" s="59" t="s">
        <v>11</v>
      </c>
      <c r="L83" s="59" t="s">
        <v>12</v>
      </c>
      <c r="M83" s="59" t="s">
        <v>20</v>
      </c>
      <c r="N83" s="59" t="s">
        <v>21</v>
      </c>
      <c r="O83" s="59" t="s">
        <v>74</v>
      </c>
      <c r="P83" s="59" t="s">
        <v>22</v>
      </c>
      <c r="Q83" s="59" t="s">
        <v>23</v>
      </c>
      <c r="R83" s="59"/>
      <c r="S83" s="59" t="s">
        <v>75</v>
      </c>
      <c r="T83" s="59" t="s">
        <v>27</v>
      </c>
      <c r="U83" s="59"/>
      <c r="V83" s="59" t="s">
        <v>28</v>
      </c>
      <c r="W83" s="59"/>
      <c r="X83" s="59" t="s">
        <v>29</v>
      </c>
      <c r="Y83" s="59" t="s">
        <v>4</v>
      </c>
      <c r="Z83" s="59" t="s">
        <v>13</v>
      </c>
      <c r="AA83" s="59" t="s">
        <v>26</v>
      </c>
      <c r="AB83" s="59" t="s">
        <v>30</v>
      </c>
      <c r="AC83" s="59" t="s">
        <v>31</v>
      </c>
      <c r="AD83" s="59" t="s">
        <v>24</v>
      </c>
      <c r="AE83" s="59" t="s">
        <v>25</v>
      </c>
      <c r="AF83" s="59" t="s">
        <v>76</v>
      </c>
      <c r="AG83" s="73"/>
      <c r="AH83" s="71" t="s">
        <v>14</v>
      </c>
      <c r="AI83" s="71" t="s">
        <v>15</v>
      </c>
      <c r="AJ83" s="71" t="s">
        <v>16</v>
      </c>
      <c r="AK83" s="71" t="s">
        <v>17</v>
      </c>
      <c r="AL83" s="71" t="s">
        <v>44</v>
      </c>
      <c r="AM83" s="71" t="s">
        <v>43</v>
      </c>
      <c r="AN83" s="71" t="s">
        <v>40</v>
      </c>
      <c r="AO83" s="73"/>
      <c r="AP83" s="73"/>
      <c r="AQ83" s="73"/>
      <c r="AR83" s="71" t="s">
        <v>47</v>
      </c>
      <c r="AS83" s="71" t="s">
        <v>48</v>
      </c>
      <c r="AT83" s="71" t="s">
        <v>51</v>
      </c>
      <c r="AU83" s="71" t="s">
        <v>49</v>
      </c>
      <c r="AV83" s="63" t="s">
        <v>50</v>
      </c>
      <c r="AW83" s="64" t="s">
        <v>60</v>
      </c>
    </row>
    <row r="84" spans="1:54" x14ac:dyDescent="0.2">
      <c r="A84" s="52" t="s">
        <v>124</v>
      </c>
      <c r="X84" s="49">
        <f t="shared" ref="X84:X93" si="125">B84+C84+D84+E84</f>
        <v>0</v>
      </c>
      <c r="Y84" s="49">
        <f t="shared" ref="Y84:Y93" si="126">B84+C84+D84+E84+F84+L84+P84+Q84+S84</f>
        <v>0</v>
      </c>
      <c r="Z84" s="49">
        <f t="shared" ref="Z84:Z93" si="127">B84+C84+D84+E84+F84+G84+H84+J84+K84+L84+P84+Q84+S84</f>
        <v>0</v>
      </c>
      <c r="AA84" s="49">
        <f t="shared" ref="AA84:AA93" si="128">X84+H84+F84+P84+Q84+S84</f>
        <v>0</v>
      </c>
      <c r="AB84" s="49">
        <f t="shared" ref="AB84:AB93" si="129">B84+2*C84+3*D84+4*E84</f>
        <v>0</v>
      </c>
      <c r="AC84" s="49">
        <f t="shared" ref="AC84:AC93" si="130">X84+J84+K84</f>
        <v>0</v>
      </c>
      <c r="AD84" s="49">
        <f t="shared" ref="AD84:AD93" si="131">M84+P84+T84</f>
        <v>0</v>
      </c>
      <c r="AE84" s="49">
        <f t="shared" ref="AE84:AE93" si="132">N84+Q84+V84</f>
        <v>0</v>
      </c>
      <c r="AF84" s="49">
        <f t="shared" ref="AF84:AF93" si="133">S84+O84</f>
        <v>0</v>
      </c>
      <c r="AG84" s="65"/>
      <c r="AH84" s="66" t="str">
        <f t="shared" ref="AH84:AH93" si="134">IF(Y84=0,"NA",X84/Y84)</f>
        <v>NA</v>
      </c>
      <c r="AI84" s="66" t="str">
        <f t="shared" ref="AI84:AI93" si="135">IF(Z84=0,"NA",(X84+J84+K84)/Z84)</f>
        <v>NA</v>
      </c>
      <c r="AJ84" s="66" t="str">
        <f t="shared" ref="AJ84:AJ93" si="136">IFERROR(AB84/Y84,"NA")</f>
        <v>NA</v>
      </c>
      <c r="AK84" s="66" t="str">
        <f>IFERROR(AI84+AJ84,"NA")</f>
        <v>NA</v>
      </c>
      <c r="AL84" s="65" t="str">
        <f t="shared" ref="AL84:AL93" si="137">IFERROR(L84/Z84,"NA")</f>
        <v>NA</v>
      </c>
      <c r="AM84" s="65" t="str">
        <f t="shared" ref="AM84:AM93" si="138">IFERROR((J84+K84)/Z84,"NA")</f>
        <v>NA</v>
      </c>
      <c r="AN84" s="65" t="str">
        <f t="shared" ref="AN84:AN93" si="139">IFERROR(AA84/Z84,"NA")</f>
        <v>NA</v>
      </c>
      <c r="AO84" s="65"/>
      <c r="AP84" s="65"/>
      <c r="AQ84" s="65"/>
      <c r="AR84" s="66" t="str">
        <f t="shared" ref="AR84:AR93" si="140">IFERROR((H84+P84+Q84)/AA84,"NA")</f>
        <v>NA</v>
      </c>
      <c r="AS84" s="66" t="str">
        <f t="shared" ref="AS84:AS93" si="141">IFERROR((H84+P84+Q84+T84+V84)/AA84,"NA")</f>
        <v>NA</v>
      </c>
      <c r="AT84" s="66" t="str">
        <f t="shared" ref="AT84:AT93" si="142">IFERROR((F84+X84)/AA84,"NA")</f>
        <v>NA</v>
      </c>
      <c r="AU84" s="66" t="str">
        <f t="shared" ref="AU84:AU93" si="143">IFERROR(X84/AA84,"NA")</f>
        <v>NA</v>
      </c>
      <c r="AV84" s="66" t="str">
        <f>IFERROR(AJ84-AH84,"NA")</f>
        <v>NA</v>
      </c>
      <c r="AW84" s="67" t="e">
        <f t="shared" ref="AW84:AW93" si="144">(AC84+F84+G84)/Z84</f>
        <v>#DIV/0!</v>
      </c>
    </row>
    <row r="85" spans="1:54" x14ac:dyDescent="0.2">
      <c r="A85" s="52" t="s">
        <v>125</v>
      </c>
      <c r="X85" s="49">
        <f t="shared" si="125"/>
        <v>0</v>
      </c>
      <c r="Y85" s="49">
        <f t="shared" si="126"/>
        <v>0</v>
      </c>
      <c r="Z85" s="49">
        <f t="shared" si="127"/>
        <v>0</v>
      </c>
      <c r="AA85" s="49">
        <f t="shared" si="128"/>
        <v>0</v>
      </c>
      <c r="AB85" s="49">
        <f t="shared" si="129"/>
        <v>0</v>
      </c>
      <c r="AC85" s="49">
        <f t="shared" si="130"/>
        <v>0</v>
      </c>
      <c r="AD85" s="49">
        <f t="shared" si="131"/>
        <v>0</v>
      </c>
      <c r="AE85" s="49">
        <f t="shared" si="132"/>
        <v>0</v>
      </c>
      <c r="AF85" s="49">
        <f t="shared" si="133"/>
        <v>0</v>
      </c>
      <c r="AG85" s="65"/>
      <c r="AH85" s="66" t="str">
        <f t="shared" si="134"/>
        <v>NA</v>
      </c>
      <c r="AI85" s="66" t="str">
        <f t="shared" si="135"/>
        <v>NA</v>
      </c>
      <c r="AJ85" s="66" t="str">
        <f t="shared" si="136"/>
        <v>NA</v>
      </c>
      <c r="AK85" s="66" t="str">
        <f t="shared" ref="AK85:AK96" si="145">IFERROR(AI85+AJ85,"NA")</f>
        <v>NA</v>
      </c>
      <c r="AL85" s="65" t="str">
        <f t="shared" si="137"/>
        <v>NA</v>
      </c>
      <c r="AM85" s="65" t="str">
        <f t="shared" si="138"/>
        <v>NA</v>
      </c>
      <c r="AN85" s="65" t="str">
        <f t="shared" si="139"/>
        <v>NA</v>
      </c>
      <c r="AO85" s="65"/>
      <c r="AP85" s="65"/>
      <c r="AQ85" s="65"/>
      <c r="AR85" s="66" t="str">
        <f t="shared" si="140"/>
        <v>NA</v>
      </c>
      <c r="AS85" s="66" t="str">
        <f t="shared" si="141"/>
        <v>NA</v>
      </c>
      <c r="AT85" s="66" t="str">
        <f t="shared" si="142"/>
        <v>NA</v>
      </c>
      <c r="AU85" s="66" t="str">
        <f t="shared" si="143"/>
        <v>NA</v>
      </c>
      <c r="AV85" s="66" t="str">
        <f t="shared" ref="AV85:AV96" si="146">IFERROR(AJ85-AH85,"NA")</f>
        <v>NA</v>
      </c>
      <c r="AW85" s="67" t="e">
        <f t="shared" si="144"/>
        <v>#DIV/0!</v>
      </c>
    </row>
    <row r="86" spans="1:54" x14ac:dyDescent="0.2">
      <c r="A86" s="52" t="s">
        <v>77</v>
      </c>
      <c r="X86" s="49">
        <f t="shared" si="125"/>
        <v>0</v>
      </c>
      <c r="Y86" s="49">
        <f t="shared" si="126"/>
        <v>0</v>
      </c>
      <c r="Z86" s="49">
        <f t="shared" si="127"/>
        <v>0</v>
      </c>
      <c r="AA86" s="49">
        <f t="shared" si="128"/>
        <v>0</v>
      </c>
      <c r="AB86" s="49">
        <f t="shared" si="129"/>
        <v>0</v>
      </c>
      <c r="AC86" s="49">
        <f t="shared" si="130"/>
        <v>0</v>
      </c>
      <c r="AD86" s="49">
        <f t="shared" si="131"/>
        <v>0</v>
      </c>
      <c r="AE86" s="49">
        <f t="shared" si="132"/>
        <v>0</v>
      </c>
      <c r="AF86" s="49">
        <f t="shared" si="133"/>
        <v>0</v>
      </c>
      <c r="AG86" s="65"/>
      <c r="AH86" s="66" t="str">
        <f t="shared" si="134"/>
        <v>NA</v>
      </c>
      <c r="AI86" s="66" t="str">
        <f t="shared" si="135"/>
        <v>NA</v>
      </c>
      <c r="AJ86" s="66" t="str">
        <f t="shared" si="136"/>
        <v>NA</v>
      </c>
      <c r="AK86" s="66" t="str">
        <f t="shared" si="145"/>
        <v>NA</v>
      </c>
      <c r="AL86" s="65" t="str">
        <f t="shared" si="137"/>
        <v>NA</v>
      </c>
      <c r="AM86" s="65" t="str">
        <f t="shared" si="138"/>
        <v>NA</v>
      </c>
      <c r="AN86" s="65" t="str">
        <f t="shared" si="139"/>
        <v>NA</v>
      </c>
      <c r="AO86" s="65"/>
      <c r="AP86" s="65"/>
      <c r="AQ86" s="65"/>
      <c r="AR86" s="66" t="str">
        <f t="shared" si="140"/>
        <v>NA</v>
      </c>
      <c r="AS86" s="66" t="str">
        <f t="shared" si="141"/>
        <v>NA</v>
      </c>
      <c r="AT86" s="66" t="str">
        <f t="shared" si="142"/>
        <v>NA</v>
      </c>
      <c r="AU86" s="66" t="str">
        <f t="shared" si="143"/>
        <v>NA</v>
      </c>
      <c r="AV86" s="66" t="str">
        <f t="shared" si="146"/>
        <v>NA</v>
      </c>
      <c r="AW86" s="67" t="e">
        <f t="shared" si="144"/>
        <v>#DIV/0!</v>
      </c>
    </row>
    <row r="87" spans="1:54" x14ac:dyDescent="0.2">
      <c r="A87" s="52" t="s">
        <v>68</v>
      </c>
      <c r="X87" s="49">
        <f t="shared" si="125"/>
        <v>0</v>
      </c>
      <c r="Y87" s="49">
        <f t="shared" si="126"/>
        <v>0</v>
      </c>
      <c r="Z87" s="49">
        <f t="shared" si="127"/>
        <v>0</v>
      </c>
      <c r="AA87" s="49">
        <f t="shared" si="128"/>
        <v>0</v>
      </c>
      <c r="AB87" s="49">
        <f t="shared" si="129"/>
        <v>0</v>
      </c>
      <c r="AC87" s="49">
        <f t="shared" si="130"/>
        <v>0</v>
      </c>
      <c r="AD87" s="49">
        <f t="shared" si="131"/>
        <v>0</v>
      </c>
      <c r="AE87" s="49">
        <f t="shared" si="132"/>
        <v>0</v>
      </c>
      <c r="AF87" s="49">
        <f t="shared" si="133"/>
        <v>0</v>
      </c>
      <c r="AG87" s="65"/>
      <c r="AH87" s="66" t="str">
        <f t="shared" si="134"/>
        <v>NA</v>
      </c>
      <c r="AI87" s="66" t="str">
        <f t="shared" si="135"/>
        <v>NA</v>
      </c>
      <c r="AJ87" s="66" t="str">
        <f t="shared" si="136"/>
        <v>NA</v>
      </c>
      <c r="AK87" s="66" t="str">
        <f t="shared" si="145"/>
        <v>NA</v>
      </c>
      <c r="AL87" s="65" t="str">
        <f t="shared" si="137"/>
        <v>NA</v>
      </c>
      <c r="AM87" s="65" t="str">
        <f t="shared" si="138"/>
        <v>NA</v>
      </c>
      <c r="AN87" s="65" t="str">
        <f t="shared" si="139"/>
        <v>NA</v>
      </c>
      <c r="AO87" s="65"/>
      <c r="AP87" s="65"/>
      <c r="AQ87" s="65"/>
      <c r="AR87" s="66" t="str">
        <f t="shared" si="140"/>
        <v>NA</v>
      </c>
      <c r="AS87" s="66" t="str">
        <f t="shared" si="141"/>
        <v>NA</v>
      </c>
      <c r="AT87" s="66" t="str">
        <f t="shared" si="142"/>
        <v>NA</v>
      </c>
      <c r="AU87" s="66" t="str">
        <f t="shared" si="143"/>
        <v>NA</v>
      </c>
      <c r="AV87" s="66" t="str">
        <f t="shared" si="146"/>
        <v>NA</v>
      </c>
      <c r="AW87" s="67" t="e">
        <f t="shared" si="144"/>
        <v>#DIV/0!</v>
      </c>
    </row>
    <row r="88" spans="1:54" x14ac:dyDescent="0.2">
      <c r="A88" s="52" t="s">
        <v>123</v>
      </c>
      <c r="X88" s="49">
        <f t="shared" si="125"/>
        <v>0</v>
      </c>
      <c r="Y88" s="49">
        <f t="shared" si="126"/>
        <v>0</v>
      </c>
      <c r="Z88" s="49">
        <f t="shared" si="127"/>
        <v>0</v>
      </c>
      <c r="AA88" s="49">
        <f t="shared" si="128"/>
        <v>0</v>
      </c>
      <c r="AB88" s="49">
        <f t="shared" si="129"/>
        <v>0</v>
      </c>
      <c r="AC88" s="49">
        <f t="shared" si="130"/>
        <v>0</v>
      </c>
      <c r="AD88" s="49">
        <f t="shared" si="131"/>
        <v>0</v>
      </c>
      <c r="AE88" s="49">
        <f t="shared" si="132"/>
        <v>0</v>
      </c>
      <c r="AF88" s="49">
        <f t="shared" si="133"/>
        <v>0</v>
      </c>
      <c r="AG88" s="65"/>
      <c r="AH88" s="66" t="str">
        <f t="shared" si="134"/>
        <v>NA</v>
      </c>
      <c r="AI88" s="66" t="str">
        <f t="shared" si="135"/>
        <v>NA</v>
      </c>
      <c r="AJ88" s="66" t="str">
        <f t="shared" si="136"/>
        <v>NA</v>
      </c>
      <c r="AK88" s="66" t="str">
        <f t="shared" si="145"/>
        <v>NA</v>
      </c>
      <c r="AL88" s="65" t="str">
        <f t="shared" si="137"/>
        <v>NA</v>
      </c>
      <c r="AM88" s="65" t="str">
        <f t="shared" si="138"/>
        <v>NA</v>
      </c>
      <c r="AN88" s="65" t="str">
        <f t="shared" si="139"/>
        <v>NA</v>
      </c>
      <c r="AO88" s="65"/>
      <c r="AP88" s="65"/>
      <c r="AQ88" s="65"/>
      <c r="AR88" s="66" t="str">
        <f t="shared" si="140"/>
        <v>NA</v>
      </c>
      <c r="AS88" s="66" t="str">
        <f t="shared" si="141"/>
        <v>NA</v>
      </c>
      <c r="AT88" s="66" t="str">
        <f t="shared" si="142"/>
        <v>NA</v>
      </c>
      <c r="AU88" s="66" t="str">
        <f t="shared" si="143"/>
        <v>NA</v>
      </c>
      <c r="AV88" s="66" t="str">
        <f t="shared" si="146"/>
        <v>NA</v>
      </c>
      <c r="AW88" s="67" t="e">
        <f t="shared" si="144"/>
        <v>#DIV/0!</v>
      </c>
    </row>
    <row r="89" spans="1:54" x14ac:dyDescent="0.2">
      <c r="A89" s="52" t="s">
        <v>0</v>
      </c>
      <c r="X89" s="49">
        <f t="shared" si="125"/>
        <v>0</v>
      </c>
      <c r="Y89" s="49">
        <f t="shared" si="126"/>
        <v>0</v>
      </c>
      <c r="Z89" s="49">
        <f t="shared" si="127"/>
        <v>0</v>
      </c>
      <c r="AA89" s="49">
        <f t="shared" si="128"/>
        <v>0</v>
      </c>
      <c r="AB89" s="49">
        <f t="shared" si="129"/>
        <v>0</v>
      </c>
      <c r="AC89" s="49">
        <f t="shared" si="130"/>
        <v>0</v>
      </c>
      <c r="AD89" s="49">
        <f t="shared" si="131"/>
        <v>0</v>
      </c>
      <c r="AE89" s="49">
        <f t="shared" si="132"/>
        <v>0</v>
      </c>
      <c r="AF89" s="49">
        <f t="shared" si="133"/>
        <v>0</v>
      </c>
      <c r="AG89" s="65"/>
      <c r="AH89" s="66" t="str">
        <f t="shared" si="134"/>
        <v>NA</v>
      </c>
      <c r="AI89" s="66" t="str">
        <f t="shared" si="135"/>
        <v>NA</v>
      </c>
      <c r="AJ89" s="66" t="str">
        <f t="shared" si="136"/>
        <v>NA</v>
      </c>
      <c r="AK89" s="66" t="str">
        <f t="shared" si="145"/>
        <v>NA</v>
      </c>
      <c r="AL89" s="65" t="str">
        <f t="shared" si="137"/>
        <v>NA</v>
      </c>
      <c r="AM89" s="65" t="str">
        <f t="shared" si="138"/>
        <v>NA</v>
      </c>
      <c r="AN89" s="65" t="str">
        <f t="shared" si="139"/>
        <v>NA</v>
      </c>
      <c r="AO89" s="65"/>
      <c r="AP89" s="65"/>
      <c r="AQ89" s="65"/>
      <c r="AR89" s="66" t="str">
        <f t="shared" si="140"/>
        <v>NA</v>
      </c>
      <c r="AS89" s="66" t="str">
        <f t="shared" si="141"/>
        <v>NA</v>
      </c>
      <c r="AT89" s="66" t="str">
        <f t="shared" si="142"/>
        <v>NA</v>
      </c>
      <c r="AU89" s="66" t="str">
        <f t="shared" si="143"/>
        <v>NA</v>
      </c>
      <c r="AV89" s="66" t="str">
        <f t="shared" si="146"/>
        <v>NA</v>
      </c>
      <c r="AW89" s="67" t="e">
        <f t="shared" si="144"/>
        <v>#DIV/0!</v>
      </c>
    </row>
    <row r="90" spans="1:54" x14ac:dyDescent="0.2">
      <c r="A90" s="52" t="s">
        <v>126</v>
      </c>
      <c r="X90" s="49">
        <f t="shared" si="125"/>
        <v>0</v>
      </c>
      <c r="Y90" s="49">
        <f t="shared" si="126"/>
        <v>0</v>
      </c>
      <c r="Z90" s="49">
        <f t="shared" si="127"/>
        <v>0</v>
      </c>
      <c r="AA90" s="49">
        <f t="shared" si="128"/>
        <v>0</v>
      </c>
      <c r="AB90" s="49">
        <f t="shared" si="129"/>
        <v>0</v>
      </c>
      <c r="AC90" s="49">
        <f t="shared" si="130"/>
        <v>0</v>
      </c>
      <c r="AD90" s="49">
        <f t="shared" si="131"/>
        <v>0</v>
      </c>
      <c r="AE90" s="49">
        <f t="shared" si="132"/>
        <v>0</v>
      </c>
      <c r="AF90" s="49">
        <f t="shared" si="133"/>
        <v>0</v>
      </c>
      <c r="AG90" s="65"/>
      <c r="AH90" s="66" t="str">
        <f t="shared" si="134"/>
        <v>NA</v>
      </c>
      <c r="AI90" s="66" t="str">
        <f t="shared" si="135"/>
        <v>NA</v>
      </c>
      <c r="AJ90" s="66" t="str">
        <f t="shared" si="136"/>
        <v>NA</v>
      </c>
      <c r="AK90" s="66" t="str">
        <f t="shared" si="145"/>
        <v>NA</v>
      </c>
      <c r="AL90" s="65" t="str">
        <f t="shared" si="137"/>
        <v>NA</v>
      </c>
      <c r="AM90" s="65" t="str">
        <f t="shared" si="138"/>
        <v>NA</v>
      </c>
      <c r="AN90" s="65" t="str">
        <f t="shared" si="139"/>
        <v>NA</v>
      </c>
      <c r="AO90" s="65"/>
      <c r="AP90" s="65"/>
      <c r="AQ90" s="65"/>
      <c r="AR90" s="66" t="str">
        <f t="shared" si="140"/>
        <v>NA</v>
      </c>
      <c r="AS90" s="66" t="str">
        <f t="shared" si="141"/>
        <v>NA</v>
      </c>
      <c r="AT90" s="66" t="str">
        <f t="shared" si="142"/>
        <v>NA</v>
      </c>
      <c r="AU90" s="66" t="str">
        <f t="shared" si="143"/>
        <v>NA</v>
      </c>
      <c r="AV90" s="66" t="str">
        <f t="shared" si="146"/>
        <v>NA</v>
      </c>
      <c r="AW90" s="67" t="e">
        <f t="shared" si="144"/>
        <v>#DIV/0!</v>
      </c>
    </row>
    <row r="91" spans="1:54" x14ac:dyDescent="0.2">
      <c r="A91" s="52" t="s">
        <v>65</v>
      </c>
      <c r="X91" s="49">
        <f t="shared" si="125"/>
        <v>0</v>
      </c>
      <c r="Y91" s="49">
        <f t="shared" si="126"/>
        <v>0</v>
      </c>
      <c r="Z91" s="49">
        <f t="shared" si="127"/>
        <v>0</v>
      </c>
      <c r="AA91" s="49">
        <f t="shared" si="128"/>
        <v>0</v>
      </c>
      <c r="AB91" s="49">
        <f t="shared" si="129"/>
        <v>0</v>
      </c>
      <c r="AC91" s="49">
        <f t="shared" si="130"/>
        <v>0</v>
      </c>
      <c r="AD91" s="49">
        <f t="shared" si="131"/>
        <v>0</v>
      </c>
      <c r="AE91" s="49">
        <f t="shared" si="132"/>
        <v>0</v>
      </c>
      <c r="AF91" s="49">
        <f t="shared" si="133"/>
        <v>0</v>
      </c>
      <c r="AG91" s="65"/>
      <c r="AH91" s="66" t="str">
        <f t="shared" si="134"/>
        <v>NA</v>
      </c>
      <c r="AI91" s="66" t="str">
        <f t="shared" si="135"/>
        <v>NA</v>
      </c>
      <c r="AJ91" s="66" t="str">
        <f t="shared" si="136"/>
        <v>NA</v>
      </c>
      <c r="AK91" s="66" t="str">
        <f t="shared" si="145"/>
        <v>NA</v>
      </c>
      <c r="AL91" s="65" t="str">
        <f t="shared" si="137"/>
        <v>NA</v>
      </c>
      <c r="AM91" s="65" t="str">
        <f t="shared" si="138"/>
        <v>NA</v>
      </c>
      <c r="AN91" s="65" t="str">
        <f t="shared" si="139"/>
        <v>NA</v>
      </c>
      <c r="AO91" s="65"/>
      <c r="AP91" s="65"/>
      <c r="AQ91" s="65"/>
      <c r="AR91" s="66" t="str">
        <f t="shared" si="140"/>
        <v>NA</v>
      </c>
      <c r="AS91" s="66" t="str">
        <f t="shared" si="141"/>
        <v>NA</v>
      </c>
      <c r="AT91" s="66" t="str">
        <f t="shared" si="142"/>
        <v>NA</v>
      </c>
      <c r="AU91" s="66" t="str">
        <f t="shared" si="143"/>
        <v>NA</v>
      </c>
      <c r="AV91" s="66" t="str">
        <f t="shared" si="146"/>
        <v>NA</v>
      </c>
      <c r="AW91" s="67" t="e">
        <f t="shared" si="144"/>
        <v>#DIV/0!</v>
      </c>
    </row>
    <row r="92" spans="1:54" x14ac:dyDescent="0.2">
      <c r="A92" s="52" t="s">
        <v>127</v>
      </c>
      <c r="X92" s="49">
        <f t="shared" si="125"/>
        <v>0</v>
      </c>
      <c r="Y92" s="49">
        <f t="shared" si="126"/>
        <v>0</v>
      </c>
      <c r="Z92" s="49">
        <f t="shared" si="127"/>
        <v>0</v>
      </c>
      <c r="AA92" s="49">
        <f t="shared" si="128"/>
        <v>0</v>
      </c>
      <c r="AB92" s="49">
        <f t="shared" si="129"/>
        <v>0</v>
      </c>
      <c r="AC92" s="49">
        <f t="shared" si="130"/>
        <v>0</v>
      </c>
      <c r="AD92" s="49">
        <f t="shared" si="131"/>
        <v>0</v>
      </c>
      <c r="AE92" s="49">
        <f t="shared" si="132"/>
        <v>0</v>
      </c>
      <c r="AF92" s="49">
        <f t="shared" si="133"/>
        <v>0</v>
      </c>
      <c r="AG92" s="65"/>
      <c r="AH92" s="66" t="str">
        <f t="shared" si="134"/>
        <v>NA</v>
      </c>
      <c r="AI92" s="66" t="str">
        <f t="shared" si="135"/>
        <v>NA</v>
      </c>
      <c r="AJ92" s="66" t="str">
        <f t="shared" si="136"/>
        <v>NA</v>
      </c>
      <c r="AK92" s="66" t="str">
        <f t="shared" si="145"/>
        <v>NA</v>
      </c>
      <c r="AL92" s="65" t="str">
        <f t="shared" si="137"/>
        <v>NA</v>
      </c>
      <c r="AM92" s="65" t="str">
        <f t="shared" si="138"/>
        <v>NA</v>
      </c>
      <c r="AN92" s="65" t="str">
        <f t="shared" si="139"/>
        <v>NA</v>
      </c>
      <c r="AO92" s="65"/>
      <c r="AP92" s="65"/>
      <c r="AQ92" s="65"/>
      <c r="AR92" s="66" t="str">
        <f t="shared" si="140"/>
        <v>NA</v>
      </c>
      <c r="AS92" s="66" t="str">
        <f t="shared" si="141"/>
        <v>NA</v>
      </c>
      <c r="AT92" s="66" t="str">
        <f t="shared" si="142"/>
        <v>NA</v>
      </c>
      <c r="AU92" s="66" t="str">
        <f t="shared" si="143"/>
        <v>NA</v>
      </c>
      <c r="AV92" s="66" t="str">
        <f t="shared" si="146"/>
        <v>NA</v>
      </c>
      <c r="AW92" s="67" t="e">
        <f t="shared" si="144"/>
        <v>#DIV/0!</v>
      </c>
    </row>
    <row r="93" spans="1:54" x14ac:dyDescent="0.2">
      <c r="A93" s="52" t="s">
        <v>128</v>
      </c>
      <c r="X93" s="49">
        <f t="shared" si="125"/>
        <v>0</v>
      </c>
      <c r="Y93" s="49">
        <f t="shared" si="126"/>
        <v>0</v>
      </c>
      <c r="Z93" s="49">
        <f t="shared" si="127"/>
        <v>0</v>
      </c>
      <c r="AA93" s="49">
        <f t="shared" si="128"/>
        <v>0</v>
      </c>
      <c r="AB93" s="49">
        <f t="shared" si="129"/>
        <v>0</v>
      </c>
      <c r="AC93" s="49">
        <f t="shared" si="130"/>
        <v>0</v>
      </c>
      <c r="AD93" s="49">
        <f t="shared" si="131"/>
        <v>0</v>
      </c>
      <c r="AE93" s="49">
        <f t="shared" si="132"/>
        <v>0</v>
      </c>
      <c r="AF93" s="49">
        <f t="shared" si="133"/>
        <v>0</v>
      </c>
      <c r="AG93" s="65"/>
      <c r="AH93" s="66" t="str">
        <f t="shared" si="134"/>
        <v>NA</v>
      </c>
      <c r="AI93" s="66" t="str">
        <f t="shared" si="135"/>
        <v>NA</v>
      </c>
      <c r="AJ93" s="66" t="str">
        <f t="shared" si="136"/>
        <v>NA</v>
      </c>
      <c r="AK93" s="66" t="str">
        <f t="shared" si="145"/>
        <v>NA</v>
      </c>
      <c r="AL93" s="65" t="str">
        <f t="shared" si="137"/>
        <v>NA</v>
      </c>
      <c r="AM93" s="65" t="str">
        <f t="shared" si="138"/>
        <v>NA</v>
      </c>
      <c r="AN93" s="65" t="str">
        <f t="shared" si="139"/>
        <v>NA</v>
      </c>
      <c r="AO93" s="65"/>
      <c r="AP93" s="65"/>
      <c r="AQ93" s="65"/>
      <c r="AR93" s="66" t="str">
        <f t="shared" si="140"/>
        <v>NA</v>
      </c>
      <c r="AS93" s="66" t="str">
        <f t="shared" si="141"/>
        <v>NA</v>
      </c>
      <c r="AT93" s="66" t="str">
        <f t="shared" si="142"/>
        <v>NA</v>
      </c>
      <c r="AU93" s="66" t="str">
        <f t="shared" si="143"/>
        <v>NA</v>
      </c>
      <c r="AV93" s="66" t="str">
        <f t="shared" si="146"/>
        <v>NA</v>
      </c>
      <c r="AW93" s="67" t="e">
        <f t="shared" si="144"/>
        <v>#DIV/0!</v>
      </c>
    </row>
    <row r="94" spans="1:54" x14ac:dyDescent="0.2">
      <c r="A94" s="52"/>
      <c r="AG94" s="65"/>
      <c r="AH94" s="66"/>
      <c r="AI94" s="66"/>
      <c r="AJ94" s="66"/>
      <c r="AK94" s="66"/>
      <c r="AL94" s="65"/>
      <c r="AM94" s="65"/>
      <c r="AN94" s="65"/>
      <c r="AO94" s="65"/>
      <c r="AP94" s="65"/>
      <c r="AQ94" s="65"/>
      <c r="AR94" s="66"/>
      <c r="AS94" s="66"/>
      <c r="AT94" s="66"/>
      <c r="AU94" s="66"/>
      <c r="AV94" s="66"/>
      <c r="AW94" s="67"/>
    </row>
    <row r="95" spans="1:54" x14ac:dyDescent="0.2">
      <c r="A95" s="52" t="s">
        <v>3</v>
      </c>
      <c r="X95" s="49">
        <f>B95+C95+D95+E95</f>
        <v>0</v>
      </c>
      <c r="Y95" s="49">
        <f>B95+C95+D95+E95+F95+L95+P95+Q95+S95</f>
        <v>0</v>
      </c>
      <c r="Z95" s="49">
        <f>B95+C95+D95+E95+F95+G95+H95+J95+K95+L95+P95+Q95+S95</f>
        <v>0</v>
      </c>
      <c r="AA95" s="49">
        <f>X95+H95+F95+P95+Q95+S95</f>
        <v>0</v>
      </c>
      <c r="AB95" s="49">
        <f>B95+2*C95+3*D95+4*E95</f>
        <v>0</v>
      </c>
      <c r="AC95" s="49">
        <f>X95+J95+K95</f>
        <v>0</v>
      </c>
      <c r="AD95" s="49">
        <f>M95+P95+T95</f>
        <v>0</v>
      </c>
      <c r="AE95" s="49">
        <f>N95+Q95+V95</f>
        <v>0</v>
      </c>
      <c r="AF95" s="49">
        <f>S95+O95</f>
        <v>0</v>
      </c>
      <c r="AG95" s="65"/>
      <c r="AH95" s="66" t="str">
        <f>IF(Y95=0,"NA",X95/Y95)</f>
        <v>NA</v>
      </c>
      <c r="AI95" s="66" t="str">
        <f>IF(Z95=0,"NA",(X95+J95+K95)/Z95)</f>
        <v>NA</v>
      </c>
      <c r="AJ95" s="66" t="str">
        <f>IFERROR(AB95/Y95,"NA")</f>
        <v>NA</v>
      </c>
      <c r="AK95" s="66" t="str">
        <f>IFERROR(AI95+AJ95,"NA")</f>
        <v>NA</v>
      </c>
      <c r="AL95" s="65" t="str">
        <f>IFERROR(L95/Z95,"NA")</f>
        <v>NA</v>
      </c>
      <c r="AM95" s="65" t="str">
        <f>IFERROR((J95+K95)/Z95,"NA")</f>
        <v>NA</v>
      </c>
      <c r="AN95" s="65" t="str">
        <f>IFERROR(AA95/Z95,"NA")</f>
        <v>NA</v>
      </c>
      <c r="AO95" s="65"/>
      <c r="AP95" s="65"/>
      <c r="AQ95" s="65"/>
      <c r="AR95" s="66" t="str">
        <f>IFERROR((H95+P95+Q95)/AA95,"NA")</f>
        <v>NA</v>
      </c>
      <c r="AS95" s="66" t="str">
        <f>IFERROR((H95+P95+Q95+T95+V95)/AA95,"NA")</f>
        <v>NA</v>
      </c>
      <c r="AT95" s="66" t="str">
        <f>IFERROR((F95+X95)/AA95,"NA")</f>
        <v>NA</v>
      </c>
      <c r="AU95" s="66" t="str">
        <f>IFERROR(X95/AA95,"NA")</f>
        <v>NA</v>
      </c>
      <c r="AV95" s="66" t="str">
        <f>IFERROR(AJ95-AH95,"NA")</f>
        <v>NA</v>
      </c>
      <c r="AW95" s="67" t="e">
        <f>(AC95+F95+G95)/Z95</f>
        <v>#DIV/0!</v>
      </c>
    </row>
    <row r="96" spans="1:54" s="47" customFormat="1" x14ac:dyDescent="0.2">
      <c r="A96" s="54" t="s">
        <v>32</v>
      </c>
      <c r="B96" s="58">
        <f>SUM(B84:B95)</f>
        <v>0</v>
      </c>
      <c r="C96" s="58">
        <f t="shared" ref="C96:AF96" si="147">SUM(C84:C95)</f>
        <v>0</v>
      </c>
      <c r="D96" s="58">
        <f t="shared" si="147"/>
        <v>0</v>
      </c>
      <c r="E96" s="58">
        <f t="shared" si="147"/>
        <v>0</v>
      </c>
      <c r="F96" s="58">
        <f t="shared" si="147"/>
        <v>0</v>
      </c>
      <c r="G96" s="58">
        <f t="shared" si="147"/>
        <v>0</v>
      </c>
      <c r="H96" s="58">
        <f t="shared" si="147"/>
        <v>0</v>
      </c>
      <c r="I96" s="58"/>
      <c r="J96" s="58">
        <f t="shared" si="147"/>
        <v>0</v>
      </c>
      <c r="K96" s="58">
        <f t="shared" si="147"/>
        <v>0</v>
      </c>
      <c r="L96" s="58">
        <f t="shared" si="147"/>
        <v>0</v>
      </c>
      <c r="M96" s="58">
        <f t="shared" si="147"/>
        <v>0</v>
      </c>
      <c r="N96" s="58">
        <f t="shared" si="147"/>
        <v>0</v>
      </c>
      <c r="O96" s="58">
        <f t="shared" si="147"/>
        <v>0</v>
      </c>
      <c r="P96" s="58">
        <f t="shared" si="147"/>
        <v>0</v>
      </c>
      <c r="Q96" s="58">
        <f t="shared" si="147"/>
        <v>0</v>
      </c>
      <c r="R96" s="58"/>
      <c r="S96" s="58">
        <f t="shared" si="147"/>
        <v>0</v>
      </c>
      <c r="T96" s="58">
        <f t="shared" si="147"/>
        <v>0</v>
      </c>
      <c r="U96" s="58"/>
      <c r="V96" s="58">
        <f t="shared" si="147"/>
        <v>0</v>
      </c>
      <c r="W96" s="58"/>
      <c r="X96" s="58">
        <f t="shared" si="147"/>
        <v>0</v>
      </c>
      <c r="Y96" s="58">
        <f t="shared" si="147"/>
        <v>0</v>
      </c>
      <c r="Z96" s="58">
        <f t="shared" si="147"/>
        <v>0</v>
      </c>
      <c r="AA96" s="58">
        <f>SUM(AA84:AA95)</f>
        <v>0</v>
      </c>
      <c r="AB96" s="58">
        <f>SUM(AB84:AB95)</f>
        <v>0</v>
      </c>
      <c r="AC96" s="58">
        <f>SUM(AC84:AC95)</f>
        <v>0</v>
      </c>
      <c r="AD96" s="58">
        <f t="shared" si="147"/>
        <v>0</v>
      </c>
      <c r="AE96" s="58">
        <f t="shared" si="147"/>
        <v>0</v>
      </c>
      <c r="AF96" s="58">
        <f t="shared" si="147"/>
        <v>0</v>
      </c>
      <c r="AG96" s="68"/>
      <c r="AH96" s="69" t="str">
        <f>IF(Y96=0,"NA",X96/Y96)</f>
        <v>NA</v>
      </c>
      <c r="AI96" s="69" t="str">
        <f>IF(Z96=0,"NA",(X96+J96+K96)/Z96)</f>
        <v>NA</v>
      </c>
      <c r="AJ96" s="69" t="str">
        <f>IFERROR(AB96/Y96,"NA")</f>
        <v>NA</v>
      </c>
      <c r="AK96" s="69" t="str">
        <f t="shared" si="145"/>
        <v>NA</v>
      </c>
      <c r="AL96" s="68" t="str">
        <f>IFERROR(L96/Z96,"NA")</f>
        <v>NA</v>
      </c>
      <c r="AM96" s="68" t="str">
        <f>IFERROR((J96+K96)/Z96,"NA")</f>
        <v>NA</v>
      </c>
      <c r="AN96" s="68" t="str">
        <f>IFERROR(AA96/Z96,"NA")</f>
        <v>NA</v>
      </c>
      <c r="AO96" s="68"/>
      <c r="AP96" s="68"/>
      <c r="AQ96" s="68"/>
      <c r="AR96" s="69" t="str">
        <f>IFERROR((H96+P96+Q96)/AA96,"NA")</f>
        <v>NA</v>
      </c>
      <c r="AS96" s="69" t="str">
        <f>IFERROR((H96+P96+Q96+T96+V96)/AA96,"NA")</f>
        <v>NA</v>
      </c>
      <c r="AT96" s="69" t="str">
        <f>IFERROR((F96+X96)/AA96,"NA")</f>
        <v>NA</v>
      </c>
      <c r="AU96" s="69" t="str">
        <f>IFERROR(X96/AA96,"NA")</f>
        <v>NA</v>
      </c>
      <c r="AV96" s="69" t="str">
        <f t="shared" si="146"/>
        <v>NA</v>
      </c>
      <c r="AW96" s="70" t="e">
        <f>(AC96+F96+G96)/Z96</f>
        <v>#DIV/0!</v>
      </c>
      <c r="AZ96" s="51"/>
      <c r="BA96" s="51"/>
      <c r="BB96" s="51"/>
    </row>
    <row r="98" spans="1:54" x14ac:dyDescent="0.2">
      <c r="A98" s="47" t="s">
        <v>150</v>
      </c>
    </row>
    <row r="99" spans="1:54" x14ac:dyDescent="0.2">
      <c r="A99" s="56"/>
      <c r="B99" s="59" t="s">
        <v>5</v>
      </c>
      <c r="C99" s="59" t="s">
        <v>6</v>
      </c>
      <c r="D99" s="59" t="s">
        <v>7</v>
      </c>
      <c r="E99" s="59" t="s">
        <v>8</v>
      </c>
      <c r="F99" s="59" t="s">
        <v>18</v>
      </c>
      <c r="G99" s="59" t="s">
        <v>19</v>
      </c>
      <c r="H99" s="59" t="s">
        <v>9</v>
      </c>
      <c r="I99" s="59"/>
      <c r="J99" s="59" t="s">
        <v>10</v>
      </c>
      <c r="K99" s="59" t="s">
        <v>11</v>
      </c>
      <c r="L99" s="59" t="s">
        <v>12</v>
      </c>
      <c r="M99" s="59" t="s">
        <v>20</v>
      </c>
      <c r="N99" s="59" t="s">
        <v>21</v>
      </c>
      <c r="O99" s="59" t="s">
        <v>74</v>
      </c>
      <c r="P99" s="59" t="s">
        <v>22</v>
      </c>
      <c r="Q99" s="59" t="s">
        <v>23</v>
      </c>
      <c r="R99" s="59"/>
      <c r="S99" s="59" t="s">
        <v>75</v>
      </c>
      <c r="T99" s="59" t="s">
        <v>27</v>
      </c>
      <c r="U99" s="59"/>
      <c r="V99" s="59" t="s">
        <v>28</v>
      </c>
      <c r="W99" s="59"/>
      <c r="X99" s="59" t="s">
        <v>29</v>
      </c>
      <c r="Y99" s="59" t="s">
        <v>4</v>
      </c>
      <c r="Z99" s="59" t="s">
        <v>13</v>
      </c>
      <c r="AA99" s="59" t="s">
        <v>26</v>
      </c>
      <c r="AB99" s="59" t="s">
        <v>30</v>
      </c>
      <c r="AC99" s="59" t="s">
        <v>31</v>
      </c>
      <c r="AD99" s="59" t="s">
        <v>24</v>
      </c>
      <c r="AE99" s="59" t="s">
        <v>25</v>
      </c>
      <c r="AF99" s="59" t="s">
        <v>76</v>
      </c>
      <c r="AG99" s="73"/>
      <c r="AH99" s="71" t="s">
        <v>14</v>
      </c>
      <c r="AI99" s="71" t="s">
        <v>15</v>
      </c>
      <c r="AJ99" s="71" t="s">
        <v>16</v>
      </c>
      <c r="AK99" s="71" t="s">
        <v>17</v>
      </c>
      <c r="AL99" s="71" t="s">
        <v>44</v>
      </c>
      <c r="AM99" s="71" t="s">
        <v>43</v>
      </c>
      <c r="AN99" s="71" t="s">
        <v>40</v>
      </c>
      <c r="AO99" s="73"/>
      <c r="AP99" s="73"/>
      <c r="AQ99" s="73"/>
      <c r="AR99" s="71" t="s">
        <v>47</v>
      </c>
      <c r="AS99" s="71" t="s">
        <v>48</v>
      </c>
      <c r="AT99" s="71" t="s">
        <v>51</v>
      </c>
      <c r="AU99" s="71" t="s">
        <v>49</v>
      </c>
      <c r="AV99" s="63" t="s">
        <v>50</v>
      </c>
      <c r="AW99" s="64" t="s">
        <v>60</v>
      </c>
    </row>
    <row r="100" spans="1:54" x14ac:dyDescent="0.2">
      <c r="A100" s="52" t="s">
        <v>124</v>
      </c>
      <c r="X100" s="49">
        <f t="shared" ref="X100:X109" si="148">B100+C100+D100+E100</f>
        <v>0</v>
      </c>
      <c r="Y100" s="49">
        <f t="shared" ref="Y100:Y109" si="149">B100+C100+D100+E100+F100+L100+P100+Q100+S100</f>
        <v>0</v>
      </c>
      <c r="Z100" s="49">
        <f t="shared" ref="Z100:Z109" si="150">B100+C100+D100+E100+F100+G100+H100+J100+K100+L100+P100+Q100+S100</f>
        <v>0</v>
      </c>
      <c r="AA100" s="49">
        <f t="shared" ref="AA100:AA109" si="151">X100+H100+F100+P100+Q100+S100</f>
        <v>0</v>
      </c>
      <c r="AB100" s="49">
        <f t="shared" ref="AB100:AB109" si="152">B100+2*C100+3*D100+4*E100</f>
        <v>0</v>
      </c>
      <c r="AC100" s="49">
        <f t="shared" ref="AC100:AC109" si="153">X100+J100+K100</f>
        <v>0</v>
      </c>
      <c r="AD100" s="49">
        <f t="shared" ref="AD100:AD109" si="154">M100+P100+T100</f>
        <v>0</v>
      </c>
      <c r="AE100" s="49">
        <f t="shared" ref="AE100:AE109" si="155">N100+Q100+V100</f>
        <v>0</v>
      </c>
      <c r="AF100" s="49">
        <f t="shared" ref="AF100:AF109" si="156">S100+O100</f>
        <v>0</v>
      </c>
      <c r="AG100" s="65"/>
      <c r="AH100" s="66" t="str">
        <f t="shared" ref="AH100:AH109" si="157">IF(Y100=0,"NA",X100/Y100)</f>
        <v>NA</v>
      </c>
      <c r="AI100" s="66" t="str">
        <f t="shared" ref="AI100:AI109" si="158">IF(Z100=0,"NA",(X100+J100+K100)/Z100)</f>
        <v>NA</v>
      </c>
      <c r="AJ100" s="66" t="str">
        <f t="shared" ref="AJ100:AJ109" si="159">IFERROR(AB100/Y100,"NA")</f>
        <v>NA</v>
      </c>
      <c r="AK100" s="66" t="str">
        <f>IFERROR(AI100+AJ100,"NA")</f>
        <v>NA</v>
      </c>
      <c r="AL100" s="65" t="str">
        <f t="shared" ref="AL100:AL109" si="160">IFERROR(L100/Z100,"NA")</f>
        <v>NA</v>
      </c>
      <c r="AM100" s="65" t="str">
        <f t="shared" ref="AM100:AM109" si="161">IFERROR((J100+K100)/Z100,"NA")</f>
        <v>NA</v>
      </c>
      <c r="AN100" s="65" t="str">
        <f t="shared" ref="AN100:AN109" si="162">IFERROR(AA100/Z100,"NA")</f>
        <v>NA</v>
      </c>
      <c r="AO100" s="65"/>
      <c r="AP100" s="65"/>
      <c r="AQ100" s="65"/>
      <c r="AR100" s="66" t="str">
        <f t="shared" ref="AR100:AR109" si="163">IFERROR((H100+P100+Q100)/AA100,"NA")</f>
        <v>NA</v>
      </c>
      <c r="AS100" s="66" t="str">
        <f t="shared" ref="AS100:AS109" si="164">IFERROR((H100+P100+Q100+T100+V100)/AA100,"NA")</f>
        <v>NA</v>
      </c>
      <c r="AT100" s="66" t="str">
        <f t="shared" ref="AT100:AT109" si="165">IFERROR((F100+X100)/AA100,"NA")</f>
        <v>NA</v>
      </c>
      <c r="AU100" s="66" t="str">
        <f t="shared" ref="AU100:AU109" si="166">IFERROR(X100/AA100,"NA")</f>
        <v>NA</v>
      </c>
      <c r="AV100" s="66" t="str">
        <f>IFERROR(AJ100-AH100,"NA")</f>
        <v>NA</v>
      </c>
      <c r="AW100" s="67" t="e">
        <f t="shared" ref="AW100:AW109" si="167">(AC100+F100+G100)/Z100</f>
        <v>#DIV/0!</v>
      </c>
    </row>
    <row r="101" spans="1:54" x14ac:dyDescent="0.2">
      <c r="A101" s="52" t="s">
        <v>125</v>
      </c>
      <c r="X101" s="49">
        <f t="shared" si="148"/>
        <v>0</v>
      </c>
      <c r="Y101" s="49">
        <f t="shared" si="149"/>
        <v>0</v>
      </c>
      <c r="Z101" s="49">
        <f t="shared" si="150"/>
        <v>0</v>
      </c>
      <c r="AA101" s="49">
        <f t="shared" si="151"/>
        <v>0</v>
      </c>
      <c r="AB101" s="49">
        <f t="shared" si="152"/>
        <v>0</v>
      </c>
      <c r="AC101" s="49">
        <f t="shared" si="153"/>
        <v>0</v>
      </c>
      <c r="AD101" s="49">
        <f t="shared" si="154"/>
        <v>0</v>
      </c>
      <c r="AE101" s="49">
        <f t="shared" si="155"/>
        <v>0</v>
      </c>
      <c r="AF101" s="49">
        <f t="shared" si="156"/>
        <v>0</v>
      </c>
      <c r="AG101" s="65"/>
      <c r="AH101" s="66" t="str">
        <f t="shared" si="157"/>
        <v>NA</v>
      </c>
      <c r="AI101" s="66" t="str">
        <f t="shared" si="158"/>
        <v>NA</v>
      </c>
      <c r="AJ101" s="66" t="str">
        <f t="shared" si="159"/>
        <v>NA</v>
      </c>
      <c r="AK101" s="66" t="str">
        <f t="shared" ref="AK101:AK112" si="168">IFERROR(AI101+AJ101,"NA")</f>
        <v>NA</v>
      </c>
      <c r="AL101" s="65" t="str">
        <f t="shared" si="160"/>
        <v>NA</v>
      </c>
      <c r="AM101" s="65" t="str">
        <f t="shared" si="161"/>
        <v>NA</v>
      </c>
      <c r="AN101" s="65" t="str">
        <f t="shared" si="162"/>
        <v>NA</v>
      </c>
      <c r="AO101" s="65"/>
      <c r="AP101" s="65"/>
      <c r="AQ101" s="65"/>
      <c r="AR101" s="66" t="str">
        <f t="shared" si="163"/>
        <v>NA</v>
      </c>
      <c r="AS101" s="66" t="str">
        <f t="shared" si="164"/>
        <v>NA</v>
      </c>
      <c r="AT101" s="66" t="str">
        <f t="shared" si="165"/>
        <v>NA</v>
      </c>
      <c r="AU101" s="66" t="str">
        <f t="shared" si="166"/>
        <v>NA</v>
      </c>
      <c r="AV101" s="66" t="str">
        <f t="shared" ref="AV101:AV112" si="169">IFERROR(AJ101-AH101,"NA")</f>
        <v>NA</v>
      </c>
      <c r="AW101" s="67" t="e">
        <f t="shared" si="167"/>
        <v>#DIV/0!</v>
      </c>
    </row>
    <row r="102" spans="1:54" x14ac:dyDescent="0.2">
      <c r="A102" s="52" t="s">
        <v>77</v>
      </c>
      <c r="X102" s="49">
        <f t="shared" si="148"/>
        <v>0</v>
      </c>
      <c r="Y102" s="49">
        <f t="shared" si="149"/>
        <v>0</v>
      </c>
      <c r="Z102" s="49">
        <f t="shared" si="150"/>
        <v>0</v>
      </c>
      <c r="AA102" s="49">
        <f t="shared" si="151"/>
        <v>0</v>
      </c>
      <c r="AB102" s="49">
        <f t="shared" si="152"/>
        <v>0</v>
      </c>
      <c r="AC102" s="49">
        <f t="shared" si="153"/>
        <v>0</v>
      </c>
      <c r="AD102" s="49">
        <f t="shared" si="154"/>
        <v>0</v>
      </c>
      <c r="AE102" s="49">
        <f t="shared" si="155"/>
        <v>0</v>
      </c>
      <c r="AF102" s="49">
        <f t="shared" si="156"/>
        <v>0</v>
      </c>
      <c r="AG102" s="65"/>
      <c r="AH102" s="66" t="str">
        <f t="shared" si="157"/>
        <v>NA</v>
      </c>
      <c r="AI102" s="66" t="str">
        <f t="shared" si="158"/>
        <v>NA</v>
      </c>
      <c r="AJ102" s="66" t="str">
        <f t="shared" si="159"/>
        <v>NA</v>
      </c>
      <c r="AK102" s="66" t="str">
        <f t="shared" si="168"/>
        <v>NA</v>
      </c>
      <c r="AL102" s="65" t="str">
        <f t="shared" si="160"/>
        <v>NA</v>
      </c>
      <c r="AM102" s="65" t="str">
        <f t="shared" si="161"/>
        <v>NA</v>
      </c>
      <c r="AN102" s="65" t="str">
        <f t="shared" si="162"/>
        <v>NA</v>
      </c>
      <c r="AO102" s="65"/>
      <c r="AP102" s="65"/>
      <c r="AQ102" s="65"/>
      <c r="AR102" s="66" t="str">
        <f t="shared" si="163"/>
        <v>NA</v>
      </c>
      <c r="AS102" s="66" t="str">
        <f t="shared" si="164"/>
        <v>NA</v>
      </c>
      <c r="AT102" s="66" t="str">
        <f t="shared" si="165"/>
        <v>NA</v>
      </c>
      <c r="AU102" s="66" t="str">
        <f t="shared" si="166"/>
        <v>NA</v>
      </c>
      <c r="AV102" s="66" t="str">
        <f t="shared" si="169"/>
        <v>NA</v>
      </c>
      <c r="AW102" s="67" t="e">
        <f t="shared" si="167"/>
        <v>#DIV/0!</v>
      </c>
    </row>
    <row r="103" spans="1:54" x14ac:dyDescent="0.2">
      <c r="A103" s="52" t="s">
        <v>68</v>
      </c>
      <c r="X103" s="49">
        <f t="shared" si="148"/>
        <v>0</v>
      </c>
      <c r="Y103" s="49">
        <f t="shared" si="149"/>
        <v>0</v>
      </c>
      <c r="Z103" s="49">
        <f t="shared" si="150"/>
        <v>0</v>
      </c>
      <c r="AA103" s="49">
        <f t="shared" si="151"/>
        <v>0</v>
      </c>
      <c r="AB103" s="49">
        <f t="shared" si="152"/>
        <v>0</v>
      </c>
      <c r="AC103" s="49">
        <f t="shared" si="153"/>
        <v>0</v>
      </c>
      <c r="AD103" s="49">
        <f t="shared" si="154"/>
        <v>0</v>
      </c>
      <c r="AE103" s="49">
        <f t="shared" si="155"/>
        <v>0</v>
      </c>
      <c r="AF103" s="49">
        <f t="shared" si="156"/>
        <v>0</v>
      </c>
      <c r="AG103" s="65"/>
      <c r="AH103" s="66" t="str">
        <f t="shared" si="157"/>
        <v>NA</v>
      </c>
      <c r="AI103" s="66" t="str">
        <f t="shared" si="158"/>
        <v>NA</v>
      </c>
      <c r="AJ103" s="66" t="str">
        <f t="shared" si="159"/>
        <v>NA</v>
      </c>
      <c r="AK103" s="66" t="str">
        <f t="shared" si="168"/>
        <v>NA</v>
      </c>
      <c r="AL103" s="65" t="str">
        <f t="shared" si="160"/>
        <v>NA</v>
      </c>
      <c r="AM103" s="65" t="str">
        <f t="shared" si="161"/>
        <v>NA</v>
      </c>
      <c r="AN103" s="65" t="str">
        <f t="shared" si="162"/>
        <v>NA</v>
      </c>
      <c r="AO103" s="65"/>
      <c r="AP103" s="65"/>
      <c r="AQ103" s="65"/>
      <c r="AR103" s="66" t="str">
        <f t="shared" si="163"/>
        <v>NA</v>
      </c>
      <c r="AS103" s="66" t="str">
        <f t="shared" si="164"/>
        <v>NA</v>
      </c>
      <c r="AT103" s="66" t="str">
        <f t="shared" si="165"/>
        <v>NA</v>
      </c>
      <c r="AU103" s="66" t="str">
        <f t="shared" si="166"/>
        <v>NA</v>
      </c>
      <c r="AV103" s="66" t="str">
        <f t="shared" si="169"/>
        <v>NA</v>
      </c>
      <c r="AW103" s="67" t="e">
        <f t="shared" si="167"/>
        <v>#DIV/0!</v>
      </c>
    </row>
    <row r="104" spans="1:54" x14ac:dyDescent="0.2">
      <c r="A104" s="52" t="s">
        <v>123</v>
      </c>
      <c r="X104" s="49">
        <f t="shared" si="148"/>
        <v>0</v>
      </c>
      <c r="Y104" s="49">
        <f t="shared" si="149"/>
        <v>0</v>
      </c>
      <c r="Z104" s="49">
        <f t="shared" si="150"/>
        <v>0</v>
      </c>
      <c r="AA104" s="49">
        <f t="shared" si="151"/>
        <v>0</v>
      </c>
      <c r="AB104" s="49">
        <f t="shared" si="152"/>
        <v>0</v>
      </c>
      <c r="AC104" s="49">
        <f t="shared" si="153"/>
        <v>0</v>
      </c>
      <c r="AD104" s="49">
        <f t="shared" si="154"/>
        <v>0</v>
      </c>
      <c r="AE104" s="49">
        <f t="shared" si="155"/>
        <v>0</v>
      </c>
      <c r="AF104" s="49">
        <f t="shared" si="156"/>
        <v>0</v>
      </c>
      <c r="AG104" s="65"/>
      <c r="AH104" s="66" t="str">
        <f t="shared" si="157"/>
        <v>NA</v>
      </c>
      <c r="AI104" s="66" t="str">
        <f t="shared" si="158"/>
        <v>NA</v>
      </c>
      <c r="AJ104" s="66" t="str">
        <f t="shared" si="159"/>
        <v>NA</v>
      </c>
      <c r="AK104" s="66" t="str">
        <f t="shared" si="168"/>
        <v>NA</v>
      </c>
      <c r="AL104" s="65" t="str">
        <f t="shared" si="160"/>
        <v>NA</v>
      </c>
      <c r="AM104" s="65" t="str">
        <f t="shared" si="161"/>
        <v>NA</v>
      </c>
      <c r="AN104" s="65" t="str">
        <f t="shared" si="162"/>
        <v>NA</v>
      </c>
      <c r="AO104" s="65"/>
      <c r="AP104" s="65"/>
      <c r="AQ104" s="65"/>
      <c r="AR104" s="66" t="str">
        <f t="shared" si="163"/>
        <v>NA</v>
      </c>
      <c r="AS104" s="66" t="str">
        <f t="shared" si="164"/>
        <v>NA</v>
      </c>
      <c r="AT104" s="66" t="str">
        <f t="shared" si="165"/>
        <v>NA</v>
      </c>
      <c r="AU104" s="66" t="str">
        <f t="shared" si="166"/>
        <v>NA</v>
      </c>
      <c r="AV104" s="66" t="str">
        <f t="shared" si="169"/>
        <v>NA</v>
      </c>
      <c r="AW104" s="67" t="e">
        <f t="shared" si="167"/>
        <v>#DIV/0!</v>
      </c>
    </row>
    <row r="105" spans="1:54" x14ac:dyDescent="0.2">
      <c r="A105" s="52" t="s">
        <v>0</v>
      </c>
      <c r="X105" s="49">
        <f t="shared" si="148"/>
        <v>0</v>
      </c>
      <c r="Y105" s="49">
        <f t="shared" si="149"/>
        <v>0</v>
      </c>
      <c r="Z105" s="49">
        <f t="shared" si="150"/>
        <v>0</v>
      </c>
      <c r="AA105" s="49">
        <f t="shared" si="151"/>
        <v>0</v>
      </c>
      <c r="AB105" s="49">
        <f t="shared" si="152"/>
        <v>0</v>
      </c>
      <c r="AC105" s="49">
        <f t="shared" si="153"/>
        <v>0</v>
      </c>
      <c r="AD105" s="49">
        <f t="shared" si="154"/>
        <v>0</v>
      </c>
      <c r="AE105" s="49">
        <f t="shared" si="155"/>
        <v>0</v>
      </c>
      <c r="AF105" s="49">
        <f t="shared" si="156"/>
        <v>0</v>
      </c>
      <c r="AG105" s="65"/>
      <c r="AH105" s="66" t="str">
        <f t="shared" si="157"/>
        <v>NA</v>
      </c>
      <c r="AI105" s="66" t="str">
        <f t="shared" si="158"/>
        <v>NA</v>
      </c>
      <c r="AJ105" s="66" t="str">
        <f t="shared" si="159"/>
        <v>NA</v>
      </c>
      <c r="AK105" s="66" t="str">
        <f t="shared" si="168"/>
        <v>NA</v>
      </c>
      <c r="AL105" s="65" t="str">
        <f t="shared" si="160"/>
        <v>NA</v>
      </c>
      <c r="AM105" s="65" t="str">
        <f t="shared" si="161"/>
        <v>NA</v>
      </c>
      <c r="AN105" s="65" t="str">
        <f t="shared" si="162"/>
        <v>NA</v>
      </c>
      <c r="AO105" s="65"/>
      <c r="AP105" s="65"/>
      <c r="AQ105" s="65"/>
      <c r="AR105" s="66" t="str">
        <f t="shared" si="163"/>
        <v>NA</v>
      </c>
      <c r="AS105" s="66" t="str">
        <f t="shared" si="164"/>
        <v>NA</v>
      </c>
      <c r="AT105" s="66" t="str">
        <f t="shared" si="165"/>
        <v>NA</v>
      </c>
      <c r="AU105" s="66" t="str">
        <f t="shared" si="166"/>
        <v>NA</v>
      </c>
      <c r="AV105" s="66" t="str">
        <f t="shared" si="169"/>
        <v>NA</v>
      </c>
      <c r="AW105" s="67" t="e">
        <f t="shared" si="167"/>
        <v>#DIV/0!</v>
      </c>
    </row>
    <row r="106" spans="1:54" x14ac:dyDescent="0.2">
      <c r="A106" s="52" t="s">
        <v>126</v>
      </c>
      <c r="X106" s="49">
        <f t="shared" si="148"/>
        <v>0</v>
      </c>
      <c r="Y106" s="49">
        <f t="shared" si="149"/>
        <v>0</v>
      </c>
      <c r="Z106" s="49">
        <f t="shared" si="150"/>
        <v>0</v>
      </c>
      <c r="AA106" s="49">
        <f t="shared" si="151"/>
        <v>0</v>
      </c>
      <c r="AB106" s="49">
        <f t="shared" si="152"/>
        <v>0</v>
      </c>
      <c r="AC106" s="49">
        <f t="shared" si="153"/>
        <v>0</v>
      </c>
      <c r="AD106" s="49">
        <f t="shared" si="154"/>
        <v>0</v>
      </c>
      <c r="AE106" s="49">
        <f t="shared" si="155"/>
        <v>0</v>
      </c>
      <c r="AF106" s="49">
        <f t="shared" si="156"/>
        <v>0</v>
      </c>
      <c r="AG106" s="65"/>
      <c r="AH106" s="66" t="str">
        <f t="shared" si="157"/>
        <v>NA</v>
      </c>
      <c r="AI106" s="66" t="str">
        <f t="shared" si="158"/>
        <v>NA</v>
      </c>
      <c r="AJ106" s="66" t="str">
        <f t="shared" si="159"/>
        <v>NA</v>
      </c>
      <c r="AK106" s="66" t="str">
        <f t="shared" si="168"/>
        <v>NA</v>
      </c>
      <c r="AL106" s="65" t="str">
        <f t="shared" si="160"/>
        <v>NA</v>
      </c>
      <c r="AM106" s="65" t="str">
        <f t="shared" si="161"/>
        <v>NA</v>
      </c>
      <c r="AN106" s="65" t="str">
        <f t="shared" si="162"/>
        <v>NA</v>
      </c>
      <c r="AO106" s="65"/>
      <c r="AP106" s="65"/>
      <c r="AQ106" s="65"/>
      <c r="AR106" s="66" t="str">
        <f t="shared" si="163"/>
        <v>NA</v>
      </c>
      <c r="AS106" s="66" t="str">
        <f t="shared" si="164"/>
        <v>NA</v>
      </c>
      <c r="AT106" s="66" t="str">
        <f t="shared" si="165"/>
        <v>NA</v>
      </c>
      <c r="AU106" s="66" t="str">
        <f t="shared" si="166"/>
        <v>NA</v>
      </c>
      <c r="AV106" s="66" t="str">
        <f t="shared" si="169"/>
        <v>NA</v>
      </c>
      <c r="AW106" s="67" t="e">
        <f t="shared" si="167"/>
        <v>#DIV/0!</v>
      </c>
    </row>
    <row r="107" spans="1:54" x14ac:dyDescent="0.2">
      <c r="A107" s="52" t="s">
        <v>65</v>
      </c>
      <c r="X107" s="49">
        <f t="shared" si="148"/>
        <v>0</v>
      </c>
      <c r="Y107" s="49">
        <f t="shared" si="149"/>
        <v>0</v>
      </c>
      <c r="Z107" s="49">
        <f t="shared" si="150"/>
        <v>0</v>
      </c>
      <c r="AA107" s="49">
        <f t="shared" si="151"/>
        <v>0</v>
      </c>
      <c r="AB107" s="49">
        <f t="shared" si="152"/>
        <v>0</v>
      </c>
      <c r="AC107" s="49">
        <f t="shared" si="153"/>
        <v>0</v>
      </c>
      <c r="AD107" s="49">
        <f t="shared" si="154"/>
        <v>0</v>
      </c>
      <c r="AE107" s="49">
        <f t="shared" si="155"/>
        <v>0</v>
      </c>
      <c r="AF107" s="49">
        <f t="shared" si="156"/>
        <v>0</v>
      </c>
      <c r="AG107" s="65"/>
      <c r="AH107" s="66" t="str">
        <f t="shared" si="157"/>
        <v>NA</v>
      </c>
      <c r="AI107" s="66" t="str">
        <f t="shared" si="158"/>
        <v>NA</v>
      </c>
      <c r="AJ107" s="66" t="str">
        <f t="shared" si="159"/>
        <v>NA</v>
      </c>
      <c r="AK107" s="66" t="str">
        <f t="shared" si="168"/>
        <v>NA</v>
      </c>
      <c r="AL107" s="65" t="str">
        <f t="shared" si="160"/>
        <v>NA</v>
      </c>
      <c r="AM107" s="65" t="str">
        <f t="shared" si="161"/>
        <v>NA</v>
      </c>
      <c r="AN107" s="65" t="str">
        <f t="shared" si="162"/>
        <v>NA</v>
      </c>
      <c r="AO107" s="65"/>
      <c r="AP107" s="65"/>
      <c r="AQ107" s="65"/>
      <c r="AR107" s="66" t="str">
        <f t="shared" si="163"/>
        <v>NA</v>
      </c>
      <c r="AS107" s="66" t="str">
        <f t="shared" si="164"/>
        <v>NA</v>
      </c>
      <c r="AT107" s="66" t="str">
        <f t="shared" si="165"/>
        <v>NA</v>
      </c>
      <c r="AU107" s="66" t="str">
        <f t="shared" si="166"/>
        <v>NA</v>
      </c>
      <c r="AV107" s="66" t="str">
        <f t="shared" si="169"/>
        <v>NA</v>
      </c>
      <c r="AW107" s="67" t="e">
        <f t="shared" si="167"/>
        <v>#DIV/0!</v>
      </c>
    </row>
    <row r="108" spans="1:54" x14ac:dyDescent="0.2">
      <c r="A108" s="52" t="s">
        <v>127</v>
      </c>
      <c r="X108" s="49">
        <f t="shared" si="148"/>
        <v>0</v>
      </c>
      <c r="Y108" s="49">
        <f t="shared" si="149"/>
        <v>0</v>
      </c>
      <c r="Z108" s="49">
        <f t="shared" si="150"/>
        <v>0</v>
      </c>
      <c r="AA108" s="49">
        <f t="shared" si="151"/>
        <v>0</v>
      </c>
      <c r="AB108" s="49">
        <f t="shared" si="152"/>
        <v>0</v>
      </c>
      <c r="AC108" s="49">
        <f t="shared" si="153"/>
        <v>0</v>
      </c>
      <c r="AD108" s="49">
        <f t="shared" si="154"/>
        <v>0</v>
      </c>
      <c r="AE108" s="49">
        <f t="shared" si="155"/>
        <v>0</v>
      </c>
      <c r="AF108" s="49">
        <f t="shared" si="156"/>
        <v>0</v>
      </c>
      <c r="AG108" s="65"/>
      <c r="AH108" s="66" t="str">
        <f t="shared" si="157"/>
        <v>NA</v>
      </c>
      <c r="AI108" s="66" t="str">
        <f t="shared" si="158"/>
        <v>NA</v>
      </c>
      <c r="AJ108" s="66" t="str">
        <f t="shared" si="159"/>
        <v>NA</v>
      </c>
      <c r="AK108" s="66" t="str">
        <f t="shared" si="168"/>
        <v>NA</v>
      </c>
      <c r="AL108" s="65" t="str">
        <f t="shared" si="160"/>
        <v>NA</v>
      </c>
      <c r="AM108" s="65" t="str">
        <f t="shared" si="161"/>
        <v>NA</v>
      </c>
      <c r="AN108" s="65" t="str">
        <f t="shared" si="162"/>
        <v>NA</v>
      </c>
      <c r="AO108" s="65"/>
      <c r="AP108" s="65"/>
      <c r="AQ108" s="65"/>
      <c r="AR108" s="66" t="str">
        <f t="shared" si="163"/>
        <v>NA</v>
      </c>
      <c r="AS108" s="66" t="str">
        <f t="shared" si="164"/>
        <v>NA</v>
      </c>
      <c r="AT108" s="66" t="str">
        <f t="shared" si="165"/>
        <v>NA</v>
      </c>
      <c r="AU108" s="66" t="str">
        <f t="shared" si="166"/>
        <v>NA</v>
      </c>
      <c r="AV108" s="66" t="str">
        <f t="shared" si="169"/>
        <v>NA</v>
      </c>
      <c r="AW108" s="67" t="e">
        <f t="shared" si="167"/>
        <v>#DIV/0!</v>
      </c>
    </row>
    <row r="109" spans="1:54" x14ac:dyDescent="0.2">
      <c r="A109" s="52" t="s">
        <v>128</v>
      </c>
      <c r="X109" s="49">
        <f t="shared" si="148"/>
        <v>0</v>
      </c>
      <c r="Y109" s="49">
        <f t="shared" si="149"/>
        <v>0</v>
      </c>
      <c r="Z109" s="49">
        <f t="shared" si="150"/>
        <v>0</v>
      </c>
      <c r="AA109" s="49">
        <f t="shared" si="151"/>
        <v>0</v>
      </c>
      <c r="AB109" s="49">
        <f t="shared" si="152"/>
        <v>0</v>
      </c>
      <c r="AC109" s="49">
        <f t="shared" si="153"/>
        <v>0</v>
      </c>
      <c r="AD109" s="49">
        <f t="shared" si="154"/>
        <v>0</v>
      </c>
      <c r="AE109" s="49">
        <f t="shared" si="155"/>
        <v>0</v>
      </c>
      <c r="AF109" s="49">
        <f t="shared" si="156"/>
        <v>0</v>
      </c>
      <c r="AG109" s="65"/>
      <c r="AH109" s="66" t="str">
        <f t="shared" si="157"/>
        <v>NA</v>
      </c>
      <c r="AI109" s="66" t="str">
        <f t="shared" si="158"/>
        <v>NA</v>
      </c>
      <c r="AJ109" s="66" t="str">
        <f t="shared" si="159"/>
        <v>NA</v>
      </c>
      <c r="AK109" s="66" t="str">
        <f t="shared" si="168"/>
        <v>NA</v>
      </c>
      <c r="AL109" s="65" t="str">
        <f t="shared" si="160"/>
        <v>NA</v>
      </c>
      <c r="AM109" s="65" t="str">
        <f t="shared" si="161"/>
        <v>NA</v>
      </c>
      <c r="AN109" s="65" t="str">
        <f t="shared" si="162"/>
        <v>NA</v>
      </c>
      <c r="AO109" s="65"/>
      <c r="AP109" s="65"/>
      <c r="AQ109" s="65"/>
      <c r="AR109" s="66" t="str">
        <f t="shared" si="163"/>
        <v>NA</v>
      </c>
      <c r="AS109" s="66" t="str">
        <f t="shared" si="164"/>
        <v>NA</v>
      </c>
      <c r="AT109" s="66" t="str">
        <f t="shared" si="165"/>
        <v>NA</v>
      </c>
      <c r="AU109" s="66" t="str">
        <f t="shared" si="166"/>
        <v>NA</v>
      </c>
      <c r="AV109" s="66" t="str">
        <f t="shared" si="169"/>
        <v>NA</v>
      </c>
      <c r="AW109" s="67" t="e">
        <f t="shared" si="167"/>
        <v>#DIV/0!</v>
      </c>
    </row>
    <row r="110" spans="1:54" x14ac:dyDescent="0.2">
      <c r="A110" s="52"/>
      <c r="AG110" s="65"/>
      <c r="AH110" s="66"/>
      <c r="AI110" s="66"/>
      <c r="AJ110" s="66"/>
      <c r="AK110" s="66"/>
      <c r="AL110" s="65"/>
      <c r="AM110" s="65"/>
      <c r="AN110" s="65"/>
      <c r="AO110" s="65"/>
      <c r="AP110" s="65"/>
      <c r="AQ110" s="65"/>
      <c r="AR110" s="66"/>
      <c r="AS110" s="66"/>
      <c r="AT110" s="66"/>
      <c r="AU110" s="66"/>
      <c r="AV110" s="66"/>
      <c r="AW110" s="67"/>
    </row>
    <row r="111" spans="1:54" x14ac:dyDescent="0.2">
      <c r="A111" s="52" t="s">
        <v>3</v>
      </c>
      <c r="X111" s="49">
        <f>B111+C111+D111+E111</f>
        <v>0</v>
      </c>
      <c r="Y111" s="49">
        <f>B111+C111+D111+E111+F111+L111+P111+Q111+S111</f>
        <v>0</v>
      </c>
      <c r="Z111" s="49">
        <f>B111+C111+D111+E111+F111+G111+H111+J111+K111+L111+P111+Q111+S111</f>
        <v>0</v>
      </c>
      <c r="AA111" s="49">
        <f>X111+H111+F111+P111+Q111+S111</f>
        <v>0</v>
      </c>
      <c r="AB111" s="49">
        <f>B111+2*C111+3*D111+4*E111</f>
        <v>0</v>
      </c>
      <c r="AC111" s="49">
        <f>X111+J111+K111</f>
        <v>0</v>
      </c>
      <c r="AD111" s="49">
        <f>M111+P111+T111</f>
        <v>0</v>
      </c>
      <c r="AE111" s="49">
        <f>N111+Q111+V111</f>
        <v>0</v>
      </c>
      <c r="AF111" s="49">
        <f>S111+O111</f>
        <v>0</v>
      </c>
      <c r="AG111" s="65"/>
      <c r="AH111" s="66" t="str">
        <f>IF(Y111=0,"NA",X111/Y111)</f>
        <v>NA</v>
      </c>
      <c r="AI111" s="66" t="str">
        <f>IF(Z111=0,"NA",(X111+J111+K111)/Z111)</f>
        <v>NA</v>
      </c>
      <c r="AJ111" s="66" t="str">
        <f>IFERROR(AB111/Y111,"NA")</f>
        <v>NA</v>
      </c>
      <c r="AK111" s="66" t="str">
        <f>IFERROR(AI111+AJ111,"NA")</f>
        <v>NA</v>
      </c>
      <c r="AL111" s="65" t="str">
        <f>IFERROR(L111/Z111,"NA")</f>
        <v>NA</v>
      </c>
      <c r="AM111" s="65" t="str">
        <f>IFERROR((J111+K111)/Z111,"NA")</f>
        <v>NA</v>
      </c>
      <c r="AN111" s="65" t="str">
        <f>IFERROR(AA111/Z111,"NA")</f>
        <v>NA</v>
      </c>
      <c r="AO111" s="65"/>
      <c r="AP111" s="65"/>
      <c r="AQ111" s="65"/>
      <c r="AR111" s="66" t="str">
        <f>IFERROR((H111+P111+Q111)/AA111,"NA")</f>
        <v>NA</v>
      </c>
      <c r="AS111" s="66" t="str">
        <f>IFERROR((H111+P111+Q111+T111+V111)/AA111,"NA")</f>
        <v>NA</v>
      </c>
      <c r="AT111" s="66" t="str">
        <f>IFERROR((F111+X111)/AA111,"NA")</f>
        <v>NA</v>
      </c>
      <c r="AU111" s="66" t="str">
        <f>IFERROR(X111/AA111,"NA")</f>
        <v>NA</v>
      </c>
      <c r="AV111" s="66" t="str">
        <f>IFERROR(AJ111-AH111,"NA")</f>
        <v>NA</v>
      </c>
      <c r="AW111" s="67" t="e">
        <f>(AC111+F111+G111)/Z111</f>
        <v>#DIV/0!</v>
      </c>
    </row>
    <row r="112" spans="1:54" s="47" customFormat="1" x14ac:dyDescent="0.2">
      <c r="A112" s="54" t="s">
        <v>32</v>
      </c>
      <c r="B112" s="58">
        <f>SUM(B100:B111)</f>
        <v>0</v>
      </c>
      <c r="C112" s="58">
        <f t="shared" ref="C112:AF112" si="170">SUM(C100:C111)</f>
        <v>0</v>
      </c>
      <c r="D112" s="58">
        <f t="shared" si="170"/>
        <v>0</v>
      </c>
      <c r="E112" s="58">
        <f t="shared" si="170"/>
        <v>0</v>
      </c>
      <c r="F112" s="58">
        <f t="shared" si="170"/>
        <v>0</v>
      </c>
      <c r="G112" s="58">
        <f t="shared" si="170"/>
        <v>0</v>
      </c>
      <c r="H112" s="58">
        <f t="shared" si="170"/>
        <v>0</v>
      </c>
      <c r="I112" s="58"/>
      <c r="J112" s="58">
        <f t="shared" si="170"/>
        <v>0</v>
      </c>
      <c r="K112" s="58">
        <f t="shared" si="170"/>
        <v>0</v>
      </c>
      <c r="L112" s="58">
        <f t="shared" si="170"/>
        <v>0</v>
      </c>
      <c r="M112" s="58">
        <f t="shared" si="170"/>
        <v>0</v>
      </c>
      <c r="N112" s="58">
        <f t="shared" si="170"/>
        <v>0</v>
      </c>
      <c r="O112" s="58">
        <f t="shared" si="170"/>
        <v>0</v>
      </c>
      <c r="P112" s="58">
        <f t="shared" si="170"/>
        <v>0</v>
      </c>
      <c r="Q112" s="58">
        <f t="shared" si="170"/>
        <v>0</v>
      </c>
      <c r="R112" s="58"/>
      <c r="S112" s="58">
        <f t="shared" si="170"/>
        <v>0</v>
      </c>
      <c r="T112" s="58">
        <f t="shared" si="170"/>
        <v>0</v>
      </c>
      <c r="U112" s="58"/>
      <c r="V112" s="58">
        <f t="shared" si="170"/>
        <v>0</v>
      </c>
      <c r="W112" s="58"/>
      <c r="X112" s="58">
        <f t="shared" si="170"/>
        <v>0</v>
      </c>
      <c r="Y112" s="58">
        <f t="shared" si="170"/>
        <v>0</v>
      </c>
      <c r="Z112" s="58">
        <f t="shared" si="170"/>
        <v>0</v>
      </c>
      <c r="AA112" s="58">
        <f>SUM(AA100:AA111)</f>
        <v>0</v>
      </c>
      <c r="AB112" s="58">
        <f>SUM(AB100:AB111)</f>
        <v>0</v>
      </c>
      <c r="AC112" s="58">
        <f>SUM(AC100:AC111)</f>
        <v>0</v>
      </c>
      <c r="AD112" s="58">
        <f t="shared" si="170"/>
        <v>0</v>
      </c>
      <c r="AE112" s="58">
        <f t="shared" si="170"/>
        <v>0</v>
      </c>
      <c r="AF112" s="58">
        <f t="shared" si="170"/>
        <v>0</v>
      </c>
      <c r="AG112" s="68"/>
      <c r="AH112" s="69" t="str">
        <f>IF(Y112=0,"NA",X112/Y112)</f>
        <v>NA</v>
      </c>
      <c r="AI112" s="69" t="str">
        <f>IF(Z112=0,"NA",(X112+J112+K112)/Z112)</f>
        <v>NA</v>
      </c>
      <c r="AJ112" s="69" t="str">
        <f>IFERROR(AB112/Y112,"NA")</f>
        <v>NA</v>
      </c>
      <c r="AK112" s="69" t="str">
        <f t="shared" si="168"/>
        <v>NA</v>
      </c>
      <c r="AL112" s="68" t="str">
        <f>IFERROR(L112/Z112,"NA")</f>
        <v>NA</v>
      </c>
      <c r="AM112" s="68" t="str">
        <f>IFERROR((J112+K112)/Z112,"NA")</f>
        <v>NA</v>
      </c>
      <c r="AN112" s="68" t="str">
        <f>IFERROR(AA112/Z112,"NA")</f>
        <v>NA</v>
      </c>
      <c r="AO112" s="68"/>
      <c r="AP112" s="68"/>
      <c r="AQ112" s="68"/>
      <c r="AR112" s="69" t="str">
        <f>IFERROR((H112+P112+Q112)/AA112,"NA")</f>
        <v>NA</v>
      </c>
      <c r="AS112" s="69" t="str">
        <f>IFERROR((H112+P112+Q112+T112+V112)/AA112,"NA")</f>
        <v>NA</v>
      </c>
      <c r="AT112" s="69" t="str">
        <f>IFERROR((F112+X112)/AA112,"NA")</f>
        <v>NA</v>
      </c>
      <c r="AU112" s="69" t="str">
        <f>IFERROR(X112/AA112,"NA")</f>
        <v>NA</v>
      </c>
      <c r="AV112" s="69" t="str">
        <f t="shared" si="169"/>
        <v>NA</v>
      </c>
      <c r="AW112" s="70" t="e">
        <f>(AC112+F112+G112)/Z112</f>
        <v>#DIV/0!</v>
      </c>
      <c r="AZ112" s="51"/>
      <c r="BA112" s="51"/>
      <c r="BB112" s="51"/>
    </row>
    <row r="114" spans="1:49" x14ac:dyDescent="0.2">
      <c r="A114" s="47" t="s">
        <v>151</v>
      </c>
    </row>
    <row r="115" spans="1:49" x14ac:dyDescent="0.2">
      <c r="A115" s="56"/>
      <c r="B115" s="59" t="s">
        <v>5</v>
      </c>
      <c r="C115" s="59" t="s">
        <v>6</v>
      </c>
      <c r="D115" s="59" t="s">
        <v>7</v>
      </c>
      <c r="E115" s="59" t="s">
        <v>8</v>
      </c>
      <c r="F115" s="59" t="s">
        <v>18</v>
      </c>
      <c r="G115" s="59" t="s">
        <v>19</v>
      </c>
      <c r="H115" s="59" t="s">
        <v>9</v>
      </c>
      <c r="I115" s="59"/>
      <c r="J115" s="59" t="s">
        <v>10</v>
      </c>
      <c r="K115" s="59" t="s">
        <v>11</v>
      </c>
      <c r="L115" s="59" t="s">
        <v>12</v>
      </c>
      <c r="M115" s="59" t="s">
        <v>20</v>
      </c>
      <c r="N115" s="59" t="s">
        <v>21</v>
      </c>
      <c r="O115" s="59" t="s">
        <v>74</v>
      </c>
      <c r="P115" s="59" t="s">
        <v>22</v>
      </c>
      <c r="Q115" s="59" t="s">
        <v>23</v>
      </c>
      <c r="R115" s="59"/>
      <c r="S115" s="59" t="s">
        <v>75</v>
      </c>
      <c r="T115" s="59" t="s">
        <v>27</v>
      </c>
      <c r="U115" s="59"/>
      <c r="V115" s="59" t="s">
        <v>28</v>
      </c>
      <c r="W115" s="59"/>
      <c r="X115" s="59" t="s">
        <v>29</v>
      </c>
      <c r="Y115" s="59" t="s">
        <v>4</v>
      </c>
      <c r="Z115" s="59" t="s">
        <v>13</v>
      </c>
      <c r="AA115" s="59" t="s">
        <v>26</v>
      </c>
      <c r="AB115" s="59" t="s">
        <v>30</v>
      </c>
      <c r="AC115" s="59" t="s">
        <v>31</v>
      </c>
      <c r="AD115" s="59" t="s">
        <v>24</v>
      </c>
      <c r="AE115" s="59" t="s">
        <v>25</v>
      </c>
      <c r="AF115" s="59" t="s">
        <v>76</v>
      </c>
      <c r="AG115" s="73"/>
      <c r="AH115" s="71" t="s">
        <v>14</v>
      </c>
      <c r="AI115" s="71" t="s">
        <v>15</v>
      </c>
      <c r="AJ115" s="71" t="s">
        <v>16</v>
      </c>
      <c r="AK115" s="71" t="s">
        <v>17</v>
      </c>
      <c r="AL115" s="71" t="s">
        <v>44</v>
      </c>
      <c r="AM115" s="71" t="s">
        <v>43</v>
      </c>
      <c r="AN115" s="71" t="s">
        <v>40</v>
      </c>
      <c r="AO115" s="73"/>
      <c r="AP115" s="73"/>
      <c r="AQ115" s="73"/>
      <c r="AR115" s="71" t="s">
        <v>47</v>
      </c>
      <c r="AS115" s="71" t="s">
        <v>48</v>
      </c>
      <c r="AT115" s="71" t="s">
        <v>51</v>
      </c>
      <c r="AU115" s="71" t="s">
        <v>49</v>
      </c>
      <c r="AV115" s="63" t="s">
        <v>50</v>
      </c>
      <c r="AW115" s="64" t="s">
        <v>60</v>
      </c>
    </row>
    <row r="116" spans="1:49" x14ac:dyDescent="0.2">
      <c r="A116" s="52" t="s">
        <v>124</v>
      </c>
      <c r="X116" s="49">
        <f t="shared" ref="X116:X125" si="171">B116+C116+D116+E116</f>
        <v>0</v>
      </c>
      <c r="Y116" s="49">
        <f t="shared" ref="Y116:Y125" si="172">B116+C116+D116+E116+F116+L116+P116+Q116+S116</f>
        <v>0</v>
      </c>
      <c r="Z116" s="49">
        <f t="shared" ref="Z116:Z125" si="173">B116+C116+D116+E116+F116+G116+H116+J116+K116+L116+P116+Q116+S116</f>
        <v>0</v>
      </c>
      <c r="AA116" s="49">
        <f t="shared" ref="AA116:AA125" si="174">X116+H116+F116+P116+Q116+S116</f>
        <v>0</v>
      </c>
      <c r="AB116" s="49">
        <f t="shared" ref="AB116:AB125" si="175">B116+2*C116+3*D116+4*E116</f>
        <v>0</v>
      </c>
      <c r="AC116" s="49">
        <f t="shared" ref="AC116:AC125" si="176">X116+J116+K116</f>
        <v>0</v>
      </c>
      <c r="AD116" s="49">
        <f t="shared" ref="AD116:AD125" si="177">M116+P116+T116</f>
        <v>0</v>
      </c>
      <c r="AE116" s="49">
        <f t="shared" ref="AE116:AE125" si="178">N116+Q116+V116</f>
        <v>0</v>
      </c>
      <c r="AF116" s="49">
        <f t="shared" ref="AF116:AF125" si="179">S116+O116</f>
        <v>0</v>
      </c>
      <c r="AG116" s="65"/>
      <c r="AH116" s="66" t="str">
        <f t="shared" ref="AH116:AH125" si="180">IF(Y116=0,"NA",X116/Y116)</f>
        <v>NA</v>
      </c>
      <c r="AI116" s="66" t="str">
        <f t="shared" ref="AI116:AI125" si="181">IF(Z116=0,"NA",(X116+J116+K116)/Z116)</f>
        <v>NA</v>
      </c>
      <c r="AJ116" s="66" t="str">
        <f t="shared" ref="AJ116:AJ125" si="182">IFERROR(AB116/Y116,"NA")</f>
        <v>NA</v>
      </c>
      <c r="AK116" s="66" t="str">
        <f>IFERROR(AI116+AJ116,"NA")</f>
        <v>NA</v>
      </c>
      <c r="AL116" s="65" t="str">
        <f t="shared" ref="AL116:AL125" si="183">IFERROR((G116+L116)/Z116,"NA")</f>
        <v>NA</v>
      </c>
      <c r="AM116" s="65" t="str">
        <f t="shared" ref="AM116:AM125" si="184">IFERROR((J116+K116)/Z116,"NA")</f>
        <v>NA</v>
      </c>
      <c r="AN116" s="65" t="str">
        <f t="shared" ref="AN116:AN125" si="185">IFERROR(AA116/Z116,"NA")</f>
        <v>NA</v>
      </c>
      <c r="AO116" s="65"/>
      <c r="AP116" s="65"/>
      <c r="AQ116" s="65"/>
      <c r="AR116" s="66" t="str">
        <f t="shared" ref="AR116:AR125" si="186">IFERROR((H116+P116+Q116)/AA116,"NA")</f>
        <v>NA</v>
      </c>
      <c r="AS116" s="66" t="str">
        <f t="shared" ref="AS116:AS125" si="187">IFERROR((H116+P116+Q116+T116+V116)/AA116,"NA")</f>
        <v>NA</v>
      </c>
      <c r="AT116" s="66" t="str">
        <f t="shared" ref="AT116:AT125" si="188">IFERROR((F116+X116)/AA116,"NA")</f>
        <v>NA</v>
      </c>
      <c r="AU116" s="66" t="str">
        <f t="shared" ref="AU116:AU125" si="189">IFERROR(X116/AA116,"NA")</f>
        <v>NA</v>
      </c>
      <c r="AV116" s="66" t="str">
        <f>IFERROR(AJ116-AH116,"NA")</f>
        <v>NA</v>
      </c>
      <c r="AW116" s="67" t="e">
        <f t="shared" ref="AW116:AW125" si="190">(AC116+F116+G116)/Z116</f>
        <v>#DIV/0!</v>
      </c>
    </row>
    <row r="117" spans="1:49" x14ac:dyDescent="0.2">
      <c r="A117" s="52" t="s">
        <v>125</v>
      </c>
      <c r="X117" s="49">
        <f t="shared" si="171"/>
        <v>0</v>
      </c>
      <c r="Y117" s="49">
        <f t="shared" si="172"/>
        <v>0</v>
      </c>
      <c r="Z117" s="49">
        <f t="shared" si="173"/>
        <v>0</v>
      </c>
      <c r="AA117" s="49">
        <f t="shared" si="174"/>
        <v>0</v>
      </c>
      <c r="AB117" s="49">
        <f t="shared" si="175"/>
        <v>0</v>
      </c>
      <c r="AC117" s="49">
        <f t="shared" si="176"/>
        <v>0</v>
      </c>
      <c r="AD117" s="49">
        <f t="shared" si="177"/>
        <v>0</v>
      </c>
      <c r="AE117" s="49">
        <f t="shared" si="178"/>
        <v>0</v>
      </c>
      <c r="AF117" s="49">
        <f t="shared" si="179"/>
        <v>0</v>
      </c>
      <c r="AG117" s="65"/>
      <c r="AH117" s="66" t="str">
        <f t="shared" si="180"/>
        <v>NA</v>
      </c>
      <c r="AI117" s="66" t="str">
        <f t="shared" si="181"/>
        <v>NA</v>
      </c>
      <c r="AJ117" s="66" t="str">
        <f t="shared" si="182"/>
        <v>NA</v>
      </c>
      <c r="AK117" s="66" t="str">
        <f t="shared" ref="AK117:AK128" si="191">IFERROR(AI117+AJ117,"NA")</f>
        <v>NA</v>
      </c>
      <c r="AL117" s="65" t="str">
        <f t="shared" si="183"/>
        <v>NA</v>
      </c>
      <c r="AM117" s="65" t="str">
        <f t="shared" si="184"/>
        <v>NA</v>
      </c>
      <c r="AN117" s="65" t="str">
        <f t="shared" si="185"/>
        <v>NA</v>
      </c>
      <c r="AO117" s="65"/>
      <c r="AP117" s="65"/>
      <c r="AQ117" s="65"/>
      <c r="AR117" s="66" t="str">
        <f t="shared" si="186"/>
        <v>NA</v>
      </c>
      <c r="AS117" s="66" t="str">
        <f t="shared" si="187"/>
        <v>NA</v>
      </c>
      <c r="AT117" s="66" t="str">
        <f t="shared" si="188"/>
        <v>NA</v>
      </c>
      <c r="AU117" s="66" t="str">
        <f t="shared" si="189"/>
        <v>NA</v>
      </c>
      <c r="AV117" s="66" t="str">
        <f t="shared" ref="AV117:AV128" si="192">IFERROR(AJ117-AH117,"NA")</f>
        <v>NA</v>
      </c>
      <c r="AW117" s="67" t="e">
        <f t="shared" si="190"/>
        <v>#DIV/0!</v>
      </c>
    </row>
    <row r="118" spans="1:49" x14ac:dyDescent="0.2">
      <c r="A118" s="52" t="s">
        <v>77</v>
      </c>
      <c r="X118" s="49">
        <f t="shared" si="171"/>
        <v>0</v>
      </c>
      <c r="Y118" s="49">
        <f t="shared" si="172"/>
        <v>0</v>
      </c>
      <c r="Z118" s="49">
        <f t="shared" si="173"/>
        <v>0</v>
      </c>
      <c r="AA118" s="49">
        <f t="shared" si="174"/>
        <v>0</v>
      </c>
      <c r="AB118" s="49">
        <f t="shared" si="175"/>
        <v>0</v>
      </c>
      <c r="AC118" s="49">
        <f t="shared" si="176"/>
        <v>0</v>
      </c>
      <c r="AD118" s="49">
        <f t="shared" si="177"/>
        <v>0</v>
      </c>
      <c r="AE118" s="49">
        <f t="shared" si="178"/>
        <v>0</v>
      </c>
      <c r="AF118" s="49">
        <f t="shared" si="179"/>
        <v>0</v>
      </c>
      <c r="AG118" s="65"/>
      <c r="AH118" s="66" t="str">
        <f t="shared" si="180"/>
        <v>NA</v>
      </c>
      <c r="AI118" s="66" t="str">
        <f t="shared" si="181"/>
        <v>NA</v>
      </c>
      <c r="AJ118" s="66" t="str">
        <f t="shared" si="182"/>
        <v>NA</v>
      </c>
      <c r="AK118" s="66" t="str">
        <f t="shared" si="191"/>
        <v>NA</v>
      </c>
      <c r="AL118" s="65" t="str">
        <f t="shared" si="183"/>
        <v>NA</v>
      </c>
      <c r="AM118" s="65" t="str">
        <f t="shared" si="184"/>
        <v>NA</v>
      </c>
      <c r="AN118" s="65" t="str">
        <f t="shared" si="185"/>
        <v>NA</v>
      </c>
      <c r="AO118" s="65"/>
      <c r="AP118" s="65"/>
      <c r="AQ118" s="65"/>
      <c r="AR118" s="66" t="str">
        <f t="shared" si="186"/>
        <v>NA</v>
      </c>
      <c r="AS118" s="66" t="str">
        <f t="shared" si="187"/>
        <v>NA</v>
      </c>
      <c r="AT118" s="66" t="str">
        <f t="shared" si="188"/>
        <v>NA</v>
      </c>
      <c r="AU118" s="66" t="str">
        <f t="shared" si="189"/>
        <v>NA</v>
      </c>
      <c r="AV118" s="66" t="str">
        <f t="shared" si="192"/>
        <v>NA</v>
      </c>
      <c r="AW118" s="67" t="e">
        <f t="shared" si="190"/>
        <v>#DIV/0!</v>
      </c>
    </row>
    <row r="119" spans="1:49" x14ac:dyDescent="0.2">
      <c r="A119" s="52" t="s">
        <v>68</v>
      </c>
      <c r="X119" s="49">
        <f t="shared" si="171"/>
        <v>0</v>
      </c>
      <c r="Y119" s="49">
        <f t="shared" si="172"/>
        <v>0</v>
      </c>
      <c r="Z119" s="49">
        <f t="shared" si="173"/>
        <v>0</v>
      </c>
      <c r="AA119" s="49">
        <f t="shared" si="174"/>
        <v>0</v>
      </c>
      <c r="AB119" s="49">
        <f t="shared" si="175"/>
        <v>0</v>
      </c>
      <c r="AC119" s="49">
        <f t="shared" si="176"/>
        <v>0</v>
      </c>
      <c r="AD119" s="49">
        <f t="shared" si="177"/>
        <v>0</v>
      </c>
      <c r="AE119" s="49">
        <f t="shared" si="178"/>
        <v>0</v>
      </c>
      <c r="AF119" s="49">
        <f t="shared" si="179"/>
        <v>0</v>
      </c>
      <c r="AG119" s="65"/>
      <c r="AH119" s="66" t="str">
        <f t="shared" si="180"/>
        <v>NA</v>
      </c>
      <c r="AI119" s="66" t="str">
        <f t="shared" si="181"/>
        <v>NA</v>
      </c>
      <c r="AJ119" s="66" t="str">
        <f t="shared" si="182"/>
        <v>NA</v>
      </c>
      <c r="AK119" s="66" t="str">
        <f t="shared" si="191"/>
        <v>NA</v>
      </c>
      <c r="AL119" s="65" t="str">
        <f t="shared" si="183"/>
        <v>NA</v>
      </c>
      <c r="AM119" s="65" t="str">
        <f t="shared" si="184"/>
        <v>NA</v>
      </c>
      <c r="AN119" s="65" t="str">
        <f t="shared" si="185"/>
        <v>NA</v>
      </c>
      <c r="AO119" s="65"/>
      <c r="AP119" s="65"/>
      <c r="AQ119" s="65"/>
      <c r="AR119" s="66" t="str">
        <f t="shared" si="186"/>
        <v>NA</v>
      </c>
      <c r="AS119" s="66" t="str">
        <f t="shared" si="187"/>
        <v>NA</v>
      </c>
      <c r="AT119" s="66" t="str">
        <f t="shared" si="188"/>
        <v>NA</v>
      </c>
      <c r="AU119" s="66" t="str">
        <f t="shared" si="189"/>
        <v>NA</v>
      </c>
      <c r="AV119" s="66" t="str">
        <f t="shared" si="192"/>
        <v>NA</v>
      </c>
      <c r="AW119" s="67" t="e">
        <f t="shared" si="190"/>
        <v>#DIV/0!</v>
      </c>
    </row>
    <row r="120" spans="1:49" x14ac:dyDescent="0.2">
      <c r="A120" s="52" t="s">
        <v>123</v>
      </c>
      <c r="X120" s="49">
        <f t="shared" si="171"/>
        <v>0</v>
      </c>
      <c r="Y120" s="49">
        <f t="shared" si="172"/>
        <v>0</v>
      </c>
      <c r="Z120" s="49">
        <f t="shared" si="173"/>
        <v>0</v>
      </c>
      <c r="AA120" s="49">
        <f t="shared" si="174"/>
        <v>0</v>
      </c>
      <c r="AB120" s="49">
        <f t="shared" si="175"/>
        <v>0</v>
      </c>
      <c r="AC120" s="49">
        <f t="shared" si="176"/>
        <v>0</v>
      </c>
      <c r="AD120" s="49">
        <f t="shared" si="177"/>
        <v>0</v>
      </c>
      <c r="AE120" s="49">
        <f t="shared" si="178"/>
        <v>0</v>
      </c>
      <c r="AF120" s="49">
        <f t="shared" si="179"/>
        <v>0</v>
      </c>
      <c r="AG120" s="65"/>
      <c r="AH120" s="66" t="str">
        <f t="shared" si="180"/>
        <v>NA</v>
      </c>
      <c r="AI120" s="66" t="str">
        <f t="shared" si="181"/>
        <v>NA</v>
      </c>
      <c r="AJ120" s="66" t="str">
        <f t="shared" si="182"/>
        <v>NA</v>
      </c>
      <c r="AK120" s="66" t="str">
        <f t="shared" si="191"/>
        <v>NA</v>
      </c>
      <c r="AL120" s="65" t="str">
        <f t="shared" si="183"/>
        <v>NA</v>
      </c>
      <c r="AM120" s="65" t="str">
        <f t="shared" si="184"/>
        <v>NA</v>
      </c>
      <c r="AN120" s="65" t="str">
        <f t="shared" si="185"/>
        <v>NA</v>
      </c>
      <c r="AO120" s="65"/>
      <c r="AP120" s="65"/>
      <c r="AQ120" s="65"/>
      <c r="AR120" s="66" t="str">
        <f t="shared" si="186"/>
        <v>NA</v>
      </c>
      <c r="AS120" s="66" t="str">
        <f t="shared" si="187"/>
        <v>NA</v>
      </c>
      <c r="AT120" s="66" t="str">
        <f t="shared" si="188"/>
        <v>NA</v>
      </c>
      <c r="AU120" s="66" t="str">
        <f t="shared" si="189"/>
        <v>NA</v>
      </c>
      <c r="AV120" s="66" t="str">
        <f t="shared" si="192"/>
        <v>NA</v>
      </c>
      <c r="AW120" s="67" t="e">
        <f t="shared" si="190"/>
        <v>#DIV/0!</v>
      </c>
    </row>
    <row r="121" spans="1:49" x14ac:dyDescent="0.2">
      <c r="A121" s="52" t="s">
        <v>0</v>
      </c>
      <c r="X121" s="49">
        <f t="shared" si="171"/>
        <v>0</v>
      </c>
      <c r="Y121" s="49">
        <f t="shared" si="172"/>
        <v>0</v>
      </c>
      <c r="Z121" s="49">
        <f t="shared" si="173"/>
        <v>0</v>
      </c>
      <c r="AA121" s="49">
        <f t="shared" si="174"/>
        <v>0</v>
      </c>
      <c r="AB121" s="49">
        <f t="shared" si="175"/>
        <v>0</v>
      </c>
      <c r="AC121" s="49">
        <f t="shared" si="176"/>
        <v>0</v>
      </c>
      <c r="AD121" s="49">
        <f t="shared" si="177"/>
        <v>0</v>
      </c>
      <c r="AE121" s="49">
        <f t="shared" si="178"/>
        <v>0</v>
      </c>
      <c r="AF121" s="49">
        <f t="shared" si="179"/>
        <v>0</v>
      </c>
      <c r="AG121" s="65"/>
      <c r="AH121" s="66" t="str">
        <f t="shared" si="180"/>
        <v>NA</v>
      </c>
      <c r="AI121" s="66" t="str">
        <f t="shared" si="181"/>
        <v>NA</v>
      </c>
      <c r="AJ121" s="66" t="str">
        <f t="shared" si="182"/>
        <v>NA</v>
      </c>
      <c r="AK121" s="66" t="str">
        <f t="shared" si="191"/>
        <v>NA</v>
      </c>
      <c r="AL121" s="65" t="str">
        <f t="shared" si="183"/>
        <v>NA</v>
      </c>
      <c r="AM121" s="65" t="str">
        <f t="shared" si="184"/>
        <v>NA</v>
      </c>
      <c r="AN121" s="65" t="str">
        <f t="shared" si="185"/>
        <v>NA</v>
      </c>
      <c r="AO121" s="65"/>
      <c r="AP121" s="65"/>
      <c r="AQ121" s="65"/>
      <c r="AR121" s="66" t="str">
        <f t="shared" si="186"/>
        <v>NA</v>
      </c>
      <c r="AS121" s="66" t="str">
        <f t="shared" si="187"/>
        <v>NA</v>
      </c>
      <c r="AT121" s="66" t="str">
        <f t="shared" si="188"/>
        <v>NA</v>
      </c>
      <c r="AU121" s="66" t="str">
        <f t="shared" si="189"/>
        <v>NA</v>
      </c>
      <c r="AV121" s="66" t="str">
        <f t="shared" si="192"/>
        <v>NA</v>
      </c>
      <c r="AW121" s="67" t="e">
        <f t="shared" si="190"/>
        <v>#DIV/0!</v>
      </c>
    </row>
    <row r="122" spans="1:49" x14ac:dyDescent="0.2">
      <c r="A122" s="52" t="s">
        <v>126</v>
      </c>
      <c r="X122" s="49">
        <f t="shared" si="171"/>
        <v>0</v>
      </c>
      <c r="Y122" s="49">
        <f t="shared" si="172"/>
        <v>0</v>
      </c>
      <c r="Z122" s="49">
        <f t="shared" si="173"/>
        <v>0</v>
      </c>
      <c r="AA122" s="49">
        <f t="shared" si="174"/>
        <v>0</v>
      </c>
      <c r="AB122" s="49">
        <f t="shared" si="175"/>
        <v>0</v>
      </c>
      <c r="AC122" s="49">
        <f t="shared" si="176"/>
        <v>0</v>
      </c>
      <c r="AD122" s="49">
        <f t="shared" si="177"/>
        <v>0</v>
      </c>
      <c r="AE122" s="49">
        <f t="shared" si="178"/>
        <v>0</v>
      </c>
      <c r="AF122" s="49">
        <f t="shared" si="179"/>
        <v>0</v>
      </c>
      <c r="AG122" s="65"/>
      <c r="AH122" s="66" t="str">
        <f t="shared" si="180"/>
        <v>NA</v>
      </c>
      <c r="AI122" s="66" t="str">
        <f t="shared" si="181"/>
        <v>NA</v>
      </c>
      <c r="AJ122" s="66" t="str">
        <f t="shared" si="182"/>
        <v>NA</v>
      </c>
      <c r="AK122" s="66" t="str">
        <f t="shared" si="191"/>
        <v>NA</v>
      </c>
      <c r="AL122" s="65" t="str">
        <f t="shared" si="183"/>
        <v>NA</v>
      </c>
      <c r="AM122" s="65" t="str">
        <f t="shared" si="184"/>
        <v>NA</v>
      </c>
      <c r="AN122" s="65" t="str">
        <f t="shared" si="185"/>
        <v>NA</v>
      </c>
      <c r="AO122" s="65"/>
      <c r="AP122" s="65"/>
      <c r="AQ122" s="65"/>
      <c r="AR122" s="66" t="str">
        <f t="shared" si="186"/>
        <v>NA</v>
      </c>
      <c r="AS122" s="66" t="str">
        <f t="shared" si="187"/>
        <v>NA</v>
      </c>
      <c r="AT122" s="66" t="str">
        <f t="shared" si="188"/>
        <v>NA</v>
      </c>
      <c r="AU122" s="66" t="str">
        <f t="shared" si="189"/>
        <v>NA</v>
      </c>
      <c r="AV122" s="66" t="str">
        <f t="shared" si="192"/>
        <v>NA</v>
      </c>
      <c r="AW122" s="67" t="e">
        <f t="shared" si="190"/>
        <v>#DIV/0!</v>
      </c>
    </row>
    <row r="123" spans="1:49" x14ac:dyDescent="0.2">
      <c r="A123" s="52" t="s">
        <v>65</v>
      </c>
      <c r="X123" s="49">
        <f t="shared" si="171"/>
        <v>0</v>
      </c>
      <c r="Y123" s="49">
        <f t="shared" si="172"/>
        <v>0</v>
      </c>
      <c r="Z123" s="49">
        <f t="shared" si="173"/>
        <v>0</v>
      </c>
      <c r="AA123" s="49">
        <f t="shared" si="174"/>
        <v>0</v>
      </c>
      <c r="AB123" s="49">
        <f t="shared" si="175"/>
        <v>0</v>
      </c>
      <c r="AC123" s="49">
        <f t="shared" si="176"/>
        <v>0</v>
      </c>
      <c r="AD123" s="49">
        <f t="shared" si="177"/>
        <v>0</v>
      </c>
      <c r="AE123" s="49">
        <f t="shared" si="178"/>
        <v>0</v>
      </c>
      <c r="AF123" s="49">
        <f t="shared" si="179"/>
        <v>0</v>
      </c>
      <c r="AG123" s="65"/>
      <c r="AH123" s="66" t="str">
        <f t="shared" si="180"/>
        <v>NA</v>
      </c>
      <c r="AI123" s="66" t="str">
        <f t="shared" si="181"/>
        <v>NA</v>
      </c>
      <c r="AJ123" s="66" t="str">
        <f t="shared" si="182"/>
        <v>NA</v>
      </c>
      <c r="AK123" s="66" t="str">
        <f t="shared" si="191"/>
        <v>NA</v>
      </c>
      <c r="AL123" s="65" t="str">
        <f t="shared" si="183"/>
        <v>NA</v>
      </c>
      <c r="AM123" s="65" t="str">
        <f t="shared" si="184"/>
        <v>NA</v>
      </c>
      <c r="AN123" s="65" t="str">
        <f t="shared" si="185"/>
        <v>NA</v>
      </c>
      <c r="AO123" s="65"/>
      <c r="AP123" s="65"/>
      <c r="AQ123" s="65"/>
      <c r="AR123" s="66" t="str">
        <f t="shared" si="186"/>
        <v>NA</v>
      </c>
      <c r="AS123" s="66" t="str">
        <f t="shared" si="187"/>
        <v>NA</v>
      </c>
      <c r="AT123" s="66" t="str">
        <f t="shared" si="188"/>
        <v>NA</v>
      </c>
      <c r="AU123" s="66" t="str">
        <f t="shared" si="189"/>
        <v>NA</v>
      </c>
      <c r="AV123" s="66" t="str">
        <f t="shared" si="192"/>
        <v>NA</v>
      </c>
      <c r="AW123" s="67" t="e">
        <f t="shared" si="190"/>
        <v>#DIV/0!</v>
      </c>
    </row>
    <row r="124" spans="1:49" x14ac:dyDescent="0.2">
      <c r="A124" s="52" t="s">
        <v>127</v>
      </c>
      <c r="X124" s="49">
        <f t="shared" si="171"/>
        <v>0</v>
      </c>
      <c r="Y124" s="49">
        <f t="shared" si="172"/>
        <v>0</v>
      </c>
      <c r="Z124" s="49">
        <f t="shared" si="173"/>
        <v>0</v>
      </c>
      <c r="AA124" s="49">
        <f t="shared" si="174"/>
        <v>0</v>
      </c>
      <c r="AB124" s="49">
        <f t="shared" si="175"/>
        <v>0</v>
      </c>
      <c r="AC124" s="49">
        <f t="shared" si="176"/>
        <v>0</v>
      </c>
      <c r="AD124" s="49">
        <f t="shared" si="177"/>
        <v>0</v>
      </c>
      <c r="AE124" s="49">
        <f t="shared" si="178"/>
        <v>0</v>
      </c>
      <c r="AF124" s="49">
        <f t="shared" si="179"/>
        <v>0</v>
      </c>
      <c r="AG124" s="65"/>
      <c r="AH124" s="66" t="str">
        <f t="shared" si="180"/>
        <v>NA</v>
      </c>
      <c r="AI124" s="66" t="str">
        <f t="shared" si="181"/>
        <v>NA</v>
      </c>
      <c r="AJ124" s="66" t="str">
        <f t="shared" si="182"/>
        <v>NA</v>
      </c>
      <c r="AK124" s="66" t="str">
        <f t="shared" si="191"/>
        <v>NA</v>
      </c>
      <c r="AL124" s="65" t="str">
        <f t="shared" si="183"/>
        <v>NA</v>
      </c>
      <c r="AM124" s="65" t="str">
        <f t="shared" si="184"/>
        <v>NA</v>
      </c>
      <c r="AN124" s="65" t="str">
        <f t="shared" si="185"/>
        <v>NA</v>
      </c>
      <c r="AO124" s="65"/>
      <c r="AP124" s="65"/>
      <c r="AQ124" s="65"/>
      <c r="AR124" s="66" t="str">
        <f t="shared" si="186"/>
        <v>NA</v>
      </c>
      <c r="AS124" s="66" t="str">
        <f t="shared" si="187"/>
        <v>NA</v>
      </c>
      <c r="AT124" s="66" t="str">
        <f t="shared" si="188"/>
        <v>NA</v>
      </c>
      <c r="AU124" s="66" t="str">
        <f t="shared" si="189"/>
        <v>NA</v>
      </c>
      <c r="AV124" s="66" t="str">
        <f t="shared" si="192"/>
        <v>NA</v>
      </c>
      <c r="AW124" s="67" t="e">
        <f t="shared" si="190"/>
        <v>#DIV/0!</v>
      </c>
    </row>
    <row r="125" spans="1:49" x14ac:dyDescent="0.2">
      <c r="A125" s="52" t="s">
        <v>128</v>
      </c>
      <c r="X125" s="49">
        <f t="shared" si="171"/>
        <v>0</v>
      </c>
      <c r="Y125" s="49">
        <f t="shared" si="172"/>
        <v>0</v>
      </c>
      <c r="Z125" s="49">
        <f t="shared" si="173"/>
        <v>0</v>
      </c>
      <c r="AA125" s="49">
        <f t="shared" si="174"/>
        <v>0</v>
      </c>
      <c r="AB125" s="49">
        <f t="shared" si="175"/>
        <v>0</v>
      </c>
      <c r="AC125" s="49">
        <f t="shared" si="176"/>
        <v>0</v>
      </c>
      <c r="AD125" s="49">
        <f t="shared" si="177"/>
        <v>0</v>
      </c>
      <c r="AE125" s="49">
        <f t="shared" si="178"/>
        <v>0</v>
      </c>
      <c r="AF125" s="49">
        <f t="shared" si="179"/>
        <v>0</v>
      </c>
      <c r="AG125" s="65"/>
      <c r="AH125" s="66" t="str">
        <f t="shared" si="180"/>
        <v>NA</v>
      </c>
      <c r="AI125" s="66" t="str">
        <f t="shared" si="181"/>
        <v>NA</v>
      </c>
      <c r="AJ125" s="66" t="str">
        <f t="shared" si="182"/>
        <v>NA</v>
      </c>
      <c r="AK125" s="66" t="str">
        <f t="shared" si="191"/>
        <v>NA</v>
      </c>
      <c r="AL125" s="65" t="str">
        <f t="shared" si="183"/>
        <v>NA</v>
      </c>
      <c r="AM125" s="65" t="str">
        <f t="shared" si="184"/>
        <v>NA</v>
      </c>
      <c r="AN125" s="65" t="str">
        <f t="shared" si="185"/>
        <v>NA</v>
      </c>
      <c r="AO125" s="65"/>
      <c r="AP125" s="65"/>
      <c r="AQ125" s="65"/>
      <c r="AR125" s="66" t="str">
        <f t="shared" si="186"/>
        <v>NA</v>
      </c>
      <c r="AS125" s="66" t="str">
        <f t="shared" si="187"/>
        <v>NA</v>
      </c>
      <c r="AT125" s="66" t="str">
        <f t="shared" si="188"/>
        <v>NA</v>
      </c>
      <c r="AU125" s="66" t="str">
        <f t="shared" si="189"/>
        <v>NA</v>
      </c>
      <c r="AV125" s="66" t="str">
        <f t="shared" si="192"/>
        <v>NA</v>
      </c>
      <c r="AW125" s="67" t="e">
        <f t="shared" si="190"/>
        <v>#DIV/0!</v>
      </c>
    </row>
    <row r="126" spans="1:49" x14ac:dyDescent="0.2">
      <c r="A126" s="52"/>
      <c r="AG126" s="65"/>
      <c r="AH126" s="66"/>
      <c r="AI126" s="66"/>
      <c r="AJ126" s="66"/>
      <c r="AK126" s="66"/>
      <c r="AL126" s="65"/>
      <c r="AM126" s="65"/>
      <c r="AN126" s="65"/>
      <c r="AO126" s="65"/>
      <c r="AP126" s="65"/>
      <c r="AQ126" s="65"/>
      <c r="AR126" s="66"/>
      <c r="AS126" s="66"/>
      <c r="AT126" s="66"/>
      <c r="AU126" s="66"/>
      <c r="AV126" s="66"/>
      <c r="AW126" s="67"/>
    </row>
    <row r="127" spans="1:49" x14ac:dyDescent="0.2">
      <c r="A127" s="52" t="s">
        <v>3</v>
      </c>
      <c r="X127" s="49">
        <f>B127+C127+D127+E127</f>
        <v>0</v>
      </c>
      <c r="Y127" s="49">
        <f>B127+C127+D127+E127+F127+L127+P127+Q127+S127</f>
        <v>0</v>
      </c>
      <c r="Z127" s="49">
        <f>B127+C127+D127+E127+F127+G127+H127+J127+K127+L127+P127+Q127+S127</f>
        <v>0</v>
      </c>
      <c r="AA127" s="49">
        <f>X127+H127+F127+P127+Q127+S127</f>
        <v>0</v>
      </c>
      <c r="AB127" s="49">
        <f>B127+2*C127+3*D127+4*E127</f>
        <v>0</v>
      </c>
      <c r="AC127" s="49">
        <f>X127+J127+K127</f>
        <v>0</v>
      </c>
      <c r="AD127" s="49">
        <f>M127+P127+T127</f>
        <v>0</v>
      </c>
      <c r="AE127" s="49">
        <f>N127+Q127+V127</f>
        <v>0</v>
      </c>
      <c r="AF127" s="49">
        <f>S127+O127</f>
        <v>0</v>
      </c>
      <c r="AG127" s="65"/>
      <c r="AH127" s="66" t="str">
        <f>IF(Y127=0,"NA",X127/Y127)</f>
        <v>NA</v>
      </c>
      <c r="AI127" s="66" t="str">
        <f>IF(Z127=0,"NA",(X127+J127+K127)/Z127)</f>
        <v>NA</v>
      </c>
      <c r="AJ127" s="66" t="str">
        <f>IFERROR(AB127/Y127,"NA")</f>
        <v>NA</v>
      </c>
      <c r="AK127" s="66" t="str">
        <f>IFERROR(AI127+AJ127,"NA")</f>
        <v>NA</v>
      </c>
      <c r="AL127" s="65" t="str">
        <f>IFERROR((G127+L127)/Z127,"NA")</f>
        <v>NA</v>
      </c>
      <c r="AM127" s="65" t="str">
        <f>IFERROR((J127+K127)/Z127,"NA")</f>
        <v>NA</v>
      </c>
      <c r="AN127" s="65" t="str">
        <f>IFERROR(AA127/Z127,"NA")</f>
        <v>NA</v>
      </c>
      <c r="AO127" s="65"/>
      <c r="AP127" s="65"/>
      <c r="AQ127" s="65"/>
      <c r="AR127" s="66" t="str">
        <f>IFERROR((H127+P127+Q127)/AA127,"NA")</f>
        <v>NA</v>
      </c>
      <c r="AS127" s="66" t="str">
        <f>IFERROR((H127+P127+Q127+T127+V127)/AA127,"NA")</f>
        <v>NA</v>
      </c>
      <c r="AT127" s="66" t="str">
        <f>IFERROR((F127+X127)/AA127,"NA")</f>
        <v>NA</v>
      </c>
      <c r="AU127" s="66" t="str">
        <f>IFERROR(X127/AA127,"NA")</f>
        <v>NA</v>
      </c>
      <c r="AV127" s="66" t="str">
        <f>IFERROR(AJ127-AH127,"NA")</f>
        <v>NA</v>
      </c>
      <c r="AW127" s="67" t="e">
        <f>(AC127+F127+G127)/Z127</f>
        <v>#DIV/0!</v>
      </c>
    </row>
    <row r="128" spans="1:49" x14ac:dyDescent="0.2">
      <c r="A128" s="54" t="s">
        <v>32</v>
      </c>
      <c r="B128" s="58">
        <f>SUM(B116:B127)</f>
        <v>0</v>
      </c>
      <c r="C128" s="58">
        <f t="shared" ref="C128:AF128" si="193">SUM(C116:C127)</f>
        <v>0</v>
      </c>
      <c r="D128" s="58">
        <f t="shared" si="193"/>
        <v>0</v>
      </c>
      <c r="E128" s="58">
        <f t="shared" si="193"/>
        <v>0</v>
      </c>
      <c r="F128" s="58">
        <f t="shared" si="193"/>
        <v>0</v>
      </c>
      <c r="G128" s="58">
        <f t="shared" si="193"/>
        <v>0</v>
      </c>
      <c r="H128" s="58">
        <f t="shared" si="193"/>
        <v>0</v>
      </c>
      <c r="I128" s="58"/>
      <c r="J128" s="58">
        <f t="shared" si="193"/>
        <v>0</v>
      </c>
      <c r="K128" s="58">
        <f t="shared" si="193"/>
        <v>0</v>
      </c>
      <c r="L128" s="58">
        <f t="shared" si="193"/>
        <v>0</v>
      </c>
      <c r="M128" s="58">
        <f t="shared" si="193"/>
        <v>0</v>
      </c>
      <c r="N128" s="58">
        <f t="shared" si="193"/>
        <v>0</v>
      </c>
      <c r="O128" s="58">
        <f t="shared" si="193"/>
        <v>0</v>
      </c>
      <c r="P128" s="58">
        <f t="shared" si="193"/>
        <v>0</v>
      </c>
      <c r="Q128" s="58">
        <f t="shared" si="193"/>
        <v>0</v>
      </c>
      <c r="R128" s="58"/>
      <c r="S128" s="58">
        <f t="shared" si="193"/>
        <v>0</v>
      </c>
      <c r="T128" s="58">
        <f t="shared" si="193"/>
        <v>0</v>
      </c>
      <c r="U128" s="58"/>
      <c r="V128" s="58">
        <f t="shared" si="193"/>
        <v>0</v>
      </c>
      <c r="W128" s="58"/>
      <c r="X128" s="58">
        <f t="shared" si="193"/>
        <v>0</v>
      </c>
      <c r="Y128" s="58">
        <f t="shared" si="193"/>
        <v>0</v>
      </c>
      <c r="Z128" s="58">
        <f t="shared" si="193"/>
        <v>0</v>
      </c>
      <c r="AA128" s="58">
        <f>SUM(AA116:AA127)</f>
        <v>0</v>
      </c>
      <c r="AB128" s="58">
        <f>SUM(AB116:AB127)</f>
        <v>0</v>
      </c>
      <c r="AC128" s="58">
        <f>SUM(AC116:AC127)</f>
        <v>0</v>
      </c>
      <c r="AD128" s="58">
        <f t="shared" si="193"/>
        <v>0</v>
      </c>
      <c r="AE128" s="58">
        <f t="shared" si="193"/>
        <v>0</v>
      </c>
      <c r="AF128" s="58">
        <f t="shared" si="193"/>
        <v>0</v>
      </c>
      <c r="AG128" s="68"/>
      <c r="AH128" s="69" t="str">
        <f>IF(Y128=0,"NA",X128/Y128)</f>
        <v>NA</v>
      </c>
      <c r="AI128" s="69" t="str">
        <f>IF(Z128=0,"NA",(X128+J128+K128)/Z128)</f>
        <v>NA</v>
      </c>
      <c r="AJ128" s="69" t="str">
        <f>IFERROR(AB128/Y128,"NA")</f>
        <v>NA</v>
      </c>
      <c r="AK128" s="69" t="str">
        <f t="shared" si="191"/>
        <v>NA</v>
      </c>
      <c r="AL128" s="68" t="str">
        <f>IFERROR((G128+L128)/Z128,"NA")</f>
        <v>NA</v>
      </c>
      <c r="AM128" s="68" t="str">
        <f>IFERROR((J128+K128)/Z128,"NA")</f>
        <v>NA</v>
      </c>
      <c r="AN128" s="68" t="str">
        <f>IFERROR(AA128/Z128,"NA")</f>
        <v>NA</v>
      </c>
      <c r="AO128" s="68"/>
      <c r="AP128" s="68"/>
      <c r="AQ128" s="68"/>
      <c r="AR128" s="69" t="str">
        <f>IFERROR((H128+P128+Q128)/AA128,"NA")</f>
        <v>NA</v>
      </c>
      <c r="AS128" s="69" t="str">
        <f>IFERROR((H128+P128+Q128+T128+V128)/AA128,"NA")</f>
        <v>NA</v>
      </c>
      <c r="AT128" s="69" t="str">
        <f>IFERROR((F128+X128)/AA128,"NA")</f>
        <v>NA</v>
      </c>
      <c r="AU128" s="69" t="str">
        <f>IFERROR(X128/AA128,"NA")</f>
        <v>NA</v>
      </c>
      <c r="AV128" s="69" t="str">
        <f t="shared" si="192"/>
        <v>NA</v>
      </c>
      <c r="AW128" s="70" t="e">
        <f>(AC128+F128+G128)/Z128</f>
        <v>#DIV/0!</v>
      </c>
    </row>
    <row r="130" spans="1:49" x14ac:dyDescent="0.2">
      <c r="A130" s="47" t="s">
        <v>152</v>
      </c>
    </row>
    <row r="131" spans="1:49" x14ac:dyDescent="0.2">
      <c r="A131" s="56"/>
      <c r="B131" s="59" t="s">
        <v>5</v>
      </c>
      <c r="C131" s="59" t="s">
        <v>6</v>
      </c>
      <c r="D131" s="59" t="s">
        <v>7</v>
      </c>
      <c r="E131" s="59" t="s">
        <v>8</v>
      </c>
      <c r="F131" s="59" t="s">
        <v>18</v>
      </c>
      <c r="G131" s="59" t="s">
        <v>19</v>
      </c>
      <c r="H131" s="59" t="s">
        <v>9</v>
      </c>
      <c r="I131" s="59"/>
      <c r="J131" s="59" t="s">
        <v>10</v>
      </c>
      <c r="K131" s="59" t="s">
        <v>11</v>
      </c>
      <c r="L131" s="59" t="s">
        <v>12</v>
      </c>
      <c r="M131" s="59" t="s">
        <v>20</v>
      </c>
      <c r="N131" s="59" t="s">
        <v>21</v>
      </c>
      <c r="O131" s="59" t="s">
        <v>74</v>
      </c>
      <c r="P131" s="59" t="s">
        <v>22</v>
      </c>
      <c r="Q131" s="59" t="s">
        <v>23</v>
      </c>
      <c r="R131" s="59"/>
      <c r="S131" s="59" t="s">
        <v>75</v>
      </c>
      <c r="T131" s="59" t="s">
        <v>27</v>
      </c>
      <c r="U131" s="59"/>
      <c r="V131" s="59" t="s">
        <v>28</v>
      </c>
      <c r="W131" s="59"/>
      <c r="X131" s="59" t="s">
        <v>29</v>
      </c>
      <c r="Y131" s="59" t="s">
        <v>4</v>
      </c>
      <c r="Z131" s="59" t="s">
        <v>13</v>
      </c>
      <c r="AA131" s="59" t="s">
        <v>26</v>
      </c>
      <c r="AB131" s="59" t="s">
        <v>30</v>
      </c>
      <c r="AC131" s="59" t="s">
        <v>31</v>
      </c>
      <c r="AD131" s="59" t="s">
        <v>24</v>
      </c>
      <c r="AE131" s="59" t="s">
        <v>25</v>
      </c>
      <c r="AF131" s="59" t="s">
        <v>76</v>
      </c>
      <c r="AG131" s="73"/>
      <c r="AH131" s="71" t="s">
        <v>14</v>
      </c>
      <c r="AI131" s="71" t="s">
        <v>15</v>
      </c>
      <c r="AJ131" s="71" t="s">
        <v>16</v>
      </c>
      <c r="AK131" s="71" t="s">
        <v>17</v>
      </c>
      <c r="AL131" s="71" t="s">
        <v>44</v>
      </c>
      <c r="AM131" s="71" t="s">
        <v>43</v>
      </c>
      <c r="AN131" s="71" t="s">
        <v>40</v>
      </c>
      <c r="AO131" s="73"/>
      <c r="AP131" s="73"/>
      <c r="AQ131" s="73"/>
      <c r="AR131" s="71" t="s">
        <v>47</v>
      </c>
      <c r="AS131" s="71" t="s">
        <v>48</v>
      </c>
      <c r="AT131" s="71" t="s">
        <v>51</v>
      </c>
      <c r="AU131" s="71" t="s">
        <v>49</v>
      </c>
      <c r="AV131" s="63" t="s">
        <v>50</v>
      </c>
      <c r="AW131" s="64" t="s">
        <v>60</v>
      </c>
    </row>
    <row r="132" spans="1:49" x14ac:dyDescent="0.2">
      <c r="A132" s="52" t="s">
        <v>124</v>
      </c>
      <c r="X132" s="49">
        <f t="shared" ref="X132:X141" si="194">B132+C132+D132+E132</f>
        <v>0</v>
      </c>
      <c r="Y132" s="49">
        <f t="shared" ref="Y132:Y141" si="195">B132+C132+D132+E132+F132+L132+P132+Q132+S132</f>
        <v>0</v>
      </c>
      <c r="Z132" s="49">
        <f t="shared" ref="Z132:Z141" si="196">B132+C132+D132+E132+F132+G132+H132+J132+K132+L132+P132+Q132+S132</f>
        <v>0</v>
      </c>
      <c r="AA132" s="49">
        <f t="shared" ref="AA132:AA141" si="197">X132+H132+F132+P132+Q132+S132</f>
        <v>0</v>
      </c>
      <c r="AB132" s="49">
        <f t="shared" ref="AB132:AB141" si="198">B132+2*C132+3*D132+4*E132</f>
        <v>0</v>
      </c>
      <c r="AC132" s="49">
        <f t="shared" ref="AC132:AC141" si="199">X132+J132+K132</f>
        <v>0</v>
      </c>
      <c r="AD132" s="49">
        <f t="shared" ref="AD132:AD141" si="200">M132+P132+T132</f>
        <v>0</v>
      </c>
      <c r="AE132" s="49">
        <f t="shared" ref="AE132:AE141" si="201">N132+Q132+V132</f>
        <v>0</v>
      </c>
      <c r="AF132" s="49">
        <f t="shared" ref="AF132:AF141" si="202">S132+O132</f>
        <v>0</v>
      </c>
      <c r="AG132" s="65"/>
      <c r="AH132" s="66" t="str">
        <f t="shared" ref="AH132:AH141" si="203">IF(Y132=0,"NA",X132/Y132)</f>
        <v>NA</v>
      </c>
      <c r="AI132" s="66" t="str">
        <f t="shared" ref="AI132:AI141" si="204">IF(Z132=0,"NA",(X132+J132+K132)/Z132)</f>
        <v>NA</v>
      </c>
      <c r="AJ132" s="66" t="str">
        <f t="shared" ref="AJ132:AJ141" si="205">IFERROR(AB132/Y132,"NA")</f>
        <v>NA</v>
      </c>
      <c r="AK132" s="66" t="str">
        <f>IFERROR(AI132+AJ132,"NA")</f>
        <v>NA</v>
      </c>
      <c r="AL132" s="65" t="str">
        <f t="shared" ref="AL132:AL141" si="206">IFERROR(L132/Z132,"NA")</f>
        <v>NA</v>
      </c>
      <c r="AM132" s="65" t="str">
        <f t="shared" ref="AM132:AM141" si="207">IFERROR((J132+K132)/Z132,"NA")</f>
        <v>NA</v>
      </c>
      <c r="AN132" s="65" t="str">
        <f t="shared" ref="AN132:AN141" si="208">IFERROR(AA132/Z132,"NA")</f>
        <v>NA</v>
      </c>
      <c r="AO132" s="65"/>
      <c r="AP132" s="65"/>
      <c r="AQ132" s="65"/>
      <c r="AR132" s="66" t="str">
        <f t="shared" ref="AR132:AR141" si="209">IFERROR((H132+P132+Q132)/AA132,"NA")</f>
        <v>NA</v>
      </c>
      <c r="AS132" s="66" t="str">
        <f t="shared" ref="AS132:AS141" si="210">IFERROR((H132+P132+Q132+T132+V132)/AA132,"NA")</f>
        <v>NA</v>
      </c>
      <c r="AT132" s="66" t="str">
        <f t="shared" ref="AT132:AT141" si="211">IFERROR((F132+X132)/AA132,"NA")</f>
        <v>NA</v>
      </c>
      <c r="AU132" s="66" t="str">
        <f t="shared" ref="AU132:AU141" si="212">IFERROR(X132/AA132,"NA")</f>
        <v>NA</v>
      </c>
      <c r="AV132" s="66" t="str">
        <f>IFERROR(AJ132-AH132,"NA")</f>
        <v>NA</v>
      </c>
      <c r="AW132" s="67" t="e">
        <f t="shared" ref="AW132:AW141" si="213">(AC132+F132+G132)/Z132</f>
        <v>#DIV/0!</v>
      </c>
    </row>
    <row r="133" spans="1:49" x14ac:dyDescent="0.2">
      <c r="A133" s="52" t="s">
        <v>125</v>
      </c>
      <c r="X133" s="49">
        <f t="shared" si="194"/>
        <v>0</v>
      </c>
      <c r="Y133" s="49">
        <f t="shared" si="195"/>
        <v>0</v>
      </c>
      <c r="Z133" s="49">
        <f t="shared" si="196"/>
        <v>0</v>
      </c>
      <c r="AA133" s="49">
        <f t="shared" si="197"/>
        <v>0</v>
      </c>
      <c r="AB133" s="49">
        <f t="shared" si="198"/>
        <v>0</v>
      </c>
      <c r="AC133" s="49">
        <f t="shared" si="199"/>
        <v>0</v>
      </c>
      <c r="AD133" s="49">
        <f t="shared" si="200"/>
        <v>0</v>
      </c>
      <c r="AE133" s="49">
        <f t="shared" si="201"/>
        <v>0</v>
      </c>
      <c r="AF133" s="49">
        <f t="shared" si="202"/>
        <v>0</v>
      </c>
      <c r="AG133" s="65"/>
      <c r="AH133" s="66" t="str">
        <f t="shared" si="203"/>
        <v>NA</v>
      </c>
      <c r="AI133" s="66" t="str">
        <f t="shared" si="204"/>
        <v>NA</v>
      </c>
      <c r="AJ133" s="66" t="str">
        <f t="shared" si="205"/>
        <v>NA</v>
      </c>
      <c r="AK133" s="66" t="str">
        <f t="shared" ref="AK133:AK144" si="214">IFERROR(AI133+AJ133,"NA")</f>
        <v>NA</v>
      </c>
      <c r="AL133" s="65" t="str">
        <f t="shared" si="206"/>
        <v>NA</v>
      </c>
      <c r="AM133" s="65" t="str">
        <f t="shared" si="207"/>
        <v>NA</v>
      </c>
      <c r="AN133" s="65" t="str">
        <f t="shared" si="208"/>
        <v>NA</v>
      </c>
      <c r="AO133" s="65"/>
      <c r="AP133" s="65"/>
      <c r="AQ133" s="65"/>
      <c r="AR133" s="66" t="str">
        <f t="shared" si="209"/>
        <v>NA</v>
      </c>
      <c r="AS133" s="66" t="str">
        <f t="shared" si="210"/>
        <v>NA</v>
      </c>
      <c r="AT133" s="66" t="str">
        <f t="shared" si="211"/>
        <v>NA</v>
      </c>
      <c r="AU133" s="66" t="str">
        <f t="shared" si="212"/>
        <v>NA</v>
      </c>
      <c r="AV133" s="66" t="str">
        <f t="shared" ref="AV133:AV144" si="215">IFERROR(AJ133-AH133,"NA")</f>
        <v>NA</v>
      </c>
      <c r="AW133" s="67" t="e">
        <f t="shared" si="213"/>
        <v>#DIV/0!</v>
      </c>
    </row>
    <row r="134" spans="1:49" x14ac:dyDescent="0.2">
      <c r="A134" s="52" t="s">
        <v>77</v>
      </c>
      <c r="X134" s="49">
        <f t="shared" si="194"/>
        <v>0</v>
      </c>
      <c r="Y134" s="49">
        <f t="shared" si="195"/>
        <v>0</v>
      </c>
      <c r="Z134" s="49">
        <f t="shared" si="196"/>
        <v>0</v>
      </c>
      <c r="AA134" s="49">
        <f t="shared" si="197"/>
        <v>0</v>
      </c>
      <c r="AB134" s="49">
        <f t="shared" si="198"/>
        <v>0</v>
      </c>
      <c r="AC134" s="49">
        <f t="shared" si="199"/>
        <v>0</v>
      </c>
      <c r="AD134" s="49">
        <f t="shared" si="200"/>
        <v>0</v>
      </c>
      <c r="AE134" s="49">
        <f t="shared" si="201"/>
        <v>0</v>
      </c>
      <c r="AF134" s="49">
        <f t="shared" si="202"/>
        <v>0</v>
      </c>
      <c r="AG134" s="65"/>
      <c r="AH134" s="66" t="str">
        <f t="shared" si="203"/>
        <v>NA</v>
      </c>
      <c r="AI134" s="66" t="str">
        <f t="shared" si="204"/>
        <v>NA</v>
      </c>
      <c r="AJ134" s="66" t="str">
        <f t="shared" si="205"/>
        <v>NA</v>
      </c>
      <c r="AK134" s="66" t="str">
        <f t="shared" si="214"/>
        <v>NA</v>
      </c>
      <c r="AL134" s="65" t="str">
        <f t="shared" si="206"/>
        <v>NA</v>
      </c>
      <c r="AM134" s="65" t="str">
        <f t="shared" si="207"/>
        <v>NA</v>
      </c>
      <c r="AN134" s="65" t="str">
        <f t="shared" si="208"/>
        <v>NA</v>
      </c>
      <c r="AO134" s="65"/>
      <c r="AP134" s="65"/>
      <c r="AQ134" s="65"/>
      <c r="AR134" s="66" t="str">
        <f t="shared" si="209"/>
        <v>NA</v>
      </c>
      <c r="AS134" s="66" t="str">
        <f t="shared" si="210"/>
        <v>NA</v>
      </c>
      <c r="AT134" s="66" t="str">
        <f t="shared" si="211"/>
        <v>NA</v>
      </c>
      <c r="AU134" s="66" t="str">
        <f t="shared" si="212"/>
        <v>NA</v>
      </c>
      <c r="AV134" s="66" t="str">
        <f t="shared" si="215"/>
        <v>NA</v>
      </c>
      <c r="AW134" s="67" t="e">
        <f t="shared" si="213"/>
        <v>#DIV/0!</v>
      </c>
    </row>
    <row r="135" spans="1:49" x14ac:dyDescent="0.2">
      <c r="A135" s="52" t="s">
        <v>68</v>
      </c>
      <c r="X135" s="49">
        <f t="shared" si="194"/>
        <v>0</v>
      </c>
      <c r="Y135" s="49">
        <f t="shared" si="195"/>
        <v>0</v>
      </c>
      <c r="Z135" s="49">
        <f t="shared" si="196"/>
        <v>0</v>
      </c>
      <c r="AA135" s="49">
        <f t="shared" si="197"/>
        <v>0</v>
      </c>
      <c r="AB135" s="49">
        <f t="shared" si="198"/>
        <v>0</v>
      </c>
      <c r="AC135" s="49">
        <f t="shared" si="199"/>
        <v>0</v>
      </c>
      <c r="AD135" s="49">
        <f t="shared" si="200"/>
        <v>0</v>
      </c>
      <c r="AE135" s="49">
        <f t="shared" si="201"/>
        <v>0</v>
      </c>
      <c r="AF135" s="49">
        <f t="shared" si="202"/>
        <v>0</v>
      </c>
      <c r="AG135" s="65"/>
      <c r="AH135" s="66" t="str">
        <f t="shared" si="203"/>
        <v>NA</v>
      </c>
      <c r="AI135" s="66" t="str">
        <f t="shared" si="204"/>
        <v>NA</v>
      </c>
      <c r="AJ135" s="66" t="str">
        <f t="shared" si="205"/>
        <v>NA</v>
      </c>
      <c r="AK135" s="66" t="str">
        <f t="shared" si="214"/>
        <v>NA</v>
      </c>
      <c r="AL135" s="65" t="str">
        <f t="shared" si="206"/>
        <v>NA</v>
      </c>
      <c r="AM135" s="65" t="str">
        <f t="shared" si="207"/>
        <v>NA</v>
      </c>
      <c r="AN135" s="65" t="str">
        <f t="shared" si="208"/>
        <v>NA</v>
      </c>
      <c r="AO135" s="65"/>
      <c r="AP135" s="65"/>
      <c r="AQ135" s="65"/>
      <c r="AR135" s="66" t="str">
        <f t="shared" si="209"/>
        <v>NA</v>
      </c>
      <c r="AS135" s="66" t="str">
        <f t="shared" si="210"/>
        <v>NA</v>
      </c>
      <c r="AT135" s="66" t="str">
        <f t="shared" si="211"/>
        <v>NA</v>
      </c>
      <c r="AU135" s="66" t="str">
        <f t="shared" si="212"/>
        <v>NA</v>
      </c>
      <c r="AV135" s="66" t="str">
        <f t="shared" si="215"/>
        <v>NA</v>
      </c>
      <c r="AW135" s="67" t="e">
        <f t="shared" si="213"/>
        <v>#DIV/0!</v>
      </c>
    </row>
    <row r="136" spans="1:49" x14ac:dyDescent="0.2">
      <c r="A136" s="52" t="s">
        <v>123</v>
      </c>
      <c r="X136" s="49">
        <f t="shared" si="194"/>
        <v>0</v>
      </c>
      <c r="Y136" s="49">
        <f t="shared" si="195"/>
        <v>0</v>
      </c>
      <c r="Z136" s="49">
        <f t="shared" si="196"/>
        <v>0</v>
      </c>
      <c r="AA136" s="49">
        <f t="shared" si="197"/>
        <v>0</v>
      </c>
      <c r="AB136" s="49">
        <f t="shared" si="198"/>
        <v>0</v>
      </c>
      <c r="AC136" s="49">
        <f t="shared" si="199"/>
        <v>0</v>
      </c>
      <c r="AD136" s="49">
        <f t="shared" si="200"/>
        <v>0</v>
      </c>
      <c r="AE136" s="49">
        <f t="shared" si="201"/>
        <v>0</v>
      </c>
      <c r="AF136" s="49">
        <f t="shared" si="202"/>
        <v>0</v>
      </c>
      <c r="AG136" s="65"/>
      <c r="AH136" s="66" t="str">
        <f t="shared" si="203"/>
        <v>NA</v>
      </c>
      <c r="AI136" s="66" t="str">
        <f t="shared" si="204"/>
        <v>NA</v>
      </c>
      <c r="AJ136" s="66" t="str">
        <f t="shared" si="205"/>
        <v>NA</v>
      </c>
      <c r="AK136" s="66" t="str">
        <f t="shared" si="214"/>
        <v>NA</v>
      </c>
      <c r="AL136" s="65" t="str">
        <f t="shared" si="206"/>
        <v>NA</v>
      </c>
      <c r="AM136" s="65" t="str">
        <f t="shared" si="207"/>
        <v>NA</v>
      </c>
      <c r="AN136" s="65" t="str">
        <f t="shared" si="208"/>
        <v>NA</v>
      </c>
      <c r="AO136" s="65"/>
      <c r="AP136" s="65"/>
      <c r="AQ136" s="65"/>
      <c r="AR136" s="66" t="str">
        <f t="shared" si="209"/>
        <v>NA</v>
      </c>
      <c r="AS136" s="66" t="str">
        <f t="shared" si="210"/>
        <v>NA</v>
      </c>
      <c r="AT136" s="66" t="str">
        <f t="shared" si="211"/>
        <v>NA</v>
      </c>
      <c r="AU136" s="66" t="str">
        <f t="shared" si="212"/>
        <v>NA</v>
      </c>
      <c r="AV136" s="66" t="str">
        <f t="shared" si="215"/>
        <v>NA</v>
      </c>
      <c r="AW136" s="67" t="e">
        <f t="shared" si="213"/>
        <v>#DIV/0!</v>
      </c>
    </row>
    <row r="137" spans="1:49" x14ac:dyDescent="0.2">
      <c r="A137" s="52" t="s">
        <v>0</v>
      </c>
      <c r="X137" s="49">
        <f t="shared" si="194"/>
        <v>0</v>
      </c>
      <c r="Y137" s="49">
        <f t="shared" si="195"/>
        <v>0</v>
      </c>
      <c r="Z137" s="49">
        <f t="shared" si="196"/>
        <v>0</v>
      </c>
      <c r="AA137" s="49">
        <f t="shared" si="197"/>
        <v>0</v>
      </c>
      <c r="AB137" s="49">
        <f t="shared" si="198"/>
        <v>0</v>
      </c>
      <c r="AC137" s="49">
        <f t="shared" si="199"/>
        <v>0</v>
      </c>
      <c r="AD137" s="49">
        <f t="shared" si="200"/>
        <v>0</v>
      </c>
      <c r="AE137" s="49">
        <f t="shared" si="201"/>
        <v>0</v>
      </c>
      <c r="AF137" s="49">
        <f t="shared" si="202"/>
        <v>0</v>
      </c>
      <c r="AG137" s="65"/>
      <c r="AH137" s="66" t="str">
        <f t="shared" si="203"/>
        <v>NA</v>
      </c>
      <c r="AI137" s="66" t="str">
        <f t="shared" si="204"/>
        <v>NA</v>
      </c>
      <c r="AJ137" s="66" t="str">
        <f t="shared" si="205"/>
        <v>NA</v>
      </c>
      <c r="AK137" s="66" t="str">
        <f t="shared" si="214"/>
        <v>NA</v>
      </c>
      <c r="AL137" s="65" t="str">
        <f t="shared" si="206"/>
        <v>NA</v>
      </c>
      <c r="AM137" s="65" t="str">
        <f t="shared" si="207"/>
        <v>NA</v>
      </c>
      <c r="AN137" s="65" t="str">
        <f t="shared" si="208"/>
        <v>NA</v>
      </c>
      <c r="AO137" s="65"/>
      <c r="AP137" s="65"/>
      <c r="AQ137" s="65"/>
      <c r="AR137" s="66" t="str">
        <f t="shared" si="209"/>
        <v>NA</v>
      </c>
      <c r="AS137" s="66" t="str">
        <f t="shared" si="210"/>
        <v>NA</v>
      </c>
      <c r="AT137" s="66" t="str">
        <f t="shared" si="211"/>
        <v>NA</v>
      </c>
      <c r="AU137" s="66" t="str">
        <f t="shared" si="212"/>
        <v>NA</v>
      </c>
      <c r="AV137" s="66" t="str">
        <f t="shared" si="215"/>
        <v>NA</v>
      </c>
      <c r="AW137" s="67" t="e">
        <f t="shared" si="213"/>
        <v>#DIV/0!</v>
      </c>
    </row>
    <row r="138" spans="1:49" x14ac:dyDescent="0.2">
      <c r="A138" s="52" t="s">
        <v>126</v>
      </c>
      <c r="X138" s="49">
        <f t="shared" si="194"/>
        <v>0</v>
      </c>
      <c r="Y138" s="49">
        <f t="shared" si="195"/>
        <v>0</v>
      </c>
      <c r="Z138" s="49">
        <f t="shared" si="196"/>
        <v>0</v>
      </c>
      <c r="AA138" s="49">
        <f t="shared" si="197"/>
        <v>0</v>
      </c>
      <c r="AB138" s="49">
        <f t="shared" si="198"/>
        <v>0</v>
      </c>
      <c r="AC138" s="49">
        <f t="shared" si="199"/>
        <v>0</v>
      </c>
      <c r="AD138" s="49">
        <f t="shared" si="200"/>
        <v>0</v>
      </c>
      <c r="AE138" s="49">
        <f t="shared" si="201"/>
        <v>0</v>
      </c>
      <c r="AF138" s="49">
        <f t="shared" si="202"/>
        <v>0</v>
      </c>
      <c r="AG138" s="65"/>
      <c r="AH138" s="66" t="str">
        <f t="shared" si="203"/>
        <v>NA</v>
      </c>
      <c r="AI138" s="66" t="str">
        <f t="shared" si="204"/>
        <v>NA</v>
      </c>
      <c r="AJ138" s="66" t="str">
        <f t="shared" si="205"/>
        <v>NA</v>
      </c>
      <c r="AK138" s="66" t="str">
        <f t="shared" si="214"/>
        <v>NA</v>
      </c>
      <c r="AL138" s="65" t="str">
        <f t="shared" si="206"/>
        <v>NA</v>
      </c>
      <c r="AM138" s="65" t="str">
        <f t="shared" si="207"/>
        <v>NA</v>
      </c>
      <c r="AN138" s="65" t="str">
        <f t="shared" si="208"/>
        <v>NA</v>
      </c>
      <c r="AO138" s="65"/>
      <c r="AP138" s="65"/>
      <c r="AQ138" s="65"/>
      <c r="AR138" s="66" t="str">
        <f t="shared" si="209"/>
        <v>NA</v>
      </c>
      <c r="AS138" s="66" t="str">
        <f t="shared" si="210"/>
        <v>NA</v>
      </c>
      <c r="AT138" s="66" t="str">
        <f t="shared" si="211"/>
        <v>NA</v>
      </c>
      <c r="AU138" s="66" t="str">
        <f t="shared" si="212"/>
        <v>NA</v>
      </c>
      <c r="AV138" s="66" t="str">
        <f t="shared" si="215"/>
        <v>NA</v>
      </c>
      <c r="AW138" s="67" t="e">
        <f t="shared" si="213"/>
        <v>#DIV/0!</v>
      </c>
    </row>
    <row r="139" spans="1:49" x14ac:dyDescent="0.2">
      <c r="A139" s="52" t="s">
        <v>65</v>
      </c>
      <c r="X139" s="49">
        <f t="shared" si="194"/>
        <v>0</v>
      </c>
      <c r="Y139" s="49">
        <f t="shared" si="195"/>
        <v>0</v>
      </c>
      <c r="Z139" s="49">
        <f t="shared" si="196"/>
        <v>0</v>
      </c>
      <c r="AA139" s="49">
        <f t="shared" si="197"/>
        <v>0</v>
      </c>
      <c r="AB139" s="49">
        <f t="shared" si="198"/>
        <v>0</v>
      </c>
      <c r="AC139" s="49">
        <f t="shared" si="199"/>
        <v>0</v>
      </c>
      <c r="AD139" s="49">
        <f t="shared" si="200"/>
        <v>0</v>
      </c>
      <c r="AE139" s="49">
        <f t="shared" si="201"/>
        <v>0</v>
      </c>
      <c r="AF139" s="49">
        <f t="shared" si="202"/>
        <v>0</v>
      </c>
      <c r="AG139" s="65"/>
      <c r="AH139" s="66" t="str">
        <f t="shared" si="203"/>
        <v>NA</v>
      </c>
      <c r="AI139" s="66" t="str">
        <f t="shared" si="204"/>
        <v>NA</v>
      </c>
      <c r="AJ139" s="66" t="str">
        <f t="shared" si="205"/>
        <v>NA</v>
      </c>
      <c r="AK139" s="66" t="str">
        <f t="shared" si="214"/>
        <v>NA</v>
      </c>
      <c r="AL139" s="65" t="str">
        <f t="shared" si="206"/>
        <v>NA</v>
      </c>
      <c r="AM139" s="65" t="str">
        <f t="shared" si="207"/>
        <v>NA</v>
      </c>
      <c r="AN139" s="65" t="str">
        <f t="shared" si="208"/>
        <v>NA</v>
      </c>
      <c r="AO139" s="65"/>
      <c r="AP139" s="65"/>
      <c r="AQ139" s="65"/>
      <c r="AR139" s="66" t="str">
        <f t="shared" si="209"/>
        <v>NA</v>
      </c>
      <c r="AS139" s="66" t="str">
        <f t="shared" si="210"/>
        <v>NA</v>
      </c>
      <c r="AT139" s="66" t="str">
        <f t="shared" si="211"/>
        <v>NA</v>
      </c>
      <c r="AU139" s="66" t="str">
        <f t="shared" si="212"/>
        <v>NA</v>
      </c>
      <c r="AV139" s="66" t="str">
        <f t="shared" si="215"/>
        <v>NA</v>
      </c>
      <c r="AW139" s="67" t="e">
        <f t="shared" si="213"/>
        <v>#DIV/0!</v>
      </c>
    </row>
    <row r="140" spans="1:49" x14ac:dyDescent="0.2">
      <c r="A140" s="52" t="s">
        <v>127</v>
      </c>
      <c r="X140" s="49">
        <f t="shared" si="194"/>
        <v>0</v>
      </c>
      <c r="Y140" s="49">
        <f t="shared" si="195"/>
        <v>0</v>
      </c>
      <c r="Z140" s="49">
        <f t="shared" si="196"/>
        <v>0</v>
      </c>
      <c r="AA140" s="49">
        <f t="shared" si="197"/>
        <v>0</v>
      </c>
      <c r="AB140" s="49">
        <f t="shared" si="198"/>
        <v>0</v>
      </c>
      <c r="AC140" s="49">
        <f t="shared" si="199"/>
        <v>0</v>
      </c>
      <c r="AD140" s="49">
        <f t="shared" si="200"/>
        <v>0</v>
      </c>
      <c r="AE140" s="49">
        <f t="shared" si="201"/>
        <v>0</v>
      </c>
      <c r="AF140" s="49">
        <f t="shared" si="202"/>
        <v>0</v>
      </c>
      <c r="AG140" s="65"/>
      <c r="AH140" s="66" t="str">
        <f t="shared" si="203"/>
        <v>NA</v>
      </c>
      <c r="AI140" s="66" t="str">
        <f t="shared" si="204"/>
        <v>NA</v>
      </c>
      <c r="AJ140" s="66" t="str">
        <f t="shared" si="205"/>
        <v>NA</v>
      </c>
      <c r="AK140" s="66" t="str">
        <f t="shared" si="214"/>
        <v>NA</v>
      </c>
      <c r="AL140" s="65" t="str">
        <f t="shared" si="206"/>
        <v>NA</v>
      </c>
      <c r="AM140" s="65" t="str">
        <f t="shared" si="207"/>
        <v>NA</v>
      </c>
      <c r="AN140" s="65" t="str">
        <f t="shared" si="208"/>
        <v>NA</v>
      </c>
      <c r="AO140" s="65"/>
      <c r="AP140" s="65"/>
      <c r="AQ140" s="65"/>
      <c r="AR140" s="66" t="str">
        <f t="shared" si="209"/>
        <v>NA</v>
      </c>
      <c r="AS140" s="66" t="str">
        <f t="shared" si="210"/>
        <v>NA</v>
      </c>
      <c r="AT140" s="66" t="str">
        <f t="shared" si="211"/>
        <v>NA</v>
      </c>
      <c r="AU140" s="66" t="str">
        <f t="shared" si="212"/>
        <v>NA</v>
      </c>
      <c r="AV140" s="66" t="str">
        <f t="shared" si="215"/>
        <v>NA</v>
      </c>
      <c r="AW140" s="67" t="e">
        <f t="shared" si="213"/>
        <v>#DIV/0!</v>
      </c>
    </row>
    <row r="141" spans="1:49" x14ac:dyDescent="0.2">
      <c r="A141" s="52" t="s">
        <v>128</v>
      </c>
      <c r="X141" s="49">
        <f t="shared" si="194"/>
        <v>0</v>
      </c>
      <c r="Y141" s="49">
        <f t="shared" si="195"/>
        <v>0</v>
      </c>
      <c r="Z141" s="49">
        <f t="shared" si="196"/>
        <v>0</v>
      </c>
      <c r="AA141" s="49">
        <f t="shared" si="197"/>
        <v>0</v>
      </c>
      <c r="AB141" s="49">
        <f t="shared" si="198"/>
        <v>0</v>
      </c>
      <c r="AC141" s="49">
        <f t="shared" si="199"/>
        <v>0</v>
      </c>
      <c r="AD141" s="49">
        <f t="shared" si="200"/>
        <v>0</v>
      </c>
      <c r="AE141" s="49">
        <f t="shared" si="201"/>
        <v>0</v>
      </c>
      <c r="AF141" s="49">
        <f t="shared" si="202"/>
        <v>0</v>
      </c>
      <c r="AG141" s="65"/>
      <c r="AH141" s="66" t="str">
        <f t="shared" si="203"/>
        <v>NA</v>
      </c>
      <c r="AI141" s="66" t="str">
        <f t="shared" si="204"/>
        <v>NA</v>
      </c>
      <c r="AJ141" s="66" t="str">
        <f t="shared" si="205"/>
        <v>NA</v>
      </c>
      <c r="AK141" s="66" t="str">
        <f t="shared" si="214"/>
        <v>NA</v>
      </c>
      <c r="AL141" s="65" t="str">
        <f t="shared" si="206"/>
        <v>NA</v>
      </c>
      <c r="AM141" s="65" t="str">
        <f t="shared" si="207"/>
        <v>NA</v>
      </c>
      <c r="AN141" s="65" t="str">
        <f t="shared" si="208"/>
        <v>NA</v>
      </c>
      <c r="AO141" s="65"/>
      <c r="AP141" s="65"/>
      <c r="AQ141" s="65"/>
      <c r="AR141" s="66" t="str">
        <f t="shared" si="209"/>
        <v>NA</v>
      </c>
      <c r="AS141" s="66" t="str">
        <f t="shared" si="210"/>
        <v>NA</v>
      </c>
      <c r="AT141" s="66" t="str">
        <f t="shared" si="211"/>
        <v>NA</v>
      </c>
      <c r="AU141" s="66" t="str">
        <f t="shared" si="212"/>
        <v>NA</v>
      </c>
      <c r="AV141" s="66" t="str">
        <f t="shared" si="215"/>
        <v>NA</v>
      </c>
      <c r="AW141" s="67" t="e">
        <f t="shared" si="213"/>
        <v>#DIV/0!</v>
      </c>
    </row>
    <row r="142" spans="1:49" x14ac:dyDescent="0.2">
      <c r="A142" s="52"/>
      <c r="AG142" s="65"/>
      <c r="AH142" s="66"/>
      <c r="AI142" s="66"/>
      <c r="AJ142" s="66"/>
      <c r="AK142" s="66"/>
      <c r="AL142" s="65"/>
      <c r="AM142" s="65"/>
      <c r="AN142" s="65"/>
      <c r="AO142" s="65"/>
      <c r="AP142" s="65"/>
      <c r="AQ142" s="65"/>
      <c r="AR142" s="66"/>
      <c r="AS142" s="66"/>
      <c r="AT142" s="66"/>
      <c r="AU142" s="66"/>
      <c r="AV142" s="66"/>
      <c r="AW142" s="67"/>
    </row>
    <row r="143" spans="1:49" x14ac:dyDescent="0.2">
      <c r="A143" s="52" t="s">
        <v>3</v>
      </c>
      <c r="X143" s="49">
        <f>B143+C143+D143+E143</f>
        <v>0</v>
      </c>
      <c r="Y143" s="49">
        <f>B143+C143+D143+E143+F143+L143+P143+Q143+S143</f>
        <v>0</v>
      </c>
      <c r="Z143" s="49">
        <f>B143+C143+D143+E143+F143+G143+H143+J143+K143+L143+P143+Q143+S143</f>
        <v>0</v>
      </c>
      <c r="AA143" s="49">
        <f>X143+H143+F143+P143+Q143+S143</f>
        <v>0</v>
      </c>
      <c r="AB143" s="49">
        <f>B143+2*C143+3*D143+4*E143</f>
        <v>0</v>
      </c>
      <c r="AC143" s="49">
        <f>X143+J143+K143</f>
        <v>0</v>
      </c>
      <c r="AD143" s="49">
        <f>M143+P143+T143</f>
        <v>0</v>
      </c>
      <c r="AE143" s="49">
        <f>N143+Q143+V143</f>
        <v>0</v>
      </c>
      <c r="AF143" s="49">
        <f>S143+O143</f>
        <v>0</v>
      </c>
      <c r="AG143" s="65"/>
      <c r="AH143" s="66" t="str">
        <f>IF(Y143=0,"NA",X143/Y143)</f>
        <v>NA</v>
      </c>
      <c r="AI143" s="66" t="str">
        <f>IF(Z143=0,"NA",(X143+J143+K143)/Z143)</f>
        <v>NA</v>
      </c>
      <c r="AJ143" s="66" t="str">
        <f>IFERROR(AB143/Y143,"NA")</f>
        <v>NA</v>
      </c>
      <c r="AK143" s="66" t="str">
        <f>IFERROR(AI143+AJ143,"NA")</f>
        <v>NA</v>
      </c>
      <c r="AL143" s="65" t="str">
        <f>IFERROR(L143/Z143,"NA")</f>
        <v>NA</v>
      </c>
      <c r="AM143" s="65" t="str">
        <f>IFERROR((J143+K143)/Z143,"NA")</f>
        <v>NA</v>
      </c>
      <c r="AN143" s="65" t="str">
        <f>IFERROR(AA143/Z143,"NA")</f>
        <v>NA</v>
      </c>
      <c r="AO143" s="65"/>
      <c r="AP143" s="65"/>
      <c r="AQ143" s="65"/>
      <c r="AR143" s="66" t="str">
        <f>IFERROR((H143+P143+Q143)/AA143,"NA")</f>
        <v>NA</v>
      </c>
      <c r="AS143" s="66" t="str">
        <f>IFERROR((H143+P143+Q143+T143+V143)/AA143,"NA")</f>
        <v>NA</v>
      </c>
      <c r="AT143" s="66" t="str">
        <f>IFERROR((F143+X143)/AA143,"NA")</f>
        <v>NA</v>
      </c>
      <c r="AU143" s="66" t="str">
        <f>IFERROR(X143/AA143,"NA")</f>
        <v>NA</v>
      </c>
      <c r="AV143" s="66" t="str">
        <f>IFERROR(AJ143-AH143,"NA")</f>
        <v>NA</v>
      </c>
      <c r="AW143" s="67" t="e">
        <f>(AC143+F143+G143)/Z143</f>
        <v>#DIV/0!</v>
      </c>
    </row>
    <row r="144" spans="1:49" x14ac:dyDescent="0.2">
      <c r="A144" s="54" t="s">
        <v>32</v>
      </c>
      <c r="B144" s="58">
        <f>SUM(B132:B143)</f>
        <v>0</v>
      </c>
      <c r="C144" s="58">
        <f t="shared" ref="C144:AF144" si="216">SUM(C132:C143)</f>
        <v>0</v>
      </c>
      <c r="D144" s="58">
        <f t="shared" si="216"/>
        <v>0</v>
      </c>
      <c r="E144" s="58">
        <f t="shared" si="216"/>
        <v>0</v>
      </c>
      <c r="F144" s="58">
        <f t="shared" si="216"/>
        <v>0</v>
      </c>
      <c r="G144" s="58">
        <f t="shared" si="216"/>
        <v>0</v>
      </c>
      <c r="H144" s="58">
        <f t="shared" si="216"/>
        <v>0</v>
      </c>
      <c r="I144" s="58"/>
      <c r="J144" s="58">
        <f t="shared" si="216"/>
        <v>0</v>
      </c>
      <c r="K144" s="58">
        <f t="shared" si="216"/>
        <v>0</v>
      </c>
      <c r="L144" s="58">
        <f t="shared" si="216"/>
        <v>0</v>
      </c>
      <c r="M144" s="58">
        <f t="shared" si="216"/>
        <v>0</v>
      </c>
      <c r="N144" s="58">
        <f t="shared" si="216"/>
        <v>0</v>
      </c>
      <c r="O144" s="58">
        <f t="shared" si="216"/>
        <v>0</v>
      </c>
      <c r="P144" s="58">
        <f t="shared" si="216"/>
        <v>0</v>
      </c>
      <c r="Q144" s="58">
        <f t="shared" si="216"/>
        <v>0</v>
      </c>
      <c r="R144" s="58"/>
      <c r="S144" s="58">
        <f t="shared" si="216"/>
        <v>0</v>
      </c>
      <c r="T144" s="58">
        <f t="shared" si="216"/>
        <v>0</v>
      </c>
      <c r="U144" s="58"/>
      <c r="V144" s="58">
        <f t="shared" si="216"/>
        <v>0</v>
      </c>
      <c r="W144" s="58"/>
      <c r="X144" s="58">
        <f t="shared" si="216"/>
        <v>0</v>
      </c>
      <c r="Y144" s="58">
        <f t="shared" si="216"/>
        <v>0</v>
      </c>
      <c r="Z144" s="58">
        <f t="shared" si="216"/>
        <v>0</v>
      </c>
      <c r="AA144" s="58">
        <f>SUM(AA132:AA143)</f>
        <v>0</v>
      </c>
      <c r="AB144" s="58">
        <f>SUM(AB132:AB143)</f>
        <v>0</v>
      </c>
      <c r="AC144" s="58">
        <f>SUM(AC132:AC143)</f>
        <v>0</v>
      </c>
      <c r="AD144" s="58">
        <f t="shared" si="216"/>
        <v>0</v>
      </c>
      <c r="AE144" s="58">
        <f t="shared" si="216"/>
        <v>0</v>
      </c>
      <c r="AF144" s="58">
        <f t="shared" si="216"/>
        <v>0</v>
      </c>
      <c r="AG144" s="68"/>
      <c r="AH144" s="69" t="str">
        <f>IF(Y144=0,"NA",X144/Y144)</f>
        <v>NA</v>
      </c>
      <c r="AI144" s="69" t="str">
        <f>IF(Z144=0,"NA",(X144+J144+K144)/Z144)</f>
        <v>NA</v>
      </c>
      <c r="AJ144" s="69" t="str">
        <f>IFERROR(AB144/Y144,"NA")</f>
        <v>NA</v>
      </c>
      <c r="AK144" s="69" t="str">
        <f t="shared" si="214"/>
        <v>NA</v>
      </c>
      <c r="AL144" s="68" t="str">
        <f>IFERROR(L144/Z144,"NA")</f>
        <v>NA</v>
      </c>
      <c r="AM144" s="68" t="str">
        <f>IFERROR((J144+K144)/Z144,"NA")</f>
        <v>NA</v>
      </c>
      <c r="AN144" s="68" t="str">
        <f>IFERROR(AA144/Z144,"NA")</f>
        <v>NA</v>
      </c>
      <c r="AO144" s="68"/>
      <c r="AP144" s="68"/>
      <c r="AQ144" s="68"/>
      <c r="AR144" s="69" t="str">
        <f>IFERROR((H144+P144+Q144)/AA144,"NA")</f>
        <v>NA</v>
      </c>
      <c r="AS144" s="69" t="str">
        <f>IFERROR((H144+P144+Q144+T144+V144)/AA144,"NA")</f>
        <v>NA</v>
      </c>
      <c r="AT144" s="69" t="str">
        <f>IFERROR((F144+X144)/AA144,"NA")</f>
        <v>NA</v>
      </c>
      <c r="AU144" s="69" t="str">
        <f>IFERROR(X144/AA144,"NA")</f>
        <v>NA</v>
      </c>
      <c r="AV144" s="69" t="str">
        <f t="shared" si="215"/>
        <v>NA</v>
      </c>
      <c r="AW144" s="70" t="e">
        <f>(AC144+F144+G144)/Z144</f>
        <v>#DIV/0!</v>
      </c>
    </row>
    <row r="146" spans="1:49" x14ac:dyDescent="0.2">
      <c r="A146" s="47" t="s">
        <v>153</v>
      </c>
    </row>
    <row r="147" spans="1:49" x14ac:dyDescent="0.2">
      <c r="A147" s="56"/>
      <c r="B147" s="59" t="s">
        <v>5</v>
      </c>
      <c r="C147" s="59" t="s">
        <v>6</v>
      </c>
      <c r="D147" s="59" t="s">
        <v>7</v>
      </c>
      <c r="E147" s="59" t="s">
        <v>8</v>
      </c>
      <c r="F147" s="59" t="s">
        <v>18</v>
      </c>
      <c r="G147" s="59" t="s">
        <v>19</v>
      </c>
      <c r="H147" s="59" t="s">
        <v>9</v>
      </c>
      <c r="I147" s="59"/>
      <c r="J147" s="59" t="s">
        <v>10</v>
      </c>
      <c r="K147" s="59" t="s">
        <v>11</v>
      </c>
      <c r="L147" s="59" t="s">
        <v>12</v>
      </c>
      <c r="M147" s="59" t="s">
        <v>20</v>
      </c>
      <c r="N147" s="59" t="s">
        <v>21</v>
      </c>
      <c r="O147" s="59" t="s">
        <v>74</v>
      </c>
      <c r="P147" s="59" t="s">
        <v>22</v>
      </c>
      <c r="Q147" s="59" t="s">
        <v>23</v>
      </c>
      <c r="R147" s="59"/>
      <c r="S147" s="59" t="s">
        <v>75</v>
      </c>
      <c r="T147" s="59" t="s">
        <v>27</v>
      </c>
      <c r="U147" s="59"/>
      <c r="V147" s="59" t="s">
        <v>28</v>
      </c>
      <c r="W147" s="59"/>
      <c r="X147" s="59" t="s">
        <v>29</v>
      </c>
      <c r="Y147" s="59" t="s">
        <v>4</v>
      </c>
      <c r="Z147" s="59" t="s">
        <v>13</v>
      </c>
      <c r="AA147" s="59" t="s">
        <v>26</v>
      </c>
      <c r="AB147" s="59" t="s">
        <v>30</v>
      </c>
      <c r="AC147" s="59" t="s">
        <v>31</v>
      </c>
      <c r="AD147" s="59" t="s">
        <v>24</v>
      </c>
      <c r="AE147" s="59" t="s">
        <v>25</v>
      </c>
      <c r="AF147" s="59" t="s">
        <v>76</v>
      </c>
      <c r="AG147" s="73"/>
      <c r="AH147" s="71" t="s">
        <v>14</v>
      </c>
      <c r="AI147" s="71" t="s">
        <v>15</v>
      </c>
      <c r="AJ147" s="71" t="s">
        <v>16</v>
      </c>
      <c r="AK147" s="71" t="s">
        <v>17</v>
      </c>
      <c r="AL147" s="71" t="s">
        <v>44</v>
      </c>
      <c r="AM147" s="71" t="s">
        <v>43</v>
      </c>
      <c r="AN147" s="71" t="s">
        <v>40</v>
      </c>
      <c r="AO147" s="73"/>
      <c r="AP147" s="73"/>
      <c r="AQ147" s="73"/>
      <c r="AR147" s="71" t="s">
        <v>47</v>
      </c>
      <c r="AS147" s="71" t="s">
        <v>48</v>
      </c>
      <c r="AT147" s="71" t="s">
        <v>51</v>
      </c>
      <c r="AU147" s="71" t="s">
        <v>49</v>
      </c>
      <c r="AV147" s="63" t="s">
        <v>50</v>
      </c>
      <c r="AW147" s="64" t="s">
        <v>60</v>
      </c>
    </row>
    <row r="148" spans="1:49" x14ac:dyDescent="0.2">
      <c r="A148" s="52" t="s">
        <v>124</v>
      </c>
      <c r="X148" s="49">
        <f t="shared" ref="X148:X157" si="217">B148+C148+D148+E148</f>
        <v>0</v>
      </c>
      <c r="Y148" s="49">
        <f t="shared" ref="Y148:Y157" si="218">B148+C148+D148+E148+F148+L148+P148+Q148+S148</f>
        <v>0</v>
      </c>
      <c r="Z148" s="49">
        <f t="shared" ref="Z148:Z157" si="219">B148+C148+D148+E148+F148+G148+H148+J148+K148+L148+P148+Q148+S148</f>
        <v>0</v>
      </c>
      <c r="AA148" s="49">
        <f t="shared" ref="AA148:AA157" si="220">X148+H148+F148+P148+Q148+S148</f>
        <v>0</v>
      </c>
      <c r="AB148" s="49">
        <f t="shared" ref="AB148:AB157" si="221">B148+2*C148+3*D148+4*E148</f>
        <v>0</v>
      </c>
      <c r="AC148" s="49">
        <f t="shared" ref="AC148:AC157" si="222">X148+J148+K148</f>
        <v>0</v>
      </c>
      <c r="AD148" s="49">
        <f t="shared" ref="AD148:AD157" si="223">M148+P148+T148</f>
        <v>0</v>
      </c>
      <c r="AE148" s="49">
        <f t="shared" ref="AE148:AE157" si="224">N148+Q148+V148</f>
        <v>0</v>
      </c>
      <c r="AF148" s="49">
        <f t="shared" ref="AF148:AF157" si="225">S148+O148</f>
        <v>0</v>
      </c>
      <c r="AG148" s="65"/>
      <c r="AH148" s="66" t="str">
        <f t="shared" ref="AH148:AH157" si="226">IF(Y148=0,"NA",X148/Y148)</f>
        <v>NA</v>
      </c>
      <c r="AI148" s="66" t="str">
        <f t="shared" ref="AI148:AI157" si="227">IF(Z148=0,"NA",(X148+J148+K148)/Z148)</f>
        <v>NA</v>
      </c>
      <c r="AJ148" s="66" t="str">
        <f t="shared" ref="AJ148:AJ157" si="228">IFERROR(AB148/Y148,"NA")</f>
        <v>NA</v>
      </c>
      <c r="AK148" s="66" t="str">
        <f>IFERROR(AI148+AJ148,"NA")</f>
        <v>NA</v>
      </c>
      <c r="AL148" s="65" t="str">
        <f t="shared" ref="AL148:AL157" si="229">IFERROR(L148/Z148,"NA")</f>
        <v>NA</v>
      </c>
      <c r="AM148" s="65" t="str">
        <f t="shared" ref="AM148:AM157" si="230">IFERROR((J148+K148)/Z148,"NA")</f>
        <v>NA</v>
      </c>
      <c r="AN148" s="65" t="str">
        <f t="shared" ref="AN148:AN157" si="231">IFERROR(AA148/Z148,"NA")</f>
        <v>NA</v>
      </c>
      <c r="AO148" s="65"/>
      <c r="AP148" s="65"/>
      <c r="AQ148" s="65"/>
      <c r="AR148" s="66" t="str">
        <f t="shared" ref="AR148:AR157" si="232">IFERROR((H148+P148+Q148)/AA148,"NA")</f>
        <v>NA</v>
      </c>
      <c r="AS148" s="66" t="str">
        <f t="shared" ref="AS148:AS157" si="233">IFERROR((H148+P148+Q148+T148+V148)/AA148,"NA")</f>
        <v>NA</v>
      </c>
      <c r="AT148" s="66" t="str">
        <f t="shared" ref="AT148:AT157" si="234">IFERROR((F148+X148)/AA148,"NA")</f>
        <v>NA</v>
      </c>
      <c r="AU148" s="66" t="str">
        <f t="shared" ref="AU148:AU157" si="235">IFERROR(X148/AA148,"NA")</f>
        <v>NA</v>
      </c>
      <c r="AV148" s="66" t="str">
        <f>IFERROR(AJ148-AH148,"NA")</f>
        <v>NA</v>
      </c>
      <c r="AW148" s="67" t="e">
        <f t="shared" ref="AW148:AW157" si="236">(AC148+F148+G148)/Z148</f>
        <v>#DIV/0!</v>
      </c>
    </row>
    <row r="149" spans="1:49" x14ac:dyDescent="0.2">
      <c r="A149" s="52" t="s">
        <v>125</v>
      </c>
      <c r="X149" s="49">
        <f t="shared" si="217"/>
        <v>0</v>
      </c>
      <c r="Y149" s="49">
        <f t="shared" si="218"/>
        <v>0</v>
      </c>
      <c r="Z149" s="49">
        <f t="shared" si="219"/>
        <v>0</v>
      </c>
      <c r="AA149" s="49">
        <f t="shared" si="220"/>
        <v>0</v>
      </c>
      <c r="AB149" s="49">
        <f t="shared" si="221"/>
        <v>0</v>
      </c>
      <c r="AC149" s="49">
        <f t="shared" si="222"/>
        <v>0</v>
      </c>
      <c r="AD149" s="49">
        <f t="shared" si="223"/>
        <v>0</v>
      </c>
      <c r="AE149" s="49">
        <f t="shared" si="224"/>
        <v>0</v>
      </c>
      <c r="AF149" s="49">
        <f t="shared" si="225"/>
        <v>0</v>
      </c>
      <c r="AG149" s="65"/>
      <c r="AH149" s="66" t="str">
        <f t="shared" si="226"/>
        <v>NA</v>
      </c>
      <c r="AI149" s="66" t="str">
        <f t="shared" si="227"/>
        <v>NA</v>
      </c>
      <c r="AJ149" s="66" t="str">
        <f t="shared" si="228"/>
        <v>NA</v>
      </c>
      <c r="AK149" s="66" t="str">
        <f t="shared" ref="AK149:AK160" si="237">IFERROR(AI149+AJ149,"NA")</f>
        <v>NA</v>
      </c>
      <c r="AL149" s="65" t="str">
        <f t="shared" si="229"/>
        <v>NA</v>
      </c>
      <c r="AM149" s="65" t="str">
        <f t="shared" si="230"/>
        <v>NA</v>
      </c>
      <c r="AN149" s="65" t="str">
        <f t="shared" si="231"/>
        <v>NA</v>
      </c>
      <c r="AO149" s="65"/>
      <c r="AP149" s="65"/>
      <c r="AQ149" s="65"/>
      <c r="AR149" s="66" t="str">
        <f t="shared" si="232"/>
        <v>NA</v>
      </c>
      <c r="AS149" s="66" t="str">
        <f t="shared" si="233"/>
        <v>NA</v>
      </c>
      <c r="AT149" s="66" t="str">
        <f t="shared" si="234"/>
        <v>NA</v>
      </c>
      <c r="AU149" s="66" t="str">
        <f t="shared" si="235"/>
        <v>NA</v>
      </c>
      <c r="AV149" s="66" t="str">
        <f t="shared" ref="AV149:AV160" si="238">IFERROR(AJ149-AH149,"NA")</f>
        <v>NA</v>
      </c>
      <c r="AW149" s="67" t="e">
        <f t="shared" si="236"/>
        <v>#DIV/0!</v>
      </c>
    </row>
    <row r="150" spans="1:49" x14ac:dyDescent="0.2">
      <c r="A150" s="52" t="s">
        <v>77</v>
      </c>
      <c r="X150" s="49">
        <f t="shared" si="217"/>
        <v>0</v>
      </c>
      <c r="Y150" s="49">
        <f t="shared" si="218"/>
        <v>0</v>
      </c>
      <c r="Z150" s="49">
        <f t="shared" si="219"/>
        <v>0</v>
      </c>
      <c r="AA150" s="49">
        <f t="shared" si="220"/>
        <v>0</v>
      </c>
      <c r="AB150" s="49">
        <f t="shared" si="221"/>
        <v>0</v>
      </c>
      <c r="AC150" s="49">
        <f t="shared" si="222"/>
        <v>0</v>
      </c>
      <c r="AD150" s="49">
        <f t="shared" si="223"/>
        <v>0</v>
      </c>
      <c r="AE150" s="49">
        <f t="shared" si="224"/>
        <v>0</v>
      </c>
      <c r="AF150" s="49">
        <f t="shared" si="225"/>
        <v>0</v>
      </c>
      <c r="AG150" s="65"/>
      <c r="AH150" s="66" t="str">
        <f t="shared" si="226"/>
        <v>NA</v>
      </c>
      <c r="AI150" s="66" t="str">
        <f t="shared" si="227"/>
        <v>NA</v>
      </c>
      <c r="AJ150" s="66" t="str">
        <f t="shared" si="228"/>
        <v>NA</v>
      </c>
      <c r="AK150" s="66" t="str">
        <f t="shared" si="237"/>
        <v>NA</v>
      </c>
      <c r="AL150" s="65" t="str">
        <f t="shared" si="229"/>
        <v>NA</v>
      </c>
      <c r="AM150" s="65" t="str">
        <f t="shared" si="230"/>
        <v>NA</v>
      </c>
      <c r="AN150" s="65" t="str">
        <f t="shared" si="231"/>
        <v>NA</v>
      </c>
      <c r="AO150" s="65"/>
      <c r="AP150" s="65"/>
      <c r="AQ150" s="65"/>
      <c r="AR150" s="66" t="str">
        <f t="shared" si="232"/>
        <v>NA</v>
      </c>
      <c r="AS150" s="66" t="str">
        <f t="shared" si="233"/>
        <v>NA</v>
      </c>
      <c r="AT150" s="66" t="str">
        <f t="shared" si="234"/>
        <v>NA</v>
      </c>
      <c r="AU150" s="66" t="str">
        <f t="shared" si="235"/>
        <v>NA</v>
      </c>
      <c r="AV150" s="66" t="str">
        <f t="shared" si="238"/>
        <v>NA</v>
      </c>
      <c r="AW150" s="67" t="e">
        <f t="shared" si="236"/>
        <v>#DIV/0!</v>
      </c>
    </row>
    <row r="151" spans="1:49" x14ac:dyDescent="0.2">
      <c r="A151" s="52" t="s">
        <v>68</v>
      </c>
      <c r="X151" s="49">
        <f t="shared" si="217"/>
        <v>0</v>
      </c>
      <c r="Y151" s="49">
        <f t="shared" si="218"/>
        <v>0</v>
      </c>
      <c r="Z151" s="49">
        <f t="shared" si="219"/>
        <v>0</v>
      </c>
      <c r="AA151" s="49">
        <f t="shared" si="220"/>
        <v>0</v>
      </c>
      <c r="AB151" s="49">
        <f t="shared" si="221"/>
        <v>0</v>
      </c>
      <c r="AC151" s="49">
        <f t="shared" si="222"/>
        <v>0</v>
      </c>
      <c r="AD151" s="49">
        <f t="shared" si="223"/>
        <v>0</v>
      </c>
      <c r="AE151" s="49">
        <f t="shared" si="224"/>
        <v>0</v>
      </c>
      <c r="AF151" s="49">
        <f t="shared" si="225"/>
        <v>0</v>
      </c>
      <c r="AG151" s="65"/>
      <c r="AH151" s="66" t="str">
        <f t="shared" si="226"/>
        <v>NA</v>
      </c>
      <c r="AI151" s="66" t="str">
        <f t="shared" si="227"/>
        <v>NA</v>
      </c>
      <c r="AJ151" s="66" t="str">
        <f t="shared" si="228"/>
        <v>NA</v>
      </c>
      <c r="AK151" s="66" t="str">
        <f t="shared" si="237"/>
        <v>NA</v>
      </c>
      <c r="AL151" s="65" t="str">
        <f t="shared" si="229"/>
        <v>NA</v>
      </c>
      <c r="AM151" s="65" t="str">
        <f t="shared" si="230"/>
        <v>NA</v>
      </c>
      <c r="AN151" s="65" t="str">
        <f t="shared" si="231"/>
        <v>NA</v>
      </c>
      <c r="AO151" s="65"/>
      <c r="AP151" s="65"/>
      <c r="AQ151" s="65"/>
      <c r="AR151" s="66" t="str">
        <f t="shared" si="232"/>
        <v>NA</v>
      </c>
      <c r="AS151" s="66" t="str">
        <f t="shared" si="233"/>
        <v>NA</v>
      </c>
      <c r="AT151" s="66" t="str">
        <f t="shared" si="234"/>
        <v>NA</v>
      </c>
      <c r="AU151" s="66" t="str">
        <f t="shared" si="235"/>
        <v>NA</v>
      </c>
      <c r="AV151" s="66" t="str">
        <f t="shared" si="238"/>
        <v>NA</v>
      </c>
      <c r="AW151" s="67" t="e">
        <f t="shared" si="236"/>
        <v>#DIV/0!</v>
      </c>
    </row>
    <row r="152" spans="1:49" x14ac:dyDescent="0.2">
      <c r="A152" s="52" t="s">
        <v>123</v>
      </c>
      <c r="X152" s="49">
        <f t="shared" si="217"/>
        <v>0</v>
      </c>
      <c r="Y152" s="49">
        <f t="shared" si="218"/>
        <v>0</v>
      </c>
      <c r="Z152" s="49">
        <f t="shared" si="219"/>
        <v>0</v>
      </c>
      <c r="AA152" s="49">
        <f t="shared" si="220"/>
        <v>0</v>
      </c>
      <c r="AB152" s="49">
        <f t="shared" si="221"/>
        <v>0</v>
      </c>
      <c r="AC152" s="49">
        <f t="shared" si="222"/>
        <v>0</v>
      </c>
      <c r="AD152" s="49">
        <f t="shared" si="223"/>
        <v>0</v>
      </c>
      <c r="AE152" s="49">
        <f t="shared" si="224"/>
        <v>0</v>
      </c>
      <c r="AF152" s="49">
        <f t="shared" si="225"/>
        <v>0</v>
      </c>
      <c r="AG152" s="65"/>
      <c r="AH152" s="66" t="str">
        <f t="shared" si="226"/>
        <v>NA</v>
      </c>
      <c r="AI152" s="66" t="str">
        <f t="shared" si="227"/>
        <v>NA</v>
      </c>
      <c r="AJ152" s="66" t="str">
        <f t="shared" si="228"/>
        <v>NA</v>
      </c>
      <c r="AK152" s="66" t="str">
        <f t="shared" si="237"/>
        <v>NA</v>
      </c>
      <c r="AL152" s="65" t="str">
        <f t="shared" si="229"/>
        <v>NA</v>
      </c>
      <c r="AM152" s="65" t="str">
        <f t="shared" si="230"/>
        <v>NA</v>
      </c>
      <c r="AN152" s="65" t="str">
        <f t="shared" si="231"/>
        <v>NA</v>
      </c>
      <c r="AO152" s="65"/>
      <c r="AP152" s="65"/>
      <c r="AQ152" s="65"/>
      <c r="AR152" s="66" t="str">
        <f t="shared" si="232"/>
        <v>NA</v>
      </c>
      <c r="AS152" s="66" t="str">
        <f t="shared" si="233"/>
        <v>NA</v>
      </c>
      <c r="AT152" s="66" t="str">
        <f t="shared" si="234"/>
        <v>NA</v>
      </c>
      <c r="AU152" s="66" t="str">
        <f t="shared" si="235"/>
        <v>NA</v>
      </c>
      <c r="AV152" s="66" t="str">
        <f t="shared" si="238"/>
        <v>NA</v>
      </c>
      <c r="AW152" s="67" t="e">
        <f t="shared" si="236"/>
        <v>#DIV/0!</v>
      </c>
    </row>
    <row r="153" spans="1:49" x14ac:dyDescent="0.2">
      <c r="A153" s="52" t="s">
        <v>0</v>
      </c>
      <c r="X153" s="49">
        <f t="shared" si="217"/>
        <v>0</v>
      </c>
      <c r="Y153" s="49">
        <f t="shared" si="218"/>
        <v>0</v>
      </c>
      <c r="Z153" s="49">
        <f t="shared" si="219"/>
        <v>0</v>
      </c>
      <c r="AA153" s="49">
        <f t="shared" si="220"/>
        <v>0</v>
      </c>
      <c r="AB153" s="49">
        <f t="shared" si="221"/>
        <v>0</v>
      </c>
      <c r="AC153" s="49">
        <f t="shared" si="222"/>
        <v>0</v>
      </c>
      <c r="AD153" s="49">
        <f t="shared" si="223"/>
        <v>0</v>
      </c>
      <c r="AE153" s="49">
        <f t="shared" si="224"/>
        <v>0</v>
      </c>
      <c r="AF153" s="49">
        <f t="shared" si="225"/>
        <v>0</v>
      </c>
      <c r="AG153" s="65"/>
      <c r="AH153" s="66" t="str">
        <f t="shared" si="226"/>
        <v>NA</v>
      </c>
      <c r="AI153" s="66" t="str">
        <f t="shared" si="227"/>
        <v>NA</v>
      </c>
      <c r="AJ153" s="66" t="str">
        <f t="shared" si="228"/>
        <v>NA</v>
      </c>
      <c r="AK153" s="66" t="str">
        <f t="shared" si="237"/>
        <v>NA</v>
      </c>
      <c r="AL153" s="65" t="str">
        <f t="shared" si="229"/>
        <v>NA</v>
      </c>
      <c r="AM153" s="65" t="str">
        <f t="shared" si="230"/>
        <v>NA</v>
      </c>
      <c r="AN153" s="65" t="str">
        <f t="shared" si="231"/>
        <v>NA</v>
      </c>
      <c r="AO153" s="65"/>
      <c r="AP153" s="65"/>
      <c r="AQ153" s="65"/>
      <c r="AR153" s="66" t="str">
        <f t="shared" si="232"/>
        <v>NA</v>
      </c>
      <c r="AS153" s="66" t="str">
        <f t="shared" si="233"/>
        <v>NA</v>
      </c>
      <c r="AT153" s="66" t="str">
        <f t="shared" si="234"/>
        <v>NA</v>
      </c>
      <c r="AU153" s="66" t="str">
        <f t="shared" si="235"/>
        <v>NA</v>
      </c>
      <c r="AV153" s="66" t="str">
        <f t="shared" si="238"/>
        <v>NA</v>
      </c>
      <c r="AW153" s="67" t="e">
        <f t="shared" si="236"/>
        <v>#DIV/0!</v>
      </c>
    </row>
    <row r="154" spans="1:49" x14ac:dyDescent="0.2">
      <c r="A154" s="52" t="s">
        <v>126</v>
      </c>
      <c r="X154" s="49">
        <f t="shared" si="217"/>
        <v>0</v>
      </c>
      <c r="Y154" s="49">
        <f t="shared" si="218"/>
        <v>0</v>
      </c>
      <c r="Z154" s="49">
        <f t="shared" si="219"/>
        <v>0</v>
      </c>
      <c r="AA154" s="49">
        <f t="shared" si="220"/>
        <v>0</v>
      </c>
      <c r="AB154" s="49">
        <f t="shared" si="221"/>
        <v>0</v>
      </c>
      <c r="AC154" s="49">
        <f t="shared" si="222"/>
        <v>0</v>
      </c>
      <c r="AD154" s="49">
        <f t="shared" si="223"/>
        <v>0</v>
      </c>
      <c r="AE154" s="49">
        <f t="shared" si="224"/>
        <v>0</v>
      </c>
      <c r="AF154" s="49">
        <f t="shared" si="225"/>
        <v>0</v>
      </c>
      <c r="AG154" s="65"/>
      <c r="AH154" s="66" t="str">
        <f t="shared" si="226"/>
        <v>NA</v>
      </c>
      <c r="AI154" s="66" t="str">
        <f t="shared" si="227"/>
        <v>NA</v>
      </c>
      <c r="AJ154" s="66" t="str">
        <f t="shared" si="228"/>
        <v>NA</v>
      </c>
      <c r="AK154" s="66" t="str">
        <f t="shared" si="237"/>
        <v>NA</v>
      </c>
      <c r="AL154" s="65" t="str">
        <f t="shared" si="229"/>
        <v>NA</v>
      </c>
      <c r="AM154" s="65" t="str">
        <f t="shared" si="230"/>
        <v>NA</v>
      </c>
      <c r="AN154" s="65" t="str">
        <f t="shared" si="231"/>
        <v>NA</v>
      </c>
      <c r="AO154" s="65"/>
      <c r="AP154" s="65"/>
      <c r="AQ154" s="65"/>
      <c r="AR154" s="66" t="str">
        <f t="shared" si="232"/>
        <v>NA</v>
      </c>
      <c r="AS154" s="66" t="str">
        <f t="shared" si="233"/>
        <v>NA</v>
      </c>
      <c r="AT154" s="66" t="str">
        <f t="shared" si="234"/>
        <v>NA</v>
      </c>
      <c r="AU154" s="66" t="str">
        <f t="shared" si="235"/>
        <v>NA</v>
      </c>
      <c r="AV154" s="66" t="str">
        <f t="shared" si="238"/>
        <v>NA</v>
      </c>
      <c r="AW154" s="67" t="e">
        <f t="shared" si="236"/>
        <v>#DIV/0!</v>
      </c>
    </row>
    <row r="155" spans="1:49" x14ac:dyDescent="0.2">
      <c r="A155" s="52" t="s">
        <v>65</v>
      </c>
      <c r="X155" s="49">
        <f t="shared" si="217"/>
        <v>0</v>
      </c>
      <c r="Y155" s="49">
        <f t="shared" si="218"/>
        <v>0</v>
      </c>
      <c r="Z155" s="49">
        <f t="shared" si="219"/>
        <v>0</v>
      </c>
      <c r="AA155" s="49">
        <f t="shared" si="220"/>
        <v>0</v>
      </c>
      <c r="AB155" s="49">
        <f t="shared" si="221"/>
        <v>0</v>
      </c>
      <c r="AC155" s="49">
        <f t="shared" si="222"/>
        <v>0</v>
      </c>
      <c r="AD155" s="49">
        <f t="shared" si="223"/>
        <v>0</v>
      </c>
      <c r="AE155" s="49">
        <f t="shared" si="224"/>
        <v>0</v>
      </c>
      <c r="AF155" s="49">
        <f t="shared" si="225"/>
        <v>0</v>
      </c>
      <c r="AG155" s="65"/>
      <c r="AH155" s="66" t="str">
        <f t="shared" si="226"/>
        <v>NA</v>
      </c>
      <c r="AI155" s="66" t="str">
        <f t="shared" si="227"/>
        <v>NA</v>
      </c>
      <c r="AJ155" s="66" t="str">
        <f t="shared" si="228"/>
        <v>NA</v>
      </c>
      <c r="AK155" s="66" t="str">
        <f t="shared" si="237"/>
        <v>NA</v>
      </c>
      <c r="AL155" s="65" t="str">
        <f t="shared" si="229"/>
        <v>NA</v>
      </c>
      <c r="AM155" s="65" t="str">
        <f t="shared" si="230"/>
        <v>NA</v>
      </c>
      <c r="AN155" s="65" t="str">
        <f t="shared" si="231"/>
        <v>NA</v>
      </c>
      <c r="AO155" s="65"/>
      <c r="AP155" s="65"/>
      <c r="AQ155" s="65"/>
      <c r="AR155" s="66" t="str">
        <f t="shared" si="232"/>
        <v>NA</v>
      </c>
      <c r="AS155" s="66" t="str">
        <f t="shared" si="233"/>
        <v>NA</v>
      </c>
      <c r="AT155" s="66" t="str">
        <f t="shared" si="234"/>
        <v>NA</v>
      </c>
      <c r="AU155" s="66" t="str">
        <f t="shared" si="235"/>
        <v>NA</v>
      </c>
      <c r="AV155" s="66" t="str">
        <f t="shared" si="238"/>
        <v>NA</v>
      </c>
      <c r="AW155" s="67" t="e">
        <f t="shared" si="236"/>
        <v>#DIV/0!</v>
      </c>
    </row>
    <row r="156" spans="1:49" x14ac:dyDescent="0.2">
      <c r="A156" s="52" t="s">
        <v>127</v>
      </c>
      <c r="X156" s="49">
        <f t="shared" si="217"/>
        <v>0</v>
      </c>
      <c r="Y156" s="49">
        <f t="shared" si="218"/>
        <v>0</v>
      </c>
      <c r="Z156" s="49">
        <f t="shared" si="219"/>
        <v>0</v>
      </c>
      <c r="AA156" s="49">
        <f t="shared" si="220"/>
        <v>0</v>
      </c>
      <c r="AB156" s="49">
        <f t="shared" si="221"/>
        <v>0</v>
      </c>
      <c r="AC156" s="49">
        <f t="shared" si="222"/>
        <v>0</v>
      </c>
      <c r="AD156" s="49">
        <f t="shared" si="223"/>
        <v>0</v>
      </c>
      <c r="AE156" s="49">
        <f t="shared" si="224"/>
        <v>0</v>
      </c>
      <c r="AF156" s="49">
        <f t="shared" si="225"/>
        <v>0</v>
      </c>
      <c r="AG156" s="65"/>
      <c r="AH156" s="66" t="str">
        <f t="shared" si="226"/>
        <v>NA</v>
      </c>
      <c r="AI156" s="66" t="str">
        <f t="shared" si="227"/>
        <v>NA</v>
      </c>
      <c r="AJ156" s="66" t="str">
        <f t="shared" si="228"/>
        <v>NA</v>
      </c>
      <c r="AK156" s="66" t="str">
        <f t="shared" si="237"/>
        <v>NA</v>
      </c>
      <c r="AL156" s="65" t="str">
        <f t="shared" si="229"/>
        <v>NA</v>
      </c>
      <c r="AM156" s="65" t="str">
        <f t="shared" si="230"/>
        <v>NA</v>
      </c>
      <c r="AN156" s="65" t="str">
        <f t="shared" si="231"/>
        <v>NA</v>
      </c>
      <c r="AO156" s="65"/>
      <c r="AP156" s="65"/>
      <c r="AQ156" s="65"/>
      <c r="AR156" s="66" t="str">
        <f t="shared" si="232"/>
        <v>NA</v>
      </c>
      <c r="AS156" s="66" t="str">
        <f t="shared" si="233"/>
        <v>NA</v>
      </c>
      <c r="AT156" s="66" t="str">
        <f t="shared" si="234"/>
        <v>NA</v>
      </c>
      <c r="AU156" s="66" t="str">
        <f t="shared" si="235"/>
        <v>NA</v>
      </c>
      <c r="AV156" s="66" t="str">
        <f t="shared" si="238"/>
        <v>NA</v>
      </c>
      <c r="AW156" s="67" t="e">
        <f t="shared" si="236"/>
        <v>#DIV/0!</v>
      </c>
    </row>
    <row r="157" spans="1:49" x14ac:dyDescent="0.2">
      <c r="A157" s="52" t="s">
        <v>128</v>
      </c>
      <c r="X157" s="49">
        <f t="shared" si="217"/>
        <v>0</v>
      </c>
      <c r="Y157" s="49">
        <f t="shared" si="218"/>
        <v>0</v>
      </c>
      <c r="Z157" s="49">
        <f t="shared" si="219"/>
        <v>0</v>
      </c>
      <c r="AA157" s="49">
        <f t="shared" si="220"/>
        <v>0</v>
      </c>
      <c r="AB157" s="49">
        <f t="shared" si="221"/>
        <v>0</v>
      </c>
      <c r="AC157" s="49">
        <f t="shared" si="222"/>
        <v>0</v>
      </c>
      <c r="AD157" s="49">
        <f t="shared" si="223"/>
        <v>0</v>
      </c>
      <c r="AE157" s="49">
        <f t="shared" si="224"/>
        <v>0</v>
      </c>
      <c r="AF157" s="49">
        <f t="shared" si="225"/>
        <v>0</v>
      </c>
      <c r="AG157" s="65"/>
      <c r="AH157" s="66" t="str">
        <f t="shared" si="226"/>
        <v>NA</v>
      </c>
      <c r="AI157" s="66" t="str">
        <f t="shared" si="227"/>
        <v>NA</v>
      </c>
      <c r="AJ157" s="66" t="str">
        <f t="shared" si="228"/>
        <v>NA</v>
      </c>
      <c r="AK157" s="66" t="str">
        <f t="shared" si="237"/>
        <v>NA</v>
      </c>
      <c r="AL157" s="65" t="str">
        <f t="shared" si="229"/>
        <v>NA</v>
      </c>
      <c r="AM157" s="65" t="str">
        <f t="shared" si="230"/>
        <v>NA</v>
      </c>
      <c r="AN157" s="65" t="str">
        <f t="shared" si="231"/>
        <v>NA</v>
      </c>
      <c r="AO157" s="65"/>
      <c r="AP157" s="65"/>
      <c r="AQ157" s="65"/>
      <c r="AR157" s="66" t="str">
        <f t="shared" si="232"/>
        <v>NA</v>
      </c>
      <c r="AS157" s="66" t="str">
        <f t="shared" si="233"/>
        <v>NA</v>
      </c>
      <c r="AT157" s="66" t="str">
        <f t="shared" si="234"/>
        <v>NA</v>
      </c>
      <c r="AU157" s="66" t="str">
        <f t="shared" si="235"/>
        <v>NA</v>
      </c>
      <c r="AV157" s="66" t="str">
        <f t="shared" si="238"/>
        <v>NA</v>
      </c>
      <c r="AW157" s="67" t="e">
        <f t="shared" si="236"/>
        <v>#DIV/0!</v>
      </c>
    </row>
    <row r="158" spans="1:49" x14ac:dyDescent="0.2">
      <c r="A158" s="52"/>
      <c r="AG158" s="65"/>
      <c r="AH158" s="66"/>
      <c r="AI158" s="66"/>
      <c r="AJ158" s="66"/>
      <c r="AK158" s="66"/>
      <c r="AL158" s="65"/>
      <c r="AM158" s="65"/>
      <c r="AN158" s="65"/>
      <c r="AO158" s="65"/>
      <c r="AP158" s="65"/>
      <c r="AQ158" s="65"/>
      <c r="AR158" s="66"/>
      <c r="AS158" s="66"/>
      <c r="AT158" s="66"/>
      <c r="AU158" s="66"/>
      <c r="AV158" s="66"/>
      <c r="AW158" s="67"/>
    </row>
    <row r="159" spans="1:49" x14ac:dyDescent="0.2">
      <c r="A159" s="52" t="s">
        <v>3</v>
      </c>
      <c r="X159" s="49">
        <f>B159+C159+D159+E159</f>
        <v>0</v>
      </c>
      <c r="Y159" s="49">
        <f>B159+C159+D159+E159+F159+L159+P159+Q159+S159</f>
        <v>0</v>
      </c>
      <c r="Z159" s="49">
        <f>B159+C159+D159+E159+F159+G159+H159+J159+K159+L159+P159+Q159+S159</f>
        <v>0</v>
      </c>
      <c r="AA159" s="49">
        <f>X159+H159+F159+P159+Q159+S159</f>
        <v>0</v>
      </c>
      <c r="AB159" s="49">
        <f>B159+2*C159+3*D159+4*E159</f>
        <v>0</v>
      </c>
      <c r="AC159" s="49">
        <f>X159+J159+K159</f>
        <v>0</v>
      </c>
      <c r="AD159" s="49">
        <f>M159+P159+T159</f>
        <v>0</v>
      </c>
      <c r="AE159" s="49">
        <f>N159+Q159+V159</f>
        <v>0</v>
      </c>
      <c r="AF159" s="49">
        <f>S159+O159</f>
        <v>0</v>
      </c>
      <c r="AG159" s="65"/>
      <c r="AH159" s="66" t="str">
        <f>IF(Y159=0,"NA",X159/Y159)</f>
        <v>NA</v>
      </c>
      <c r="AI159" s="66" t="str">
        <f>IF(Z159=0,"NA",(X159+J159+K159)/Z159)</f>
        <v>NA</v>
      </c>
      <c r="AJ159" s="66" t="str">
        <f>IFERROR(AB159/Y159,"NA")</f>
        <v>NA</v>
      </c>
      <c r="AK159" s="66" t="str">
        <f>IFERROR(AI159+AJ159,"NA")</f>
        <v>NA</v>
      </c>
      <c r="AL159" s="65" t="str">
        <f>IFERROR(L159/Z159,"NA")</f>
        <v>NA</v>
      </c>
      <c r="AM159" s="65" t="str">
        <f>IFERROR((J159+K159)/Z159,"NA")</f>
        <v>NA</v>
      </c>
      <c r="AN159" s="65" t="str">
        <f>IFERROR(AA159/Z159,"NA")</f>
        <v>NA</v>
      </c>
      <c r="AO159" s="65"/>
      <c r="AP159" s="65"/>
      <c r="AQ159" s="65"/>
      <c r="AR159" s="66" t="str">
        <f>IFERROR((H159+P159+Q159)/AA159,"NA")</f>
        <v>NA</v>
      </c>
      <c r="AS159" s="66" t="str">
        <f>IFERROR((H159+P159+Q159+T159+V159)/AA159,"NA")</f>
        <v>NA</v>
      </c>
      <c r="AT159" s="66" t="str">
        <f>IFERROR((F159+X159)/AA159,"NA")</f>
        <v>NA</v>
      </c>
      <c r="AU159" s="66" t="str">
        <f>IFERROR(X159/AA159,"NA")</f>
        <v>NA</v>
      </c>
      <c r="AV159" s="66" t="str">
        <f>IFERROR(AJ159-AH159,"NA")</f>
        <v>NA</v>
      </c>
      <c r="AW159" s="67" t="e">
        <f>(AC159+F159+G159)/Z159</f>
        <v>#DIV/0!</v>
      </c>
    </row>
    <row r="160" spans="1:49" x14ac:dyDescent="0.2">
      <c r="A160" s="54" t="s">
        <v>32</v>
      </c>
      <c r="B160" s="58">
        <f>SUM(B148:B159)</f>
        <v>0</v>
      </c>
      <c r="C160" s="58">
        <f t="shared" ref="C160:AF160" si="239">SUM(C148:C159)</f>
        <v>0</v>
      </c>
      <c r="D160" s="58">
        <f t="shared" si="239"/>
        <v>0</v>
      </c>
      <c r="E160" s="58">
        <f t="shared" si="239"/>
        <v>0</v>
      </c>
      <c r="F160" s="58">
        <f t="shared" si="239"/>
        <v>0</v>
      </c>
      <c r="G160" s="58">
        <f t="shared" si="239"/>
        <v>0</v>
      </c>
      <c r="H160" s="58">
        <f t="shared" si="239"/>
        <v>0</v>
      </c>
      <c r="I160" s="58"/>
      <c r="J160" s="58">
        <f t="shared" si="239"/>
        <v>0</v>
      </c>
      <c r="K160" s="58">
        <f t="shared" si="239"/>
        <v>0</v>
      </c>
      <c r="L160" s="58">
        <f t="shared" si="239"/>
        <v>0</v>
      </c>
      <c r="M160" s="58">
        <f t="shared" si="239"/>
        <v>0</v>
      </c>
      <c r="N160" s="58">
        <f t="shared" si="239"/>
        <v>0</v>
      </c>
      <c r="O160" s="58">
        <f t="shared" si="239"/>
        <v>0</v>
      </c>
      <c r="P160" s="58">
        <f t="shared" si="239"/>
        <v>0</v>
      </c>
      <c r="Q160" s="58">
        <f t="shared" si="239"/>
        <v>0</v>
      </c>
      <c r="R160" s="58"/>
      <c r="S160" s="58">
        <f t="shared" si="239"/>
        <v>0</v>
      </c>
      <c r="T160" s="58">
        <f t="shared" si="239"/>
        <v>0</v>
      </c>
      <c r="U160" s="58"/>
      <c r="V160" s="58">
        <f t="shared" si="239"/>
        <v>0</v>
      </c>
      <c r="W160" s="58"/>
      <c r="X160" s="58">
        <f t="shared" si="239"/>
        <v>0</v>
      </c>
      <c r="Y160" s="58">
        <f t="shared" si="239"/>
        <v>0</v>
      </c>
      <c r="Z160" s="58">
        <f t="shared" si="239"/>
        <v>0</v>
      </c>
      <c r="AA160" s="58">
        <f>SUM(AA148:AA159)</f>
        <v>0</v>
      </c>
      <c r="AB160" s="58">
        <f>SUM(AB148:AB159)</f>
        <v>0</v>
      </c>
      <c r="AC160" s="58">
        <f>SUM(AC148:AC159)</f>
        <v>0</v>
      </c>
      <c r="AD160" s="58">
        <f t="shared" si="239"/>
        <v>0</v>
      </c>
      <c r="AE160" s="58">
        <f t="shared" si="239"/>
        <v>0</v>
      </c>
      <c r="AF160" s="58">
        <f t="shared" si="239"/>
        <v>0</v>
      </c>
      <c r="AG160" s="68"/>
      <c r="AH160" s="69" t="str">
        <f>IF(Y160=0,"NA",X160/Y160)</f>
        <v>NA</v>
      </c>
      <c r="AI160" s="69" t="str">
        <f>IF(Z160=0,"NA",(X160+J160+K160)/Z160)</f>
        <v>NA</v>
      </c>
      <c r="AJ160" s="69" t="str">
        <f>IFERROR(AB160/Y160,"NA")</f>
        <v>NA</v>
      </c>
      <c r="AK160" s="69" t="str">
        <f t="shared" si="237"/>
        <v>NA</v>
      </c>
      <c r="AL160" s="68" t="str">
        <f>IFERROR(L160/Z160,"NA")</f>
        <v>NA</v>
      </c>
      <c r="AM160" s="68" t="str">
        <f>IFERROR((J160+K160)/Z160,"NA")</f>
        <v>NA</v>
      </c>
      <c r="AN160" s="68" t="str">
        <f>IFERROR(AA160/Z160,"NA")</f>
        <v>NA</v>
      </c>
      <c r="AO160" s="68"/>
      <c r="AP160" s="68"/>
      <c r="AQ160" s="68"/>
      <c r="AR160" s="69" t="str">
        <f>IFERROR((H160+P160+Q160)/AA160,"NA")</f>
        <v>NA</v>
      </c>
      <c r="AS160" s="69" t="str">
        <f>IFERROR((H160+P160+Q160+T160+V160)/AA160,"NA")</f>
        <v>NA</v>
      </c>
      <c r="AT160" s="69" t="str">
        <f>IFERROR((F160+X160)/AA160,"NA")</f>
        <v>NA</v>
      </c>
      <c r="AU160" s="69" t="str">
        <f>IFERROR(X160/AA160,"NA")</f>
        <v>NA</v>
      </c>
      <c r="AV160" s="69" t="str">
        <f t="shared" si="238"/>
        <v>NA</v>
      </c>
      <c r="AW160" s="70" t="e">
        <f>(AC160+F160+G160)/Z160</f>
        <v>#DIV/0!</v>
      </c>
    </row>
    <row r="162" spans="1:49" x14ac:dyDescent="0.2">
      <c r="A162" s="47" t="s">
        <v>154</v>
      </c>
    </row>
    <row r="163" spans="1:49" x14ac:dyDescent="0.2">
      <c r="A163" s="56"/>
      <c r="B163" s="59" t="s">
        <v>5</v>
      </c>
      <c r="C163" s="59" t="s">
        <v>6</v>
      </c>
      <c r="D163" s="59" t="s">
        <v>7</v>
      </c>
      <c r="E163" s="59" t="s">
        <v>8</v>
      </c>
      <c r="F163" s="59" t="s">
        <v>18</v>
      </c>
      <c r="G163" s="59" t="s">
        <v>19</v>
      </c>
      <c r="H163" s="59" t="s">
        <v>9</v>
      </c>
      <c r="I163" s="59"/>
      <c r="J163" s="59" t="s">
        <v>10</v>
      </c>
      <c r="K163" s="59" t="s">
        <v>11</v>
      </c>
      <c r="L163" s="59" t="s">
        <v>12</v>
      </c>
      <c r="M163" s="59" t="s">
        <v>20</v>
      </c>
      <c r="N163" s="59" t="s">
        <v>21</v>
      </c>
      <c r="O163" s="59" t="s">
        <v>74</v>
      </c>
      <c r="P163" s="59" t="s">
        <v>22</v>
      </c>
      <c r="Q163" s="59" t="s">
        <v>23</v>
      </c>
      <c r="R163" s="59"/>
      <c r="S163" s="59" t="s">
        <v>75</v>
      </c>
      <c r="T163" s="59" t="s">
        <v>27</v>
      </c>
      <c r="U163" s="59"/>
      <c r="V163" s="59" t="s">
        <v>28</v>
      </c>
      <c r="W163" s="59"/>
      <c r="X163" s="59" t="s">
        <v>29</v>
      </c>
      <c r="Y163" s="59" t="s">
        <v>4</v>
      </c>
      <c r="Z163" s="59" t="s">
        <v>13</v>
      </c>
      <c r="AA163" s="59" t="s">
        <v>26</v>
      </c>
      <c r="AB163" s="59" t="s">
        <v>30</v>
      </c>
      <c r="AC163" s="59" t="s">
        <v>31</v>
      </c>
      <c r="AD163" s="59" t="s">
        <v>24</v>
      </c>
      <c r="AE163" s="59" t="s">
        <v>25</v>
      </c>
      <c r="AF163" s="59" t="s">
        <v>76</v>
      </c>
      <c r="AG163" s="73"/>
      <c r="AH163" s="71" t="s">
        <v>14</v>
      </c>
      <c r="AI163" s="71" t="s">
        <v>15</v>
      </c>
      <c r="AJ163" s="71" t="s">
        <v>16</v>
      </c>
      <c r="AK163" s="71" t="s">
        <v>17</v>
      </c>
      <c r="AL163" s="71" t="s">
        <v>44</v>
      </c>
      <c r="AM163" s="71" t="s">
        <v>43</v>
      </c>
      <c r="AN163" s="71" t="s">
        <v>40</v>
      </c>
      <c r="AO163" s="73"/>
      <c r="AP163" s="73"/>
      <c r="AQ163" s="73"/>
      <c r="AR163" s="71" t="s">
        <v>47</v>
      </c>
      <c r="AS163" s="71" t="s">
        <v>48</v>
      </c>
      <c r="AT163" s="71" t="s">
        <v>51</v>
      </c>
      <c r="AU163" s="71" t="s">
        <v>49</v>
      </c>
      <c r="AV163" s="63" t="s">
        <v>50</v>
      </c>
      <c r="AW163" s="64" t="s">
        <v>60</v>
      </c>
    </row>
    <row r="164" spans="1:49" x14ac:dyDescent="0.2">
      <c r="A164" s="52" t="s">
        <v>124</v>
      </c>
      <c r="X164" s="49">
        <f t="shared" ref="X164:X173" si="240">B164+C164+D164+E164</f>
        <v>0</v>
      </c>
      <c r="Y164" s="49">
        <f t="shared" ref="Y164:Y173" si="241">B164+C164+D164+E164+F164+L164+P164+Q164+S164</f>
        <v>0</v>
      </c>
      <c r="Z164" s="49">
        <f t="shared" ref="Z164:Z173" si="242">B164+C164+D164+E164+F164+G164+H164+J164+K164+L164+P164+Q164+S164</f>
        <v>0</v>
      </c>
      <c r="AA164" s="49">
        <f t="shared" ref="AA164:AA173" si="243">X164+H164+F164+P164+Q164+S164</f>
        <v>0</v>
      </c>
      <c r="AB164" s="49">
        <f t="shared" ref="AB164:AB173" si="244">B164+2*C164+3*D164+4*E164</f>
        <v>0</v>
      </c>
      <c r="AC164" s="49">
        <f t="shared" ref="AC164:AC173" si="245">X164+J164+K164</f>
        <v>0</v>
      </c>
      <c r="AD164" s="49">
        <f t="shared" ref="AD164:AD173" si="246">M164+P164+T164</f>
        <v>0</v>
      </c>
      <c r="AE164" s="49">
        <f t="shared" ref="AE164:AE173" si="247">N164+Q164+V164</f>
        <v>0</v>
      </c>
      <c r="AF164" s="49">
        <f t="shared" ref="AF164:AF173" si="248">S164+O164</f>
        <v>0</v>
      </c>
      <c r="AG164" s="65"/>
      <c r="AH164" s="66" t="str">
        <f t="shared" ref="AH164:AH173" si="249">IF(Y164=0,"NA",X164/Y164)</f>
        <v>NA</v>
      </c>
      <c r="AI164" s="66" t="str">
        <f t="shared" ref="AI164:AI173" si="250">IF(Z164=0,"NA",(X164+J164+K164)/Z164)</f>
        <v>NA</v>
      </c>
      <c r="AJ164" s="66" t="str">
        <f t="shared" ref="AJ164:AJ173" si="251">IFERROR(AB164/Y164,"NA")</f>
        <v>NA</v>
      </c>
      <c r="AK164" s="66" t="str">
        <f>IFERROR(AI164+AJ164,"NA")</f>
        <v>NA</v>
      </c>
      <c r="AL164" s="65" t="str">
        <f t="shared" ref="AL164:AL173" si="252">IFERROR(L164/Z164,"NA")</f>
        <v>NA</v>
      </c>
      <c r="AM164" s="65" t="str">
        <f t="shared" ref="AM164:AM173" si="253">IFERROR((J164+K164)/Z164,"NA")</f>
        <v>NA</v>
      </c>
      <c r="AN164" s="65" t="str">
        <f t="shared" ref="AN164:AN173" si="254">IFERROR(AA164/Z164,"NA")</f>
        <v>NA</v>
      </c>
      <c r="AO164" s="65"/>
      <c r="AP164" s="65"/>
      <c r="AQ164" s="65"/>
      <c r="AR164" s="66" t="str">
        <f t="shared" ref="AR164:AR173" si="255">IFERROR((H164+P164+Q164)/AA164,"NA")</f>
        <v>NA</v>
      </c>
      <c r="AS164" s="66" t="str">
        <f t="shared" ref="AS164:AS173" si="256">IFERROR((H164+P164+Q164+T164+V164)/AA164,"NA")</f>
        <v>NA</v>
      </c>
      <c r="AT164" s="66" t="str">
        <f t="shared" ref="AT164:AT173" si="257">IFERROR((F164+X164)/AA164,"NA")</f>
        <v>NA</v>
      </c>
      <c r="AU164" s="66" t="str">
        <f t="shared" ref="AU164:AU173" si="258">IFERROR(X164/AA164,"NA")</f>
        <v>NA</v>
      </c>
      <c r="AV164" s="66" t="str">
        <f>IFERROR(AJ164-AH164,"NA")</f>
        <v>NA</v>
      </c>
      <c r="AW164" s="67" t="e">
        <f t="shared" ref="AW164:AW173" si="259">(AC164+F164+G164)/Z164</f>
        <v>#DIV/0!</v>
      </c>
    </row>
    <row r="165" spans="1:49" x14ac:dyDescent="0.2">
      <c r="A165" s="52" t="s">
        <v>125</v>
      </c>
      <c r="X165" s="49">
        <f t="shared" si="240"/>
        <v>0</v>
      </c>
      <c r="Y165" s="49">
        <f t="shared" si="241"/>
        <v>0</v>
      </c>
      <c r="Z165" s="49">
        <f t="shared" si="242"/>
        <v>0</v>
      </c>
      <c r="AA165" s="49">
        <f t="shared" si="243"/>
        <v>0</v>
      </c>
      <c r="AB165" s="49">
        <f t="shared" si="244"/>
        <v>0</v>
      </c>
      <c r="AC165" s="49">
        <f t="shared" si="245"/>
        <v>0</v>
      </c>
      <c r="AD165" s="49">
        <f t="shared" si="246"/>
        <v>0</v>
      </c>
      <c r="AE165" s="49">
        <f t="shared" si="247"/>
        <v>0</v>
      </c>
      <c r="AF165" s="49">
        <f t="shared" si="248"/>
        <v>0</v>
      </c>
      <c r="AG165" s="65"/>
      <c r="AH165" s="66" t="str">
        <f t="shared" si="249"/>
        <v>NA</v>
      </c>
      <c r="AI165" s="66" t="str">
        <f t="shared" si="250"/>
        <v>NA</v>
      </c>
      <c r="AJ165" s="66" t="str">
        <f t="shared" si="251"/>
        <v>NA</v>
      </c>
      <c r="AK165" s="66" t="str">
        <f t="shared" ref="AK165:AK176" si="260">IFERROR(AI165+AJ165,"NA")</f>
        <v>NA</v>
      </c>
      <c r="AL165" s="65" t="str">
        <f t="shared" si="252"/>
        <v>NA</v>
      </c>
      <c r="AM165" s="65" t="str">
        <f t="shared" si="253"/>
        <v>NA</v>
      </c>
      <c r="AN165" s="65" t="str">
        <f t="shared" si="254"/>
        <v>NA</v>
      </c>
      <c r="AO165" s="65"/>
      <c r="AP165" s="65"/>
      <c r="AQ165" s="65"/>
      <c r="AR165" s="66" t="str">
        <f t="shared" si="255"/>
        <v>NA</v>
      </c>
      <c r="AS165" s="66" t="str">
        <f t="shared" si="256"/>
        <v>NA</v>
      </c>
      <c r="AT165" s="66" t="str">
        <f t="shared" si="257"/>
        <v>NA</v>
      </c>
      <c r="AU165" s="66" t="str">
        <f t="shared" si="258"/>
        <v>NA</v>
      </c>
      <c r="AV165" s="66" t="str">
        <f t="shared" ref="AV165:AV176" si="261">IFERROR(AJ165-AH165,"NA")</f>
        <v>NA</v>
      </c>
      <c r="AW165" s="67" t="e">
        <f t="shared" si="259"/>
        <v>#DIV/0!</v>
      </c>
    </row>
    <row r="166" spans="1:49" x14ac:dyDescent="0.2">
      <c r="A166" s="52" t="s">
        <v>77</v>
      </c>
      <c r="X166" s="49">
        <f t="shared" si="240"/>
        <v>0</v>
      </c>
      <c r="Y166" s="49">
        <f t="shared" si="241"/>
        <v>0</v>
      </c>
      <c r="Z166" s="49">
        <f t="shared" si="242"/>
        <v>0</v>
      </c>
      <c r="AA166" s="49">
        <f t="shared" si="243"/>
        <v>0</v>
      </c>
      <c r="AB166" s="49">
        <f t="shared" si="244"/>
        <v>0</v>
      </c>
      <c r="AC166" s="49">
        <f t="shared" si="245"/>
        <v>0</v>
      </c>
      <c r="AD166" s="49">
        <f t="shared" si="246"/>
        <v>0</v>
      </c>
      <c r="AE166" s="49">
        <f t="shared" si="247"/>
        <v>0</v>
      </c>
      <c r="AF166" s="49">
        <f t="shared" si="248"/>
        <v>0</v>
      </c>
      <c r="AG166" s="65"/>
      <c r="AH166" s="66" t="str">
        <f t="shared" si="249"/>
        <v>NA</v>
      </c>
      <c r="AI166" s="66" t="str">
        <f t="shared" si="250"/>
        <v>NA</v>
      </c>
      <c r="AJ166" s="66" t="str">
        <f t="shared" si="251"/>
        <v>NA</v>
      </c>
      <c r="AK166" s="66" t="str">
        <f t="shared" si="260"/>
        <v>NA</v>
      </c>
      <c r="AL166" s="65" t="str">
        <f t="shared" si="252"/>
        <v>NA</v>
      </c>
      <c r="AM166" s="65" t="str">
        <f t="shared" si="253"/>
        <v>NA</v>
      </c>
      <c r="AN166" s="65" t="str">
        <f t="shared" si="254"/>
        <v>NA</v>
      </c>
      <c r="AO166" s="65"/>
      <c r="AP166" s="65"/>
      <c r="AQ166" s="65"/>
      <c r="AR166" s="66" t="str">
        <f t="shared" si="255"/>
        <v>NA</v>
      </c>
      <c r="AS166" s="66" t="str">
        <f t="shared" si="256"/>
        <v>NA</v>
      </c>
      <c r="AT166" s="66" t="str">
        <f t="shared" si="257"/>
        <v>NA</v>
      </c>
      <c r="AU166" s="66" t="str">
        <f t="shared" si="258"/>
        <v>NA</v>
      </c>
      <c r="AV166" s="66" t="str">
        <f t="shared" si="261"/>
        <v>NA</v>
      </c>
      <c r="AW166" s="67" t="e">
        <f t="shared" si="259"/>
        <v>#DIV/0!</v>
      </c>
    </row>
    <row r="167" spans="1:49" x14ac:dyDescent="0.2">
      <c r="A167" s="52" t="s">
        <v>68</v>
      </c>
      <c r="X167" s="49">
        <f t="shared" si="240"/>
        <v>0</v>
      </c>
      <c r="Y167" s="49">
        <f t="shared" si="241"/>
        <v>0</v>
      </c>
      <c r="Z167" s="49">
        <f t="shared" si="242"/>
        <v>0</v>
      </c>
      <c r="AA167" s="49">
        <f t="shared" si="243"/>
        <v>0</v>
      </c>
      <c r="AB167" s="49">
        <f t="shared" si="244"/>
        <v>0</v>
      </c>
      <c r="AC167" s="49">
        <f t="shared" si="245"/>
        <v>0</v>
      </c>
      <c r="AD167" s="49">
        <f t="shared" si="246"/>
        <v>0</v>
      </c>
      <c r="AE167" s="49">
        <f t="shared" si="247"/>
        <v>0</v>
      </c>
      <c r="AF167" s="49">
        <f t="shared" si="248"/>
        <v>0</v>
      </c>
      <c r="AG167" s="65"/>
      <c r="AH167" s="66" t="str">
        <f t="shared" si="249"/>
        <v>NA</v>
      </c>
      <c r="AI167" s="66" t="str">
        <f t="shared" si="250"/>
        <v>NA</v>
      </c>
      <c r="AJ167" s="66" t="str">
        <f t="shared" si="251"/>
        <v>NA</v>
      </c>
      <c r="AK167" s="66" t="str">
        <f t="shared" si="260"/>
        <v>NA</v>
      </c>
      <c r="AL167" s="65" t="str">
        <f t="shared" si="252"/>
        <v>NA</v>
      </c>
      <c r="AM167" s="65" t="str">
        <f t="shared" si="253"/>
        <v>NA</v>
      </c>
      <c r="AN167" s="65" t="str">
        <f t="shared" si="254"/>
        <v>NA</v>
      </c>
      <c r="AO167" s="65"/>
      <c r="AP167" s="65"/>
      <c r="AQ167" s="65"/>
      <c r="AR167" s="66" t="str">
        <f t="shared" si="255"/>
        <v>NA</v>
      </c>
      <c r="AS167" s="66" t="str">
        <f t="shared" si="256"/>
        <v>NA</v>
      </c>
      <c r="AT167" s="66" t="str">
        <f t="shared" si="257"/>
        <v>NA</v>
      </c>
      <c r="AU167" s="66" t="str">
        <f t="shared" si="258"/>
        <v>NA</v>
      </c>
      <c r="AV167" s="66" t="str">
        <f t="shared" si="261"/>
        <v>NA</v>
      </c>
      <c r="AW167" s="67" t="e">
        <f t="shared" si="259"/>
        <v>#DIV/0!</v>
      </c>
    </row>
    <row r="168" spans="1:49" x14ac:dyDescent="0.2">
      <c r="A168" s="52" t="s">
        <v>123</v>
      </c>
      <c r="X168" s="49">
        <f t="shared" si="240"/>
        <v>0</v>
      </c>
      <c r="Y168" s="49">
        <f t="shared" si="241"/>
        <v>0</v>
      </c>
      <c r="Z168" s="49">
        <f t="shared" si="242"/>
        <v>0</v>
      </c>
      <c r="AA168" s="49">
        <f t="shared" si="243"/>
        <v>0</v>
      </c>
      <c r="AB168" s="49">
        <f t="shared" si="244"/>
        <v>0</v>
      </c>
      <c r="AC168" s="49">
        <f t="shared" si="245"/>
        <v>0</v>
      </c>
      <c r="AD168" s="49">
        <f t="shared" si="246"/>
        <v>0</v>
      </c>
      <c r="AE168" s="49">
        <f t="shared" si="247"/>
        <v>0</v>
      </c>
      <c r="AF168" s="49">
        <f t="shared" si="248"/>
        <v>0</v>
      </c>
      <c r="AG168" s="65"/>
      <c r="AH168" s="66" t="str">
        <f t="shared" si="249"/>
        <v>NA</v>
      </c>
      <c r="AI168" s="66" t="str">
        <f t="shared" si="250"/>
        <v>NA</v>
      </c>
      <c r="AJ168" s="66" t="str">
        <f t="shared" si="251"/>
        <v>NA</v>
      </c>
      <c r="AK168" s="66" t="str">
        <f t="shared" si="260"/>
        <v>NA</v>
      </c>
      <c r="AL168" s="65" t="str">
        <f t="shared" si="252"/>
        <v>NA</v>
      </c>
      <c r="AM168" s="65" t="str">
        <f t="shared" si="253"/>
        <v>NA</v>
      </c>
      <c r="AN168" s="65" t="str">
        <f t="shared" si="254"/>
        <v>NA</v>
      </c>
      <c r="AO168" s="65"/>
      <c r="AP168" s="65"/>
      <c r="AQ168" s="65"/>
      <c r="AR168" s="66" t="str">
        <f t="shared" si="255"/>
        <v>NA</v>
      </c>
      <c r="AS168" s="66" t="str">
        <f t="shared" si="256"/>
        <v>NA</v>
      </c>
      <c r="AT168" s="66" t="str">
        <f t="shared" si="257"/>
        <v>NA</v>
      </c>
      <c r="AU168" s="66" t="str">
        <f t="shared" si="258"/>
        <v>NA</v>
      </c>
      <c r="AV168" s="66" t="str">
        <f t="shared" si="261"/>
        <v>NA</v>
      </c>
      <c r="AW168" s="67" t="e">
        <f t="shared" si="259"/>
        <v>#DIV/0!</v>
      </c>
    </row>
    <row r="169" spans="1:49" x14ac:dyDescent="0.2">
      <c r="A169" s="52" t="s">
        <v>0</v>
      </c>
      <c r="X169" s="49">
        <f t="shared" si="240"/>
        <v>0</v>
      </c>
      <c r="Y169" s="49">
        <f t="shared" si="241"/>
        <v>0</v>
      </c>
      <c r="Z169" s="49">
        <f t="shared" si="242"/>
        <v>0</v>
      </c>
      <c r="AA169" s="49">
        <f t="shared" si="243"/>
        <v>0</v>
      </c>
      <c r="AB169" s="49">
        <f t="shared" si="244"/>
        <v>0</v>
      </c>
      <c r="AC169" s="49">
        <f t="shared" si="245"/>
        <v>0</v>
      </c>
      <c r="AD169" s="49">
        <f t="shared" si="246"/>
        <v>0</v>
      </c>
      <c r="AE169" s="49">
        <f t="shared" si="247"/>
        <v>0</v>
      </c>
      <c r="AF169" s="49">
        <f t="shared" si="248"/>
        <v>0</v>
      </c>
      <c r="AG169" s="65"/>
      <c r="AH169" s="66" t="str">
        <f t="shared" si="249"/>
        <v>NA</v>
      </c>
      <c r="AI169" s="66" t="str">
        <f t="shared" si="250"/>
        <v>NA</v>
      </c>
      <c r="AJ169" s="66" t="str">
        <f t="shared" si="251"/>
        <v>NA</v>
      </c>
      <c r="AK169" s="66" t="str">
        <f t="shared" si="260"/>
        <v>NA</v>
      </c>
      <c r="AL169" s="65" t="str">
        <f t="shared" si="252"/>
        <v>NA</v>
      </c>
      <c r="AM169" s="65" t="str">
        <f t="shared" si="253"/>
        <v>NA</v>
      </c>
      <c r="AN169" s="65" t="str">
        <f t="shared" si="254"/>
        <v>NA</v>
      </c>
      <c r="AO169" s="65"/>
      <c r="AP169" s="65"/>
      <c r="AQ169" s="65"/>
      <c r="AR169" s="66" t="str">
        <f t="shared" si="255"/>
        <v>NA</v>
      </c>
      <c r="AS169" s="66" t="str">
        <f t="shared" si="256"/>
        <v>NA</v>
      </c>
      <c r="AT169" s="66" t="str">
        <f t="shared" si="257"/>
        <v>NA</v>
      </c>
      <c r="AU169" s="66" t="str">
        <f t="shared" si="258"/>
        <v>NA</v>
      </c>
      <c r="AV169" s="66" t="str">
        <f t="shared" si="261"/>
        <v>NA</v>
      </c>
      <c r="AW169" s="67" t="e">
        <f t="shared" si="259"/>
        <v>#DIV/0!</v>
      </c>
    </row>
    <row r="170" spans="1:49" x14ac:dyDescent="0.2">
      <c r="A170" s="52" t="s">
        <v>126</v>
      </c>
      <c r="X170" s="49">
        <f t="shared" si="240"/>
        <v>0</v>
      </c>
      <c r="Y170" s="49">
        <f t="shared" si="241"/>
        <v>0</v>
      </c>
      <c r="Z170" s="49">
        <f t="shared" si="242"/>
        <v>0</v>
      </c>
      <c r="AA170" s="49">
        <f t="shared" si="243"/>
        <v>0</v>
      </c>
      <c r="AB170" s="49">
        <f t="shared" si="244"/>
        <v>0</v>
      </c>
      <c r="AC170" s="49">
        <f t="shared" si="245"/>
        <v>0</v>
      </c>
      <c r="AD170" s="49">
        <f t="shared" si="246"/>
        <v>0</v>
      </c>
      <c r="AE170" s="49">
        <f t="shared" si="247"/>
        <v>0</v>
      </c>
      <c r="AF170" s="49">
        <f t="shared" si="248"/>
        <v>0</v>
      </c>
      <c r="AG170" s="65"/>
      <c r="AH170" s="66" t="str">
        <f t="shared" si="249"/>
        <v>NA</v>
      </c>
      <c r="AI170" s="66" t="str">
        <f t="shared" si="250"/>
        <v>NA</v>
      </c>
      <c r="AJ170" s="66" t="str">
        <f t="shared" si="251"/>
        <v>NA</v>
      </c>
      <c r="AK170" s="66" t="str">
        <f t="shared" si="260"/>
        <v>NA</v>
      </c>
      <c r="AL170" s="65" t="str">
        <f t="shared" si="252"/>
        <v>NA</v>
      </c>
      <c r="AM170" s="65" t="str">
        <f t="shared" si="253"/>
        <v>NA</v>
      </c>
      <c r="AN170" s="65" t="str">
        <f t="shared" si="254"/>
        <v>NA</v>
      </c>
      <c r="AO170" s="65"/>
      <c r="AP170" s="65"/>
      <c r="AQ170" s="65"/>
      <c r="AR170" s="66" t="str">
        <f t="shared" si="255"/>
        <v>NA</v>
      </c>
      <c r="AS170" s="66" t="str">
        <f t="shared" si="256"/>
        <v>NA</v>
      </c>
      <c r="AT170" s="66" t="str">
        <f t="shared" si="257"/>
        <v>NA</v>
      </c>
      <c r="AU170" s="66" t="str">
        <f t="shared" si="258"/>
        <v>NA</v>
      </c>
      <c r="AV170" s="66" t="str">
        <f t="shared" si="261"/>
        <v>NA</v>
      </c>
      <c r="AW170" s="67" t="e">
        <f t="shared" si="259"/>
        <v>#DIV/0!</v>
      </c>
    </row>
    <row r="171" spans="1:49" x14ac:dyDescent="0.2">
      <c r="A171" s="52" t="s">
        <v>65</v>
      </c>
      <c r="X171" s="49">
        <f t="shared" si="240"/>
        <v>0</v>
      </c>
      <c r="Y171" s="49">
        <f t="shared" si="241"/>
        <v>0</v>
      </c>
      <c r="Z171" s="49">
        <f t="shared" si="242"/>
        <v>0</v>
      </c>
      <c r="AA171" s="49">
        <f t="shared" si="243"/>
        <v>0</v>
      </c>
      <c r="AB171" s="49">
        <f t="shared" si="244"/>
        <v>0</v>
      </c>
      <c r="AC171" s="49">
        <f t="shared" si="245"/>
        <v>0</v>
      </c>
      <c r="AD171" s="49">
        <f t="shared" si="246"/>
        <v>0</v>
      </c>
      <c r="AE171" s="49">
        <f t="shared" si="247"/>
        <v>0</v>
      </c>
      <c r="AF171" s="49">
        <f t="shared" si="248"/>
        <v>0</v>
      </c>
      <c r="AG171" s="65"/>
      <c r="AH171" s="66" t="str">
        <f t="shared" si="249"/>
        <v>NA</v>
      </c>
      <c r="AI171" s="66" t="str">
        <f t="shared" si="250"/>
        <v>NA</v>
      </c>
      <c r="AJ171" s="66" t="str">
        <f t="shared" si="251"/>
        <v>NA</v>
      </c>
      <c r="AK171" s="66" t="str">
        <f t="shared" si="260"/>
        <v>NA</v>
      </c>
      <c r="AL171" s="65" t="str">
        <f t="shared" si="252"/>
        <v>NA</v>
      </c>
      <c r="AM171" s="65" t="str">
        <f t="shared" si="253"/>
        <v>NA</v>
      </c>
      <c r="AN171" s="65" t="str">
        <f t="shared" si="254"/>
        <v>NA</v>
      </c>
      <c r="AO171" s="65"/>
      <c r="AP171" s="65"/>
      <c r="AQ171" s="65"/>
      <c r="AR171" s="66" t="str">
        <f t="shared" si="255"/>
        <v>NA</v>
      </c>
      <c r="AS171" s="66" t="str">
        <f t="shared" si="256"/>
        <v>NA</v>
      </c>
      <c r="AT171" s="66" t="str">
        <f t="shared" si="257"/>
        <v>NA</v>
      </c>
      <c r="AU171" s="66" t="str">
        <f t="shared" si="258"/>
        <v>NA</v>
      </c>
      <c r="AV171" s="66" t="str">
        <f t="shared" si="261"/>
        <v>NA</v>
      </c>
      <c r="AW171" s="67" t="e">
        <f t="shared" si="259"/>
        <v>#DIV/0!</v>
      </c>
    </row>
    <row r="172" spans="1:49" x14ac:dyDescent="0.2">
      <c r="A172" s="52" t="s">
        <v>127</v>
      </c>
      <c r="X172" s="49">
        <f t="shared" si="240"/>
        <v>0</v>
      </c>
      <c r="Y172" s="49">
        <f t="shared" si="241"/>
        <v>0</v>
      </c>
      <c r="Z172" s="49">
        <f t="shared" si="242"/>
        <v>0</v>
      </c>
      <c r="AA172" s="49">
        <f t="shared" si="243"/>
        <v>0</v>
      </c>
      <c r="AB172" s="49">
        <f t="shared" si="244"/>
        <v>0</v>
      </c>
      <c r="AC172" s="49">
        <f t="shared" si="245"/>
        <v>0</v>
      </c>
      <c r="AD172" s="49">
        <f t="shared" si="246"/>
        <v>0</v>
      </c>
      <c r="AE172" s="49">
        <f t="shared" si="247"/>
        <v>0</v>
      </c>
      <c r="AF172" s="49">
        <f t="shared" si="248"/>
        <v>0</v>
      </c>
      <c r="AG172" s="65"/>
      <c r="AH172" s="66" t="str">
        <f t="shared" si="249"/>
        <v>NA</v>
      </c>
      <c r="AI172" s="66" t="str">
        <f t="shared" si="250"/>
        <v>NA</v>
      </c>
      <c r="AJ172" s="66" t="str">
        <f t="shared" si="251"/>
        <v>NA</v>
      </c>
      <c r="AK172" s="66" t="str">
        <f t="shared" si="260"/>
        <v>NA</v>
      </c>
      <c r="AL172" s="65" t="str">
        <f t="shared" si="252"/>
        <v>NA</v>
      </c>
      <c r="AM172" s="65" t="str">
        <f t="shared" si="253"/>
        <v>NA</v>
      </c>
      <c r="AN172" s="65" t="str">
        <f t="shared" si="254"/>
        <v>NA</v>
      </c>
      <c r="AO172" s="65"/>
      <c r="AP172" s="65"/>
      <c r="AQ172" s="65"/>
      <c r="AR172" s="66" t="str">
        <f t="shared" si="255"/>
        <v>NA</v>
      </c>
      <c r="AS172" s="66" t="str">
        <f t="shared" si="256"/>
        <v>NA</v>
      </c>
      <c r="AT172" s="66" t="str">
        <f t="shared" si="257"/>
        <v>NA</v>
      </c>
      <c r="AU172" s="66" t="str">
        <f t="shared" si="258"/>
        <v>NA</v>
      </c>
      <c r="AV172" s="66" t="str">
        <f t="shared" si="261"/>
        <v>NA</v>
      </c>
      <c r="AW172" s="67" t="e">
        <f t="shared" si="259"/>
        <v>#DIV/0!</v>
      </c>
    </row>
    <row r="173" spans="1:49" x14ac:dyDescent="0.2">
      <c r="A173" s="52" t="s">
        <v>128</v>
      </c>
      <c r="X173" s="49">
        <f t="shared" si="240"/>
        <v>0</v>
      </c>
      <c r="Y173" s="49">
        <f t="shared" si="241"/>
        <v>0</v>
      </c>
      <c r="Z173" s="49">
        <f t="shared" si="242"/>
        <v>0</v>
      </c>
      <c r="AA173" s="49">
        <f t="shared" si="243"/>
        <v>0</v>
      </c>
      <c r="AB173" s="49">
        <f t="shared" si="244"/>
        <v>0</v>
      </c>
      <c r="AC173" s="49">
        <f t="shared" si="245"/>
        <v>0</v>
      </c>
      <c r="AD173" s="49">
        <f t="shared" si="246"/>
        <v>0</v>
      </c>
      <c r="AE173" s="49">
        <f t="shared" si="247"/>
        <v>0</v>
      </c>
      <c r="AF173" s="49">
        <f t="shared" si="248"/>
        <v>0</v>
      </c>
      <c r="AG173" s="65"/>
      <c r="AH173" s="66" t="str">
        <f t="shared" si="249"/>
        <v>NA</v>
      </c>
      <c r="AI173" s="66" t="str">
        <f t="shared" si="250"/>
        <v>NA</v>
      </c>
      <c r="AJ173" s="66" t="str">
        <f t="shared" si="251"/>
        <v>NA</v>
      </c>
      <c r="AK173" s="66" t="str">
        <f t="shared" si="260"/>
        <v>NA</v>
      </c>
      <c r="AL173" s="65" t="str">
        <f t="shared" si="252"/>
        <v>NA</v>
      </c>
      <c r="AM173" s="65" t="str">
        <f t="shared" si="253"/>
        <v>NA</v>
      </c>
      <c r="AN173" s="65" t="str">
        <f t="shared" si="254"/>
        <v>NA</v>
      </c>
      <c r="AO173" s="65"/>
      <c r="AP173" s="65"/>
      <c r="AQ173" s="65"/>
      <c r="AR173" s="66" t="str">
        <f t="shared" si="255"/>
        <v>NA</v>
      </c>
      <c r="AS173" s="66" t="str">
        <f t="shared" si="256"/>
        <v>NA</v>
      </c>
      <c r="AT173" s="66" t="str">
        <f t="shared" si="257"/>
        <v>NA</v>
      </c>
      <c r="AU173" s="66" t="str">
        <f t="shared" si="258"/>
        <v>NA</v>
      </c>
      <c r="AV173" s="66" t="str">
        <f t="shared" si="261"/>
        <v>NA</v>
      </c>
      <c r="AW173" s="67" t="e">
        <f t="shared" si="259"/>
        <v>#DIV/0!</v>
      </c>
    </row>
    <row r="174" spans="1:49" x14ac:dyDescent="0.2">
      <c r="A174" s="52"/>
      <c r="AG174" s="65"/>
      <c r="AH174" s="66"/>
      <c r="AI174" s="66"/>
      <c r="AJ174" s="66"/>
      <c r="AK174" s="66"/>
      <c r="AL174" s="65"/>
      <c r="AM174" s="65"/>
      <c r="AN174" s="65"/>
      <c r="AO174" s="65"/>
      <c r="AP174" s="65"/>
      <c r="AQ174" s="65"/>
      <c r="AR174" s="66"/>
      <c r="AS174" s="66"/>
      <c r="AT174" s="66"/>
      <c r="AU174" s="66"/>
      <c r="AV174" s="66"/>
      <c r="AW174" s="67"/>
    </row>
    <row r="175" spans="1:49" x14ac:dyDescent="0.2">
      <c r="A175" s="52" t="s">
        <v>3</v>
      </c>
      <c r="X175" s="49">
        <f>B175+C175+D175+E175</f>
        <v>0</v>
      </c>
      <c r="Y175" s="49">
        <f>B175+C175+D175+E175+F175+L175+P175+Q175+S175</f>
        <v>0</v>
      </c>
      <c r="Z175" s="49">
        <f>B175+C175+D175+E175+F175+G175+H175+J175+K175+L175+P175+Q175+S175</f>
        <v>0</v>
      </c>
      <c r="AA175" s="49">
        <f>X175+H175+F175+P175+Q175+S175</f>
        <v>0</v>
      </c>
      <c r="AB175" s="49">
        <f>B175+2*C175+3*D175+4*E175</f>
        <v>0</v>
      </c>
      <c r="AC175" s="49">
        <f>X175+J175+K175</f>
        <v>0</v>
      </c>
      <c r="AD175" s="49">
        <f>M175+P175+T175</f>
        <v>0</v>
      </c>
      <c r="AE175" s="49">
        <f>N175+Q175+V175</f>
        <v>0</v>
      </c>
      <c r="AF175" s="49">
        <f>S175+O175</f>
        <v>0</v>
      </c>
      <c r="AG175" s="65"/>
      <c r="AH175" s="66" t="str">
        <f>IF(Y175=0,"NA",X175/Y175)</f>
        <v>NA</v>
      </c>
      <c r="AI175" s="66" t="str">
        <f>IF(Z175=0,"NA",(X175+J175+K175)/Z175)</f>
        <v>NA</v>
      </c>
      <c r="AJ175" s="66" t="str">
        <f>IFERROR(AB175/Y175,"NA")</f>
        <v>NA</v>
      </c>
      <c r="AK175" s="66" t="str">
        <f>IFERROR(AI175+AJ175,"NA")</f>
        <v>NA</v>
      </c>
      <c r="AL175" s="65" t="str">
        <f>IFERROR(L175/Z175,"NA")</f>
        <v>NA</v>
      </c>
      <c r="AM175" s="65" t="str">
        <f>IFERROR((J175+K175)/Z175,"NA")</f>
        <v>NA</v>
      </c>
      <c r="AN175" s="65" t="str">
        <f>IFERROR(AA175/Z175,"NA")</f>
        <v>NA</v>
      </c>
      <c r="AO175" s="65"/>
      <c r="AP175" s="65"/>
      <c r="AQ175" s="65"/>
      <c r="AR175" s="66" t="str">
        <f>IFERROR((H175+P175+Q175)/AA175,"NA")</f>
        <v>NA</v>
      </c>
      <c r="AS175" s="66" t="str">
        <f>IFERROR((H175+P175+Q175+T175+V175)/AA175,"NA")</f>
        <v>NA</v>
      </c>
      <c r="AT175" s="66" t="str">
        <f>IFERROR((F175+X175)/AA175,"NA")</f>
        <v>NA</v>
      </c>
      <c r="AU175" s="66" t="str">
        <f>IFERROR(X175/AA175,"NA")</f>
        <v>NA</v>
      </c>
      <c r="AV175" s="66" t="str">
        <f>IFERROR(AJ175-AH175,"NA")</f>
        <v>NA</v>
      </c>
      <c r="AW175" s="67" t="e">
        <f>(AC175+F175+G175)/Z175</f>
        <v>#DIV/0!</v>
      </c>
    </row>
    <row r="176" spans="1:49" x14ac:dyDescent="0.2">
      <c r="A176" s="54" t="s">
        <v>32</v>
      </c>
      <c r="B176" s="58">
        <f>SUM(B164:B175)</f>
        <v>0</v>
      </c>
      <c r="C176" s="58">
        <f t="shared" ref="C176:AF176" si="262">SUM(C164:C175)</f>
        <v>0</v>
      </c>
      <c r="D176" s="58">
        <f t="shared" si="262"/>
        <v>0</v>
      </c>
      <c r="E176" s="58">
        <f t="shared" si="262"/>
        <v>0</v>
      </c>
      <c r="F176" s="58">
        <f t="shared" si="262"/>
        <v>0</v>
      </c>
      <c r="G176" s="58">
        <f t="shared" si="262"/>
        <v>0</v>
      </c>
      <c r="H176" s="58">
        <f t="shared" si="262"/>
        <v>0</v>
      </c>
      <c r="I176" s="58"/>
      <c r="J176" s="58">
        <f t="shared" si="262"/>
        <v>0</v>
      </c>
      <c r="K176" s="58">
        <f t="shared" si="262"/>
        <v>0</v>
      </c>
      <c r="L176" s="58">
        <f t="shared" si="262"/>
        <v>0</v>
      </c>
      <c r="M176" s="58">
        <f t="shared" si="262"/>
        <v>0</v>
      </c>
      <c r="N176" s="58">
        <f t="shared" si="262"/>
        <v>0</v>
      </c>
      <c r="O176" s="58">
        <f t="shared" si="262"/>
        <v>0</v>
      </c>
      <c r="P176" s="58">
        <f t="shared" si="262"/>
        <v>0</v>
      </c>
      <c r="Q176" s="58">
        <f t="shared" si="262"/>
        <v>0</v>
      </c>
      <c r="R176" s="58"/>
      <c r="S176" s="58">
        <f t="shared" si="262"/>
        <v>0</v>
      </c>
      <c r="T176" s="58">
        <f t="shared" si="262"/>
        <v>0</v>
      </c>
      <c r="U176" s="58"/>
      <c r="V176" s="58">
        <f t="shared" si="262"/>
        <v>0</v>
      </c>
      <c r="W176" s="58"/>
      <c r="X176" s="58">
        <f t="shared" si="262"/>
        <v>0</v>
      </c>
      <c r="Y176" s="58">
        <f t="shared" si="262"/>
        <v>0</v>
      </c>
      <c r="Z176" s="58">
        <f t="shared" si="262"/>
        <v>0</v>
      </c>
      <c r="AA176" s="58">
        <f>SUM(AA164:AA175)</f>
        <v>0</v>
      </c>
      <c r="AB176" s="58">
        <f>SUM(AB164:AB175)</f>
        <v>0</v>
      </c>
      <c r="AC176" s="58">
        <f>SUM(AC164:AC175)</f>
        <v>0</v>
      </c>
      <c r="AD176" s="58">
        <f t="shared" si="262"/>
        <v>0</v>
      </c>
      <c r="AE176" s="58">
        <f t="shared" si="262"/>
        <v>0</v>
      </c>
      <c r="AF176" s="58">
        <f t="shared" si="262"/>
        <v>0</v>
      </c>
      <c r="AG176" s="68"/>
      <c r="AH176" s="69" t="str">
        <f>IF(Y176=0,"NA",X176/Y176)</f>
        <v>NA</v>
      </c>
      <c r="AI176" s="69" t="str">
        <f>IF(Z176=0,"NA",(X176+J176+K176)/Z176)</f>
        <v>NA</v>
      </c>
      <c r="AJ176" s="69" t="str">
        <f>IFERROR(AB176/Y176,"NA")</f>
        <v>NA</v>
      </c>
      <c r="AK176" s="69" t="str">
        <f t="shared" si="260"/>
        <v>NA</v>
      </c>
      <c r="AL176" s="68" t="str">
        <f>IFERROR(L176/Z176,"NA")</f>
        <v>NA</v>
      </c>
      <c r="AM176" s="68" t="str">
        <f>IFERROR((J176+K176)/Z176,"NA")</f>
        <v>NA</v>
      </c>
      <c r="AN176" s="68" t="str">
        <f>IFERROR(AA176/Z176,"NA")</f>
        <v>NA</v>
      </c>
      <c r="AO176" s="68"/>
      <c r="AP176" s="68"/>
      <c r="AQ176" s="68"/>
      <c r="AR176" s="69" t="str">
        <f>IFERROR((H176+P176+Q176)/AA176,"NA")</f>
        <v>NA</v>
      </c>
      <c r="AS176" s="69" t="str">
        <f>IFERROR((H176+P176+Q176+T176+V176)/AA176,"NA")</f>
        <v>NA</v>
      </c>
      <c r="AT176" s="69" t="str">
        <f>IFERROR((F176+X176)/AA176,"NA")</f>
        <v>NA</v>
      </c>
      <c r="AU176" s="69" t="str">
        <f>IFERROR(X176/AA176,"NA")</f>
        <v>NA</v>
      </c>
      <c r="AV176" s="69" t="str">
        <f t="shared" si="261"/>
        <v>NA</v>
      </c>
      <c r="AW176" s="70" t="e">
        <f>(AC176+F176+G176)/Z176</f>
        <v>#DIV/0!</v>
      </c>
    </row>
  </sheetData>
  <mergeCells count="1">
    <mergeCell ref="AZ1:BB1"/>
  </mergeCells>
  <pageMargins left="0.28000000000000003" right="0.2" top="0.75" bottom="0.75" header="0.3" footer="0.3"/>
  <pageSetup scale="2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7E0DE-CB97-46B6-9F67-0254FF265CBD}">
  <sheetPr>
    <pageSetUpPr fitToPage="1"/>
  </sheetPr>
  <dimension ref="A1:AW82"/>
  <sheetViews>
    <sheetView workbookViewId="0"/>
  </sheetViews>
  <sheetFormatPr defaultRowHeight="15" x14ac:dyDescent="0.25"/>
  <cols>
    <col min="1" max="1" width="11" bestFit="1" customWidth="1"/>
    <col min="2" max="9" width="4.7109375" style="7" customWidth="1"/>
    <col min="10" max="26" width="5.7109375" style="7" customWidth="1"/>
    <col min="27" max="27" width="7.42578125" style="7" bestFit="1" customWidth="1"/>
    <col min="28" max="28" width="5.28515625" style="7" bestFit="1" customWidth="1"/>
    <col min="29" max="29" width="5.5703125" style="7" bestFit="1" customWidth="1"/>
    <col min="30" max="32" width="5.7109375" style="7" customWidth="1"/>
    <col min="33" max="33" width="3.85546875" style="7" customWidth="1"/>
    <col min="34" max="34" width="3.140625" style="7" customWidth="1"/>
    <col min="35" max="35" width="9.140625" style="7" customWidth="1"/>
    <col min="36" max="48" width="7.7109375" customWidth="1"/>
    <col min="49" max="49" width="9.140625" style="7"/>
  </cols>
  <sheetData>
    <row r="1" spans="1:49" s="2" customFormat="1" ht="15.75" x14ac:dyDescent="0.25">
      <c r="A1" s="9" t="s">
        <v>32</v>
      </c>
      <c r="B1" s="10" t="s">
        <v>34</v>
      </c>
      <c r="C1" s="10" t="s">
        <v>35</v>
      </c>
      <c r="D1" s="10" t="s">
        <v>36</v>
      </c>
      <c r="E1" s="10" t="s">
        <v>8</v>
      </c>
      <c r="F1" s="10" t="s">
        <v>10</v>
      </c>
      <c r="G1" s="10" t="s">
        <v>11</v>
      </c>
      <c r="H1" s="10" t="s">
        <v>12</v>
      </c>
      <c r="I1" s="10" t="s">
        <v>18</v>
      </c>
      <c r="J1" s="10" t="s">
        <v>19</v>
      </c>
      <c r="K1" s="10" t="s">
        <v>9</v>
      </c>
      <c r="L1" s="10" t="s">
        <v>22</v>
      </c>
      <c r="M1" s="10" t="s">
        <v>23</v>
      </c>
      <c r="N1" s="10" t="s">
        <v>75</v>
      </c>
      <c r="O1" s="10" t="s">
        <v>20</v>
      </c>
      <c r="P1" s="10" t="s">
        <v>21</v>
      </c>
      <c r="Q1" s="10" t="s">
        <v>74</v>
      </c>
      <c r="R1" s="10" t="s">
        <v>27</v>
      </c>
      <c r="S1" s="10" t="s">
        <v>28</v>
      </c>
      <c r="T1" s="10" t="s">
        <v>39</v>
      </c>
      <c r="U1" s="10" t="s">
        <v>174</v>
      </c>
      <c r="V1" s="10" t="s">
        <v>175</v>
      </c>
      <c r="W1" s="10" t="s">
        <v>176</v>
      </c>
      <c r="X1" s="10" t="s">
        <v>29</v>
      </c>
      <c r="Y1" s="10" t="s">
        <v>4</v>
      </c>
      <c r="Z1" s="10" t="s">
        <v>13</v>
      </c>
      <c r="AA1" s="10" t="s">
        <v>37</v>
      </c>
      <c r="AB1" s="10" t="s">
        <v>53</v>
      </c>
      <c r="AC1" s="10" t="s">
        <v>38</v>
      </c>
      <c r="AD1" s="10" t="s">
        <v>24</v>
      </c>
      <c r="AE1" s="10" t="s">
        <v>25</v>
      </c>
      <c r="AF1" s="10" t="s">
        <v>76</v>
      </c>
      <c r="AG1" s="10" t="s">
        <v>26</v>
      </c>
      <c r="AH1" s="10" t="s">
        <v>30</v>
      </c>
      <c r="AI1" s="10" t="s">
        <v>52</v>
      </c>
      <c r="AJ1" s="2" t="s">
        <v>41</v>
      </c>
      <c r="AK1" s="2" t="s">
        <v>42</v>
      </c>
      <c r="AL1" s="2" t="s">
        <v>45</v>
      </c>
      <c r="AM1" s="2" t="s">
        <v>17</v>
      </c>
      <c r="AN1" s="2" t="s">
        <v>44</v>
      </c>
      <c r="AO1" s="2" t="s">
        <v>43</v>
      </c>
      <c r="AP1" s="2" t="s">
        <v>40</v>
      </c>
      <c r="AQ1" s="2" t="s">
        <v>55</v>
      </c>
      <c r="AR1" s="2" t="s">
        <v>48</v>
      </c>
      <c r="AS1" s="2" t="s">
        <v>51</v>
      </c>
      <c r="AT1" s="2" t="s">
        <v>49</v>
      </c>
      <c r="AU1" s="2" t="s">
        <v>50</v>
      </c>
      <c r="AV1" s="2" t="s">
        <v>54</v>
      </c>
      <c r="AW1" s="10" t="s">
        <v>64</v>
      </c>
    </row>
    <row r="2" spans="1:49" x14ac:dyDescent="0.25">
      <c r="A2" t="s">
        <v>157</v>
      </c>
      <c r="B2" s="7">
        <f>B11+B26+B40</f>
        <v>4</v>
      </c>
      <c r="C2" s="7">
        <f t="shared" ref="C2:W2" si="0">C11+C26+C40</f>
        <v>3</v>
      </c>
      <c r="D2" s="7">
        <f t="shared" si="0"/>
        <v>0</v>
      </c>
      <c r="E2" s="7">
        <f t="shared" si="0"/>
        <v>1</v>
      </c>
      <c r="F2" s="7">
        <f t="shared" si="0"/>
        <v>0</v>
      </c>
      <c r="G2" s="7">
        <f t="shared" si="0"/>
        <v>1</v>
      </c>
      <c r="H2" s="7">
        <f t="shared" si="0"/>
        <v>10</v>
      </c>
      <c r="I2" s="7">
        <f t="shared" si="0"/>
        <v>2</v>
      </c>
      <c r="J2" s="7">
        <f t="shared" si="0"/>
        <v>0</v>
      </c>
      <c r="K2" s="7">
        <f t="shared" si="0"/>
        <v>0</v>
      </c>
      <c r="L2" s="7">
        <f t="shared" si="0"/>
        <v>9</v>
      </c>
      <c r="M2" s="7">
        <f t="shared" si="0"/>
        <v>2</v>
      </c>
      <c r="N2" s="7">
        <f t="shared" si="0"/>
        <v>2</v>
      </c>
      <c r="O2" s="7">
        <f t="shared" si="0"/>
        <v>2</v>
      </c>
      <c r="P2" s="7">
        <f t="shared" si="0"/>
        <v>2</v>
      </c>
      <c r="Q2" s="7">
        <f t="shared" si="0"/>
        <v>4</v>
      </c>
      <c r="R2" s="7">
        <f t="shared" si="0"/>
        <v>1</v>
      </c>
      <c r="S2" s="7">
        <f t="shared" si="0"/>
        <v>1</v>
      </c>
      <c r="T2" s="7">
        <f t="shared" si="0"/>
        <v>1</v>
      </c>
      <c r="U2" s="7">
        <f t="shared" si="0"/>
        <v>0</v>
      </c>
      <c r="V2" s="7">
        <f t="shared" si="0"/>
        <v>0</v>
      </c>
      <c r="W2" s="7">
        <f t="shared" si="0"/>
        <v>0</v>
      </c>
      <c r="X2" s="18">
        <f t="shared" ref="X2:X7" si="1">B2+C2+D2+E2</f>
        <v>8</v>
      </c>
      <c r="Y2" s="18">
        <f t="shared" ref="Y2:Y7" si="2">X2+H2+I2+L2+M2+N2</f>
        <v>33</v>
      </c>
      <c r="Z2" s="18">
        <f t="shared" ref="Z2:Z7" si="3">X2+F2+G2+H2+I2+L2+M2+K2+N2</f>
        <v>34</v>
      </c>
      <c r="AA2" s="7">
        <f t="shared" ref="AA2:AC2" si="4">AA11+AA26+AA40</f>
        <v>115</v>
      </c>
      <c r="AB2" s="7">
        <f t="shared" si="4"/>
        <v>6</v>
      </c>
      <c r="AC2" s="7">
        <f t="shared" si="4"/>
        <v>9</v>
      </c>
      <c r="AD2" s="18">
        <f t="shared" ref="AD2:AE7" si="5">L2+O2+R2</f>
        <v>12</v>
      </c>
      <c r="AE2" s="18">
        <f t="shared" si="5"/>
        <v>5</v>
      </c>
      <c r="AF2" s="18">
        <f>N2+Q2</f>
        <v>6</v>
      </c>
      <c r="AG2" s="18">
        <f>X2+I2+L2+M2+N2</f>
        <v>23</v>
      </c>
      <c r="AH2" s="18">
        <f t="shared" ref="AH2:AH7" si="6">B2+2*C2+3*D2+4*E2</f>
        <v>14</v>
      </c>
      <c r="AI2" s="18">
        <f t="shared" ref="AI2:AI7" si="7">AH2+F2+G2+I2+J2</f>
        <v>17</v>
      </c>
      <c r="AJ2" s="1">
        <f t="shared" ref="AJ2:AJ8" si="8">X2/Y2</f>
        <v>0.24242424242424243</v>
      </c>
      <c r="AK2" s="1">
        <f t="shared" ref="AK2:AK8" si="9">(X2+F2+G2)/Z2</f>
        <v>0.26470588235294118</v>
      </c>
      <c r="AL2" s="1">
        <f t="shared" ref="AL2:AL8" si="10">AH2/Y2</f>
        <v>0.42424242424242425</v>
      </c>
      <c r="AM2" s="12">
        <f>AK2+AL2</f>
        <v>0.68894830659536543</v>
      </c>
      <c r="AN2" s="3">
        <f t="shared" ref="AN2:AN8" si="11">H2/Z2</f>
        <v>0.29411764705882354</v>
      </c>
      <c r="AO2" s="3">
        <f t="shared" ref="AO2:AO8" si="12">(F2+G2)/Z2</f>
        <v>2.9411764705882353E-2</v>
      </c>
      <c r="AP2" s="3">
        <f t="shared" ref="AP2:AP8" si="13">AG2/Z2</f>
        <v>0.67647058823529416</v>
      </c>
      <c r="AQ2" s="1">
        <f t="shared" ref="AQ2:AQ8" si="14">(K2+L2+M2+N2)/AG2</f>
        <v>0.56521739130434778</v>
      </c>
      <c r="AR2" s="1">
        <f t="shared" ref="AR2:AR8" si="15">(K2+L2+M2+N2+I2)/AG2</f>
        <v>0.65217391304347827</v>
      </c>
      <c r="AS2" s="12">
        <f>(X2+I2)/AG2</f>
        <v>0.43478260869565216</v>
      </c>
      <c r="AT2" s="1">
        <f>X2/AG2</f>
        <v>0.34782608695652173</v>
      </c>
      <c r="AU2" s="1">
        <f t="shared" ref="AU2:AU8" si="16">AL2-AJ2</f>
        <v>0.18181818181818182</v>
      </c>
      <c r="AV2" s="1">
        <f t="shared" ref="AV2:AV8" si="17">AA2/Z2</f>
        <v>3.3823529411764706</v>
      </c>
      <c r="AW2" s="8">
        <f>AB2/AC2*6</f>
        <v>4</v>
      </c>
    </row>
    <row r="3" spans="1:49" x14ac:dyDescent="0.25">
      <c r="A3" t="s">
        <v>159</v>
      </c>
      <c r="B3" s="7">
        <f>B12+B17+B46</f>
        <v>4</v>
      </c>
      <c r="C3" s="7">
        <f t="shared" ref="C3:W3" si="18">C12+C17+C46</f>
        <v>0</v>
      </c>
      <c r="D3" s="7">
        <f t="shared" si="18"/>
        <v>0</v>
      </c>
      <c r="E3" s="7">
        <f t="shared" si="18"/>
        <v>0</v>
      </c>
      <c r="F3" s="7">
        <f t="shared" si="18"/>
        <v>3</v>
      </c>
      <c r="G3" s="7">
        <f t="shared" si="18"/>
        <v>0</v>
      </c>
      <c r="H3" s="7">
        <f t="shared" si="18"/>
        <v>3</v>
      </c>
      <c r="I3" s="7">
        <f t="shared" si="18"/>
        <v>0</v>
      </c>
      <c r="J3" s="7">
        <f t="shared" si="18"/>
        <v>0</v>
      </c>
      <c r="K3" s="7">
        <f t="shared" si="18"/>
        <v>0</v>
      </c>
      <c r="L3" s="7">
        <f t="shared" si="18"/>
        <v>2</v>
      </c>
      <c r="M3" s="7">
        <f t="shared" si="18"/>
        <v>1</v>
      </c>
      <c r="N3" s="7">
        <f t="shared" si="18"/>
        <v>0</v>
      </c>
      <c r="O3" s="7">
        <f t="shared" si="18"/>
        <v>2</v>
      </c>
      <c r="P3" s="7">
        <f t="shared" si="18"/>
        <v>0</v>
      </c>
      <c r="Q3" s="7">
        <f t="shared" si="18"/>
        <v>2</v>
      </c>
      <c r="R3" s="7">
        <f t="shared" si="18"/>
        <v>0</v>
      </c>
      <c r="S3" s="7">
        <f t="shared" si="18"/>
        <v>0</v>
      </c>
      <c r="T3" s="7">
        <f t="shared" si="18"/>
        <v>0</v>
      </c>
      <c r="U3" s="7">
        <f t="shared" si="18"/>
        <v>0</v>
      </c>
      <c r="V3" s="7">
        <f t="shared" si="18"/>
        <v>0</v>
      </c>
      <c r="W3" s="7">
        <f t="shared" si="18"/>
        <v>0</v>
      </c>
      <c r="X3" s="18">
        <f t="shared" si="1"/>
        <v>4</v>
      </c>
      <c r="Y3" s="18">
        <f t="shared" si="2"/>
        <v>10</v>
      </c>
      <c r="Z3" s="18">
        <f t="shared" si="3"/>
        <v>13</v>
      </c>
      <c r="AA3" s="7">
        <f t="shared" ref="AA3:AC3" si="19">AA12+AA17+AA46</f>
        <v>45</v>
      </c>
      <c r="AB3" s="7">
        <f t="shared" si="19"/>
        <v>2</v>
      </c>
      <c r="AC3" s="7">
        <f t="shared" si="19"/>
        <v>2</v>
      </c>
      <c r="AD3" s="18">
        <f t="shared" si="5"/>
        <v>4</v>
      </c>
      <c r="AE3" s="18">
        <f t="shared" si="5"/>
        <v>1</v>
      </c>
      <c r="AF3" s="18">
        <f t="shared" ref="AF3:AF7" si="20">N3+Q3</f>
        <v>2</v>
      </c>
      <c r="AG3" s="18">
        <f t="shared" ref="AG3:AG7" si="21">X3+I3+L3+M3+N3</f>
        <v>7</v>
      </c>
      <c r="AH3" s="18">
        <f t="shared" si="6"/>
        <v>4</v>
      </c>
      <c r="AI3" s="18">
        <f t="shared" si="7"/>
        <v>7</v>
      </c>
      <c r="AJ3" s="1">
        <f t="shared" si="8"/>
        <v>0.4</v>
      </c>
      <c r="AK3" s="1">
        <f t="shared" si="9"/>
        <v>0.53846153846153844</v>
      </c>
      <c r="AL3" s="1">
        <f t="shared" si="10"/>
        <v>0.4</v>
      </c>
      <c r="AM3" s="12">
        <f t="shared" ref="AM3:AM8" si="22">AK3+AL3</f>
        <v>0.93846153846153846</v>
      </c>
      <c r="AN3" s="3">
        <f>H3/Z3</f>
        <v>0.23076923076923078</v>
      </c>
      <c r="AO3" s="3">
        <f t="shared" si="12"/>
        <v>0.23076923076923078</v>
      </c>
      <c r="AP3" s="3">
        <f t="shared" si="13"/>
        <v>0.53846153846153844</v>
      </c>
      <c r="AQ3" s="1">
        <f t="shared" si="14"/>
        <v>0.42857142857142855</v>
      </c>
      <c r="AR3" s="1">
        <f t="shared" si="15"/>
        <v>0.42857142857142855</v>
      </c>
      <c r="AS3" s="12">
        <f t="shared" ref="AS3:AS8" si="23">(X3+I3)/AG3</f>
        <v>0.5714285714285714</v>
      </c>
      <c r="AT3" s="1">
        <f t="shared" ref="AT3:AT8" si="24">X3/AG3</f>
        <v>0.5714285714285714</v>
      </c>
      <c r="AU3" s="1">
        <f t="shared" si="16"/>
        <v>0</v>
      </c>
      <c r="AV3" s="1">
        <f t="shared" si="17"/>
        <v>3.4615384615384617</v>
      </c>
      <c r="AW3" s="8">
        <f t="shared" ref="AW3:AW8" si="25">AB3/AC3*6</f>
        <v>6</v>
      </c>
    </row>
    <row r="4" spans="1:49" x14ac:dyDescent="0.25">
      <c r="A4" t="s">
        <v>164</v>
      </c>
      <c r="B4" s="7">
        <f>B16+B35+B45</f>
        <v>3</v>
      </c>
      <c r="C4" s="7">
        <f t="shared" ref="C4:W4" si="26">C16+C35+C45</f>
        <v>0</v>
      </c>
      <c r="D4" s="7">
        <f t="shared" si="26"/>
        <v>0</v>
      </c>
      <c r="E4" s="7">
        <f t="shared" si="26"/>
        <v>0</v>
      </c>
      <c r="F4" s="7">
        <f t="shared" si="26"/>
        <v>3</v>
      </c>
      <c r="G4" s="7">
        <f t="shared" si="26"/>
        <v>0</v>
      </c>
      <c r="H4" s="7">
        <f t="shared" si="26"/>
        <v>3</v>
      </c>
      <c r="I4" s="7">
        <f t="shared" si="26"/>
        <v>0</v>
      </c>
      <c r="J4" s="7">
        <f t="shared" si="26"/>
        <v>0</v>
      </c>
      <c r="K4" s="7">
        <f t="shared" si="26"/>
        <v>0</v>
      </c>
      <c r="L4" s="7">
        <f t="shared" si="26"/>
        <v>5</v>
      </c>
      <c r="M4" s="7">
        <f t="shared" si="26"/>
        <v>1</v>
      </c>
      <c r="N4" s="7">
        <f t="shared" si="26"/>
        <v>1</v>
      </c>
      <c r="O4" s="7">
        <f t="shared" si="26"/>
        <v>3</v>
      </c>
      <c r="P4" s="7">
        <f t="shared" si="26"/>
        <v>0</v>
      </c>
      <c r="Q4" s="7">
        <f t="shared" si="26"/>
        <v>0</v>
      </c>
      <c r="R4" s="7">
        <f t="shared" si="26"/>
        <v>0</v>
      </c>
      <c r="S4" s="7">
        <f t="shared" si="26"/>
        <v>0</v>
      </c>
      <c r="T4" s="7">
        <f t="shared" si="26"/>
        <v>1</v>
      </c>
      <c r="U4" s="7">
        <f t="shared" si="26"/>
        <v>1</v>
      </c>
      <c r="V4" s="7">
        <f t="shared" si="26"/>
        <v>0</v>
      </c>
      <c r="W4" s="7">
        <f t="shared" si="26"/>
        <v>0</v>
      </c>
      <c r="X4" s="18">
        <f t="shared" si="1"/>
        <v>3</v>
      </c>
      <c r="Y4" s="18">
        <f t="shared" si="2"/>
        <v>13</v>
      </c>
      <c r="Z4" s="18">
        <f t="shared" si="3"/>
        <v>16</v>
      </c>
      <c r="AA4" s="7">
        <f t="shared" ref="AA4:AC4" si="27">AA16+AA35+AA45</f>
        <v>68</v>
      </c>
      <c r="AB4" s="7">
        <f t="shared" si="27"/>
        <v>2</v>
      </c>
      <c r="AC4" s="7">
        <f t="shared" si="27"/>
        <v>4</v>
      </c>
      <c r="AD4" s="18">
        <f t="shared" si="5"/>
        <v>8</v>
      </c>
      <c r="AE4" s="18">
        <f t="shared" si="5"/>
        <v>1</v>
      </c>
      <c r="AF4" s="18">
        <f t="shared" si="20"/>
        <v>1</v>
      </c>
      <c r="AG4" s="18">
        <f t="shared" si="21"/>
        <v>10</v>
      </c>
      <c r="AH4" s="18">
        <f t="shared" si="6"/>
        <v>3</v>
      </c>
      <c r="AI4" s="18">
        <f t="shared" si="7"/>
        <v>6</v>
      </c>
      <c r="AJ4" s="1">
        <f t="shared" si="8"/>
        <v>0.23076923076923078</v>
      </c>
      <c r="AK4" s="1">
        <f t="shared" si="9"/>
        <v>0.375</v>
      </c>
      <c r="AL4" s="1">
        <f t="shared" si="10"/>
        <v>0.23076923076923078</v>
      </c>
      <c r="AM4" s="12">
        <f t="shared" si="22"/>
        <v>0.60576923076923084</v>
      </c>
      <c r="AN4" s="3">
        <f t="shared" si="11"/>
        <v>0.1875</v>
      </c>
      <c r="AO4" s="3">
        <f t="shared" si="12"/>
        <v>0.1875</v>
      </c>
      <c r="AP4" s="3">
        <f t="shared" si="13"/>
        <v>0.625</v>
      </c>
      <c r="AQ4" s="1">
        <f t="shared" si="14"/>
        <v>0.7</v>
      </c>
      <c r="AR4" s="1">
        <f t="shared" si="15"/>
        <v>0.7</v>
      </c>
      <c r="AS4" s="12">
        <f t="shared" si="23"/>
        <v>0.3</v>
      </c>
      <c r="AT4" s="1">
        <f t="shared" si="24"/>
        <v>0.3</v>
      </c>
      <c r="AU4" s="1">
        <f t="shared" si="16"/>
        <v>0</v>
      </c>
      <c r="AV4" s="1">
        <f t="shared" si="17"/>
        <v>4.25</v>
      </c>
      <c r="AW4" s="8">
        <f t="shared" si="25"/>
        <v>3</v>
      </c>
    </row>
    <row r="5" spans="1:49" x14ac:dyDescent="0.25">
      <c r="A5" t="s">
        <v>161</v>
      </c>
      <c r="B5" s="7">
        <f>B21</f>
        <v>1</v>
      </c>
      <c r="C5" s="7">
        <f t="shared" ref="C5:W5" si="28">C21</f>
        <v>0</v>
      </c>
      <c r="D5" s="7">
        <f t="shared" si="28"/>
        <v>0</v>
      </c>
      <c r="E5" s="7">
        <f t="shared" si="28"/>
        <v>0</v>
      </c>
      <c r="F5" s="7">
        <f t="shared" si="28"/>
        <v>5</v>
      </c>
      <c r="G5" s="7">
        <f t="shared" si="28"/>
        <v>0</v>
      </c>
      <c r="H5" s="7">
        <f t="shared" si="28"/>
        <v>3</v>
      </c>
      <c r="I5" s="7">
        <f t="shared" si="28"/>
        <v>1</v>
      </c>
      <c r="J5" s="7">
        <f t="shared" si="28"/>
        <v>0</v>
      </c>
      <c r="K5" s="7">
        <f t="shared" si="28"/>
        <v>0</v>
      </c>
      <c r="L5" s="7">
        <f t="shared" si="28"/>
        <v>3</v>
      </c>
      <c r="M5" s="7">
        <f t="shared" si="28"/>
        <v>1</v>
      </c>
      <c r="N5" s="7">
        <f t="shared" si="28"/>
        <v>1</v>
      </c>
      <c r="O5" s="7">
        <f t="shared" si="28"/>
        <v>0</v>
      </c>
      <c r="P5" s="7">
        <f t="shared" si="28"/>
        <v>0</v>
      </c>
      <c r="Q5" s="7">
        <f t="shared" si="28"/>
        <v>1</v>
      </c>
      <c r="R5" s="7">
        <f t="shared" si="28"/>
        <v>0</v>
      </c>
      <c r="S5" s="7">
        <f t="shared" si="28"/>
        <v>0</v>
      </c>
      <c r="T5" s="7">
        <f t="shared" si="28"/>
        <v>0</v>
      </c>
      <c r="U5" s="7">
        <f t="shared" si="28"/>
        <v>0</v>
      </c>
      <c r="V5" s="7">
        <f t="shared" si="28"/>
        <v>0</v>
      </c>
      <c r="W5" s="7">
        <f t="shared" si="28"/>
        <v>1</v>
      </c>
      <c r="X5" s="18">
        <f t="shared" si="1"/>
        <v>1</v>
      </c>
      <c r="Y5" s="18">
        <f t="shared" si="2"/>
        <v>10</v>
      </c>
      <c r="Z5" s="18">
        <f t="shared" si="3"/>
        <v>15</v>
      </c>
      <c r="AA5" s="7">
        <f t="shared" ref="AA5:AC5" si="29">AA21</f>
        <v>54</v>
      </c>
      <c r="AB5" s="7">
        <f t="shared" si="29"/>
        <v>2</v>
      </c>
      <c r="AC5" s="7">
        <f t="shared" si="29"/>
        <v>3</v>
      </c>
      <c r="AD5" s="18">
        <f t="shared" si="5"/>
        <v>3</v>
      </c>
      <c r="AE5" s="18">
        <f t="shared" si="5"/>
        <v>1</v>
      </c>
      <c r="AF5" s="18">
        <f t="shared" si="20"/>
        <v>2</v>
      </c>
      <c r="AG5" s="18">
        <f t="shared" si="21"/>
        <v>7</v>
      </c>
      <c r="AH5" s="18">
        <f t="shared" si="6"/>
        <v>1</v>
      </c>
      <c r="AI5" s="18">
        <f t="shared" si="7"/>
        <v>7</v>
      </c>
      <c r="AJ5" s="1">
        <f t="shared" si="8"/>
        <v>0.1</v>
      </c>
      <c r="AK5" s="1">
        <f t="shared" si="9"/>
        <v>0.4</v>
      </c>
      <c r="AL5" s="1">
        <f>AH5/Y5</f>
        <v>0.1</v>
      </c>
      <c r="AM5" s="12">
        <f>AK5+AL5</f>
        <v>0.5</v>
      </c>
      <c r="AN5" s="3">
        <f>H5/Z5</f>
        <v>0.2</v>
      </c>
      <c r="AO5" s="3">
        <f>(F5+G5)/Z5</f>
        <v>0.33333333333333331</v>
      </c>
      <c r="AP5" s="3">
        <f t="shared" si="13"/>
        <v>0.46666666666666667</v>
      </c>
      <c r="AQ5" s="1">
        <f t="shared" si="14"/>
        <v>0.7142857142857143</v>
      </c>
      <c r="AR5" s="1">
        <f t="shared" si="15"/>
        <v>0.8571428571428571</v>
      </c>
      <c r="AS5" s="12">
        <f>(X5+I5)/AG5</f>
        <v>0.2857142857142857</v>
      </c>
      <c r="AT5" s="1">
        <f>X5/AG5</f>
        <v>0.14285714285714285</v>
      </c>
      <c r="AU5" s="1">
        <f>AL5-AJ5</f>
        <v>0</v>
      </c>
      <c r="AV5" s="1">
        <f>AA5/Z5</f>
        <v>3.6</v>
      </c>
      <c r="AW5" s="8">
        <f>AB5/AC5*6</f>
        <v>4</v>
      </c>
    </row>
    <row r="6" spans="1:49" x14ac:dyDescent="0.25">
      <c r="A6" t="s">
        <v>156</v>
      </c>
      <c r="B6" s="7">
        <f>B22+B31</f>
        <v>0</v>
      </c>
      <c r="C6" s="7">
        <f t="shared" ref="C6:W6" si="30">C22+C31</f>
        <v>0</v>
      </c>
      <c r="D6" s="7">
        <f t="shared" si="30"/>
        <v>0</v>
      </c>
      <c r="E6" s="7">
        <f t="shared" si="30"/>
        <v>0</v>
      </c>
      <c r="F6" s="7">
        <f t="shared" si="30"/>
        <v>0</v>
      </c>
      <c r="G6" s="7">
        <f t="shared" si="30"/>
        <v>0</v>
      </c>
      <c r="H6" s="7">
        <f t="shared" si="30"/>
        <v>0</v>
      </c>
      <c r="I6" s="7">
        <f t="shared" si="30"/>
        <v>0</v>
      </c>
      <c r="J6" s="7">
        <f t="shared" si="30"/>
        <v>0</v>
      </c>
      <c r="K6" s="7">
        <f t="shared" si="30"/>
        <v>0</v>
      </c>
      <c r="L6" s="7">
        <f t="shared" si="30"/>
        <v>1</v>
      </c>
      <c r="M6" s="7">
        <f t="shared" si="30"/>
        <v>1</v>
      </c>
      <c r="N6" s="7">
        <f t="shared" si="30"/>
        <v>1</v>
      </c>
      <c r="O6" s="7">
        <f t="shared" si="30"/>
        <v>0</v>
      </c>
      <c r="P6" s="7">
        <f t="shared" si="30"/>
        <v>0</v>
      </c>
      <c r="Q6" s="7">
        <f t="shared" si="30"/>
        <v>0</v>
      </c>
      <c r="R6" s="7">
        <f t="shared" si="30"/>
        <v>0</v>
      </c>
      <c r="S6" s="7">
        <f t="shared" si="30"/>
        <v>0</v>
      </c>
      <c r="T6" s="7">
        <f t="shared" si="30"/>
        <v>0</v>
      </c>
      <c r="U6" s="7">
        <f t="shared" si="30"/>
        <v>0</v>
      </c>
      <c r="V6" s="7">
        <f t="shared" si="30"/>
        <v>0</v>
      </c>
      <c r="W6" s="7">
        <f t="shared" si="30"/>
        <v>0</v>
      </c>
      <c r="X6" s="18">
        <f t="shared" si="1"/>
        <v>0</v>
      </c>
      <c r="Y6" s="18">
        <f t="shared" si="2"/>
        <v>3</v>
      </c>
      <c r="Z6" s="18">
        <f t="shared" si="3"/>
        <v>3</v>
      </c>
      <c r="AA6" s="7">
        <f t="shared" ref="AA6:AC6" si="31">AA22+AA31</f>
        <v>4</v>
      </c>
      <c r="AB6" s="7">
        <f t="shared" si="31"/>
        <v>0</v>
      </c>
      <c r="AC6" s="7">
        <f t="shared" si="31"/>
        <v>1</v>
      </c>
      <c r="AD6" s="18">
        <f t="shared" si="5"/>
        <v>1</v>
      </c>
      <c r="AE6" s="18">
        <f t="shared" si="5"/>
        <v>1</v>
      </c>
      <c r="AF6" s="18">
        <f t="shared" si="20"/>
        <v>1</v>
      </c>
      <c r="AG6" s="18">
        <f t="shared" si="21"/>
        <v>3</v>
      </c>
      <c r="AH6" s="18">
        <f t="shared" si="6"/>
        <v>0</v>
      </c>
      <c r="AI6" s="18">
        <f t="shared" si="7"/>
        <v>0</v>
      </c>
      <c r="AJ6" s="1">
        <f t="shared" si="8"/>
        <v>0</v>
      </c>
      <c r="AK6" s="1">
        <f t="shared" si="9"/>
        <v>0</v>
      </c>
      <c r="AL6" s="1">
        <f>AH6/Y6</f>
        <v>0</v>
      </c>
      <c r="AM6" s="12">
        <f>AK6+AL6</f>
        <v>0</v>
      </c>
      <c r="AN6" s="3">
        <f>H6/Z6</f>
        <v>0</v>
      </c>
      <c r="AO6" s="3">
        <f>(F6+G6)/Z6</f>
        <v>0</v>
      </c>
      <c r="AP6" s="3">
        <f t="shared" si="13"/>
        <v>1</v>
      </c>
      <c r="AQ6" s="1">
        <f t="shared" si="14"/>
        <v>1</v>
      </c>
      <c r="AR6" s="1">
        <f t="shared" si="15"/>
        <v>1</v>
      </c>
      <c r="AS6" s="12">
        <f>(X6+I6)/AG6</f>
        <v>0</v>
      </c>
      <c r="AT6" s="1">
        <f>X6/AG6</f>
        <v>0</v>
      </c>
      <c r="AU6" s="1">
        <f>AL6-AJ6</f>
        <v>0</v>
      </c>
      <c r="AV6" s="1">
        <f>AA6/Z6</f>
        <v>1.3333333333333333</v>
      </c>
      <c r="AW6" s="8">
        <f>AB6/AC6*6</f>
        <v>0</v>
      </c>
    </row>
    <row r="7" spans="1:49" x14ac:dyDescent="0.25">
      <c r="A7" t="s">
        <v>166</v>
      </c>
      <c r="B7" s="7">
        <f>B30+B36+B41</f>
        <v>0</v>
      </c>
      <c r="C7" s="7">
        <f t="shared" ref="C7:W7" si="32">C30+C36+C41</f>
        <v>0</v>
      </c>
      <c r="D7" s="7">
        <f t="shared" si="32"/>
        <v>0</v>
      </c>
      <c r="E7" s="7">
        <f t="shared" si="32"/>
        <v>0</v>
      </c>
      <c r="F7" s="7">
        <f t="shared" si="32"/>
        <v>0</v>
      </c>
      <c r="G7" s="7">
        <f t="shared" si="32"/>
        <v>0</v>
      </c>
      <c r="H7" s="7">
        <f t="shared" si="32"/>
        <v>0</v>
      </c>
      <c r="I7" s="7">
        <f t="shared" si="32"/>
        <v>0</v>
      </c>
      <c r="J7" s="7">
        <f t="shared" si="32"/>
        <v>0</v>
      </c>
      <c r="K7" s="7">
        <f t="shared" si="32"/>
        <v>0</v>
      </c>
      <c r="L7" s="7">
        <f t="shared" si="32"/>
        <v>0</v>
      </c>
      <c r="M7" s="7">
        <f t="shared" si="32"/>
        <v>0</v>
      </c>
      <c r="N7" s="7">
        <f t="shared" si="32"/>
        <v>0</v>
      </c>
      <c r="O7" s="7">
        <f t="shared" si="32"/>
        <v>0</v>
      </c>
      <c r="P7" s="7">
        <f t="shared" si="32"/>
        <v>0</v>
      </c>
      <c r="Q7" s="7">
        <f t="shared" si="32"/>
        <v>0</v>
      </c>
      <c r="R7" s="7">
        <f t="shared" si="32"/>
        <v>0</v>
      </c>
      <c r="S7" s="7">
        <f t="shared" si="32"/>
        <v>0</v>
      </c>
      <c r="T7" s="7">
        <f t="shared" si="32"/>
        <v>0</v>
      </c>
      <c r="U7" s="7">
        <f t="shared" si="32"/>
        <v>0</v>
      </c>
      <c r="V7" s="7">
        <f t="shared" si="32"/>
        <v>0</v>
      </c>
      <c r="W7" s="7">
        <f t="shared" si="32"/>
        <v>0</v>
      </c>
      <c r="X7" s="18">
        <f t="shared" si="1"/>
        <v>0</v>
      </c>
      <c r="Y7" s="18">
        <f t="shared" si="2"/>
        <v>0</v>
      </c>
      <c r="Z7" s="18">
        <f t="shared" si="3"/>
        <v>0</v>
      </c>
      <c r="AA7" s="7">
        <f t="shared" ref="AA7:AC7" si="33">AA30+AA36+AA41</f>
        <v>0</v>
      </c>
      <c r="AB7" s="7">
        <f t="shared" si="33"/>
        <v>0</v>
      </c>
      <c r="AC7" s="7">
        <f t="shared" si="33"/>
        <v>0</v>
      </c>
      <c r="AD7" s="18">
        <f t="shared" si="5"/>
        <v>0</v>
      </c>
      <c r="AE7" s="18">
        <f t="shared" si="5"/>
        <v>0</v>
      </c>
      <c r="AF7" s="18">
        <f t="shared" si="20"/>
        <v>0</v>
      </c>
      <c r="AG7" s="18">
        <f t="shared" si="21"/>
        <v>0</v>
      </c>
      <c r="AH7" s="18">
        <f t="shared" si="6"/>
        <v>0</v>
      </c>
      <c r="AI7" s="18">
        <f t="shared" si="7"/>
        <v>0</v>
      </c>
      <c r="AJ7" s="1" t="e">
        <f t="shared" si="8"/>
        <v>#DIV/0!</v>
      </c>
      <c r="AK7" s="1" t="e">
        <f t="shared" si="9"/>
        <v>#DIV/0!</v>
      </c>
      <c r="AL7" s="1" t="e">
        <f>AH7/Y7</f>
        <v>#DIV/0!</v>
      </c>
      <c r="AM7" s="12" t="e">
        <f>AK7+AL7</f>
        <v>#DIV/0!</v>
      </c>
      <c r="AN7" s="3" t="e">
        <f>H7/Z7</f>
        <v>#DIV/0!</v>
      </c>
      <c r="AO7" s="3" t="e">
        <f>(F7+G7)/Z7</f>
        <v>#DIV/0!</v>
      </c>
      <c r="AP7" s="3" t="e">
        <f t="shared" si="13"/>
        <v>#DIV/0!</v>
      </c>
      <c r="AQ7" s="1" t="e">
        <f t="shared" si="14"/>
        <v>#DIV/0!</v>
      </c>
      <c r="AR7" s="1" t="e">
        <f t="shared" si="15"/>
        <v>#DIV/0!</v>
      </c>
      <c r="AS7" s="12" t="e">
        <f>(X7+I7)/AG7</f>
        <v>#DIV/0!</v>
      </c>
      <c r="AT7" s="1" t="e">
        <f>X7/AG7</f>
        <v>#DIV/0!</v>
      </c>
      <c r="AU7" s="1" t="e">
        <f>AL7-AJ7</f>
        <v>#DIV/0!</v>
      </c>
      <c r="AV7" s="1" t="e">
        <f>AA7/Z7</f>
        <v>#DIV/0!</v>
      </c>
      <c r="AW7" s="8" t="e">
        <f>AB7/AC7*6</f>
        <v>#DIV/0!</v>
      </c>
    </row>
    <row r="8" spans="1:49" x14ac:dyDescent="0.25">
      <c r="A8" s="2" t="s">
        <v>46</v>
      </c>
      <c r="B8" s="10">
        <f>SUM(B2:B7)</f>
        <v>12</v>
      </c>
      <c r="C8" s="10">
        <f t="shared" ref="C8:AI8" si="34">SUM(C2:C7)</f>
        <v>3</v>
      </c>
      <c r="D8" s="10">
        <f t="shared" si="34"/>
        <v>0</v>
      </c>
      <c r="E8" s="10">
        <f t="shared" si="34"/>
        <v>1</v>
      </c>
      <c r="F8" s="10">
        <f t="shared" si="34"/>
        <v>11</v>
      </c>
      <c r="G8" s="10">
        <f t="shared" si="34"/>
        <v>1</v>
      </c>
      <c r="H8" s="10">
        <f t="shared" si="34"/>
        <v>19</v>
      </c>
      <c r="I8" s="10">
        <f t="shared" si="34"/>
        <v>3</v>
      </c>
      <c r="J8" s="10">
        <f t="shared" si="34"/>
        <v>0</v>
      </c>
      <c r="K8" s="10">
        <f t="shared" si="34"/>
        <v>0</v>
      </c>
      <c r="L8" s="10">
        <f t="shared" si="34"/>
        <v>20</v>
      </c>
      <c r="M8" s="10">
        <f t="shared" si="34"/>
        <v>6</v>
      </c>
      <c r="N8" s="10">
        <f t="shared" si="34"/>
        <v>5</v>
      </c>
      <c r="O8" s="10">
        <f t="shared" si="34"/>
        <v>7</v>
      </c>
      <c r="P8" s="10">
        <f t="shared" si="34"/>
        <v>2</v>
      </c>
      <c r="Q8" s="10">
        <f t="shared" si="34"/>
        <v>7</v>
      </c>
      <c r="R8" s="10">
        <f t="shared" si="34"/>
        <v>1</v>
      </c>
      <c r="S8" s="10">
        <f t="shared" si="34"/>
        <v>1</v>
      </c>
      <c r="T8" s="10">
        <f t="shared" si="34"/>
        <v>2</v>
      </c>
      <c r="U8" s="10">
        <f t="shared" si="34"/>
        <v>1</v>
      </c>
      <c r="V8" s="10">
        <f t="shared" si="34"/>
        <v>0</v>
      </c>
      <c r="W8" s="10">
        <f t="shared" si="34"/>
        <v>1</v>
      </c>
      <c r="X8" s="10">
        <f t="shared" si="34"/>
        <v>16</v>
      </c>
      <c r="Y8" s="10">
        <f t="shared" si="34"/>
        <v>69</v>
      </c>
      <c r="Z8" s="10">
        <f t="shared" si="34"/>
        <v>81</v>
      </c>
      <c r="AA8" s="10">
        <f t="shared" si="34"/>
        <v>286</v>
      </c>
      <c r="AB8" s="10">
        <f t="shared" si="34"/>
        <v>12</v>
      </c>
      <c r="AC8" s="10">
        <f t="shared" si="34"/>
        <v>19</v>
      </c>
      <c r="AD8" s="10">
        <f t="shared" si="34"/>
        <v>28</v>
      </c>
      <c r="AE8" s="10">
        <f t="shared" si="34"/>
        <v>9</v>
      </c>
      <c r="AF8" s="10">
        <f t="shared" si="34"/>
        <v>12</v>
      </c>
      <c r="AG8" s="10">
        <f t="shared" si="34"/>
        <v>50</v>
      </c>
      <c r="AH8" s="10">
        <f t="shared" si="34"/>
        <v>22</v>
      </c>
      <c r="AI8" s="10">
        <f t="shared" si="34"/>
        <v>37</v>
      </c>
      <c r="AJ8" s="4">
        <f t="shared" si="8"/>
        <v>0.2318840579710145</v>
      </c>
      <c r="AK8" s="4">
        <f t="shared" si="9"/>
        <v>0.34567901234567899</v>
      </c>
      <c r="AL8" s="4">
        <f t="shared" si="10"/>
        <v>0.3188405797101449</v>
      </c>
      <c r="AM8" s="13">
        <f t="shared" si="22"/>
        <v>0.66451959205582389</v>
      </c>
      <c r="AN8" s="5">
        <f t="shared" si="11"/>
        <v>0.23456790123456789</v>
      </c>
      <c r="AO8" s="5">
        <f t="shared" si="12"/>
        <v>0.14814814814814814</v>
      </c>
      <c r="AP8" s="5">
        <f t="shared" si="13"/>
        <v>0.61728395061728392</v>
      </c>
      <c r="AQ8" s="4">
        <f t="shared" si="14"/>
        <v>0.62</v>
      </c>
      <c r="AR8" s="4">
        <f t="shared" si="15"/>
        <v>0.68</v>
      </c>
      <c r="AS8" s="13">
        <f t="shared" si="23"/>
        <v>0.38</v>
      </c>
      <c r="AT8" s="4">
        <f t="shared" si="24"/>
        <v>0.32</v>
      </c>
      <c r="AU8" s="4">
        <f t="shared" si="16"/>
        <v>8.6956521739130405E-2</v>
      </c>
      <c r="AV8" s="6">
        <f t="shared" si="17"/>
        <v>3.5308641975308643</v>
      </c>
      <c r="AW8" s="11">
        <f t="shared" si="25"/>
        <v>3.7894736842105261</v>
      </c>
    </row>
    <row r="10" spans="1:49" s="2" customFormat="1" x14ac:dyDescent="0.25">
      <c r="A10" s="2" t="s">
        <v>133</v>
      </c>
      <c r="B10" s="10" t="s">
        <v>34</v>
      </c>
      <c r="C10" s="10" t="s">
        <v>35</v>
      </c>
      <c r="D10" s="10" t="s">
        <v>36</v>
      </c>
      <c r="E10" s="10" t="s">
        <v>8</v>
      </c>
      <c r="F10" s="10" t="s">
        <v>10</v>
      </c>
      <c r="G10" s="10" t="s">
        <v>11</v>
      </c>
      <c r="H10" s="10" t="s">
        <v>12</v>
      </c>
      <c r="I10" s="10" t="s">
        <v>18</v>
      </c>
      <c r="J10" s="10" t="s">
        <v>19</v>
      </c>
      <c r="K10" s="10" t="s">
        <v>9</v>
      </c>
      <c r="L10" s="10" t="s">
        <v>22</v>
      </c>
      <c r="M10" s="10" t="s">
        <v>23</v>
      </c>
      <c r="N10" s="10" t="s">
        <v>75</v>
      </c>
      <c r="O10" s="10" t="s">
        <v>20</v>
      </c>
      <c r="P10" s="10" t="s">
        <v>21</v>
      </c>
      <c r="Q10" s="10" t="s">
        <v>74</v>
      </c>
      <c r="R10" s="10" t="s">
        <v>27</v>
      </c>
      <c r="S10" s="10" t="s">
        <v>28</v>
      </c>
      <c r="T10" s="10" t="s">
        <v>39</v>
      </c>
      <c r="U10" s="10" t="s">
        <v>174</v>
      </c>
      <c r="V10" s="10" t="s">
        <v>175</v>
      </c>
      <c r="W10" s="10" t="s">
        <v>176</v>
      </c>
      <c r="X10" s="10" t="s">
        <v>29</v>
      </c>
      <c r="Y10" s="10" t="s">
        <v>4</v>
      </c>
      <c r="Z10" s="10" t="s">
        <v>13</v>
      </c>
      <c r="AA10" s="10" t="s">
        <v>37</v>
      </c>
      <c r="AB10" s="10" t="s">
        <v>53</v>
      </c>
      <c r="AC10" s="10" t="s">
        <v>38</v>
      </c>
      <c r="AD10" s="10" t="s">
        <v>24</v>
      </c>
      <c r="AE10" s="10" t="s">
        <v>25</v>
      </c>
      <c r="AF10" s="10" t="s">
        <v>76</v>
      </c>
      <c r="AG10" s="10" t="s">
        <v>26</v>
      </c>
      <c r="AH10" s="10" t="s">
        <v>30</v>
      </c>
      <c r="AI10" s="10" t="s">
        <v>52</v>
      </c>
      <c r="AJ10" s="2" t="s">
        <v>41</v>
      </c>
      <c r="AK10" s="2" t="s">
        <v>42</v>
      </c>
      <c r="AL10" s="2" t="s">
        <v>45</v>
      </c>
      <c r="AM10" s="2" t="s">
        <v>17</v>
      </c>
      <c r="AN10" s="2" t="s">
        <v>44</v>
      </c>
      <c r="AO10" s="2" t="s">
        <v>43</v>
      </c>
      <c r="AP10" s="2" t="s">
        <v>40</v>
      </c>
      <c r="AQ10" s="2" t="s">
        <v>55</v>
      </c>
      <c r="AR10" s="2" t="s">
        <v>48</v>
      </c>
      <c r="AS10" s="2" t="s">
        <v>51</v>
      </c>
      <c r="AT10" s="2" t="s">
        <v>49</v>
      </c>
      <c r="AU10" s="2" t="s">
        <v>50</v>
      </c>
      <c r="AV10" s="2" t="s">
        <v>54</v>
      </c>
      <c r="AW10" s="10"/>
    </row>
    <row r="11" spans="1:49" x14ac:dyDescent="0.25">
      <c r="A11" t="s">
        <v>157</v>
      </c>
      <c r="C11" s="7">
        <v>1</v>
      </c>
      <c r="G11" s="7">
        <v>1</v>
      </c>
      <c r="H11" s="7">
        <v>5</v>
      </c>
      <c r="L11" s="7">
        <v>2</v>
      </c>
      <c r="N11" s="7">
        <v>1</v>
      </c>
      <c r="Q11" s="7">
        <v>1</v>
      </c>
      <c r="T11" s="7">
        <v>1</v>
      </c>
      <c r="X11" s="18">
        <f>B11+C11+D11+E11</f>
        <v>1</v>
      </c>
      <c r="Y11" s="18">
        <f>X11+H11+I11+L11+M11+N11</f>
        <v>9</v>
      </c>
      <c r="Z11" s="18">
        <f>X11+F11+G11+H11+I11+L11+M11+K11+N11</f>
        <v>10</v>
      </c>
      <c r="AA11" s="7">
        <v>41</v>
      </c>
      <c r="AB11" s="7">
        <v>0</v>
      </c>
      <c r="AC11" s="7">
        <v>3</v>
      </c>
      <c r="AD11" s="18">
        <f>L11+O11+R11</f>
        <v>2</v>
      </c>
      <c r="AE11" s="18">
        <f>M11+P11+S11</f>
        <v>0</v>
      </c>
      <c r="AF11" s="18">
        <f t="shared" ref="AF11:AF12" si="35">N11+Q11</f>
        <v>2</v>
      </c>
      <c r="AG11" s="18">
        <f>X11+I11+L11+M11+N11</f>
        <v>4</v>
      </c>
      <c r="AH11" s="18">
        <f>B11+2*C11+3*D11+4*E11</f>
        <v>2</v>
      </c>
      <c r="AI11" s="18">
        <f>AH11+F11+G11+I11+J11</f>
        <v>3</v>
      </c>
      <c r="AJ11" s="1">
        <f>X11/Y11</f>
        <v>0.1111111111111111</v>
      </c>
      <c r="AK11" s="1">
        <f>(X11+F11+G11)/Z11</f>
        <v>0.2</v>
      </c>
      <c r="AL11" s="1">
        <f>AH11/Y11</f>
        <v>0.22222222222222221</v>
      </c>
      <c r="AM11" s="12">
        <f>AK11+AL11</f>
        <v>0.42222222222222222</v>
      </c>
      <c r="AN11" s="3">
        <f>H11/Z11</f>
        <v>0.5</v>
      </c>
      <c r="AO11" s="3">
        <f>(F11+G11)/Z11</f>
        <v>0.1</v>
      </c>
      <c r="AP11" s="3">
        <f>AG11/Z11</f>
        <v>0.4</v>
      </c>
      <c r="AQ11" s="1">
        <f>(L11+M11)/AG11</f>
        <v>0.5</v>
      </c>
      <c r="AR11" s="1">
        <f>(L11+M11+I11)/AG11</f>
        <v>0.5</v>
      </c>
      <c r="AS11" s="12">
        <f>(X11+I11)/AG11</f>
        <v>0.25</v>
      </c>
      <c r="AT11" s="1">
        <f>X11/AG11</f>
        <v>0.25</v>
      </c>
      <c r="AU11" s="1">
        <f>AL11-AJ11</f>
        <v>0.1111111111111111</v>
      </c>
      <c r="AV11" s="1">
        <f>AA11/Z11</f>
        <v>4.0999999999999996</v>
      </c>
    </row>
    <row r="12" spans="1:49" s="2" customFormat="1" x14ac:dyDescent="0.25">
      <c r="A12" t="s">
        <v>159</v>
      </c>
      <c r="B12" s="7">
        <v>2</v>
      </c>
      <c r="C12" s="7"/>
      <c r="D12" s="7"/>
      <c r="E12" s="7"/>
      <c r="F12" s="7">
        <v>2</v>
      </c>
      <c r="G12" s="7"/>
      <c r="H12" s="7">
        <v>2</v>
      </c>
      <c r="I12" s="7"/>
      <c r="J12" s="7"/>
      <c r="K12" s="7"/>
      <c r="L12" s="7">
        <v>1</v>
      </c>
      <c r="M12" s="7"/>
      <c r="N12" s="7"/>
      <c r="O12" s="7">
        <v>1</v>
      </c>
      <c r="P12" s="7"/>
      <c r="Q12" s="7">
        <v>1</v>
      </c>
      <c r="R12" s="7"/>
      <c r="S12" s="7"/>
      <c r="T12" s="7"/>
      <c r="U12" s="7"/>
      <c r="V12" s="7"/>
      <c r="W12" s="7"/>
      <c r="X12" s="18">
        <f>B12+C12+D12+E12</f>
        <v>2</v>
      </c>
      <c r="Y12" s="18">
        <f>X12+H12+I12+L12+M12</f>
        <v>5</v>
      </c>
      <c r="Z12" s="18">
        <f>X12+F12+G12+H12+I12+L12+M12+K12+N12</f>
        <v>7</v>
      </c>
      <c r="AA12" s="7">
        <v>21</v>
      </c>
      <c r="AB12" s="7">
        <v>1</v>
      </c>
      <c r="AC12" s="7">
        <v>1</v>
      </c>
      <c r="AD12" s="18">
        <f>L12+O12+R12</f>
        <v>2</v>
      </c>
      <c r="AE12" s="18">
        <f>M12+P12+S12</f>
        <v>0</v>
      </c>
      <c r="AF12" s="18">
        <f t="shared" si="35"/>
        <v>1</v>
      </c>
      <c r="AG12" s="18">
        <f>X12+I12+L12+M12+N12</f>
        <v>3</v>
      </c>
      <c r="AH12" s="18">
        <f>B12+2*C12+3*D12+4*E12</f>
        <v>2</v>
      </c>
      <c r="AI12" s="18">
        <f>AH12+F12+G12+I12+J12</f>
        <v>4</v>
      </c>
      <c r="AJ12" s="1">
        <f>X12/Y12</f>
        <v>0.4</v>
      </c>
      <c r="AK12" s="1">
        <f>(X12+F12+G12)/Z12</f>
        <v>0.5714285714285714</v>
      </c>
      <c r="AL12" s="1">
        <f>AH12/Y12</f>
        <v>0.4</v>
      </c>
      <c r="AM12" s="12">
        <f>AK12+AL12</f>
        <v>0.97142857142857142</v>
      </c>
      <c r="AN12" s="3">
        <f>H12/Z12</f>
        <v>0.2857142857142857</v>
      </c>
      <c r="AO12" s="3">
        <f>(F12+G12)/Z12</f>
        <v>0.2857142857142857</v>
      </c>
      <c r="AP12" s="3">
        <f>AG12/Z12</f>
        <v>0.42857142857142855</v>
      </c>
      <c r="AQ12" s="1">
        <f>(L12+M12)/AG12</f>
        <v>0.33333333333333331</v>
      </c>
      <c r="AR12" s="1">
        <f>(L12+M12+I12)/AG12</f>
        <v>0.33333333333333331</v>
      </c>
      <c r="AS12" s="12">
        <f>(X12+I12)/AG12</f>
        <v>0.66666666666666663</v>
      </c>
      <c r="AT12" s="1">
        <f>X12/AG12</f>
        <v>0.66666666666666663</v>
      </c>
      <c r="AU12" s="1">
        <f>AL12-AJ12</f>
        <v>0</v>
      </c>
      <c r="AV12" s="1">
        <f>AA12/Z12</f>
        <v>3</v>
      </c>
      <c r="AW12" s="10"/>
    </row>
    <row r="13" spans="1:49" s="2" customFormat="1" x14ac:dyDescent="0.25">
      <c r="A13" s="2" t="s">
        <v>32</v>
      </c>
      <c r="B13" s="10">
        <f>SUM(B11:B12)</f>
        <v>2</v>
      </c>
      <c r="C13" s="10">
        <f t="shared" ref="C13:AG13" si="36">SUM(C11:C12)</f>
        <v>1</v>
      </c>
      <c r="D13" s="10">
        <f t="shared" si="36"/>
        <v>0</v>
      </c>
      <c r="E13" s="10">
        <f t="shared" si="36"/>
        <v>0</v>
      </c>
      <c r="F13" s="10">
        <f t="shared" si="36"/>
        <v>2</v>
      </c>
      <c r="G13" s="10">
        <f t="shared" si="36"/>
        <v>1</v>
      </c>
      <c r="H13" s="10">
        <f t="shared" si="36"/>
        <v>7</v>
      </c>
      <c r="I13" s="10">
        <f t="shared" si="36"/>
        <v>0</v>
      </c>
      <c r="J13" s="10">
        <f t="shared" si="36"/>
        <v>0</v>
      </c>
      <c r="K13" s="10">
        <f t="shared" si="36"/>
        <v>0</v>
      </c>
      <c r="L13" s="10">
        <f t="shared" si="36"/>
        <v>3</v>
      </c>
      <c r="M13" s="10">
        <f t="shared" si="36"/>
        <v>0</v>
      </c>
      <c r="N13" s="10">
        <f t="shared" si="36"/>
        <v>1</v>
      </c>
      <c r="O13" s="10">
        <f t="shared" si="36"/>
        <v>1</v>
      </c>
      <c r="P13" s="10">
        <f t="shared" si="36"/>
        <v>0</v>
      </c>
      <c r="Q13" s="10">
        <f t="shared" si="36"/>
        <v>2</v>
      </c>
      <c r="R13" s="10">
        <f t="shared" si="36"/>
        <v>0</v>
      </c>
      <c r="S13" s="10">
        <f t="shared" si="36"/>
        <v>0</v>
      </c>
      <c r="T13" s="10">
        <f t="shared" si="36"/>
        <v>1</v>
      </c>
      <c r="U13" s="10">
        <f t="shared" si="36"/>
        <v>0</v>
      </c>
      <c r="V13" s="10">
        <f t="shared" si="36"/>
        <v>0</v>
      </c>
      <c r="W13" s="10">
        <f t="shared" si="36"/>
        <v>0</v>
      </c>
      <c r="X13" s="10">
        <f t="shared" si="36"/>
        <v>3</v>
      </c>
      <c r="Y13" s="10">
        <f t="shared" si="36"/>
        <v>14</v>
      </c>
      <c r="Z13" s="10">
        <f t="shared" si="36"/>
        <v>17</v>
      </c>
      <c r="AA13" s="10">
        <f t="shared" si="36"/>
        <v>62</v>
      </c>
      <c r="AB13" s="10">
        <f t="shared" si="36"/>
        <v>1</v>
      </c>
      <c r="AC13" s="10">
        <f t="shared" si="36"/>
        <v>4</v>
      </c>
      <c r="AD13" s="10">
        <f t="shared" si="36"/>
        <v>4</v>
      </c>
      <c r="AE13" s="10">
        <f t="shared" si="36"/>
        <v>0</v>
      </c>
      <c r="AF13" s="10">
        <f t="shared" si="36"/>
        <v>3</v>
      </c>
      <c r="AG13" s="10">
        <f t="shared" si="36"/>
        <v>7</v>
      </c>
      <c r="AH13" s="10">
        <f>B13+2*C13+3*D13+4*E13</f>
        <v>4</v>
      </c>
      <c r="AI13" s="10">
        <f>AH13+F13+G13+I13+J13</f>
        <v>7</v>
      </c>
      <c r="AJ13" s="4">
        <f>X13/Y13</f>
        <v>0.21428571428571427</v>
      </c>
      <c r="AK13" s="4">
        <f>(X13+F13+G13)/Z13</f>
        <v>0.35294117647058826</v>
      </c>
      <c r="AL13" s="4">
        <f>AH13/Y13</f>
        <v>0.2857142857142857</v>
      </c>
      <c r="AM13" s="13">
        <f>AK13+AL13</f>
        <v>0.6386554621848739</v>
      </c>
      <c r="AN13" s="5">
        <f>H13/Z13</f>
        <v>0.41176470588235292</v>
      </c>
      <c r="AO13" s="5">
        <f>(F13+G13)/Z13</f>
        <v>0.17647058823529413</v>
      </c>
      <c r="AP13" s="5">
        <f>AG13/Z13</f>
        <v>0.41176470588235292</v>
      </c>
      <c r="AQ13" s="4">
        <f>(L13+M13)/AG13</f>
        <v>0.42857142857142855</v>
      </c>
      <c r="AR13" s="4">
        <f>(L13+M13+I13)/AG13</f>
        <v>0.42857142857142855</v>
      </c>
      <c r="AS13" s="13">
        <f>(X13+I13)/AG13</f>
        <v>0.42857142857142855</v>
      </c>
      <c r="AT13" s="4">
        <f>X13/AG13</f>
        <v>0.42857142857142855</v>
      </c>
      <c r="AU13" s="4">
        <f>AL13-AJ13</f>
        <v>7.1428571428571425E-2</v>
      </c>
      <c r="AV13" s="6">
        <f>AA13/Z13</f>
        <v>3.6470588235294117</v>
      </c>
      <c r="AW13" s="10"/>
    </row>
    <row r="15" spans="1:49" s="2" customFormat="1" x14ac:dyDescent="0.25">
      <c r="A15" s="2" t="s">
        <v>134</v>
      </c>
      <c r="B15" s="10" t="s">
        <v>34</v>
      </c>
      <c r="C15" s="10" t="s">
        <v>35</v>
      </c>
      <c r="D15" s="10" t="s">
        <v>36</v>
      </c>
      <c r="E15" s="10" t="s">
        <v>8</v>
      </c>
      <c r="F15" s="10" t="s">
        <v>10</v>
      </c>
      <c r="G15" s="10" t="s">
        <v>11</v>
      </c>
      <c r="H15" s="10" t="s">
        <v>12</v>
      </c>
      <c r="I15" s="10" t="s">
        <v>18</v>
      </c>
      <c r="J15" s="10" t="s">
        <v>19</v>
      </c>
      <c r="K15" s="10" t="s">
        <v>9</v>
      </c>
      <c r="L15" s="10" t="s">
        <v>22</v>
      </c>
      <c r="M15" s="10" t="s">
        <v>23</v>
      </c>
      <c r="N15" s="10" t="s">
        <v>75</v>
      </c>
      <c r="O15" s="10" t="s">
        <v>20</v>
      </c>
      <c r="P15" s="10" t="s">
        <v>21</v>
      </c>
      <c r="Q15" s="10" t="s">
        <v>74</v>
      </c>
      <c r="R15" s="10" t="s">
        <v>27</v>
      </c>
      <c r="S15" s="10" t="s">
        <v>28</v>
      </c>
      <c r="T15" s="10" t="s">
        <v>39</v>
      </c>
      <c r="U15" s="10" t="s">
        <v>174</v>
      </c>
      <c r="V15" s="10" t="s">
        <v>175</v>
      </c>
      <c r="W15" s="10" t="s">
        <v>176</v>
      </c>
      <c r="X15" s="10" t="s">
        <v>29</v>
      </c>
      <c r="Y15" s="10" t="s">
        <v>4</v>
      </c>
      <c r="Z15" s="10" t="s">
        <v>13</v>
      </c>
      <c r="AA15" s="10" t="s">
        <v>37</v>
      </c>
      <c r="AB15" s="10" t="s">
        <v>53</v>
      </c>
      <c r="AC15" s="10" t="s">
        <v>38</v>
      </c>
      <c r="AD15" s="10" t="s">
        <v>24</v>
      </c>
      <c r="AE15" s="10" t="s">
        <v>25</v>
      </c>
      <c r="AF15" s="10" t="s">
        <v>76</v>
      </c>
      <c r="AG15" s="10" t="s">
        <v>26</v>
      </c>
      <c r="AH15" s="10" t="s">
        <v>30</v>
      </c>
      <c r="AI15" s="10" t="s">
        <v>52</v>
      </c>
      <c r="AJ15" s="2" t="s">
        <v>41</v>
      </c>
      <c r="AK15" s="2" t="s">
        <v>42</v>
      </c>
      <c r="AL15" s="2" t="s">
        <v>45</v>
      </c>
      <c r="AM15" s="2" t="s">
        <v>17</v>
      </c>
      <c r="AN15" s="2" t="s">
        <v>44</v>
      </c>
      <c r="AO15" s="2" t="s">
        <v>43</v>
      </c>
      <c r="AP15" s="2" t="s">
        <v>40</v>
      </c>
      <c r="AQ15" s="2" t="s">
        <v>55</v>
      </c>
      <c r="AR15" s="2" t="s">
        <v>48</v>
      </c>
      <c r="AS15" s="2" t="s">
        <v>51</v>
      </c>
      <c r="AT15" s="2" t="s">
        <v>49</v>
      </c>
      <c r="AU15" s="2" t="s">
        <v>50</v>
      </c>
      <c r="AV15" s="2" t="s">
        <v>54</v>
      </c>
      <c r="AW15" s="10"/>
    </row>
    <row r="16" spans="1:49" s="2" customFormat="1" x14ac:dyDescent="0.25">
      <c r="A16" t="s">
        <v>164</v>
      </c>
      <c r="B16" s="7">
        <v>3</v>
      </c>
      <c r="C16" s="7"/>
      <c r="D16" s="7"/>
      <c r="E16" s="7"/>
      <c r="F16" s="7">
        <v>3</v>
      </c>
      <c r="G16" s="7"/>
      <c r="H16" s="7">
        <v>3</v>
      </c>
      <c r="I16" s="7"/>
      <c r="J16" s="7"/>
      <c r="K16" s="7"/>
      <c r="L16" s="7">
        <v>5</v>
      </c>
      <c r="M16" s="7">
        <v>1</v>
      </c>
      <c r="N16" s="7">
        <v>1</v>
      </c>
      <c r="O16" s="7">
        <v>3</v>
      </c>
      <c r="P16" s="7"/>
      <c r="Q16" s="7"/>
      <c r="R16" s="7"/>
      <c r="S16" s="7"/>
      <c r="T16" s="7">
        <v>1</v>
      </c>
      <c r="U16" s="7">
        <v>1</v>
      </c>
      <c r="V16" s="7"/>
      <c r="W16" s="7"/>
      <c r="X16" s="18">
        <f>B16+C16+D16+E16</f>
        <v>3</v>
      </c>
      <c r="Y16" s="18">
        <f>X16+H16+I16+L16+M16+N16</f>
        <v>13</v>
      </c>
      <c r="Z16" s="18">
        <f>X16+F16+G16+H16+I16+L16+M16+K16+N16</f>
        <v>16</v>
      </c>
      <c r="AA16" s="7">
        <v>68</v>
      </c>
      <c r="AB16" s="7">
        <v>2</v>
      </c>
      <c r="AC16" s="7">
        <v>4</v>
      </c>
      <c r="AD16" s="18">
        <f>L16+O16+R16</f>
        <v>8</v>
      </c>
      <c r="AE16" s="18">
        <f>M16+P16+S16</f>
        <v>1</v>
      </c>
      <c r="AF16" s="18">
        <f t="shared" ref="AF16:AF17" si="37">N16+Q16</f>
        <v>1</v>
      </c>
      <c r="AG16" s="18">
        <f>X16+I16+L16+M16+N16</f>
        <v>10</v>
      </c>
      <c r="AH16" s="18">
        <f>B16+2*C16+3*D16+4*E16</f>
        <v>3</v>
      </c>
      <c r="AI16" s="18">
        <f>AH16+F16+G16+I16+J16</f>
        <v>6</v>
      </c>
      <c r="AJ16" s="1">
        <f>X16/Y16</f>
        <v>0.23076923076923078</v>
      </c>
      <c r="AK16" s="1">
        <f>(X16+F16+G16)/Z16</f>
        <v>0.375</v>
      </c>
      <c r="AL16" s="1">
        <f>AH16/Y16</f>
        <v>0.23076923076923078</v>
      </c>
      <c r="AM16" s="12">
        <f>AK16+AL16</f>
        <v>0.60576923076923084</v>
      </c>
      <c r="AN16" s="3">
        <f>H16/Z16</f>
        <v>0.1875</v>
      </c>
      <c r="AO16" s="3">
        <f>(F16+G16)/Z16</f>
        <v>0.1875</v>
      </c>
      <c r="AP16" s="3">
        <f>AG16/Z16</f>
        <v>0.625</v>
      </c>
      <c r="AQ16" s="1">
        <f>(L16+M16)/AG16</f>
        <v>0.6</v>
      </c>
      <c r="AR16" s="1">
        <f>(L16+M16+I16)/AG16</f>
        <v>0.6</v>
      </c>
      <c r="AS16" s="12">
        <f>(X16+I16)/AG16</f>
        <v>0.3</v>
      </c>
      <c r="AT16" s="1">
        <f>X16/AG16</f>
        <v>0.3</v>
      </c>
      <c r="AU16" s="1">
        <f>AL16-AJ16</f>
        <v>0</v>
      </c>
      <c r="AV16" s="1">
        <f>AA16/Z16</f>
        <v>4.25</v>
      </c>
      <c r="AW16" s="10"/>
    </row>
    <row r="17" spans="1:49" x14ac:dyDescent="0.25">
      <c r="A17" t="s">
        <v>159</v>
      </c>
      <c r="B17" s="7">
        <v>2</v>
      </c>
      <c r="F17" s="7">
        <v>1</v>
      </c>
      <c r="H17" s="7">
        <v>1</v>
      </c>
      <c r="L17" s="7">
        <v>1</v>
      </c>
      <c r="M17" s="7">
        <v>1</v>
      </c>
      <c r="O17" s="7">
        <v>1</v>
      </c>
      <c r="Q17" s="7">
        <v>1</v>
      </c>
      <c r="X17" s="18">
        <f>B17+C17+D17+E17</f>
        <v>2</v>
      </c>
      <c r="Y17" s="18">
        <f>X17+H17+I17+L17+M17</f>
        <v>5</v>
      </c>
      <c r="Z17" s="18">
        <f>X17+F17+G17+H17+I17+L17+M17+K17+N17</f>
        <v>6</v>
      </c>
      <c r="AA17" s="7">
        <v>24</v>
      </c>
      <c r="AB17" s="7">
        <v>1</v>
      </c>
      <c r="AC17" s="7">
        <v>1</v>
      </c>
      <c r="AD17" s="18">
        <f>L17+O17+R17</f>
        <v>2</v>
      </c>
      <c r="AE17" s="18">
        <f>M17+P17+S17</f>
        <v>1</v>
      </c>
      <c r="AF17" s="18">
        <f t="shared" si="37"/>
        <v>1</v>
      </c>
      <c r="AG17" s="18">
        <f>X17+I17+L17+M17+N17</f>
        <v>4</v>
      </c>
      <c r="AH17" s="18">
        <f>B17+2*C17+3*D17+4*E17</f>
        <v>2</v>
      </c>
      <c r="AI17" s="18">
        <f>AH17+F17+G17+I17+J17</f>
        <v>3</v>
      </c>
      <c r="AJ17" s="1">
        <f>X17/Y17</f>
        <v>0.4</v>
      </c>
      <c r="AK17" s="1">
        <f>(X17+F17+G17)/Z17</f>
        <v>0.5</v>
      </c>
      <c r="AL17" s="1">
        <f>AH17/Y17</f>
        <v>0.4</v>
      </c>
      <c r="AM17" s="12">
        <f>AK17+AL17</f>
        <v>0.9</v>
      </c>
      <c r="AN17" s="3">
        <f>H17/Z17</f>
        <v>0.16666666666666666</v>
      </c>
      <c r="AO17" s="3">
        <f>(F17+G17)/Z17</f>
        <v>0.16666666666666666</v>
      </c>
      <c r="AP17" s="3">
        <f>AG17/Z17</f>
        <v>0.66666666666666663</v>
      </c>
      <c r="AQ17" s="1">
        <f>(L17+M17)/AG17</f>
        <v>0.5</v>
      </c>
      <c r="AR17" s="1">
        <f>(L17+M17+I17)/AG17</f>
        <v>0.5</v>
      </c>
      <c r="AS17" s="12">
        <f>(X17+I17)/AG17</f>
        <v>0.5</v>
      </c>
      <c r="AT17" s="1">
        <f>X17/AG17</f>
        <v>0.5</v>
      </c>
      <c r="AU17" s="1">
        <f>AL17-AJ17</f>
        <v>0</v>
      </c>
      <c r="AV17" s="1">
        <f>AA17/Z17</f>
        <v>4</v>
      </c>
    </row>
    <row r="18" spans="1:49" s="2" customFormat="1" x14ac:dyDescent="0.25">
      <c r="A18" s="2" t="s">
        <v>32</v>
      </c>
      <c r="B18" s="10">
        <f>SUM(B16:B17)</f>
        <v>5</v>
      </c>
      <c r="C18" s="10">
        <f t="shared" ref="C18:AG18" si="38">SUM(C16:C17)</f>
        <v>0</v>
      </c>
      <c r="D18" s="10">
        <f t="shared" si="38"/>
        <v>0</v>
      </c>
      <c r="E18" s="10">
        <f t="shared" si="38"/>
        <v>0</v>
      </c>
      <c r="F18" s="10">
        <f t="shared" si="38"/>
        <v>4</v>
      </c>
      <c r="G18" s="10">
        <f t="shared" si="38"/>
        <v>0</v>
      </c>
      <c r="H18" s="10">
        <f t="shared" si="38"/>
        <v>4</v>
      </c>
      <c r="I18" s="10">
        <f t="shared" si="38"/>
        <v>0</v>
      </c>
      <c r="J18" s="10">
        <f t="shared" si="38"/>
        <v>0</v>
      </c>
      <c r="K18" s="10">
        <f t="shared" si="38"/>
        <v>0</v>
      </c>
      <c r="L18" s="10">
        <f t="shared" si="38"/>
        <v>6</v>
      </c>
      <c r="M18" s="10">
        <f t="shared" si="38"/>
        <v>2</v>
      </c>
      <c r="N18" s="10">
        <f t="shared" si="38"/>
        <v>1</v>
      </c>
      <c r="O18" s="10">
        <f t="shared" si="38"/>
        <v>4</v>
      </c>
      <c r="P18" s="10">
        <f t="shared" si="38"/>
        <v>0</v>
      </c>
      <c r="Q18" s="10">
        <f t="shared" si="38"/>
        <v>1</v>
      </c>
      <c r="R18" s="10">
        <f t="shared" si="38"/>
        <v>0</v>
      </c>
      <c r="S18" s="10">
        <f t="shared" si="38"/>
        <v>0</v>
      </c>
      <c r="T18" s="10">
        <f t="shared" si="38"/>
        <v>1</v>
      </c>
      <c r="U18" s="10">
        <f t="shared" si="38"/>
        <v>1</v>
      </c>
      <c r="V18" s="10">
        <f t="shared" si="38"/>
        <v>0</v>
      </c>
      <c r="W18" s="10">
        <f t="shared" si="38"/>
        <v>0</v>
      </c>
      <c r="X18" s="10">
        <f t="shared" si="38"/>
        <v>5</v>
      </c>
      <c r="Y18" s="10">
        <f t="shared" si="38"/>
        <v>18</v>
      </c>
      <c r="Z18" s="10">
        <f t="shared" si="38"/>
        <v>22</v>
      </c>
      <c r="AA18" s="10">
        <f t="shared" si="38"/>
        <v>92</v>
      </c>
      <c r="AB18" s="10">
        <f t="shared" si="38"/>
        <v>3</v>
      </c>
      <c r="AC18" s="10">
        <f t="shared" si="38"/>
        <v>5</v>
      </c>
      <c r="AD18" s="10">
        <f t="shared" si="38"/>
        <v>10</v>
      </c>
      <c r="AE18" s="10">
        <f t="shared" si="38"/>
        <v>2</v>
      </c>
      <c r="AF18" s="10">
        <f t="shared" si="38"/>
        <v>2</v>
      </c>
      <c r="AG18" s="10">
        <f t="shared" si="38"/>
        <v>14</v>
      </c>
      <c r="AH18" s="10">
        <f>B18+2*C18+3*D18+4*E18</f>
        <v>5</v>
      </c>
      <c r="AI18" s="10">
        <f>AH18+F18+G18+I18+J18</f>
        <v>9</v>
      </c>
      <c r="AJ18" s="4">
        <f>X18/Y18</f>
        <v>0.27777777777777779</v>
      </c>
      <c r="AK18" s="4">
        <f>(X18+F18+G18)/Z18</f>
        <v>0.40909090909090912</v>
      </c>
      <c r="AL18" s="4">
        <f>AH18/Y18</f>
        <v>0.27777777777777779</v>
      </c>
      <c r="AM18" s="13">
        <f>AK18+AL18</f>
        <v>0.68686868686868685</v>
      </c>
      <c r="AN18" s="5">
        <f>H18/Z18</f>
        <v>0.18181818181818182</v>
      </c>
      <c r="AO18" s="5">
        <f>(F18+G18)/Z18</f>
        <v>0.18181818181818182</v>
      </c>
      <c r="AP18" s="5">
        <f>AG18/Z18</f>
        <v>0.63636363636363635</v>
      </c>
      <c r="AQ18" s="4">
        <f>(L18+M18)/AG18</f>
        <v>0.5714285714285714</v>
      </c>
      <c r="AR18" s="4">
        <f>(L18+M18+I18)/AG18</f>
        <v>0.5714285714285714</v>
      </c>
      <c r="AS18" s="13">
        <f>(X18+I18)/AG18</f>
        <v>0.35714285714285715</v>
      </c>
      <c r="AT18" s="4">
        <f>X18/AG18</f>
        <v>0.35714285714285715</v>
      </c>
      <c r="AU18" s="4">
        <f>AL18-AJ18</f>
        <v>0</v>
      </c>
      <c r="AV18" s="6">
        <f>AA18/Z18</f>
        <v>4.1818181818181817</v>
      </c>
      <c r="AW18" s="10"/>
    </row>
    <row r="20" spans="1:49" s="2" customFormat="1" x14ac:dyDescent="0.25">
      <c r="A20" s="2" t="s">
        <v>134</v>
      </c>
      <c r="B20" s="10" t="s">
        <v>34</v>
      </c>
      <c r="C20" s="10" t="s">
        <v>35</v>
      </c>
      <c r="D20" s="10" t="s">
        <v>36</v>
      </c>
      <c r="E20" s="10" t="s">
        <v>8</v>
      </c>
      <c r="F20" s="10" t="s">
        <v>10</v>
      </c>
      <c r="G20" s="10" t="s">
        <v>11</v>
      </c>
      <c r="H20" s="10" t="s">
        <v>12</v>
      </c>
      <c r="I20" s="10" t="s">
        <v>18</v>
      </c>
      <c r="J20" s="10" t="s">
        <v>19</v>
      </c>
      <c r="K20" s="10" t="s">
        <v>9</v>
      </c>
      <c r="L20" s="10" t="s">
        <v>22</v>
      </c>
      <c r="M20" s="10" t="s">
        <v>23</v>
      </c>
      <c r="N20" s="10" t="s">
        <v>75</v>
      </c>
      <c r="O20" s="10" t="s">
        <v>20</v>
      </c>
      <c r="P20" s="10" t="s">
        <v>21</v>
      </c>
      <c r="Q20" s="10" t="s">
        <v>74</v>
      </c>
      <c r="R20" s="10" t="s">
        <v>27</v>
      </c>
      <c r="S20" s="10" t="s">
        <v>28</v>
      </c>
      <c r="T20" s="10" t="s">
        <v>39</v>
      </c>
      <c r="U20" s="10" t="s">
        <v>174</v>
      </c>
      <c r="V20" s="10" t="s">
        <v>175</v>
      </c>
      <c r="W20" s="10" t="s">
        <v>176</v>
      </c>
      <c r="X20" s="10" t="s">
        <v>29</v>
      </c>
      <c r="Y20" s="10" t="s">
        <v>4</v>
      </c>
      <c r="Z20" s="10" t="s">
        <v>13</v>
      </c>
      <c r="AA20" s="10" t="s">
        <v>37</v>
      </c>
      <c r="AB20" s="10" t="s">
        <v>53</v>
      </c>
      <c r="AC20" s="10" t="s">
        <v>38</v>
      </c>
      <c r="AD20" s="10" t="s">
        <v>24</v>
      </c>
      <c r="AE20" s="10" t="s">
        <v>25</v>
      </c>
      <c r="AF20" s="10" t="s">
        <v>76</v>
      </c>
      <c r="AG20" s="10" t="s">
        <v>26</v>
      </c>
      <c r="AH20" s="10" t="s">
        <v>30</v>
      </c>
      <c r="AI20" s="10" t="s">
        <v>52</v>
      </c>
      <c r="AJ20" s="2" t="s">
        <v>41</v>
      </c>
      <c r="AK20" s="2" t="s">
        <v>42</v>
      </c>
      <c r="AL20" s="2" t="s">
        <v>45</v>
      </c>
      <c r="AM20" s="2" t="s">
        <v>17</v>
      </c>
      <c r="AN20" s="2" t="s">
        <v>44</v>
      </c>
      <c r="AO20" s="2" t="s">
        <v>43</v>
      </c>
      <c r="AP20" s="2" t="s">
        <v>40</v>
      </c>
      <c r="AQ20" s="2" t="s">
        <v>55</v>
      </c>
      <c r="AR20" s="2" t="s">
        <v>48</v>
      </c>
      <c r="AS20" s="2" t="s">
        <v>51</v>
      </c>
      <c r="AT20" s="2" t="s">
        <v>49</v>
      </c>
      <c r="AU20" s="2" t="s">
        <v>50</v>
      </c>
      <c r="AV20" s="2" t="s">
        <v>54</v>
      </c>
      <c r="AW20" s="10"/>
    </row>
    <row r="21" spans="1:49" s="2" customFormat="1" x14ac:dyDescent="0.25">
      <c r="A21" t="s">
        <v>161</v>
      </c>
      <c r="B21" s="7">
        <v>1</v>
      </c>
      <c r="C21" s="7"/>
      <c r="D21" s="7"/>
      <c r="E21" s="7"/>
      <c r="F21" s="7">
        <v>5</v>
      </c>
      <c r="G21" s="7"/>
      <c r="H21" s="7">
        <v>3</v>
      </c>
      <c r="I21" s="7">
        <v>1</v>
      </c>
      <c r="J21" s="7"/>
      <c r="K21" s="7"/>
      <c r="L21" s="7">
        <v>3</v>
      </c>
      <c r="M21" s="7">
        <v>1</v>
      </c>
      <c r="N21" s="7">
        <v>1</v>
      </c>
      <c r="O21" s="7"/>
      <c r="P21" s="7"/>
      <c r="Q21" s="7">
        <v>1</v>
      </c>
      <c r="R21" s="7"/>
      <c r="S21" s="7"/>
      <c r="T21" s="7"/>
      <c r="U21" s="7"/>
      <c r="V21" s="7"/>
      <c r="W21" s="7">
        <v>1</v>
      </c>
      <c r="X21" s="18">
        <f>B21+C21+D21+E21</f>
        <v>1</v>
      </c>
      <c r="Y21" s="18">
        <f>X21+H21+I21+L21+M21+N21</f>
        <v>10</v>
      </c>
      <c r="Z21" s="18">
        <f>X21+F21+G21+H21+I21+L21+M21+K21+N21</f>
        <v>15</v>
      </c>
      <c r="AA21" s="7">
        <v>54</v>
      </c>
      <c r="AB21" s="7">
        <v>2</v>
      </c>
      <c r="AC21" s="7">
        <v>3</v>
      </c>
      <c r="AD21" s="18">
        <f>L21+O21+R21</f>
        <v>3</v>
      </c>
      <c r="AE21" s="18">
        <f>M21+P21+S21</f>
        <v>1</v>
      </c>
      <c r="AF21" s="18">
        <f t="shared" ref="AF21:AF22" si="39">N21+Q21</f>
        <v>2</v>
      </c>
      <c r="AG21" s="18">
        <f>X21+I21+L21+M21+N21</f>
        <v>7</v>
      </c>
      <c r="AH21" s="18">
        <f>B21+2*C21+3*D21+4*E21</f>
        <v>1</v>
      </c>
      <c r="AI21" s="18">
        <f>AH21+F21+G21+I21+J21</f>
        <v>7</v>
      </c>
      <c r="AJ21" s="1">
        <f>X21/Y21</f>
        <v>0.1</v>
      </c>
      <c r="AK21" s="1">
        <f>(X21+F21+G21)/Z21</f>
        <v>0.4</v>
      </c>
      <c r="AL21" s="1">
        <f>AH21/Y21</f>
        <v>0.1</v>
      </c>
      <c r="AM21" s="12">
        <f>AK21+AL21</f>
        <v>0.5</v>
      </c>
      <c r="AN21" s="3">
        <f>H21/Z21</f>
        <v>0.2</v>
      </c>
      <c r="AO21" s="3">
        <f>(F21+G21)/Z21</f>
        <v>0.33333333333333331</v>
      </c>
      <c r="AP21" s="3">
        <f>AG21/Z21</f>
        <v>0.46666666666666667</v>
      </c>
      <c r="AQ21" s="1">
        <f>(L21+M21)/AG21</f>
        <v>0.5714285714285714</v>
      </c>
      <c r="AR21" s="1">
        <f>(L21+M21+I21)/AG21</f>
        <v>0.7142857142857143</v>
      </c>
      <c r="AS21" s="12">
        <f>(X21+I21)/AG21</f>
        <v>0.2857142857142857</v>
      </c>
      <c r="AT21" s="1">
        <f>X21/AG21</f>
        <v>0.14285714285714285</v>
      </c>
      <c r="AU21" s="1">
        <f>AL21-AJ21</f>
        <v>0</v>
      </c>
      <c r="AV21" s="1">
        <f>AA21/Z21</f>
        <v>3.6</v>
      </c>
      <c r="AW21" s="10"/>
    </row>
    <row r="22" spans="1:49" x14ac:dyDescent="0.25">
      <c r="A22" t="s">
        <v>156</v>
      </c>
      <c r="L22" s="7">
        <v>1</v>
      </c>
      <c r="M22" s="7">
        <v>1</v>
      </c>
      <c r="N22" s="7">
        <v>1</v>
      </c>
      <c r="X22" s="18">
        <f>B22+C22+D22+E22</f>
        <v>0</v>
      </c>
      <c r="Y22" s="18">
        <f>X22+H22+I22+L22+M22</f>
        <v>2</v>
      </c>
      <c r="Z22" s="18">
        <f>X22+F22+G22+H22+I22+L22+M22+K22+N22</f>
        <v>3</v>
      </c>
      <c r="AA22" s="7">
        <v>4</v>
      </c>
      <c r="AB22" s="7">
        <v>0</v>
      </c>
      <c r="AC22" s="7">
        <v>1</v>
      </c>
      <c r="AD22" s="18">
        <f>L22+O22+R22</f>
        <v>1</v>
      </c>
      <c r="AE22" s="18">
        <f>M22+P22+S22</f>
        <v>1</v>
      </c>
      <c r="AF22" s="18">
        <f t="shared" si="39"/>
        <v>1</v>
      </c>
      <c r="AG22" s="18">
        <f>X22+I22+L22+M22+N22</f>
        <v>3</v>
      </c>
      <c r="AH22" s="18">
        <f>B22+2*C22+3*D22+4*E22</f>
        <v>0</v>
      </c>
      <c r="AI22" s="18">
        <f>AH22+F22+G22+I22+J22</f>
        <v>0</v>
      </c>
      <c r="AJ22" s="1">
        <f>X22/Y22</f>
        <v>0</v>
      </c>
      <c r="AK22" s="1">
        <f>(X22+F22+G22)/Z22</f>
        <v>0</v>
      </c>
      <c r="AL22" s="1">
        <f>AH22/Y22</f>
        <v>0</v>
      </c>
      <c r="AM22" s="12">
        <f>AK22+AL22</f>
        <v>0</v>
      </c>
      <c r="AN22" s="3">
        <f>H22/Z22</f>
        <v>0</v>
      </c>
      <c r="AO22" s="3">
        <f>(F22+G22)/Z22</f>
        <v>0</v>
      </c>
      <c r="AP22" s="3">
        <f>AG22/Z22</f>
        <v>1</v>
      </c>
      <c r="AQ22" s="1">
        <f>(L22+M22)/AG22</f>
        <v>0.66666666666666663</v>
      </c>
      <c r="AR22" s="1">
        <f>(L22+M22+I22)/AG22</f>
        <v>0.66666666666666663</v>
      </c>
      <c r="AS22" s="12">
        <f>(X22+I22)/AG22</f>
        <v>0</v>
      </c>
      <c r="AT22" s="1">
        <f>X22/AG22</f>
        <v>0</v>
      </c>
      <c r="AU22" s="1">
        <f>AL22-AJ22</f>
        <v>0</v>
      </c>
      <c r="AV22" s="1">
        <f>AA22/Z22</f>
        <v>1.3333333333333333</v>
      </c>
    </row>
    <row r="23" spans="1:49" s="2" customFormat="1" x14ac:dyDescent="0.25">
      <c r="A23" s="2" t="s">
        <v>32</v>
      </c>
      <c r="B23" s="10">
        <f>SUM(B21:B22)</f>
        <v>1</v>
      </c>
      <c r="C23" s="10">
        <f t="shared" ref="C23:AG23" si="40">SUM(C21:C22)</f>
        <v>0</v>
      </c>
      <c r="D23" s="10">
        <f t="shared" si="40"/>
        <v>0</v>
      </c>
      <c r="E23" s="10">
        <f t="shared" si="40"/>
        <v>0</v>
      </c>
      <c r="F23" s="10">
        <f t="shared" si="40"/>
        <v>5</v>
      </c>
      <c r="G23" s="10">
        <f t="shared" si="40"/>
        <v>0</v>
      </c>
      <c r="H23" s="10">
        <f t="shared" si="40"/>
        <v>3</v>
      </c>
      <c r="I23" s="10">
        <f t="shared" si="40"/>
        <v>1</v>
      </c>
      <c r="J23" s="10">
        <f t="shared" si="40"/>
        <v>0</v>
      </c>
      <c r="K23" s="10">
        <f t="shared" si="40"/>
        <v>0</v>
      </c>
      <c r="L23" s="10">
        <f t="shared" si="40"/>
        <v>4</v>
      </c>
      <c r="M23" s="10">
        <f t="shared" si="40"/>
        <v>2</v>
      </c>
      <c r="N23" s="10">
        <f t="shared" si="40"/>
        <v>2</v>
      </c>
      <c r="O23" s="10">
        <f t="shared" si="40"/>
        <v>0</v>
      </c>
      <c r="P23" s="10">
        <f t="shared" si="40"/>
        <v>0</v>
      </c>
      <c r="Q23" s="10">
        <f t="shared" si="40"/>
        <v>1</v>
      </c>
      <c r="R23" s="10">
        <f t="shared" si="40"/>
        <v>0</v>
      </c>
      <c r="S23" s="10">
        <f t="shared" si="40"/>
        <v>0</v>
      </c>
      <c r="T23" s="10">
        <f t="shared" si="40"/>
        <v>0</v>
      </c>
      <c r="U23" s="10">
        <f t="shared" si="40"/>
        <v>0</v>
      </c>
      <c r="V23" s="10">
        <f t="shared" si="40"/>
        <v>0</v>
      </c>
      <c r="W23" s="10">
        <f t="shared" si="40"/>
        <v>1</v>
      </c>
      <c r="X23" s="10">
        <f t="shared" si="40"/>
        <v>1</v>
      </c>
      <c r="Y23" s="10">
        <f t="shared" si="40"/>
        <v>12</v>
      </c>
      <c r="Z23" s="10">
        <f t="shared" si="40"/>
        <v>18</v>
      </c>
      <c r="AA23" s="10">
        <f t="shared" si="40"/>
        <v>58</v>
      </c>
      <c r="AB23" s="10">
        <f t="shared" si="40"/>
        <v>2</v>
      </c>
      <c r="AC23" s="10">
        <f t="shared" si="40"/>
        <v>4</v>
      </c>
      <c r="AD23" s="10">
        <f t="shared" si="40"/>
        <v>4</v>
      </c>
      <c r="AE23" s="10">
        <f t="shared" si="40"/>
        <v>2</v>
      </c>
      <c r="AF23" s="10">
        <f t="shared" si="40"/>
        <v>3</v>
      </c>
      <c r="AG23" s="10">
        <f t="shared" si="40"/>
        <v>10</v>
      </c>
      <c r="AH23" s="10">
        <f>B23+2*C23+3*D23+4*E23</f>
        <v>1</v>
      </c>
      <c r="AI23" s="10">
        <f>AH23+F23+G23+I23+J23</f>
        <v>7</v>
      </c>
      <c r="AJ23" s="4">
        <f>X23/Y23</f>
        <v>8.3333333333333329E-2</v>
      </c>
      <c r="AK23" s="4">
        <f>(X23+F23+G23)/Z23</f>
        <v>0.33333333333333331</v>
      </c>
      <c r="AL23" s="4">
        <f>AH23/Y23</f>
        <v>8.3333333333333329E-2</v>
      </c>
      <c r="AM23" s="13">
        <f>AK23+AL23</f>
        <v>0.41666666666666663</v>
      </c>
      <c r="AN23" s="5">
        <f>H23/Z23</f>
        <v>0.16666666666666666</v>
      </c>
      <c r="AO23" s="5">
        <f>(F23+G23)/Z23</f>
        <v>0.27777777777777779</v>
      </c>
      <c r="AP23" s="5">
        <f>AG23/Z23</f>
        <v>0.55555555555555558</v>
      </c>
      <c r="AQ23" s="4">
        <f>(L23+M23)/AG23</f>
        <v>0.6</v>
      </c>
      <c r="AR23" s="4">
        <f>(L23+M23+I23)/AG23</f>
        <v>0.7</v>
      </c>
      <c r="AS23" s="13">
        <f>(X23+I23)/AG23</f>
        <v>0.2</v>
      </c>
      <c r="AT23" s="4">
        <f>X23/AG23</f>
        <v>0.1</v>
      </c>
      <c r="AU23" s="4">
        <f>AL23-AJ23</f>
        <v>0</v>
      </c>
      <c r="AV23" s="6">
        <f>AA23/Z23</f>
        <v>3.2222222222222223</v>
      </c>
      <c r="AW23" s="10"/>
    </row>
    <row r="25" spans="1:49" x14ac:dyDescent="0.25">
      <c r="A25" s="2" t="s">
        <v>132</v>
      </c>
      <c r="B25" s="10" t="s">
        <v>34</v>
      </c>
      <c r="C25" s="10" t="s">
        <v>35</v>
      </c>
      <c r="D25" s="10" t="s">
        <v>36</v>
      </c>
      <c r="E25" s="10" t="s">
        <v>8</v>
      </c>
      <c r="F25" s="10" t="s">
        <v>10</v>
      </c>
      <c r="G25" s="10" t="s">
        <v>11</v>
      </c>
      <c r="H25" s="10" t="s">
        <v>12</v>
      </c>
      <c r="I25" s="10" t="s">
        <v>18</v>
      </c>
      <c r="J25" s="10" t="s">
        <v>19</v>
      </c>
      <c r="K25" s="10" t="s">
        <v>9</v>
      </c>
      <c r="L25" s="10" t="s">
        <v>22</v>
      </c>
      <c r="M25" s="10" t="s">
        <v>23</v>
      </c>
      <c r="N25" s="10" t="s">
        <v>75</v>
      </c>
      <c r="O25" s="10" t="s">
        <v>20</v>
      </c>
      <c r="P25" s="10" t="s">
        <v>21</v>
      </c>
      <c r="Q25" s="10" t="s">
        <v>74</v>
      </c>
      <c r="R25" s="10" t="s">
        <v>27</v>
      </c>
      <c r="S25" s="10" t="s">
        <v>28</v>
      </c>
      <c r="T25" s="10" t="s">
        <v>39</v>
      </c>
      <c r="U25" s="10" t="s">
        <v>174</v>
      </c>
      <c r="V25" s="10" t="s">
        <v>175</v>
      </c>
      <c r="W25" s="10" t="s">
        <v>176</v>
      </c>
      <c r="X25" s="10" t="s">
        <v>29</v>
      </c>
      <c r="Y25" s="10" t="s">
        <v>4</v>
      </c>
      <c r="Z25" s="10" t="s">
        <v>13</v>
      </c>
      <c r="AA25" s="10" t="s">
        <v>37</v>
      </c>
      <c r="AB25" s="10" t="s">
        <v>53</v>
      </c>
      <c r="AC25" s="10" t="s">
        <v>38</v>
      </c>
      <c r="AD25" s="10" t="s">
        <v>24</v>
      </c>
      <c r="AE25" s="10" t="s">
        <v>25</v>
      </c>
      <c r="AF25" s="10" t="s">
        <v>76</v>
      </c>
      <c r="AG25" s="10" t="s">
        <v>26</v>
      </c>
      <c r="AH25" s="10" t="s">
        <v>30</v>
      </c>
      <c r="AI25" s="10" t="s">
        <v>52</v>
      </c>
      <c r="AJ25" s="2" t="s">
        <v>41</v>
      </c>
      <c r="AK25" s="2" t="s">
        <v>42</v>
      </c>
      <c r="AL25" s="2" t="s">
        <v>45</v>
      </c>
      <c r="AM25" s="2" t="s">
        <v>17</v>
      </c>
      <c r="AN25" s="2" t="s">
        <v>44</v>
      </c>
      <c r="AO25" s="2" t="s">
        <v>43</v>
      </c>
      <c r="AP25" s="2" t="s">
        <v>40</v>
      </c>
      <c r="AQ25" s="2" t="s">
        <v>55</v>
      </c>
      <c r="AR25" s="2" t="s">
        <v>48</v>
      </c>
      <c r="AS25" s="2" t="s">
        <v>51</v>
      </c>
      <c r="AT25" s="2" t="s">
        <v>49</v>
      </c>
      <c r="AU25" s="2" t="s">
        <v>50</v>
      </c>
      <c r="AV25" s="2" t="s">
        <v>54</v>
      </c>
    </row>
    <row r="26" spans="1:49" x14ac:dyDescent="0.25">
      <c r="A26" t="s">
        <v>157</v>
      </c>
      <c r="B26" s="7">
        <v>4</v>
      </c>
      <c r="C26" s="7">
        <v>2</v>
      </c>
      <c r="E26" s="7">
        <v>1</v>
      </c>
      <c r="H26" s="7">
        <v>5</v>
      </c>
      <c r="I26" s="7">
        <v>2</v>
      </c>
      <c r="L26" s="7">
        <v>7</v>
      </c>
      <c r="M26" s="7">
        <v>2</v>
      </c>
      <c r="N26" s="7">
        <v>1</v>
      </c>
      <c r="O26" s="7">
        <v>2</v>
      </c>
      <c r="P26" s="7">
        <v>2</v>
      </c>
      <c r="Q26" s="7">
        <v>3</v>
      </c>
      <c r="R26" s="7">
        <v>1</v>
      </c>
      <c r="S26" s="7">
        <v>1</v>
      </c>
      <c r="X26" s="18">
        <f>B26+C26+D26+E26</f>
        <v>7</v>
      </c>
      <c r="Y26" s="18">
        <f>X26+H26+I26+L26+M26+N26</f>
        <v>24</v>
      </c>
      <c r="Z26" s="18">
        <f>X26+F26+G26+H26+I26+L26+M26+K26+N26</f>
        <v>24</v>
      </c>
      <c r="AA26" s="7">
        <v>74</v>
      </c>
      <c r="AB26" s="7">
        <v>6</v>
      </c>
      <c r="AC26" s="7">
        <v>6</v>
      </c>
      <c r="AD26" s="18">
        <f>L26+O26+R26</f>
        <v>10</v>
      </c>
      <c r="AE26" s="18">
        <f>M26+P26+S26</f>
        <v>5</v>
      </c>
      <c r="AF26" s="18">
        <f t="shared" ref="AF26" si="41">N26+Q26</f>
        <v>4</v>
      </c>
      <c r="AG26" s="18">
        <f>X26+I26+L26+M26</f>
        <v>18</v>
      </c>
      <c r="AH26" s="18">
        <f>B26+2*C26+3*D26+4*E26</f>
        <v>12</v>
      </c>
      <c r="AI26" s="18">
        <f>AH26+F26+G26+I26+J26</f>
        <v>14</v>
      </c>
      <c r="AJ26" s="1">
        <f>X26/Y26</f>
        <v>0.29166666666666669</v>
      </c>
      <c r="AK26" s="1">
        <f>(X26+F26+G26)/Z26</f>
        <v>0.29166666666666669</v>
      </c>
      <c r="AL26" s="1">
        <f>AH26/Y26</f>
        <v>0.5</v>
      </c>
      <c r="AM26" s="12">
        <f>AK26+AL26</f>
        <v>0.79166666666666674</v>
      </c>
      <c r="AN26" s="3">
        <f>H26/Z26</f>
        <v>0.20833333333333334</v>
      </c>
      <c r="AO26" s="3">
        <f>(F26+G26)/Z26</f>
        <v>0</v>
      </c>
      <c r="AP26" s="3">
        <f>AG26/Z26</f>
        <v>0.75</v>
      </c>
      <c r="AQ26" s="1">
        <f>(L26+M26)/AG26</f>
        <v>0.5</v>
      </c>
      <c r="AR26" s="1">
        <f>(L26+M26+I26)/AG26</f>
        <v>0.61111111111111116</v>
      </c>
      <c r="AS26" s="12">
        <f>(X26+I26)/AG26</f>
        <v>0.5</v>
      </c>
      <c r="AT26" s="1">
        <f>X26/AG26</f>
        <v>0.3888888888888889</v>
      </c>
      <c r="AU26" s="1">
        <f>AL26-AJ26</f>
        <v>0.20833333333333331</v>
      </c>
      <c r="AV26" s="1">
        <f>AA26/Z26</f>
        <v>3.0833333333333335</v>
      </c>
    </row>
    <row r="27" spans="1:49" x14ac:dyDescent="0.25">
      <c r="A27" s="2" t="s">
        <v>32</v>
      </c>
      <c r="B27" s="10">
        <f t="shared" ref="B27:AG27" si="42">SUM(B26:B26)</f>
        <v>4</v>
      </c>
      <c r="C27" s="10">
        <f t="shared" si="42"/>
        <v>2</v>
      </c>
      <c r="D27" s="10">
        <f t="shared" si="42"/>
        <v>0</v>
      </c>
      <c r="E27" s="10">
        <f t="shared" si="42"/>
        <v>1</v>
      </c>
      <c r="F27" s="10">
        <f t="shared" si="42"/>
        <v>0</v>
      </c>
      <c r="G27" s="10">
        <f t="shared" si="42"/>
        <v>0</v>
      </c>
      <c r="H27" s="10">
        <f t="shared" si="42"/>
        <v>5</v>
      </c>
      <c r="I27" s="10">
        <f t="shared" si="42"/>
        <v>2</v>
      </c>
      <c r="J27" s="10">
        <f t="shared" si="42"/>
        <v>0</v>
      </c>
      <c r="K27" s="10">
        <f t="shared" si="42"/>
        <v>0</v>
      </c>
      <c r="L27" s="10">
        <f t="shared" si="42"/>
        <v>7</v>
      </c>
      <c r="M27" s="10">
        <f t="shared" si="42"/>
        <v>2</v>
      </c>
      <c r="N27" s="10">
        <f t="shared" si="42"/>
        <v>1</v>
      </c>
      <c r="O27" s="10">
        <f t="shared" si="42"/>
        <v>2</v>
      </c>
      <c r="P27" s="10">
        <f t="shared" si="42"/>
        <v>2</v>
      </c>
      <c r="Q27" s="10">
        <f t="shared" si="42"/>
        <v>3</v>
      </c>
      <c r="R27" s="10">
        <f t="shared" si="42"/>
        <v>1</v>
      </c>
      <c r="S27" s="10">
        <f t="shared" si="42"/>
        <v>1</v>
      </c>
      <c r="T27" s="10">
        <f t="shared" si="42"/>
        <v>0</v>
      </c>
      <c r="U27" s="10">
        <f t="shared" si="42"/>
        <v>0</v>
      </c>
      <c r="V27" s="10">
        <f t="shared" si="42"/>
        <v>0</v>
      </c>
      <c r="W27" s="10">
        <f t="shared" si="42"/>
        <v>0</v>
      </c>
      <c r="X27" s="10">
        <f t="shared" si="42"/>
        <v>7</v>
      </c>
      <c r="Y27" s="10">
        <f t="shared" si="42"/>
        <v>24</v>
      </c>
      <c r="Z27" s="10">
        <f t="shared" si="42"/>
        <v>24</v>
      </c>
      <c r="AA27" s="10">
        <f t="shared" si="42"/>
        <v>74</v>
      </c>
      <c r="AB27" s="10">
        <f t="shared" si="42"/>
        <v>6</v>
      </c>
      <c r="AC27" s="10">
        <f t="shared" si="42"/>
        <v>6</v>
      </c>
      <c r="AD27" s="10">
        <f t="shared" si="42"/>
        <v>10</v>
      </c>
      <c r="AE27" s="10">
        <f t="shared" si="42"/>
        <v>5</v>
      </c>
      <c r="AF27" s="10">
        <f t="shared" si="42"/>
        <v>4</v>
      </c>
      <c r="AG27" s="10">
        <f t="shared" si="42"/>
        <v>18</v>
      </c>
      <c r="AH27" s="10">
        <f>B27+2*C27+3*D27+4*E27</f>
        <v>12</v>
      </c>
      <c r="AI27" s="10">
        <f>AH27+F27+G27+I27+J27</f>
        <v>14</v>
      </c>
      <c r="AJ27" s="4">
        <f>X27/Y27</f>
        <v>0.29166666666666669</v>
      </c>
      <c r="AK27" s="4">
        <f>(X27+F27+G27)/Z27</f>
        <v>0.29166666666666669</v>
      </c>
      <c r="AL27" s="4">
        <f>AH27/Y27</f>
        <v>0.5</v>
      </c>
      <c r="AM27" s="13">
        <f>AK27+AL27</f>
        <v>0.79166666666666674</v>
      </c>
      <c r="AN27" s="5">
        <f>H27/Z27</f>
        <v>0.20833333333333334</v>
      </c>
      <c r="AO27" s="5">
        <f>(F27+G27)/Z27</f>
        <v>0</v>
      </c>
      <c r="AP27" s="5">
        <f>AG27/Z27</f>
        <v>0.75</v>
      </c>
      <c r="AQ27" s="4">
        <f>(L27+M27)/AG27</f>
        <v>0.5</v>
      </c>
      <c r="AR27" s="4">
        <f>(L27+M27+I27)/AG27</f>
        <v>0.61111111111111116</v>
      </c>
      <c r="AS27" s="13">
        <f>(X27+I27)/AG27</f>
        <v>0.5</v>
      </c>
      <c r="AT27" s="4">
        <f>X27/AG27</f>
        <v>0.3888888888888889</v>
      </c>
      <c r="AU27" s="4">
        <f>AL27-AJ27</f>
        <v>0.20833333333333331</v>
      </c>
      <c r="AV27" s="6">
        <f>AA27/Z27</f>
        <v>3.0833333333333335</v>
      </c>
    </row>
    <row r="29" spans="1:49" hidden="1" x14ac:dyDescent="0.25">
      <c r="A29" s="2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</row>
    <row r="30" spans="1:49" hidden="1" x14ac:dyDescent="0.25">
      <c r="X30" s="18"/>
      <c r="Y30" s="18"/>
      <c r="Z30" s="18"/>
      <c r="AD30" s="18"/>
      <c r="AE30" s="18"/>
      <c r="AF30" s="18"/>
      <c r="AG30" s="18"/>
      <c r="AH30" s="18"/>
      <c r="AI30" s="18"/>
      <c r="AJ30" s="1"/>
      <c r="AK30" s="1"/>
      <c r="AL30" s="1"/>
      <c r="AM30" s="12"/>
      <c r="AN30" s="3"/>
      <c r="AO30" s="3"/>
      <c r="AP30" s="3"/>
      <c r="AQ30" s="1"/>
      <c r="AR30" s="1"/>
      <c r="AS30" s="12"/>
      <c r="AT30" s="1"/>
      <c r="AU30" s="1"/>
      <c r="AV30" s="1"/>
    </row>
    <row r="31" spans="1:49" hidden="1" x14ac:dyDescent="0.25">
      <c r="X31" s="18"/>
      <c r="Y31" s="18"/>
      <c r="Z31" s="18"/>
      <c r="AD31" s="18"/>
      <c r="AE31" s="18"/>
      <c r="AF31" s="18"/>
      <c r="AG31" s="18"/>
      <c r="AH31" s="18"/>
      <c r="AI31" s="18"/>
      <c r="AJ31" s="1"/>
      <c r="AK31" s="1"/>
      <c r="AL31" s="1"/>
      <c r="AM31" s="12"/>
      <c r="AN31" s="3"/>
      <c r="AO31" s="3"/>
      <c r="AP31" s="3"/>
      <c r="AQ31" s="1"/>
      <c r="AR31" s="1"/>
      <c r="AS31" s="12"/>
      <c r="AT31" s="1"/>
      <c r="AU31" s="1"/>
      <c r="AV31" s="1"/>
    </row>
    <row r="32" spans="1:49" hidden="1" x14ac:dyDescent="0.25">
      <c r="A32" s="2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4"/>
      <c r="AK32" s="4"/>
      <c r="AL32" s="4"/>
      <c r="AM32" s="13"/>
      <c r="AN32" s="5"/>
      <c r="AO32" s="5"/>
      <c r="AP32" s="5"/>
      <c r="AQ32" s="4"/>
      <c r="AR32" s="4"/>
      <c r="AS32" s="13"/>
      <c r="AT32" s="4"/>
      <c r="AU32" s="4"/>
      <c r="AV32" s="6"/>
    </row>
    <row r="33" spans="1:48" hidden="1" x14ac:dyDescent="0.25"/>
    <row r="34" spans="1:48" hidden="1" x14ac:dyDescent="0.25">
      <c r="A34" s="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</row>
    <row r="35" spans="1:48" hidden="1" x14ac:dyDescent="0.25">
      <c r="X35" s="18"/>
      <c r="Y35" s="18"/>
      <c r="Z35" s="18"/>
      <c r="AD35" s="18"/>
      <c r="AE35" s="18"/>
      <c r="AF35" s="18"/>
      <c r="AG35" s="18"/>
      <c r="AH35" s="18"/>
      <c r="AI35" s="18"/>
      <c r="AJ35" s="1"/>
      <c r="AK35" s="1"/>
      <c r="AL35" s="1"/>
      <c r="AM35" s="12"/>
      <c r="AN35" s="3"/>
      <c r="AO35" s="3"/>
      <c r="AP35" s="3"/>
      <c r="AQ35" s="1"/>
      <c r="AR35" s="1"/>
      <c r="AS35" s="12"/>
      <c r="AT35" s="1"/>
      <c r="AU35" s="1"/>
      <c r="AV35" s="1"/>
    </row>
    <row r="36" spans="1:48" hidden="1" x14ac:dyDescent="0.25">
      <c r="X36" s="18"/>
      <c r="Y36" s="18"/>
      <c r="Z36" s="18"/>
      <c r="AD36" s="18"/>
      <c r="AE36" s="18"/>
      <c r="AF36" s="18"/>
      <c r="AG36" s="18"/>
      <c r="AH36" s="18"/>
      <c r="AI36" s="18"/>
      <c r="AJ36" s="1"/>
      <c r="AK36" s="1"/>
      <c r="AL36" s="1"/>
      <c r="AM36" s="45"/>
      <c r="AN36" s="46"/>
      <c r="AO36" s="46"/>
      <c r="AP36" s="46"/>
      <c r="AQ36" s="1"/>
      <c r="AR36" s="1"/>
      <c r="AS36" s="45"/>
      <c r="AT36" s="1"/>
      <c r="AU36" s="1"/>
      <c r="AV36" s="1"/>
    </row>
    <row r="37" spans="1:48" hidden="1" x14ac:dyDescent="0.25">
      <c r="A37" s="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4"/>
      <c r="AK37" s="4"/>
      <c r="AL37" s="4"/>
      <c r="AM37" s="13"/>
      <c r="AN37" s="5"/>
      <c r="AO37" s="5"/>
      <c r="AP37" s="5"/>
      <c r="AQ37" s="4"/>
      <c r="AR37" s="4"/>
      <c r="AS37" s="13"/>
      <c r="AT37" s="4"/>
      <c r="AU37" s="4"/>
      <c r="AV37" s="6"/>
    </row>
    <row r="38" spans="1:48" hidden="1" x14ac:dyDescent="0.25"/>
    <row r="39" spans="1:48" hidden="1" x14ac:dyDescent="0.25">
      <c r="A39" s="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</row>
    <row r="40" spans="1:48" hidden="1" x14ac:dyDescent="0.25">
      <c r="X40" s="18"/>
      <c r="Y40" s="18"/>
      <c r="Z40" s="18"/>
      <c r="AD40" s="18"/>
      <c r="AE40" s="18"/>
      <c r="AF40" s="18"/>
      <c r="AG40" s="18"/>
      <c r="AH40" s="18"/>
      <c r="AI40" s="18"/>
      <c r="AJ40" s="1"/>
      <c r="AK40" s="1"/>
      <c r="AL40" s="1"/>
      <c r="AM40" s="12"/>
      <c r="AN40" s="3"/>
      <c r="AO40" s="3"/>
      <c r="AP40" s="3"/>
      <c r="AQ40" s="1"/>
      <c r="AR40" s="1"/>
      <c r="AS40" s="12"/>
      <c r="AT40" s="1"/>
      <c r="AU40" s="1"/>
      <c r="AV40" s="1"/>
    </row>
    <row r="41" spans="1:48" hidden="1" x14ac:dyDescent="0.25">
      <c r="X41" s="18"/>
      <c r="Y41" s="18"/>
      <c r="Z41" s="18"/>
      <c r="AD41" s="18"/>
      <c r="AE41" s="18"/>
      <c r="AF41" s="18"/>
      <c r="AG41" s="18"/>
      <c r="AH41" s="18"/>
      <c r="AI41" s="18"/>
      <c r="AJ41" s="1"/>
      <c r="AK41" s="1"/>
      <c r="AL41" s="1"/>
      <c r="AM41" s="12"/>
      <c r="AN41" s="3"/>
      <c r="AO41" s="3"/>
      <c r="AP41" s="3"/>
      <c r="AQ41" s="1"/>
      <c r="AR41" s="1"/>
      <c r="AS41" s="12"/>
      <c r="AT41" s="1"/>
      <c r="AU41" s="1"/>
      <c r="AV41" s="1"/>
    </row>
    <row r="42" spans="1:48" hidden="1" x14ac:dyDescent="0.25">
      <c r="A42" s="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4"/>
      <c r="AK42" s="4"/>
      <c r="AL42" s="4"/>
      <c r="AM42" s="13"/>
      <c r="AN42" s="5"/>
      <c r="AO42" s="5"/>
      <c r="AP42" s="5"/>
      <c r="AQ42" s="4"/>
      <c r="AR42" s="4"/>
      <c r="AS42" s="13"/>
      <c r="AT42" s="4"/>
      <c r="AU42" s="4"/>
      <c r="AV42" s="6"/>
    </row>
    <row r="43" spans="1:48" hidden="1" x14ac:dyDescent="0.25"/>
    <row r="44" spans="1:48" hidden="1" x14ac:dyDescent="0.25">
      <c r="A44" s="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</row>
    <row r="45" spans="1:48" hidden="1" x14ac:dyDescent="0.25">
      <c r="X45" s="18"/>
      <c r="Y45" s="18"/>
      <c r="Z45" s="18"/>
      <c r="AD45" s="18"/>
      <c r="AE45" s="18"/>
      <c r="AF45" s="18"/>
      <c r="AG45" s="18"/>
      <c r="AH45" s="18"/>
      <c r="AI45" s="18"/>
      <c r="AJ45" s="1"/>
      <c r="AK45" s="1"/>
      <c r="AL45" s="1"/>
      <c r="AM45" s="1"/>
      <c r="AN45" s="3"/>
      <c r="AO45" s="3"/>
      <c r="AP45" s="3"/>
      <c r="AQ45" s="1"/>
      <c r="AR45" s="1"/>
      <c r="AS45" s="1"/>
      <c r="AT45" s="1"/>
      <c r="AU45" s="1"/>
      <c r="AV45" s="1"/>
    </row>
    <row r="46" spans="1:48" hidden="1" x14ac:dyDescent="0.25">
      <c r="X46" s="18"/>
      <c r="Y46" s="18"/>
      <c r="Z46" s="18"/>
      <c r="AD46" s="18"/>
      <c r="AE46" s="18"/>
      <c r="AF46" s="18"/>
      <c r="AG46" s="18"/>
      <c r="AH46" s="18"/>
      <c r="AI46" s="18"/>
      <c r="AJ46" s="1"/>
      <c r="AK46" s="1"/>
      <c r="AL46" s="1"/>
      <c r="AM46" s="1"/>
      <c r="AN46" s="3"/>
      <c r="AO46" s="3"/>
      <c r="AP46" s="3"/>
      <c r="AQ46" s="1"/>
      <c r="AR46" s="1"/>
      <c r="AS46" s="1"/>
      <c r="AT46" s="1"/>
      <c r="AU46" s="1"/>
      <c r="AV46" s="1"/>
    </row>
    <row r="47" spans="1:48" hidden="1" x14ac:dyDescent="0.25">
      <c r="A47" s="2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4"/>
      <c r="AK47" s="4"/>
      <c r="AL47" s="4"/>
      <c r="AM47" s="13"/>
      <c r="AN47" s="5"/>
      <c r="AO47" s="5"/>
      <c r="AP47" s="5"/>
      <c r="AQ47" s="4"/>
      <c r="AR47" s="4"/>
      <c r="AS47" s="13"/>
      <c r="AT47" s="4"/>
      <c r="AU47" s="4"/>
      <c r="AV47" s="6"/>
    </row>
    <row r="48" spans="1:48" hidden="1" x14ac:dyDescent="0.25"/>
    <row r="49" spans="1:49" hidden="1" x14ac:dyDescent="0.25">
      <c r="A49" s="2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9" hidden="1" x14ac:dyDescent="0.25">
      <c r="X50" s="18"/>
      <c r="Y50" s="18"/>
      <c r="Z50" s="18"/>
      <c r="AD50" s="18"/>
      <c r="AE50" s="18"/>
      <c r="AF50" s="18"/>
      <c r="AG50" s="18"/>
      <c r="AH50" s="18"/>
      <c r="AI50" s="18"/>
      <c r="AJ50" s="1"/>
      <c r="AK50" s="1"/>
      <c r="AL50" s="1"/>
      <c r="AM50" s="12"/>
      <c r="AN50" s="3"/>
      <c r="AO50" s="3"/>
      <c r="AP50" s="3"/>
      <c r="AQ50" s="1"/>
      <c r="AR50" s="1"/>
      <c r="AS50" s="12"/>
      <c r="AT50" s="1"/>
      <c r="AU50" s="1"/>
      <c r="AV50" s="1"/>
    </row>
    <row r="51" spans="1:49" hidden="1" x14ac:dyDescent="0.25">
      <c r="A51" s="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4"/>
      <c r="AK51" s="4"/>
      <c r="AL51" s="4"/>
      <c r="AM51" s="13"/>
      <c r="AN51" s="5"/>
      <c r="AO51" s="5"/>
      <c r="AP51" s="5"/>
      <c r="AQ51" s="4"/>
      <c r="AR51" s="4"/>
      <c r="AS51" s="13"/>
      <c r="AT51" s="4"/>
      <c r="AU51" s="4"/>
      <c r="AV51" s="6"/>
    </row>
    <row r="52" spans="1:49" hidden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W52"/>
    </row>
    <row r="53" spans="1:49" hidden="1" x14ac:dyDescent="0.25">
      <c r="A53" s="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9" hidden="1" x14ac:dyDescent="0.25">
      <c r="X54" s="18"/>
      <c r="Y54" s="18"/>
      <c r="Z54" s="18"/>
      <c r="AD54" s="18"/>
      <c r="AE54" s="18"/>
      <c r="AF54" s="18"/>
      <c r="AG54" s="18"/>
      <c r="AH54" s="18"/>
      <c r="AI54" s="18"/>
      <c r="AJ54" s="1"/>
      <c r="AK54" s="1"/>
      <c r="AL54" s="1"/>
      <c r="AM54" s="12"/>
      <c r="AN54" s="3"/>
      <c r="AO54" s="3"/>
      <c r="AP54" s="3"/>
      <c r="AQ54" s="1"/>
      <c r="AR54" s="1"/>
      <c r="AS54" s="12"/>
      <c r="AT54" s="1"/>
      <c r="AU54" s="1"/>
      <c r="AV54" s="1"/>
    </row>
    <row r="55" spans="1:49" hidden="1" x14ac:dyDescent="0.25">
      <c r="X55" s="18"/>
      <c r="Y55" s="18"/>
      <c r="Z55" s="18"/>
      <c r="AD55" s="18"/>
      <c r="AE55" s="18"/>
      <c r="AF55" s="18"/>
      <c r="AG55" s="18"/>
      <c r="AH55" s="18"/>
      <c r="AI55" s="18"/>
      <c r="AJ55" s="1"/>
      <c r="AK55" s="1"/>
      <c r="AL55" s="1"/>
      <c r="AM55" s="12"/>
      <c r="AN55" s="3"/>
      <c r="AO55" s="3"/>
      <c r="AP55" s="3"/>
      <c r="AQ55" s="1"/>
      <c r="AR55" s="1"/>
      <c r="AS55" s="12"/>
      <c r="AT55" s="1"/>
      <c r="AU55" s="1"/>
      <c r="AV55" s="1"/>
    </row>
    <row r="56" spans="1:49" hidden="1" x14ac:dyDescent="0.25">
      <c r="X56" s="18"/>
      <c r="Y56" s="18"/>
      <c r="Z56" s="18"/>
      <c r="AD56" s="18"/>
      <c r="AE56" s="18"/>
      <c r="AF56" s="18"/>
      <c r="AG56" s="18"/>
      <c r="AH56" s="18"/>
      <c r="AI56" s="18"/>
      <c r="AJ56" s="1"/>
      <c r="AK56" s="1"/>
      <c r="AL56" s="1"/>
      <c r="AM56" s="12"/>
      <c r="AN56" s="3"/>
      <c r="AO56" s="3"/>
      <c r="AP56" s="3"/>
      <c r="AQ56" s="1"/>
      <c r="AR56" s="1"/>
      <c r="AS56" s="12"/>
      <c r="AT56" s="1"/>
      <c r="AU56" s="1"/>
      <c r="AV56" s="1"/>
    </row>
    <row r="57" spans="1:49" hidden="1" x14ac:dyDescent="0.25">
      <c r="X57" s="18"/>
      <c r="Y57" s="18"/>
      <c r="Z57" s="18"/>
      <c r="AD57" s="18"/>
      <c r="AE57" s="18"/>
      <c r="AF57" s="18"/>
      <c r="AG57" s="18"/>
      <c r="AH57" s="18"/>
      <c r="AI57" s="18"/>
      <c r="AJ57" s="1"/>
      <c r="AK57" s="1"/>
      <c r="AL57" s="1"/>
      <c r="AM57" s="45"/>
      <c r="AN57" s="46"/>
      <c r="AO57" s="46"/>
      <c r="AP57" s="46"/>
      <c r="AQ57" s="1"/>
      <c r="AR57" s="1"/>
      <c r="AS57" s="45"/>
      <c r="AT57" s="1"/>
      <c r="AU57" s="1"/>
      <c r="AV57" s="1"/>
    </row>
    <row r="58" spans="1:49" hidden="1" x14ac:dyDescent="0.25">
      <c r="A58" s="2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4"/>
      <c r="AK58" s="4"/>
      <c r="AL58" s="4"/>
      <c r="AM58" s="13"/>
      <c r="AN58" s="5"/>
      <c r="AO58" s="5"/>
      <c r="AP58" s="5"/>
      <c r="AQ58" s="4"/>
      <c r="AR58" s="4"/>
      <c r="AS58" s="13"/>
      <c r="AT58" s="4"/>
      <c r="AU58" s="4"/>
      <c r="AV58" s="6"/>
    </row>
    <row r="59" spans="1:49" hidden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W59"/>
    </row>
    <row r="60" spans="1:49" hidden="1" x14ac:dyDescent="0.25">
      <c r="A60" s="2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9" hidden="1" x14ac:dyDescent="0.25">
      <c r="X61" s="18"/>
      <c r="Y61" s="18"/>
      <c r="Z61" s="18"/>
      <c r="AD61" s="18"/>
      <c r="AE61" s="18"/>
      <c r="AF61" s="18"/>
      <c r="AG61" s="18"/>
      <c r="AH61" s="18"/>
      <c r="AI61" s="18"/>
      <c r="AJ61" s="1"/>
      <c r="AK61" s="1"/>
      <c r="AL61" s="1"/>
      <c r="AM61" s="12"/>
      <c r="AN61" s="3"/>
      <c r="AO61" s="3"/>
      <c r="AP61" s="3"/>
      <c r="AQ61" s="1"/>
      <c r="AR61" s="1"/>
      <c r="AS61" s="12"/>
      <c r="AT61" s="1"/>
      <c r="AU61" s="1"/>
      <c r="AV61" s="1"/>
    </row>
    <row r="62" spans="1:49" hidden="1" x14ac:dyDescent="0.25">
      <c r="A62" s="2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4"/>
      <c r="AK62" s="4"/>
      <c r="AL62" s="4"/>
      <c r="AM62" s="13"/>
      <c r="AN62" s="5"/>
      <c r="AO62" s="5"/>
      <c r="AP62" s="5"/>
      <c r="AQ62" s="4"/>
      <c r="AR62" s="4"/>
      <c r="AS62" s="13"/>
      <c r="AT62" s="4"/>
      <c r="AU62" s="4"/>
      <c r="AV62" s="6"/>
    </row>
    <row r="63" spans="1:49" hidden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W63"/>
    </row>
    <row r="64" spans="1:49" hidden="1" x14ac:dyDescent="0.25">
      <c r="A64" s="2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9" hidden="1" x14ac:dyDescent="0.25">
      <c r="X65" s="18"/>
      <c r="Y65" s="18"/>
      <c r="Z65" s="18"/>
      <c r="AD65" s="18"/>
      <c r="AE65" s="18"/>
      <c r="AF65" s="18"/>
      <c r="AG65" s="18"/>
      <c r="AH65" s="18"/>
      <c r="AI65" s="18"/>
      <c r="AJ65" s="1"/>
      <c r="AK65" s="1"/>
      <c r="AL65" s="1"/>
      <c r="AM65" s="12"/>
      <c r="AN65" s="3"/>
      <c r="AO65" s="3"/>
      <c r="AP65" s="3"/>
      <c r="AQ65" s="1"/>
      <c r="AR65" s="1"/>
      <c r="AS65" s="12"/>
      <c r="AT65" s="1"/>
      <c r="AU65" s="1"/>
      <c r="AV65" s="1"/>
    </row>
    <row r="66" spans="1:49" hidden="1" x14ac:dyDescent="0.25">
      <c r="X66" s="18"/>
      <c r="Y66" s="18"/>
      <c r="Z66" s="18"/>
      <c r="AD66" s="18"/>
      <c r="AE66" s="18"/>
      <c r="AF66" s="18"/>
      <c r="AG66" s="18"/>
      <c r="AH66" s="18"/>
      <c r="AI66" s="18"/>
      <c r="AJ66" s="1"/>
      <c r="AK66" s="1"/>
      <c r="AL66" s="1"/>
      <c r="AM66" s="12"/>
      <c r="AN66" s="3"/>
      <c r="AO66" s="3"/>
      <c r="AP66" s="3"/>
      <c r="AQ66" s="1"/>
      <c r="AR66" s="1"/>
      <c r="AS66" s="12"/>
      <c r="AT66" s="1"/>
      <c r="AU66" s="1"/>
      <c r="AV66" s="1"/>
    </row>
    <row r="67" spans="1:49" hidden="1" x14ac:dyDescent="0.25">
      <c r="X67" s="18"/>
      <c r="Y67" s="18"/>
      <c r="Z67" s="18"/>
      <c r="AD67" s="18"/>
      <c r="AE67" s="18"/>
      <c r="AF67" s="18"/>
      <c r="AG67" s="18"/>
      <c r="AH67" s="18"/>
      <c r="AI67" s="18"/>
      <c r="AJ67" s="1"/>
      <c r="AK67" s="1"/>
      <c r="AL67" s="1"/>
      <c r="AM67" s="45"/>
      <c r="AN67" s="46"/>
      <c r="AO67" s="46"/>
      <c r="AP67" s="46"/>
      <c r="AQ67" s="1"/>
      <c r="AR67" s="1"/>
      <c r="AS67" s="45"/>
      <c r="AT67" s="1"/>
      <c r="AU67" s="1"/>
      <c r="AV67" s="1"/>
    </row>
    <row r="68" spans="1:49" hidden="1" x14ac:dyDescent="0.25">
      <c r="A68" s="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4"/>
      <c r="AK68" s="4"/>
      <c r="AL68" s="4"/>
      <c r="AM68" s="13"/>
      <c r="AN68" s="5"/>
      <c r="AO68" s="5"/>
      <c r="AP68" s="5"/>
      <c r="AQ68" s="4"/>
      <c r="AR68" s="4"/>
      <c r="AS68" s="13"/>
      <c r="AT68" s="4"/>
      <c r="AU68" s="4"/>
      <c r="AV68" s="6"/>
    </row>
    <row r="69" spans="1:49" hidden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W69"/>
    </row>
    <row r="70" spans="1:49" hidden="1" x14ac:dyDescent="0.25">
      <c r="A70" s="2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9" hidden="1" x14ac:dyDescent="0.25">
      <c r="X71" s="18"/>
      <c r="Y71" s="18"/>
      <c r="Z71" s="18"/>
      <c r="AD71" s="18"/>
      <c r="AE71" s="18"/>
      <c r="AF71" s="18"/>
      <c r="AG71" s="18"/>
      <c r="AH71" s="18"/>
      <c r="AI71" s="18"/>
      <c r="AJ71" s="1"/>
      <c r="AK71" s="1"/>
      <c r="AL71" s="1"/>
      <c r="AM71" s="12"/>
      <c r="AN71" s="3"/>
      <c r="AO71" s="3"/>
      <c r="AP71" s="3"/>
      <c r="AQ71" s="1"/>
      <c r="AR71" s="1"/>
      <c r="AS71" s="12"/>
      <c r="AT71" s="1"/>
      <c r="AU71" s="1"/>
      <c r="AV71" s="1"/>
    </row>
    <row r="72" spans="1:49" hidden="1" x14ac:dyDescent="0.25">
      <c r="A72" s="2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4"/>
      <c r="AK72" s="4"/>
      <c r="AL72" s="4"/>
      <c r="AM72" s="13"/>
      <c r="AN72" s="5"/>
      <c r="AO72" s="5"/>
      <c r="AP72" s="5"/>
      <c r="AQ72" s="4"/>
      <c r="AR72" s="4"/>
      <c r="AS72" s="13"/>
      <c r="AT72" s="4"/>
      <c r="AU72" s="4"/>
      <c r="AV72" s="6"/>
    </row>
    <row r="73" spans="1:49" hidden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W73"/>
    </row>
    <row r="74" spans="1:49" hidden="1" x14ac:dyDescent="0.25">
      <c r="A74" s="2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9" hidden="1" x14ac:dyDescent="0.25">
      <c r="X75" s="18"/>
      <c r="Y75" s="18"/>
      <c r="Z75" s="18"/>
      <c r="AD75" s="18"/>
      <c r="AE75" s="18"/>
      <c r="AF75" s="18"/>
      <c r="AG75" s="18"/>
      <c r="AH75" s="18"/>
      <c r="AI75" s="18"/>
      <c r="AJ75" s="1"/>
      <c r="AK75" s="1"/>
      <c r="AL75" s="1"/>
      <c r="AM75" s="12"/>
      <c r="AN75" s="3"/>
      <c r="AO75" s="3"/>
      <c r="AP75" s="3"/>
      <c r="AQ75" s="1"/>
      <c r="AR75" s="1"/>
      <c r="AS75" s="12"/>
      <c r="AT75" s="1"/>
      <c r="AU75" s="1"/>
      <c r="AV75" s="1"/>
    </row>
    <row r="76" spans="1:49" x14ac:dyDescent="0.25">
      <c r="A76" s="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4"/>
      <c r="AK76" s="4"/>
      <c r="AL76" s="4"/>
      <c r="AM76" s="13"/>
      <c r="AN76" s="5"/>
      <c r="AO76" s="5"/>
      <c r="AP76" s="5"/>
      <c r="AQ76" s="4"/>
      <c r="AR76" s="4"/>
      <c r="AS76" s="13"/>
      <c r="AT76" s="4"/>
      <c r="AU76" s="4"/>
      <c r="AV76" s="6"/>
    </row>
    <row r="77" spans="1:4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W77"/>
    </row>
    <row r="78" spans="1:4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W78"/>
    </row>
    <row r="79" spans="1:4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W79"/>
    </row>
    <row r="80" spans="1:4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W80"/>
    </row>
    <row r="81" customFormat="1" x14ac:dyDescent="0.25"/>
    <row r="82" customFormat="1" x14ac:dyDescent="0.25"/>
  </sheetData>
  <conditionalFormatting sqref="AJ40:AJ41">
    <cfRule type="top10" dxfId="801" priority="261" rank="1"/>
    <cfRule type="top10" dxfId="800" priority="262" bottom="1" rank="1"/>
  </conditionalFormatting>
  <conditionalFormatting sqref="AK40:AK41">
    <cfRule type="top10" dxfId="799" priority="259" rank="1"/>
    <cfRule type="top10" dxfId="798" priority="260" bottom="1" rank="1"/>
  </conditionalFormatting>
  <conditionalFormatting sqref="AP40:AP41">
    <cfRule type="top10" dxfId="797" priority="257" rank="1"/>
    <cfRule type="top10" dxfId="796" priority="258" bottom="1" rank="1"/>
  </conditionalFormatting>
  <conditionalFormatting sqref="AO40:AO41">
    <cfRule type="top10" dxfId="795" priority="255" rank="1"/>
    <cfRule type="top10" dxfId="794" priority="256" bottom="1" rank="1"/>
  </conditionalFormatting>
  <conditionalFormatting sqref="AN40:AN41">
    <cfRule type="top10" dxfId="793" priority="253" rank="1"/>
    <cfRule type="top10" dxfId="792" priority="254" bottom="1" rank="1"/>
  </conditionalFormatting>
  <conditionalFormatting sqref="AL40:AL41">
    <cfRule type="top10" dxfId="791" priority="251" rank="1"/>
    <cfRule type="top10" dxfId="790" priority="252" bottom="1" rank="1"/>
  </conditionalFormatting>
  <conditionalFormatting sqref="AV40:AV41">
    <cfRule type="top10" dxfId="789" priority="249" rank="1"/>
    <cfRule type="top10" dxfId="788" priority="250" bottom="1" rank="1"/>
  </conditionalFormatting>
  <conditionalFormatting sqref="AQ40:AQ41">
    <cfRule type="top10" dxfId="787" priority="247" rank="1"/>
    <cfRule type="top10" dxfId="786" priority="248" bottom="1" rank="1"/>
  </conditionalFormatting>
  <conditionalFormatting sqref="AR40:AR41">
    <cfRule type="top10" dxfId="785" priority="245" rank="1"/>
    <cfRule type="top10" dxfId="784" priority="246" bottom="1" rank="1"/>
  </conditionalFormatting>
  <conditionalFormatting sqref="AT40:AT41">
    <cfRule type="top10" dxfId="783" priority="243" rank="1"/>
    <cfRule type="top10" dxfId="782" priority="244" bottom="1" rank="1"/>
  </conditionalFormatting>
  <conditionalFormatting sqref="AU40:AU41">
    <cfRule type="top10" dxfId="781" priority="241" rank="1"/>
    <cfRule type="top10" dxfId="780" priority="242" bottom="1" rank="1"/>
  </conditionalFormatting>
  <conditionalFormatting sqref="AM40:AM41">
    <cfRule type="top10" dxfId="779" priority="239" rank="1"/>
    <cfRule type="top10" dxfId="778" priority="240" bottom="1" rank="1"/>
  </conditionalFormatting>
  <conditionalFormatting sqref="AS40:AS41">
    <cfRule type="top10" dxfId="777" priority="237" rank="1"/>
    <cfRule type="top10" dxfId="776" priority="238" bottom="1" rank="1"/>
  </conditionalFormatting>
  <conditionalFormatting sqref="AJ2:AJ7">
    <cfRule type="top10" dxfId="775" priority="263" rank="1"/>
    <cfRule type="top10" dxfId="774" priority="264" bottom="1" rank="1"/>
  </conditionalFormatting>
  <conditionalFormatting sqref="AK2:AK7">
    <cfRule type="top10" dxfId="773" priority="265" rank="1"/>
    <cfRule type="top10" dxfId="772" priority="266" bottom="1" rank="1"/>
  </conditionalFormatting>
  <conditionalFormatting sqref="AP2:AP7">
    <cfRule type="top10" dxfId="771" priority="267" rank="1"/>
    <cfRule type="top10" dxfId="770" priority="268" bottom="1" rank="1"/>
  </conditionalFormatting>
  <conditionalFormatting sqref="AO2:AO7">
    <cfRule type="top10" dxfId="769" priority="269" rank="1"/>
    <cfRule type="top10" dxfId="768" priority="270" bottom="1" rank="1"/>
  </conditionalFormatting>
  <conditionalFormatting sqref="AN2:AN7">
    <cfRule type="top10" dxfId="767" priority="271" rank="1"/>
    <cfRule type="top10" dxfId="766" priority="272" bottom="1" rank="1"/>
  </conditionalFormatting>
  <conditionalFormatting sqref="AL2:AL7">
    <cfRule type="top10" dxfId="765" priority="273" rank="1"/>
    <cfRule type="top10" dxfId="764" priority="274" bottom="1" rank="1"/>
  </conditionalFormatting>
  <conditionalFormatting sqref="AV2:AV7">
    <cfRule type="top10" dxfId="763" priority="275" rank="1"/>
    <cfRule type="top10" dxfId="762" priority="276" bottom="1" rank="1"/>
  </conditionalFormatting>
  <conditionalFormatting sqref="AQ2:AQ8">
    <cfRule type="top10" dxfId="761" priority="277" rank="1"/>
    <cfRule type="top10" dxfId="760" priority="278" bottom="1" rank="1"/>
  </conditionalFormatting>
  <conditionalFormatting sqref="AT2:AT7">
    <cfRule type="top10" dxfId="759" priority="279" rank="1"/>
    <cfRule type="top10" dxfId="758" priority="280" bottom="1" rank="1"/>
  </conditionalFormatting>
  <conditionalFormatting sqref="AU2:AU7">
    <cfRule type="top10" dxfId="757" priority="281" rank="1"/>
    <cfRule type="top10" dxfId="756" priority="282" bottom="1" rank="1"/>
  </conditionalFormatting>
  <conditionalFormatting sqref="AM2:AM7">
    <cfRule type="top10" dxfId="755" priority="283" rank="1"/>
    <cfRule type="top10" dxfId="754" priority="284" bottom="1" rank="1"/>
  </conditionalFormatting>
  <conditionalFormatting sqref="AS2:AS7">
    <cfRule type="top10" dxfId="753" priority="285" rank="1"/>
    <cfRule type="top10" dxfId="752" priority="286" bottom="1" rank="1"/>
  </conditionalFormatting>
  <conditionalFormatting sqref="AK45:AK46">
    <cfRule type="top10" dxfId="751" priority="287" rank="1"/>
    <cfRule type="top10" dxfId="750" priority="288" bottom="1" rank="1"/>
  </conditionalFormatting>
  <conditionalFormatting sqref="AJ45:AJ46">
    <cfRule type="top10" dxfId="749" priority="289" rank="1"/>
    <cfRule type="top10" dxfId="748" priority="290" bottom="1" rank="1"/>
  </conditionalFormatting>
  <conditionalFormatting sqref="AL45:AL46">
    <cfRule type="top10" dxfId="747" priority="291" rank="1"/>
    <cfRule type="top10" dxfId="746" priority="292" bottom="1" rank="1"/>
  </conditionalFormatting>
  <conditionalFormatting sqref="AM45:AM46">
    <cfRule type="top10" dxfId="745" priority="293" rank="1"/>
    <cfRule type="top10" dxfId="744" priority="294" bottom="1" rank="1"/>
  </conditionalFormatting>
  <conditionalFormatting sqref="AN45:AN46">
    <cfRule type="top10" dxfId="743" priority="295" rank="1"/>
    <cfRule type="top10" dxfId="742" priority="296" bottom="1" rank="1"/>
  </conditionalFormatting>
  <conditionalFormatting sqref="AO45:AO46">
    <cfRule type="top10" dxfId="741" priority="297" rank="1"/>
    <cfRule type="top10" dxfId="740" priority="298" bottom="1" rank="1"/>
  </conditionalFormatting>
  <conditionalFormatting sqref="AP45:AP46">
    <cfRule type="top10" dxfId="739" priority="299" rank="1"/>
    <cfRule type="top10" dxfId="738" priority="300" bottom="1" rank="1"/>
  </conditionalFormatting>
  <conditionalFormatting sqref="AQ45:AQ46">
    <cfRule type="top10" dxfId="737" priority="301" rank="1"/>
    <cfRule type="top10" dxfId="736" priority="302" bottom="1" rank="1"/>
  </conditionalFormatting>
  <conditionalFormatting sqref="AR45:AR46">
    <cfRule type="top10" dxfId="735" priority="303" rank="1"/>
    <cfRule type="top10" dxfId="734" priority="304" bottom="1" rank="1"/>
  </conditionalFormatting>
  <conditionalFormatting sqref="AS45:AS46">
    <cfRule type="top10" dxfId="733" priority="305" rank="1"/>
    <cfRule type="top10" dxfId="732" priority="306" bottom="1" rank="1"/>
  </conditionalFormatting>
  <conditionalFormatting sqref="AT45:AT46">
    <cfRule type="top10" dxfId="731" priority="307" rank="1"/>
    <cfRule type="top10" dxfId="730" priority="308" bottom="1" rank="1"/>
  </conditionalFormatting>
  <conditionalFormatting sqref="AU45:AU46">
    <cfRule type="top10" dxfId="729" priority="309" rank="1"/>
    <cfRule type="top10" dxfId="728" priority="310" bottom="1" rank="1"/>
  </conditionalFormatting>
  <conditionalFormatting sqref="AV45:AV46">
    <cfRule type="top10" dxfId="727" priority="311" rank="1"/>
    <cfRule type="top10" dxfId="726" priority="312" bottom="1" rank="1"/>
  </conditionalFormatting>
  <conditionalFormatting sqref="AJ50">
    <cfRule type="top10" dxfId="725" priority="211" rank="1"/>
    <cfRule type="top10" dxfId="724" priority="212" bottom="1" rank="1"/>
  </conditionalFormatting>
  <conditionalFormatting sqref="AK50">
    <cfRule type="top10" dxfId="723" priority="213" rank="1"/>
    <cfRule type="top10" dxfId="722" priority="214" bottom="1" rank="1"/>
  </conditionalFormatting>
  <conditionalFormatting sqref="AP50">
    <cfRule type="top10" dxfId="721" priority="215" rank="1"/>
    <cfRule type="top10" dxfId="720" priority="216" bottom="1" rank="1"/>
  </conditionalFormatting>
  <conditionalFormatting sqref="AO50">
    <cfRule type="top10" dxfId="719" priority="217" rank="1"/>
    <cfRule type="top10" dxfId="718" priority="218" bottom="1" rank="1"/>
  </conditionalFormatting>
  <conditionalFormatting sqref="AN50">
    <cfRule type="top10" dxfId="717" priority="219" rank="1"/>
    <cfRule type="top10" dxfId="716" priority="220" bottom="1" rank="1"/>
  </conditionalFormatting>
  <conditionalFormatting sqref="AL50">
    <cfRule type="top10" dxfId="715" priority="221" rank="1"/>
    <cfRule type="top10" dxfId="714" priority="222" bottom="1" rank="1"/>
  </conditionalFormatting>
  <conditionalFormatting sqref="AV50">
    <cfRule type="top10" dxfId="713" priority="223" rank="1"/>
    <cfRule type="top10" dxfId="712" priority="224" bottom="1" rank="1"/>
  </conditionalFormatting>
  <conditionalFormatting sqref="AQ50">
    <cfRule type="top10" dxfId="711" priority="225" rank="1"/>
    <cfRule type="top10" dxfId="710" priority="226" bottom="1" rank="1"/>
  </conditionalFormatting>
  <conditionalFormatting sqref="AR50">
    <cfRule type="top10" dxfId="709" priority="227" rank="1"/>
    <cfRule type="top10" dxfId="708" priority="228" bottom="1" rank="1"/>
  </conditionalFormatting>
  <conditionalFormatting sqref="AT50">
    <cfRule type="top10" dxfId="707" priority="229" rank="1"/>
    <cfRule type="top10" dxfId="706" priority="230" bottom="1" rank="1"/>
  </conditionalFormatting>
  <conditionalFormatting sqref="AU50">
    <cfRule type="top10" dxfId="705" priority="231" rank="1"/>
    <cfRule type="top10" dxfId="704" priority="232" bottom="1" rank="1"/>
  </conditionalFormatting>
  <conditionalFormatting sqref="AM50">
    <cfRule type="top10" dxfId="703" priority="233" rank="1"/>
    <cfRule type="top10" dxfId="702" priority="234" bottom="1" rank="1"/>
  </conditionalFormatting>
  <conditionalFormatting sqref="AS50">
    <cfRule type="top10" dxfId="701" priority="235" rank="1"/>
    <cfRule type="top10" dxfId="700" priority="236" bottom="1" rank="1"/>
  </conditionalFormatting>
  <conditionalFormatting sqref="AJ54:AJ57">
    <cfRule type="top10" dxfId="699" priority="209" rank="1"/>
    <cfRule type="top10" dxfId="698" priority="210" bottom="1" rank="1"/>
  </conditionalFormatting>
  <conditionalFormatting sqref="AK54:AK57">
    <cfRule type="top10" dxfId="697" priority="207" rank="1"/>
    <cfRule type="top10" dxfId="696" priority="208" bottom="1" rank="1"/>
  </conditionalFormatting>
  <conditionalFormatting sqref="AP54:AP57">
    <cfRule type="top10" dxfId="695" priority="205" rank="1"/>
    <cfRule type="top10" dxfId="694" priority="206" bottom="1" rank="1"/>
  </conditionalFormatting>
  <conditionalFormatting sqref="AO54:AO57">
    <cfRule type="top10" dxfId="693" priority="203" rank="1"/>
    <cfRule type="top10" dxfId="692" priority="204" bottom="1" rank="1"/>
  </conditionalFormatting>
  <conditionalFormatting sqref="AN54:AN57">
    <cfRule type="top10" dxfId="691" priority="201" rank="1"/>
    <cfRule type="top10" dxfId="690" priority="202" bottom="1" rank="1"/>
  </conditionalFormatting>
  <conditionalFormatting sqref="AL54:AL57">
    <cfRule type="top10" dxfId="689" priority="199" rank="1"/>
    <cfRule type="top10" dxfId="688" priority="200" bottom="1" rank="1"/>
  </conditionalFormatting>
  <conditionalFormatting sqref="AV54:AV57">
    <cfRule type="top10" dxfId="687" priority="197" rank="1"/>
    <cfRule type="top10" dxfId="686" priority="198" bottom="1" rank="1"/>
  </conditionalFormatting>
  <conditionalFormatting sqref="AQ54:AQ57">
    <cfRule type="top10" dxfId="685" priority="195" rank="1"/>
    <cfRule type="top10" dxfId="684" priority="196" bottom="1" rank="1"/>
  </conditionalFormatting>
  <conditionalFormatting sqref="AR54:AR57">
    <cfRule type="top10" dxfId="683" priority="193" rank="1"/>
    <cfRule type="top10" dxfId="682" priority="194" bottom="1" rank="1"/>
  </conditionalFormatting>
  <conditionalFormatting sqref="AT54:AT57">
    <cfRule type="top10" dxfId="681" priority="191" rank="1"/>
    <cfRule type="top10" dxfId="680" priority="192" bottom="1" rank="1"/>
  </conditionalFormatting>
  <conditionalFormatting sqref="AU54:AU57">
    <cfRule type="top10" dxfId="679" priority="189" rank="1"/>
    <cfRule type="top10" dxfId="678" priority="190" bottom="1" rank="1"/>
  </conditionalFormatting>
  <conditionalFormatting sqref="AM54:AM57">
    <cfRule type="top10" dxfId="677" priority="187" rank="1"/>
    <cfRule type="top10" dxfId="676" priority="188" bottom="1" rank="1"/>
  </conditionalFormatting>
  <conditionalFormatting sqref="AS54:AS57">
    <cfRule type="top10" dxfId="675" priority="185" rank="1"/>
    <cfRule type="top10" dxfId="674" priority="186" bottom="1" rank="1"/>
  </conditionalFormatting>
  <conditionalFormatting sqref="AJ61">
    <cfRule type="top10" dxfId="673" priority="159" rank="1"/>
    <cfRule type="top10" dxfId="672" priority="160" bottom="1" rank="1"/>
  </conditionalFormatting>
  <conditionalFormatting sqref="AK61">
    <cfRule type="top10" dxfId="671" priority="161" rank="1"/>
    <cfRule type="top10" dxfId="670" priority="162" bottom="1" rank="1"/>
  </conditionalFormatting>
  <conditionalFormatting sqref="AP61">
    <cfRule type="top10" dxfId="669" priority="163" rank="1"/>
    <cfRule type="top10" dxfId="668" priority="164" bottom="1" rank="1"/>
  </conditionalFormatting>
  <conditionalFormatting sqref="AO61">
    <cfRule type="top10" dxfId="667" priority="165" rank="1"/>
    <cfRule type="top10" dxfId="666" priority="166" bottom="1" rank="1"/>
  </conditionalFormatting>
  <conditionalFormatting sqref="AN61">
    <cfRule type="top10" dxfId="665" priority="167" rank="1"/>
    <cfRule type="top10" dxfId="664" priority="168" bottom="1" rank="1"/>
  </conditionalFormatting>
  <conditionalFormatting sqref="AL61">
    <cfRule type="top10" dxfId="663" priority="169" rank="1"/>
    <cfRule type="top10" dxfId="662" priority="170" bottom="1" rank="1"/>
  </conditionalFormatting>
  <conditionalFormatting sqref="AV61">
    <cfRule type="top10" dxfId="661" priority="171" rank="1"/>
    <cfRule type="top10" dxfId="660" priority="172" bottom="1" rank="1"/>
  </conditionalFormatting>
  <conditionalFormatting sqref="AQ61">
    <cfRule type="top10" dxfId="659" priority="173" rank="1"/>
    <cfRule type="top10" dxfId="658" priority="174" bottom="1" rank="1"/>
  </conditionalFormatting>
  <conditionalFormatting sqref="AR61">
    <cfRule type="top10" dxfId="657" priority="175" rank="1"/>
    <cfRule type="top10" dxfId="656" priority="176" bottom="1" rank="1"/>
  </conditionalFormatting>
  <conditionalFormatting sqref="AT61">
    <cfRule type="top10" dxfId="655" priority="177" rank="1"/>
    <cfRule type="top10" dxfId="654" priority="178" bottom="1" rank="1"/>
  </conditionalFormatting>
  <conditionalFormatting sqref="AU61">
    <cfRule type="top10" dxfId="653" priority="179" rank="1"/>
    <cfRule type="top10" dxfId="652" priority="180" bottom="1" rank="1"/>
  </conditionalFormatting>
  <conditionalFormatting sqref="AM61">
    <cfRule type="top10" dxfId="651" priority="181" rank="1"/>
    <cfRule type="top10" dxfId="650" priority="182" bottom="1" rank="1"/>
  </conditionalFormatting>
  <conditionalFormatting sqref="AS61">
    <cfRule type="top10" dxfId="649" priority="183" rank="1"/>
    <cfRule type="top10" dxfId="648" priority="184" bottom="1" rank="1"/>
  </conditionalFormatting>
  <conditionalFormatting sqref="AJ65:AJ67">
    <cfRule type="top10" dxfId="647" priority="313" rank="1"/>
    <cfRule type="top10" dxfId="646" priority="314" bottom="1" rank="1"/>
  </conditionalFormatting>
  <conditionalFormatting sqref="AK65:AK67">
    <cfRule type="top10" dxfId="645" priority="315" rank="1"/>
    <cfRule type="top10" dxfId="644" priority="316" bottom="1" rank="1"/>
  </conditionalFormatting>
  <conditionalFormatting sqref="AP65:AP67">
    <cfRule type="top10" dxfId="643" priority="317" rank="1"/>
    <cfRule type="top10" dxfId="642" priority="318" bottom="1" rank="1"/>
  </conditionalFormatting>
  <conditionalFormatting sqref="AO65:AO67">
    <cfRule type="top10" dxfId="641" priority="319" rank="1"/>
    <cfRule type="top10" dxfId="640" priority="320" bottom="1" rank="1"/>
  </conditionalFormatting>
  <conditionalFormatting sqref="AN65:AN67">
    <cfRule type="top10" dxfId="639" priority="321" rank="1"/>
    <cfRule type="top10" dxfId="638" priority="322" bottom="1" rank="1"/>
  </conditionalFormatting>
  <conditionalFormatting sqref="AL65:AL67">
    <cfRule type="top10" dxfId="637" priority="323" rank="1"/>
    <cfRule type="top10" dxfId="636" priority="324" bottom="1" rank="1"/>
  </conditionalFormatting>
  <conditionalFormatting sqref="AV65:AV67">
    <cfRule type="top10" dxfId="635" priority="325" rank="1"/>
    <cfRule type="top10" dxfId="634" priority="326" bottom="1" rank="1"/>
  </conditionalFormatting>
  <conditionalFormatting sqref="AQ65:AQ67">
    <cfRule type="top10" dxfId="633" priority="327" rank="1"/>
    <cfRule type="top10" dxfId="632" priority="328" bottom="1" rank="1"/>
  </conditionalFormatting>
  <conditionalFormatting sqref="AR65:AR67">
    <cfRule type="top10" dxfId="631" priority="329" rank="1"/>
    <cfRule type="top10" dxfId="630" priority="330" bottom="1" rank="1"/>
  </conditionalFormatting>
  <conditionalFormatting sqref="AT65:AT67">
    <cfRule type="top10" dxfId="629" priority="331" rank="1"/>
    <cfRule type="top10" dxfId="628" priority="332" bottom="1" rank="1"/>
  </conditionalFormatting>
  <conditionalFormatting sqref="AU65:AU67">
    <cfRule type="top10" dxfId="627" priority="333" rank="1"/>
    <cfRule type="top10" dxfId="626" priority="334" bottom="1" rank="1"/>
  </conditionalFormatting>
  <conditionalFormatting sqref="AM65:AM67">
    <cfRule type="top10" dxfId="625" priority="335" rank="1"/>
    <cfRule type="top10" dxfId="624" priority="336" bottom="1" rank="1"/>
  </conditionalFormatting>
  <conditionalFormatting sqref="AS65:AS67">
    <cfRule type="top10" dxfId="623" priority="337" rank="1"/>
    <cfRule type="top10" dxfId="622" priority="338" bottom="1" rank="1"/>
  </conditionalFormatting>
  <conditionalFormatting sqref="AJ71">
    <cfRule type="top10" dxfId="621" priority="133" rank="1"/>
    <cfRule type="top10" dxfId="620" priority="134" bottom="1" rank="1"/>
  </conditionalFormatting>
  <conditionalFormatting sqref="AK71">
    <cfRule type="top10" dxfId="619" priority="135" rank="1"/>
    <cfRule type="top10" dxfId="618" priority="136" bottom="1" rank="1"/>
  </conditionalFormatting>
  <conditionalFormatting sqref="AP71">
    <cfRule type="top10" dxfId="617" priority="137" rank="1"/>
    <cfRule type="top10" dxfId="616" priority="138" bottom="1" rank="1"/>
  </conditionalFormatting>
  <conditionalFormatting sqref="AO71">
    <cfRule type="top10" dxfId="615" priority="139" rank="1"/>
    <cfRule type="top10" dxfId="614" priority="140" bottom="1" rank="1"/>
  </conditionalFormatting>
  <conditionalFormatting sqref="AN71">
    <cfRule type="top10" dxfId="613" priority="141" rank="1"/>
    <cfRule type="top10" dxfId="612" priority="142" bottom="1" rank="1"/>
  </conditionalFormatting>
  <conditionalFormatting sqref="AL71">
    <cfRule type="top10" dxfId="611" priority="143" rank="1"/>
    <cfRule type="top10" dxfId="610" priority="144" bottom="1" rank="1"/>
  </conditionalFormatting>
  <conditionalFormatting sqref="AV71">
    <cfRule type="top10" dxfId="609" priority="145" rank="1"/>
    <cfRule type="top10" dxfId="608" priority="146" bottom="1" rank="1"/>
  </conditionalFormatting>
  <conditionalFormatting sqref="AQ71">
    <cfRule type="top10" dxfId="607" priority="147" rank="1"/>
    <cfRule type="top10" dxfId="606" priority="148" bottom="1" rank="1"/>
  </conditionalFormatting>
  <conditionalFormatting sqref="AR71">
    <cfRule type="top10" dxfId="605" priority="149" rank="1"/>
    <cfRule type="top10" dxfId="604" priority="150" bottom="1" rank="1"/>
  </conditionalFormatting>
  <conditionalFormatting sqref="AT71">
    <cfRule type="top10" dxfId="603" priority="151" rank="1"/>
    <cfRule type="top10" dxfId="602" priority="152" bottom="1" rank="1"/>
  </conditionalFormatting>
  <conditionalFormatting sqref="AU71">
    <cfRule type="top10" dxfId="601" priority="153" rank="1"/>
    <cfRule type="top10" dxfId="600" priority="154" bottom="1" rank="1"/>
  </conditionalFormatting>
  <conditionalFormatting sqref="AM71">
    <cfRule type="top10" dxfId="599" priority="155" rank="1"/>
    <cfRule type="top10" dxfId="598" priority="156" bottom="1" rank="1"/>
  </conditionalFormatting>
  <conditionalFormatting sqref="AS71">
    <cfRule type="top10" dxfId="597" priority="157" rank="1"/>
    <cfRule type="top10" dxfId="596" priority="158" bottom="1" rank="1"/>
  </conditionalFormatting>
  <conditionalFormatting sqref="AJ75">
    <cfRule type="top10" dxfId="595" priority="107" rank="1"/>
    <cfRule type="top10" dxfId="594" priority="108" bottom="1" rank="1"/>
  </conditionalFormatting>
  <conditionalFormatting sqref="AK75">
    <cfRule type="top10" dxfId="593" priority="109" rank="1"/>
    <cfRule type="top10" dxfId="592" priority="110" bottom="1" rank="1"/>
  </conditionalFormatting>
  <conditionalFormatting sqref="AP75">
    <cfRule type="top10" dxfId="591" priority="111" rank="1"/>
    <cfRule type="top10" dxfId="590" priority="112" bottom="1" rank="1"/>
  </conditionalFormatting>
  <conditionalFormatting sqref="AO75">
    <cfRule type="top10" dxfId="589" priority="113" rank="1"/>
    <cfRule type="top10" dxfId="588" priority="114" bottom="1" rank="1"/>
  </conditionalFormatting>
  <conditionalFormatting sqref="AN75">
    <cfRule type="top10" dxfId="587" priority="115" rank="1"/>
    <cfRule type="top10" dxfId="586" priority="116" bottom="1" rank="1"/>
  </conditionalFormatting>
  <conditionalFormatting sqref="AL75">
    <cfRule type="top10" dxfId="585" priority="117" rank="1"/>
    <cfRule type="top10" dxfId="584" priority="118" bottom="1" rank="1"/>
  </conditionalFormatting>
  <conditionalFormatting sqref="AV75">
    <cfRule type="top10" dxfId="583" priority="119" rank="1"/>
    <cfRule type="top10" dxfId="582" priority="120" bottom="1" rank="1"/>
  </conditionalFormatting>
  <conditionalFormatting sqref="AQ75">
    <cfRule type="top10" dxfId="581" priority="121" rank="1"/>
    <cfRule type="top10" dxfId="580" priority="122" bottom="1" rank="1"/>
  </conditionalFormatting>
  <conditionalFormatting sqref="AR75">
    <cfRule type="top10" dxfId="579" priority="123" rank="1"/>
    <cfRule type="top10" dxfId="578" priority="124" bottom="1" rank="1"/>
  </conditionalFormatting>
  <conditionalFormatting sqref="AT75">
    <cfRule type="top10" dxfId="577" priority="125" rank="1"/>
    <cfRule type="top10" dxfId="576" priority="126" bottom="1" rank="1"/>
  </conditionalFormatting>
  <conditionalFormatting sqref="AU75">
    <cfRule type="top10" dxfId="575" priority="127" rank="1"/>
    <cfRule type="top10" dxfId="574" priority="128" bottom="1" rank="1"/>
  </conditionalFormatting>
  <conditionalFormatting sqref="AM75">
    <cfRule type="top10" dxfId="573" priority="129" rank="1"/>
    <cfRule type="top10" dxfId="572" priority="130" bottom="1" rank="1"/>
  </conditionalFormatting>
  <conditionalFormatting sqref="AS75">
    <cfRule type="top10" dxfId="571" priority="131" rank="1"/>
    <cfRule type="top10" dxfId="570" priority="132" bottom="1" rank="1"/>
  </conditionalFormatting>
  <conditionalFormatting sqref="AR2:AR7">
    <cfRule type="top10" dxfId="569" priority="105" rank="1"/>
    <cfRule type="top10" dxfId="568" priority="106" bottom="1" rank="1"/>
  </conditionalFormatting>
  <conditionalFormatting sqref="AJ11:AJ12">
    <cfRule type="top10" dxfId="567" priority="81" rank="1"/>
    <cfRule type="top10" dxfId="566" priority="82" bottom="1" rank="1"/>
  </conditionalFormatting>
  <conditionalFormatting sqref="AK11:AK12">
    <cfRule type="top10" dxfId="565" priority="83" rank="1"/>
    <cfRule type="top10" dxfId="564" priority="84" bottom="1" rank="1"/>
  </conditionalFormatting>
  <conditionalFormatting sqref="AP11:AP12">
    <cfRule type="top10" dxfId="563" priority="85" rank="1"/>
    <cfRule type="top10" dxfId="562" priority="86" bottom="1" rank="1"/>
  </conditionalFormatting>
  <conditionalFormatting sqref="AO11:AO12">
    <cfRule type="top10" dxfId="561" priority="87" rank="1"/>
    <cfRule type="top10" dxfId="560" priority="88" bottom="1" rank="1"/>
  </conditionalFormatting>
  <conditionalFormatting sqref="AN11:AN12">
    <cfRule type="top10" dxfId="559" priority="89" rank="1"/>
    <cfRule type="top10" dxfId="558" priority="90" bottom="1" rank="1"/>
  </conditionalFormatting>
  <conditionalFormatting sqref="AL11:AL12">
    <cfRule type="top10" dxfId="557" priority="91" rank="1"/>
    <cfRule type="top10" dxfId="556" priority="92" bottom="1" rank="1"/>
  </conditionalFormatting>
  <conditionalFormatting sqref="AV11:AV12">
    <cfRule type="top10" dxfId="555" priority="93" rank="1"/>
    <cfRule type="top10" dxfId="554" priority="94" bottom="1" rank="1"/>
  </conditionalFormatting>
  <conditionalFormatting sqref="AQ11:AQ12">
    <cfRule type="top10" dxfId="553" priority="95" rank="1"/>
    <cfRule type="top10" dxfId="552" priority="96" bottom="1" rank="1"/>
  </conditionalFormatting>
  <conditionalFormatting sqref="AT11:AT12">
    <cfRule type="top10" dxfId="551" priority="97" rank="1"/>
    <cfRule type="top10" dxfId="550" priority="98" bottom="1" rank="1"/>
  </conditionalFormatting>
  <conditionalFormatting sqref="AU11:AU12">
    <cfRule type="top10" dxfId="549" priority="99" rank="1"/>
    <cfRule type="top10" dxfId="548" priority="100" bottom="1" rank="1"/>
  </conditionalFormatting>
  <conditionalFormatting sqref="AM11:AM12">
    <cfRule type="top10" dxfId="547" priority="101" rank="1"/>
    <cfRule type="top10" dxfId="546" priority="102" bottom="1" rank="1"/>
  </conditionalFormatting>
  <conditionalFormatting sqref="AS11:AS12">
    <cfRule type="top10" dxfId="545" priority="103" rank="1"/>
    <cfRule type="top10" dxfId="544" priority="104" bottom="1" rank="1"/>
  </conditionalFormatting>
  <conditionalFormatting sqref="AR11:AR12">
    <cfRule type="top10" dxfId="543" priority="79" rank="1"/>
    <cfRule type="top10" dxfId="542" priority="80" bottom="1" rank="1"/>
  </conditionalFormatting>
  <conditionalFormatting sqref="AJ16:AJ17">
    <cfRule type="top10" dxfId="541" priority="55" rank="1"/>
    <cfRule type="top10" dxfId="540" priority="56" bottom="1" rank="1"/>
  </conditionalFormatting>
  <conditionalFormatting sqref="AK16:AK17">
    <cfRule type="top10" dxfId="539" priority="57" rank="1"/>
    <cfRule type="top10" dxfId="538" priority="58" bottom="1" rank="1"/>
  </conditionalFormatting>
  <conditionalFormatting sqref="AP16:AP17">
    <cfRule type="top10" dxfId="537" priority="59" rank="1"/>
    <cfRule type="top10" dxfId="536" priority="60" bottom="1" rank="1"/>
  </conditionalFormatting>
  <conditionalFormatting sqref="AO16:AO17">
    <cfRule type="top10" dxfId="535" priority="61" rank="1"/>
    <cfRule type="top10" dxfId="534" priority="62" bottom="1" rank="1"/>
  </conditionalFormatting>
  <conditionalFormatting sqref="AN16:AN17">
    <cfRule type="top10" dxfId="533" priority="63" rank="1"/>
    <cfRule type="top10" dxfId="532" priority="64" bottom="1" rank="1"/>
  </conditionalFormatting>
  <conditionalFormatting sqref="AL16:AL17">
    <cfRule type="top10" dxfId="531" priority="65" rank="1"/>
    <cfRule type="top10" dxfId="530" priority="66" bottom="1" rank="1"/>
  </conditionalFormatting>
  <conditionalFormatting sqref="AV16:AV17">
    <cfRule type="top10" dxfId="529" priority="67" rank="1"/>
    <cfRule type="top10" dxfId="528" priority="68" bottom="1" rank="1"/>
  </conditionalFormatting>
  <conditionalFormatting sqref="AQ16:AQ17">
    <cfRule type="top10" dxfId="527" priority="69" rank="1"/>
    <cfRule type="top10" dxfId="526" priority="70" bottom="1" rank="1"/>
  </conditionalFormatting>
  <conditionalFormatting sqref="AT16:AT17">
    <cfRule type="top10" dxfId="525" priority="71" rank="1"/>
    <cfRule type="top10" dxfId="524" priority="72" bottom="1" rank="1"/>
  </conditionalFormatting>
  <conditionalFormatting sqref="AU16:AU17">
    <cfRule type="top10" dxfId="523" priority="73" rank="1"/>
    <cfRule type="top10" dxfId="522" priority="74" bottom="1" rank="1"/>
  </conditionalFormatting>
  <conditionalFormatting sqref="AM16:AM17">
    <cfRule type="top10" dxfId="521" priority="75" rank="1"/>
    <cfRule type="top10" dxfId="520" priority="76" bottom="1" rank="1"/>
  </conditionalFormatting>
  <conditionalFormatting sqref="AS16:AS17">
    <cfRule type="top10" dxfId="519" priority="77" rank="1"/>
    <cfRule type="top10" dxfId="518" priority="78" bottom="1" rank="1"/>
  </conditionalFormatting>
  <conditionalFormatting sqref="AR16:AR17">
    <cfRule type="top10" dxfId="517" priority="53" rank="1"/>
    <cfRule type="top10" dxfId="516" priority="54" bottom="1" rank="1"/>
  </conditionalFormatting>
  <conditionalFormatting sqref="AJ21:AJ22">
    <cfRule type="top10" dxfId="515" priority="29" rank="1"/>
    <cfRule type="top10" dxfId="514" priority="30" bottom="1" rank="1"/>
  </conditionalFormatting>
  <conditionalFormatting sqref="AK21:AK22">
    <cfRule type="top10" dxfId="513" priority="31" rank="1"/>
    <cfRule type="top10" dxfId="512" priority="32" bottom="1" rank="1"/>
  </conditionalFormatting>
  <conditionalFormatting sqref="AP21:AP22">
    <cfRule type="top10" dxfId="511" priority="33" rank="1"/>
    <cfRule type="top10" dxfId="510" priority="34" bottom="1" rank="1"/>
  </conditionalFormatting>
  <conditionalFormatting sqref="AO21:AO22">
    <cfRule type="top10" dxfId="509" priority="35" rank="1"/>
    <cfRule type="top10" dxfId="508" priority="36" bottom="1" rank="1"/>
  </conditionalFormatting>
  <conditionalFormatting sqref="AN21:AN22">
    <cfRule type="top10" dxfId="507" priority="37" rank="1"/>
    <cfRule type="top10" dxfId="506" priority="38" bottom="1" rank="1"/>
  </conditionalFormatting>
  <conditionalFormatting sqref="AL21:AL22">
    <cfRule type="top10" dxfId="505" priority="39" rank="1"/>
    <cfRule type="top10" dxfId="504" priority="40" bottom="1" rank="1"/>
  </conditionalFormatting>
  <conditionalFormatting sqref="AV21:AV22">
    <cfRule type="top10" dxfId="503" priority="41" rank="1"/>
    <cfRule type="top10" dxfId="502" priority="42" bottom="1" rank="1"/>
  </conditionalFormatting>
  <conditionalFormatting sqref="AQ21:AQ22">
    <cfRule type="top10" dxfId="501" priority="43" rank="1"/>
    <cfRule type="top10" dxfId="500" priority="44" bottom="1" rank="1"/>
  </conditionalFormatting>
  <conditionalFormatting sqref="AT21:AT22">
    <cfRule type="top10" dxfId="499" priority="45" rank="1"/>
    <cfRule type="top10" dxfId="498" priority="46" bottom="1" rank="1"/>
  </conditionalFormatting>
  <conditionalFormatting sqref="AU21:AU22">
    <cfRule type="top10" dxfId="497" priority="47" rank="1"/>
    <cfRule type="top10" dxfId="496" priority="48" bottom="1" rank="1"/>
  </conditionalFormatting>
  <conditionalFormatting sqref="AM21:AM22">
    <cfRule type="top10" dxfId="495" priority="49" rank="1"/>
    <cfRule type="top10" dxfId="494" priority="50" bottom="1" rank="1"/>
  </conditionalFormatting>
  <conditionalFormatting sqref="AS21:AS22">
    <cfRule type="top10" dxfId="493" priority="51" rank="1"/>
    <cfRule type="top10" dxfId="492" priority="52" bottom="1" rank="1"/>
  </conditionalFormatting>
  <conditionalFormatting sqref="AR21:AR22">
    <cfRule type="top10" dxfId="491" priority="27" rank="1"/>
    <cfRule type="top10" dxfId="490" priority="28" bottom="1" rank="1"/>
  </conditionalFormatting>
  <conditionalFormatting sqref="AJ26">
    <cfRule type="top10" dxfId="489" priority="339" rank="1"/>
    <cfRule type="top10" dxfId="488" priority="340" bottom="1" rank="1"/>
  </conditionalFormatting>
  <conditionalFormatting sqref="AK26">
    <cfRule type="top10" dxfId="487" priority="341" rank="1"/>
    <cfRule type="top10" dxfId="486" priority="342" bottom="1" rank="1"/>
  </conditionalFormatting>
  <conditionalFormatting sqref="AP26">
    <cfRule type="top10" dxfId="485" priority="343" rank="1"/>
    <cfRule type="top10" dxfId="484" priority="344" bottom="1" rank="1"/>
  </conditionalFormatting>
  <conditionalFormatting sqref="AO26">
    <cfRule type="top10" dxfId="483" priority="345" rank="1"/>
    <cfRule type="top10" dxfId="482" priority="346" bottom="1" rank="1"/>
  </conditionalFormatting>
  <conditionalFormatting sqref="AN26">
    <cfRule type="top10" dxfId="481" priority="347" rank="1"/>
    <cfRule type="top10" dxfId="480" priority="348" bottom="1" rank="1"/>
  </conditionalFormatting>
  <conditionalFormatting sqref="AL26">
    <cfRule type="top10" dxfId="479" priority="349" rank="1"/>
    <cfRule type="top10" dxfId="478" priority="350" bottom="1" rank="1"/>
  </conditionalFormatting>
  <conditionalFormatting sqref="AV26">
    <cfRule type="top10" dxfId="477" priority="351" rank="1"/>
    <cfRule type="top10" dxfId="476" priority="352" bottom="1" rank="1"/>
  </conditionalFormatting>
  <conditionalFormatting sqref="AQ26">
    <cfRule type="top10" dxfId="475" priority="353" rank="1"/>
    <cfRule type="top10" dxfId="474" priority="354" bottom="1" rank="1"/>
  </conditionalFormatting>
  <conditionalFormatting sqref="AR26">
    <cfRule type="top10" dxfId="473" priority="355" rank="1"/>
    <cfRule type="top10" dxfId="472" priority="356" bottom="1" rank="1"/>
  </conditionalFormatting>
  <conditionalFormatting sqref="AT26">
    <cfRule type="top10" dxfId="471" priority="357" rank="1"/>
    <cfRule type="top10" dxfId="470" priority="358" bottom="1" rank="1"/>
  </conditionalFormatting>
  <conditionalFormatting sqref="AU26">
    <cfRule type="top10" dxfId="469" priority="359" rank="1"/>
    <cfRule type="top10" dxfId="468" priority="360" bottom="1" rank="1"/>
  </conditionalFormatting>
  <conditionalFormatting sqref="AM26">
    <cfRule type="top10" dxfId="467" priority="361" rank="1"/>
    <cfRule type="top10" dxfId="466" priority="362" bottom="1" rank="1"/>
  </conditionalFormatting>
  <conditionalFormatting sqref="AS26">
    <cfRule type="top10" dxfId="465" priority="363" rank="1"/>
    <cfRule type="top10" dxfId="464" priority="364" bottom="1" rank="1"/>
  </conditionalFormatting>
  <conditionalFormatting sqref="AJ35:AJ36">
    <cfRule type="top10" dxfId="463" priority="365" rank="1"/>
    <cfRule type="top10" dxfId="462" priority="366" bottom="1" rank="1"/>
  </conditionalFormatting>
  <conditionalFormatting sqref="AK35:AK36">
    <cfRule type="top10" dxfId="461" priority="367" rank="1"/>
    <cfRule type="top10" dxfId="460" priority="368" bottom="1" rank="1"/>
  </conditionalFormatting>
  <conditionalFormatting sqref="AP35:AP36">
    <cfRule type="top10" dxfId="459" priority="369" rank="1"/>
    <cfRule type="top10" dxfId="458" priority="370" bottom="1" rank="1"/>
  </conditionalFormatting>
  <conditionalFormatting sqref="AO35:AO36">
    <cfRule type="top10" dxfId="457" priority="371" rank="1"/>
    <cfRule type="top10" dxfId="456" priority="372" bottom="1" rank="1"/>
  </conditionalFormatting>
  <conditionalFormatting sqref="AN35:AN36">
    <cfRule type="top10" dxfId="455" priority="373" rank="1"/>
    <cfRule type="top10" dxfId="454" priority="374" bottom="1" rank="1"/>
  </conditionalFormatting>
  <conditionalFormatting sqref="AL35:AL36">
    <cfRule type="top10" dxfId="453" priority="375" rank="1"/>
    <cfRule type="top10" dxfId="452" priority="376" bottom="1" rank="1"/>
  </conditionalFormatting>
  <conditionalFormatting sqref="AV35:AV36">
    <cfRule type="top10" dxfId="451" priority="377" rank="1"/>
    <cfRule type="top10" dxfId="450" priority="378" bottom="1" rank="1"/>
  </conditionalFormatting>
  <conditionalFormatting sqref="AQ35:AQ36">
    <cfRule type="top10" dxfId="449" priority="379" rank="1"/>
    <cfRule type="top10" dxfId="448" priority="380" bottom="1" rank="1"/>
  </conditionalFormatting>
  <conditionalFormatting sqref="AR35:AR36">
    <cfRule type="top10" dxfId="447" priority="381" rank="1"/>
    <cfRule type="top10" dxfId="446" priority="382" bottom="1" rank="1"/>
  </conditionalFormatting>
  <conditionalFormatting sqref="AT35:AT36">
    <cfRule type="top10" dxfId="445" priority="383" rank="1"/>
    <cfRule type="top10" dxfId="444" priority="384" bottom="1" rank="1"/>
  </conditionalFormatting>
  <conditionalFormatting sqref="AU35:AU36">
    <cfRule type="top10" dxfId="443" priority="385" rank="1"/>
    <cfRule type="top10" dxfId="442" priority="386" bottom="1" rank="1"/>
  </conditionalFormatting>
  <conditionalFormatting sqref="AM35:AM36">
    <cfRule type="top10" dxfId="441" priority="387" rank="1"/>
    <cfRule type="top10" dxfId="440" priority="388" bottom="1" rank="1"/>
  </conditionalFormatting>
  <conditionalFormatting sqref="AS35:AS36">
    <cfRule type="top10" dxfId="439" priority="389" rank="1"/>
    <cfRule type="top10" dxfId="438" priority="390" bottom="1" rank="1"/>
  </conditionalFormatting>
  <conditionalFormatting sqref="AJ30:AJ31">
    <cfRule type="top10" dxfId="437" priority="3" rank="1"/>
    <cfRule type="top10" dxfId="436" priority="4" bottom="1" rank="1"/>
  </conditionalFormatting>
  <conditionalFormatting sqref="AK30:AK31">
    <cfRule type="top10" dxfId="435" priority="5" rank="1"/>
    <cfRule type="top10" dxfId="434" priority="6" bottom="1" rank="1"/>
  </conditionalFormatting>
  <conditionalFormatting sqref="AP30:AP31">
    <cfRule type="top10" dxfId="433" priority="7" rank="1"/>
    <cfRule type="top10" dxfId="432" priority="8" bottom="1" rank="1"/>
  </conditionalFormatting>
  <conditionalFormatting sqref="AO30:AO31">
    <cfRule type="top10" dxfId="431" priority="9" rank="1"/>
    <cfRule type="top10" dxfId="430" priority="10" bottom="1" rank="1"/>
  </conditionalFormatting>
  <conditionalFormatting sqref="AN30:AN31">
    <cfRule type="top10" dxfId="429" priority="11" rank="1"/>
    <cfRule type="top10" dxfId="428" priority="12" bottom="1" rank="1"/>
  </conditionalFormatting>
  <conditionalFormatting sqref="AL30:AL31">
    <cfRule type="top10" dxfId="427" priority="13" rank="1"/>
    <cfRule type="top10" dxfId="426" priority="14" bottom="1" rank="1"/>
  </conditionalFormatting>
  <conditionalFormatting sqref="AV30:AV31">
    <cfRule type="top10" dxfId="425" priority="15" rank="1"/>
    <cfRule type="top10" dxfId="424" priority="16" bottom="1" rank="1"/>
  </conditionalFormatting>
  <conditionalFormatting sqref="AQ30:AQ31">
    <cfRule type="top10" dxfId="423" priority="17" rank="1"/>
    <cfRule type="top10" dxfId="422" priority="18" bottom="1" rank="1"/>
  </conditionalFormatting>
  <conditionalFormatting sqref="AT30:AT31">
    <cfRule type="top10" dxfId="421" priority="19" rank="1"/>
    <cfRule type="top10" dxfId="420" priority="20" bottom="1" rank="1"/>
  </conditionalFormatting>
  <conditionalFormatting sqref="AU30:AU31">
    <cfRule type="top10" dxfId="419" priority="21" rank="1"/>
    <cfRule type="top10" dxfId="418" priority="22" bottom="1" rank="1"/>
  </conditionalFormatting>
  <conditionalFormatting sqref="AM30:AM31">
    <cfRule type="top10" dxfId="417" priority="23" rank="1"/>
    <cfRule type="top10" dxfId="416" priority="24" bottom="1" rank="1"/>
  </conditionalFormatting>
  <conditionalFormatting sqref="AS30:AS31">
    <cfRule type="top10" dxfId="415" priority="25" rank="1"/>
    <cfRule type="top10" dxfId="414" priority="26" bottom="1" rank="1"/>
  </conditionalFormatting>
  <conditionalFormatting sqref="AR30:AR31">
    <cfRule type="top10" dxfId="413" priority="1" rank="1"/>
    <cfRule type="top10" dxfId="412" priority="2" bottom="1" rank="1"/>
  </conditionalFormatting>
  <pageMargins left="0.7" right="0.7" top="0.75" bottom="0.75" header="0.3" footer="0.3"/>
  <pageSetup scale="3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0B9BE-7FAF-4ECC-9616-F715CB1A065D}">
  <sheetPr>
    <pageSetUpPr fitToPage="1"/>
  </sheetPr>
  <dimension ref="A1:AW82"/>
  <sheetViews>
    <sheetView workbookViewId="0"/>
  </sheetViews>
  <sheetFormatPr defaultRowHeight="15" x14ac:dyDescent="0.25"/>
  <cols>
    <col min="1" max="1" width="11" bestFit="1" customWidth="1"/>
    <col min="2" max="9" width="4.7109375" style="7" customWidth="1"/>
    <col min="10" max="26" width="5.7109375" style="7" customWidth="1"/>
    <col min="27" max="27" width="7.42578125" style="7" bestFit="1" customWidth="1"/>
    <col min="28" max="28" width="5.28515625" style="7" bestFit="1" customWidth="1"/>
    <col min="29" max="29" width="5.5703125" style="7" bestFit="1" customWidth="1"/>
    <col min="30" max="32" width="5.7109375" style="7" customWidth="1"/>
    <col min="33" max="33" width="3.85546875" style="7" customWidth="1"/>
    <col min="34" max="34" width="3.140625" style="7" customWidth="1"/>
    <col min="35" max="35" width="9.140625" style="7" customWidth="1"/>
    <col min="36" max="48" width="7.7109375" customWidth="1"/>
    <col min="49" max="49" width="9.140625" style="7"/>
  </cols>
  <sheetData>
    <row r="1" spans="1:49" s="2" customFormat="1" ht="15.75" x14ac:dyDescent="0.25">
      <c r="A1" s="9" t="s">
        <v>32</v>
      </c>
      <c r="B1" s="10" t="s">
        <v>34</v>
      </c>
      <c r="C1" s="10" t="s">
        <v>35</v>
      </c>
      <c r="D1" s="10" t="s">
        <v>36</v>
      </c>
      <c r="E1" s="10" t="s">
        <v>8</v>
      </c>
      <c r="F1" s="10" t="s">
        <v>10</v>
      </c>
      <c r="G1" s="10" t="s">
        <v>11</v>
      </c>
      <c r="H1" s="10" t="s">
        <v>12</v>
      </c>
      <c r="I1" s="10" t="s">
        <v>18</v>
      </c>
      <c r="J1" s="10" t="s">
        <v>19</v>
      </c>
      <c r="K1" s="10" t="s">
        <v>9</v>
      </c>
      <c r="L1" s="10" t="s">
        <v>22</v>
      </c>
      <c r="M1" s="10" t="s">
        <v>23</v>
      </c>
      <c r="N1" s="10" t="s">
        <v>75</v>
      </c>
      <c r="O1" s="10" t="s">
        <v>20</v>
      </c>
      <c r="P1" s="10" t="s">
        <v>21</v>
      </c>
      <c r="Q1" s="10" t="s">
        <v>74</v>
      </c>
      <c r="R1" s="10" t="s">
        <v>27</v>
      </c>
      <c r="S1" s="10" t="s">
        <v>28</v>
      </c>
      <c r="T1" s="10" t="s">
        <v>39</v>
      </c>
      <c r="U1" s="10" t="s">
        <v>174</v>
      </c>
      <c r="V1" s="10" t="s">
        <v>175</v>
      </c>
      <c r="W1" s="10" t="s">
        <v>176</v>
      </c>
      <c r="X1" s="10" t="s">
        <v>29</v>
      </c>
      <c r="Y1" s="10" t="s">
        <v>4</v>
      </c>
      <c r="Z1" s="10" t="s">
        <v>13</v>
      </c>
      <c r="AA1" s="10" t="s">
        <v>37</v>
      </c>
      <c r="AB1" s="10" t="s">
        <v>53</v>
      </c>
      <c r="AC1" s="10" t="s">
        <v>38</v>
      </c>
      <c r="AD1" s="10" t="s">
        <v>24</v>
      </c>
      <c r="AE1" s="10" t="s">
        <v>25</v>
      </c>
      <c r="AF1" s="10" t="s">
        <v>76</v>
      </c>
      <c r="AG1" s="10" t="s">
        <v>26</v>
      </c>
      <c r="AH1" s="10" t="s">
        <v>30</v>
      </c>
      <c r="AI1" s="10" t="s">
        <v>52</v>
      </c>
      <c r="AJ1" s="2" t="s">
        <v>41</v>
      </c>
      <c r="AK1" s="2" t="s">
        <v>42</v>
      </c>
      <c r="AL1" s="2" t="s">
        <v>45</v>
      </c>
      <c r="AM1" s="2" t="s">
        <v>17</v>
      </c>
      <c r="AN1" s="2" t="s">
        <v>44</v>
      </c>
      <c r="AO1" s="2" t="s">
        <v>43</v>
      </c>
      <c r="AP1" s="2" t="s">
        <v>40</v>
      </c>
      <c r="AQ1" s="2" t="s">
        <v>55</v>
      </c>
      <c r="AR1" s="2" t="s">
        <v>48</v>
      </c>
      <c r="AS1" s="2" t="s">
        <v>51</v>
      </c>
      <c r="AT1" s="2" t="s">
        <v>49</v>
      </c>
      <c r="AU1" s="2" t="s">
        <v>50</v>
      </c>
      <c r="AV1" s="2" t="s">
        <v>54</v>
      </c>
      <c r="AW1" s="10" t="s">
        <v>64</v>
      </c>
    </row>
    <row r="2" spans="1:49" x14ac:dyDescent="0.25">
      <c r="A2" t="s">
        <v>157</v>
      </c>
      <c r="B2" s="7">
        <f>B11+B26+B40</f>
        <v>4</v>
      </c>
      <c r="C2" s="7">
        <f t="shared" ref="C2:W2" si="0">C11+C26+C40</f>
        <v>0</v>
      </c>
      <c r="D2" s="7">
        <f t="shared" si="0"/>
        <v>0</v>
      </c>
      <c r="E2" s="7">
        <f t="shared" si="0"/>
        <v>0</v>
      </c>
      <c r="F2" s="7">
        <f t="shared" si="0"/>
        <v>0</v>
      </c>
      <c r="G2" s="7">
        <f t="shared" si="0"/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3</v>
      </c>
      <c r="M2" s="7">
        <f t="shared" si="0"/>
        <v>5</v>
      </c>
      <c r="N2" s="7">
        <f t="shared" si="0"/>
        <v>0</v>
      </c>
      <c r="O2" s="7">
        <f t="shared" si="0"/>
        <v>2</v>
      </c>
      <c r="P2" s="7">
        <f t="shared" si="0"/>
        <v>2</v>
      </c>
      <c r="Q2" s="7">
        <f t="shared" si="0"/>
        <v>0</v>
      </c>
      <c r="R2" s="7">
        <f t="shared" si="0"/>
        <v>0</v>
      </c>
      <c r="S2" s="7">
        <f t="shared" si="0"/>
        <v>0</v>
      </c>
      <c r="T2" s="7">
        <f t="shared" si="0"/>
        <v>0</v>
      </c>
      <c r="U2" s="7">
        <f t="shared" si="0"/>
        <v>1</v>
      </c>
      <c r="V2" s="7">
        <f t="shared" si="0"/>
        <v>0</v>
      </c>
      <c r="W2" s="7">
        <f t="shared" si="0"/>
        <v>0</v>
      </c>
      <c r="X2" s="18">
        <f t="shared" ref="X2:X7" si="1">B2+C2+D2+E2</f>
        <v>4</v>
      </c>
      <c r="Y2" s="18">
        <f t="shared" ref="Y2:Y7" si="2">X2+H2+I2+L2+M2+N2</f>
        <v>12</v>
      </c>
      <c r="Z2" s="18">
        <f t="shared" ref="Z2:Z7" si="3">X2+F2+G2+H2+I2+L2+M2+K2+N2</f>
        <v>12</v>
      </c>
      <c r="AA2" s="7">
        <f t="shared" ref="AA2:AC2" si="4">AA11+AA26+AA40</f>
        <v>30</v>
      </c>
      <c r="AB2" s="7">
        <f t="shared" si="4"/>
        <v>1</v>
      </c>
      <c r="AC2" s="7">
        <f t="shared" si="4"/>
        <v>3</v>
      </c>
      <c r="AD2" s="18">
        <f t="shared" ref="AD2:AE7" si="5">L2+O2+R2</f>
        <v>5</v>
      </c>
      <c r="AE2" s="18">
        <f t="shared" si="5"/>
        <v>7</v>
      </c>
      <c r="AF2" s="18">
        <f>N2+Q2</f>
        <v>0</v>
      </c>
      <c r="AG2" s="18">
        <f>X2+I2+L2+M2+N2</f>
        <v>12</v>
      </c>
      <c r="AH2" s="18">
        <f t="shared" ref="AH2:AH7" si="6">B2+2*C2+3*D2+4*E2</f>
        <v>4</v>
      </c>
      <c r="AI2" s="18">
        <f t="shared" ref="AI2:AI7" si="7">AH2+F2+G2+I2+J2</f>
        <v>4</v>
      </c>
      <c r="AJ2" s="1">
        <f t="shared" ref="AJ2:AJ8" si="8">X2/Y2</f>
        <v>0.33333333333333331</v>
      </c>
      <c r="AK2" s="1">
        <f t="shared" ref="AK2:AK8" si="9">(X2+F2+G2)/Z2</f>
        <v>0.33333333333333331</v>
      </c>
      <c r="AL2" s="1">
        <f t="shared" ref="AL2:AL8" si="10">AH2/Y2</f>
        <v>0.33333333333333331</v>
      </c>
      <c r="AM2" s="12">
        <f>AK2+AL2</f>
        <v>0.66666666666666663</v>
      </c>
      <c r="AN2" s="3">
        <f t="shared" ref="AN2:AN8" si="11">H2/Z2</f>
        <v>0</v>
      </c>
      <c r="AO2" s="3">
        <f t="shared" ref="AO2:AO8" si="12">(F2+G2)/Z2</f>
        <v>0</v>
      </c>
      <c r="AP2" s="3">
        <f t="shared" ref="AP2:AP8" si="13">AG2/Z2</f>
        <v>1</v>
      </c>
      <c r="AQ2" s="1">
        <f t="shared" ref="AQ2:AQ8" si="14">(K2+L2+M2+N2)/AG2</f>
        <v>0.66666666666666663</v>
      </c>
      <c r="AR2" s="1">
        <f t="shared" ref="AR2:AR8" si="15">(K2+L2+M2+N2+I2)/AG2</f>
        <v>0.66666666666666663</v>
      </c>
      <c r="AS2" s="12">
        <f>(X2+I2)/AG2</f>
        <v>0.33333333333333331</v>
      </c>
      <c r="AT2" s="1">
        <f>X2/AG2</f>
        <v>0.33333333333333331</v>
      </c>
      <c r="AU2" s="1">
        <f t="shared" ref="AU2:AU8" si="16">AL2-AJ2</f>
        <v>0</v>
      </c>
      <c r="AV2" s="1">
        <f t="shared" ref="AV2:AV8" si="17">AA2/Z2</f>
        <v>2.5</v>
      </c>
      <c r="AW2" s="8">
        <f>AB2/AC2*6</f>
        <v>2</v>
      </c>
    </row>
    <row r="3" spans="1:49" x14ac:dyDescent="0.25">
      <c r="A3" t="s">
        <v>159</v>
      </c>
      <c r="B3" s="7">
        <f>B12+B17+B46</f>
        <v>4</v>
      </c>
      <c r="C3" s="7">
        <f t="shared" ref="C3:W3" si="18">C12+C17+C46</f>
        <v>3</v>
      </c>
      <c r="D3" s="7">
        <f t="shared" si="18"/>
        <v>0</v>
      </c>
      <c r="E3" s="7">
        <f t="shared" si="18"/>
        <v>0</v>
      </c>
      <c r="F3" s="7">
        <f t="shared" si="18"/>
        <v>0</v>
      </c>
      <c r="G3" s="7">
        <f t="shared" si="18"/>
        <v>1</v>
      </c>
      <c r="H3" s="7">
        <f t="shared" si="18"/>
        <v>5</v>
      </c>
      <c r="I3" s="7">
        <f t="shared" si="18"/>
        <v>0</v>
      </c>
      <c r="J3" s="7">
        <f t="shared" si="18"/>
        <v>0</v>
      </c>
      <c r="K3" s="7">
        <f t="shared" si="18"/>
        <v>1</v>
      </c>
      <c r="L3" s="7">
        <f t="shared" si="18"/>
        <v>1</v>
      </c>
      <c r="M3" s="7">
        <f t="shared" si="18"/>
        <v>1</v>
      </c>
      <c r="N3" s="7">
        <f t="shared" si="18"/>
        <v>0</v>
      </c>
      <c r="O3" s="7">
        <f t="shared" si="18"/>
        <v>4</v>
      </c>
      <c r="P3" s="7">
        <f t="shared" si="18"/>
        <v>1</v>
      </c>
      <c r="Q3" s="7">
        <f t="shared" si="18"/>
        <v>2</v>
      </c>
      <c r="R3" s="7">
        <f t="shared" si="18"/>
        <v>0</v>
      </c>
      <c r="S3" s="7">
        <f t="shared" si="18"/>
        <v>0</v>
      </c>
      <c r="T3" s="7">
        <f t="shared" si="18"/>
        <v>0</v>
      </c>
      <c r="U3" s="7">
        <f t="shared" si="18"/>
        <v>0</v>
      </c>
      <c r="V3" s="7">
        <f t="shared" si="18"/>
        <v>0</v>
      </c>
      <c r="W3" s="7">
        <f t="shared" si="18"/>
        <v>0</v>
      </c>
      <c r="X3" s="18">
        <f t="shared" si="1"/>
        <v>7</v>
      </c>
      <c r="Y3" s="18">
        <f t="shared" si="2"/>
        <v>14</v>
      </c>
      <c r="Z3" s="18">
        <f t="shared" si="3"/>
        <v>16</v>
      </c>
      <c r="AA3" s="7">
        <f t="shared" ref="AA3:AC3" si="19">AA12+AA17+AA46</f>
        <v>62</v>
      </c>
      <c r="AB3" s="7">
        <f t="shared" si="19"/>
        <v>3</v>
      </c>
      <c r="AC3" s="7">
        <f t="shared" si="19"/>
        <v>2.6666666666666665</v>
      </c>
      <c r="AD3" s="18">
        <f t="shared" si="5"/>
        <v>5</v>
      </c>
      <c r="AE3" s="18">
        <f t="shared" si="5"/>
        <v>2</v>
      </c>
      <c r="AF3" s="18">
        <f t="shared" ref="AF3:AF7" si="20">N3+Q3</f>
        <v>2</v>
      </c>
      <c r="AG3" s="18">
        <f t="shared" ref="AG3:AG7" si="21">X3+I3+L3+M3+N3</f>
        <v>9</v>
      </c>
      <c r="AH3" s="18">
        <f t="shared" si="6"/>
        <v>10</v>
      </c>
      <c r="AI3" s="18">
        <f t="shared" si="7"/>
        <v>11</v>
      </c>
      <c r="AJ3" s="1">
        <f t="shared" si="8"/>
        <v>0.5</v>
      </c>
      <c r="AK3" s="1">
        <f t="shared" si="9"/>
        <v>0.5</v>
      </c>
      <c r="AL3" s="1">
        <f t="shared" si="10"/>
        <v>0.7142857142857143</v>
      </c>
      <c r="AM3" s="12">
        <f t="shared" ref="AM3:AM8" si="22">AK3+AL3</f>
        <v>1.2142857142857144</v>
      </c>
      <c r="AN3" s="3">
        <f>H3/Z3</f>
        <v>0.3125</v>
      </c>
      <c r="AO3" s="3">
        <f t="shared" si="12"/>
        <v>6.25E-2</v>
      </c>
      <c r="AP3" s="3">
        <f t="shared" si="13"/>
        <v>0.5625</v>
      </c>
      <c r="AQ3" s="1">
        <f t="shared" si="14"/>
        <v>0.33333333333333331</v>
      </c>
      <c r="AR3" s="1">
        <f t="shared" si="15"/>
        <v>0.33333333333333331</v>
      </c>
      <c r="AS3" s="12">
        <f t="shared" ref="AS3:AS8" si="23">(X3+I3)/AG3</f>
        <v>0.77777777777777779</v>
      </c>
      <c r="AT3" s="1">
        <f t="shared" ref="AT3:AT8" si="24">X3/AG3</f>
        <v>0.77777777777777779</v>
      </c>
      <c r="AU3" s="1">
        <f t="shared" si="16"/>
        <v>0.2142857142857143</v>
      </c>
      <c r="AV3" s="1">
        <f t="shared" si="17"/>
        <v>3.875</v>
      </c>
      <c r="AW3" s="8">
        <f t="shared" ref="AW3:AW8" si="25">AB3/AC3*6</f>
        <v>6.75</v>
      </c>
    </row>
    <row r="4" spans="1:49" x14ac:dyDescent="0.25">
      <c r="A4" t="s">
        <v>164</v>
      </c>
      <c r="B4" s="7">
        <f>B16+B35+B45</f>
        <v>7</v>
      </c>
      <c r="C4" s="7">
        <f t="shared" ref="C4:W4" si="26">C16+C35+C45</f>
        <v>1</v>
      </c>
      <c r="D4" s="7">
        <f t="shared" si="26"/>
        <v>0</v>
      </c>
      <c r="E4" s="7">
        <f t="shared" si="26"/>
        <v>0</v>
      </c>
      <c r="F4" s="7">
        <f t="shared" si="26"/>
        <v>2</v>
      </c>
      <c r="G4" s="7">
        <f t="shared" si="26"/>
        <v>0</v>
      </c>
      <c r="H4" s="7">
        <f t="shared" si="26"/>
        <v>8</v>
      </c>
      <c r="I4" s="7">
        <f t="shared" si="26"/>
        <v>1</v>
      </c>
      <c r="J4" s="7">
        <f t="shared" si="26"/>
        <v>1</v>
      </c>
      <c r="K4" s="7">
        <f t="shared" si="26"/>
        <v>0</v>
      </c>
      <c r="L4" s="7">
        <f t="shared" si="26"/>
        <v>3</v>
      </c>
      <c r="M4" s="7">
        <f t="shared" si="26"/>
        <v>0</v>
      </c>
      <c r="N4" s="7">
        <f t="shared" si="26"/>
        <v>0</v>
      </c>
      <c r="O4" s="7">
        <f t="shared" si="26"/>
        <v>4</v>
      </c>
      <c r="P4" s="7">
        <f t="shared" si="26"/>
        <v>2</v>
      </c>
      <c r="Q4" s="7">
        <f t="shared" si="26"/>
        <v>2</v>
      </c>
      <c r="R4" s="7">
        <f t="shared" si="26"/>
        <v>0</v>
      </c>
      <c r="S4" s="7">
        <f t="shared" si="26"/>
        <v>0</v>
      </c>
      <c r="T4" s="7">
        <f t="shared" si="26"/>
        <v>0</v>
      </c>
      <c r="U4" s="7">
        <f t="shared" si="26"/>
        <v>2</v>
      </c>
      <c r="V4" s="7">
        <f t="shared" si="26"/>
        <v>2</v>
      </c>
      <c r="W4" s="7">
        <f t="shared" si="26"/>
        <v>0</v>
      </c>
      <c r="X4" s="18">
        <f t="shared" si="1"/>
        <v>8</v>
      </c>
      <c r="Y4" s="18">
        <f t="shared" si="2"/>
        <v>20</v>
      </c>
      <c r="Z4" s="18">
        <f t="shared" si="3"/>
        <v>22</v>
      </c>
      <c r="AA4" s="7">
        <f t="shared" ref="AA4:AC4" si="27">AA16+AA35+AA45</f>
        <v>86</v>
      </c>
      <c r="AB4" s="7">
        <f t="shared" si="27"/>
        <v>4</v>
      </c>
      <c r="AC4" s="7">
        <f t="shared" si="27"/>
        <v>5</v>
      </c>
      <c r="AD4" s="18">
        <f t="shared" si="5"/>
        <v>7</v>
      </c>
      <c r="AE4" s="18">
        <f t="shared" si="5"/>
        <v>2</v>
      </c>
      <c r="AF4" s="18">
        <f t="shared" si="20"/>
        <v>2</v>
      </c>
      <c r="AG4" s="18">
        <f t="shared" si="21"/>
        <v>12</v>
      </c>
      <c r="AH4" s="18">
        <f t="shared" si="6"/>
        <v>9</v>
      </c>
      <c r="AI4" s="18">
        <f t="shared" si="7"/>
        <v>13</v>
      </c>
      <c r="AJ4" s="1">
        <f t="shared" si="8"/>
        <v>0.4</v>
      </c>
      <c r="AK4" s="1">
        <f t="shared" si="9"/>
        <v>0.45454545454545453</v>
      </c>
      <c r="AL4" s="1">
        <f t="shared" si="10"/>
        <v>0.45</v>
      </c>
      <c r="AM4" s="12">
        <f t="shared" si="22"/>
        <v>0.90454545454545454</v>
      </c>
      <c r="AN4" s="3">
        <f t="shared" si="11"/>
        <v>0.36363636363636365</v>
      </c>
      <c r="AO4" s="3">
        <f t="shared" si="12"/>
        <v>9.0909090909090912E-2</v>
      </c>
      <c r="AP4" s="3">
        <f t="shared" si="13"/>
        <v>0.54545454545454541</v>
      </c>
      <c r="AQ4" s="1">
        <f t="shared" si="14"/>
        <v>0.25</v>
      </c>
      <c r="AR4" s="1">
        <f t="shared" si="15"/>
        <v>0.33333333333333331</v>
      </c>
      <c r="AS4" s="12">
        <f t="shared" si="23"/>
        <v>0.75</v>
      </c>
      <c r="AT4" s="1">
        <f t="shared" si="24"/>
        <v>0.66666666666666663</v>
      </c>
      <c r="AU4" s="1">
        <f t="shared" si="16"/>
        <v>4.9999999999999989E-2</v>
      </c>
      <c r="AV4" s="1">
        <f t="shared" si="17"/>
        <v>3.9090909090909092</v>
      </c>
      <c r="AW4" s="8">
        <f t="shared" si="25"/>
        <v>4.8000000000000007</v>
      </c>
    </row>
    <row r="5" spans="1:49" x14ac:dyDescent="0.25">
      <c r="A5" t="s">
        <v>161</v>
      </c>
      <c r="B5" s="7">
        <f>B21</f>
        <v>0</v>
      </c>
      <c r="C5" s="7">
        <f t="shared" ref="C5:W5" si="28">C21</f>
        <v>0</v>
      </c>
      <c r="D5" s="7">
        <f t="shared" si="28"/>
        <v>0</v>
      </c>
      <c r="E5" s="7">
        <f t="shared" si="28"/>
        <v>0</v>
      </c>
      <c r="F5" s="7">
        <f t="shared" si="28"/>
        <v>0</v>
      </c>
      <c r="G5" s="7">
        <f t="shared" si="28"/>
        <v>0</v>
      </c>
      <c r="H5" s="7">
        <f t="shared" si="28"/>
        <v>0</v>
      </c>
      <c r="I5" s="7">
        <f t="shared" si="28"/>
        <v>0</v>
      </c>
      <c r="J5" s="7">
        <f t="shared" si="28"/>
        <v>0</v>
      </c>
      <c r="K5" s="7">
        <f t="shared" si="28"/>
        <v>0</v>
      </c>
      <c r="L5" s="7">
        <f t="shared" si="28"/>
        <v>0</v>
      </c>
      <c r="M5" s="7">
        <f t="shared" si="28"/>
        <v>0</v>
      </c>
      <c r="N5" s="7">
        <f t="shared" si="28"/>
        <v>0</v>
      </c>
      <c r="O5" s="7">
        <f t="shared" si="28"/>
        <v>0</v>
      </c>
      <c r="P5" s="7">
        <f t="shared" si="28"/>
        <v>0</v>
      </c>
      <c r="Q5" s="7">
        <f t="shared" si="28"/>
        <v>0</v>
      </c>
      <c r="R5" s="7">
        <f t="shared" si="28"/>
        <v>0</v>
      </c>
      <c r="S5" s="7">
        <f t="shared" si="28"/>
        <v>0</v>
      </c>
      <c r="T5" s="7">
        <f t="shared" si="28"/>
        <v>0</v>
      </c>
      <c r="U5" s="7">
        <f t="shared" si="28"/>
        <v>0</v>
      </c>
      <c r="V5" s="7">
        <f t="shared" si="28"/>
        <v>0</v>
      </c>
      <c r="W5" s="7">
        <f t="shared" si="28"/>
        <v>0</v>
      </c>
      <c r="X5" s="18">
        <f t="shared" si="1"/>
        <v>0</v>
      </c>
      <c r="Y5" s="18">
        <f t="shared" si="2"/>
        <v>0</v>
      </c>
      <c r="Z5" s="18">
        <f t="shared" si="3"/>
        <v>0</v>
      </c>
      <c r="AA5" s="7">
        <f t="shared" ref="AA5:AC5" si="29">AA21</f>
        <v>0</v>
      </c>
      <c r="AB5" s="7">
        <f t="shared" si="29"/>
        <v>0</v>
      </c>
      <c r="AC5" s="7">
        <f t="shared" si="29"/>
        <v>0</v>
      </c>
      <c r="AD5" s="18">
        <f t="shared" si="5"/>
        <v>0</v>
      </c>
      <c r="AE5" s="18">
        <f t="shared" si="5"/>
        <v>0</v>
      </c>
      <c r="AF5" s="18">
        <f t="shared" si="20"/>
        <v>0</v>
      </c>
      <c r="AG5" s="18">
        <f t="shared" si="21"/>
        <v>0</v>
      </c>
      <c r="AH5" s="18">
        <f t="shared" si="6"/>
        <v>0</v>
      </c>
      <c r="AI5" s="18">
        <f t="shared" si="7"/>
        <v>0</v>
      </c>
      <c r="AJ5" s="1" t="e">
        <f t="shared" si="8"/>
        <v>#DIV/0!</v>
      </c>
      <c r="AK5" s="1" t="e">
        <f t="shared" si="9"/>
        <v>#DIV/0!</v>
      </c>
      <c r="AL5" s="1" t="e">
        <f>AH5/Y5</f>
        <v>#DIV/0!</v>
      </c>
      <c r="AM5" s="12" t="e">
        <f>AK5+AL5</f>
        <v>#DIV/0!</v>
      </c>
      <c r="AN5" s="3" t="e">
        <f>H5/Z5</f>
        <v>#DIV/0!</v>
      </c>
      <c r="AO5" s="3" t="e">
        <f>(F5+G5)/Z5</f>
        <v>#DIV/0!</v>
      </c>
      <c r="AP5" s="3" t="e">
        <f t="shared" si="13"/>
        <v>#DIV/0!</v>
      </c>
      <c r="AQ5" s="1" t="e">
        <f t="shared" si="14"/>
        <v>#DIV/0!</v>
      </c>
      <c r="AR5" s="1" t="e">
        <f t="shared" si="15"/>
        <v>#DIV/0!</v>
      </c>
      <c r="AS5" s="12" t="e">
        <f>(X5+I5)/AG5</f>
        <v>#DIV/0!</v>
      </c>
      <c r="AT5" s="1" t="e">
        <f>X5/AG5</f>
        <v>#DIV/0!</v>
      </c>
      <c r="AU5" s="1" t="e">
        <f>AL5-AJ5</f>
        <v>#DIV/0!</v>
      </c>
      <c r="AV5" s="1" t="e">
        <f>AA5/Z5</f>
        <v>#DIV/0!</v>
      </c>
      <c r="AW5" s="8" t="e">
        <f>AB5/AC5*6</f>
        <v>#DIV/0!</v>
      </c>
    </row>
    <row r="6" spans="1:49" x14ac:dyDescent="0.25">
      <c r="A6" t="s">
        <v>156</v>
      </c>
      <c r="B6" s="7">
        <f>B22+B31</f>
        <v>0</v>
      </c>
      <c r="C6" s="7">
        <f t="shared" ref="C6:W6" si="30">C22+C31</f>
        <v>0</v>
      </c>
      <c r="D6" s="7">
        <f t="shared" si="30"/>
        <v>0</v>
      </c>
      <c r="E6" s="7">
        <f t="shared" si="30"/>
        <v>0</v>
      </c>
      <c r="F6" s="7">
        <f t="shared" si="30"/>
        <v>0</v>
      </c>
      <c r="G6" s="7">
        <f t="shared" si="30"/>
        <v>0</v>
      </c>
      <c r="H6" s="7">
        <f t="shared" si="30"/>
        <v>0</v>
      </c>
      <c r="I6" s="7">
        <f t="shared" si="30"/>
        <v>1</v>
      </c>
      <c r="J6" s="7">
        <f t="shared" si="30"/>
        <v>0</v>
      </c>
      <c r="K6" s="7">
        <f t="shared" si="30"/>
        <v>0</v>
      </c>
      <c r="L6" s="7">
        <f t="shared" si="30"/>
        <v>3</v>
      </c>
      <c r="M6" s="7">
        <f t="shared" si="30"/>
        <v>0</v>
      </c>
      <c r="N6" s="7">
        <f t="shared" si="30"/>
        <v>0</v>
      </c>
      <c r="O6" s="7">
        <f t="shared" si="30"/>
        <v>0</v>
      </c>
      <c r="P6" s="7">
        <f t="shared" si="30"/>
        <v>0</v>
      </c>
      <c r="Q6" s="7">
        <f t="shared" si="30"/>
        <v>0</v>
      </c>
      <c r="R6" s="7">
        <f t="shared" si="30"/>
        <v>1</v>
      </c>
      <c r="S6" s="7">
        <f t="shared" si="30"/>
        <v>0</v>
      </c>
      <c r="T6" s="7">
        <f t="shared" si="30"/>
        <v>0</v>
      </c>
      <c r="U6" s="7">
        <f t="shared" si="30"/>
        <v>0</v>
      </c>
      <c r="V6" s="7">
        <f t="shared" si="30"/>
        <v>0</v>
      </c>
      <c r="W6" s="7">
        <f t="shared" si="30"/>
        <v>0</v>
      </c>
      <c r="X6" s="18">
        <f t="shared" si="1"/>
        <v>0</v>
      </c>
      <c r="Y6" s="18">
        <f t="shared" si="2"/>
        <v>4</v>
      </c>
      <c r="Z6" s="18">
        <f t="shared" si="3"/>
        <v>4</v>
      </c>
      <c r="AA6" s="7">
        <f t="shared" ref="AA6:AC6" si="31">AA22+AA31</f>
        <v>10</v>
      </c>
      <c r="AB6" s="7">
        <f t="shared" si="31"/>
        <v>0</v>
      </c>
      <c r="AC6" s="7">
        <f t="shared" si="31"/>
        <v>1</v>
      </c>
      <c r="AD6" s="18">
        <f t="shared" si="5"/>
        <v>4</v>
      </c>
      <c r="AE6" s="18">
        <f t="shared" si="5"/>
        <v>0</v>
      </c>
      <c r="AF6" s="18">
        <f t="shared" si="20"/>
        <v>0</v>
      </c>
      <c r="AG6" s="18">
        <f t="shared" si="21"/>
        <v>4</v>
      </c>
      <c r="AH6" s="18">
        <f t="shared" si="6"/>
        <v>0</v>
      </c>
      <c r="AI6" s="18">
        <f t="shared" si="7"/>
        <v>1</v>
      </c>
      <c r="AJ6" s="1">
        <f t="shared" si="8"/>
        <v>0</v>
      </c>
      <c r="AK6" s="1">
        <f t="shared" si="9"/>
        <v>0</v>
      </c>
      <c r="AL6" s="1">
        <f>AH6/Y6</f>
        <v>0</v>
      </c>
      <c r="AM6" s="12">
        <f>AK6+AL6</f>
        <v>0</v>
      </c>
      <c r="AN6" s="3">
        <f>H6/Z6</f>
        <v>0</v>
      </c>
      <c r="AO6" s="3">
        <f>(F6+G6)/Z6</f>
        <v>0</v>
      </c>
      <c r="AP6" s="3">
        <f t="shared" si="13"/>
        <v>1</v>
      </c>
      <c r="AQ6" s="1">
        <f t="shared" si="14"/>
        <v>0.75</v>
      </c>
      <c r="AR6" s="1">
        <f t="shared" si="15"/>
        <v>1</v>
      </c>
      <c r="AS6" s="12">
        <f>(X6+I6)/AG6</f>
        <v>0.25</v>
      </c>
      <c r="AT6" s="1">
        <f>X6/AG6</f>
        <v>0</v>
      </c>
      <c r="AU6" s="1">
        <f>AL6-AJ6</f>
        <v>0</v>
      </c>
      <c r="AV6" s="1">
        <f>AA6/Z6</f>
        <v>2.5</v>
      </c>
      <c r="AW6" s="8">
        <f>AB6/AC6*6</f>
        <v>0</v>
      </c>
    </row>
    <row r="7" spans="1:49" x14ac:dyDescent="0.25">
      <c r="A7" t="s">
        <v>166</v>
      </c>
      <c r="B7" s="7">
        <f>B30+B36+B41</f>
        <v>4</v>
      </c>
      <c r="C7" s="7">
        <f t="shared" ref="C7:W7" si="32">C30+C36+C41</f>
        <v>1</v>
      </c>
      <c r="D7" s="7">
        <f t="shared" si="32"/>
        <v>0</v>
      </c>
      <c r="E7" s="7">
        <f t="shared" si="32"/>
        <v>0</v>
      </c>
      <c r="F7" s="7">
        <f t="shared" si="32"/>
        <v>3</v>
      </c>
      <c r="G7" s="7">
        <f t="shared" si="32"/>
        <v>0</v>
      </c>
      <c r="H7" s="7">
        <f t="shared" si="32"/>
        <v>6</v>
      </c>
      <c r="I7" s="7">
        <f t="shared" si="32"/>
        <v>6</v>
      </c>
      <c r="J7" s="7">
        <f t="shared" si="32"/>
        <v>0</v>
      </c>
      <c r="K7" s="7">
        <f t="shared" si="32"/>
        <v>0</v>
      </c>
      <c r="L7" s="7">
        <f t="shared" si="32"/>
        <v>2</v>
      </c>
      <c r="M7" s="7">
        <f t="shared" si="32"/>
        <v>3</v>
      </c>
      <c r="N7" s="7">
        <f t="shared" si="32"/>
        <v>0</v>
      </c>
      <c r="O7" s="7">
        <f t="shared" si="32"/>
        <v>1</v>
      </c>
      <c r="P7" s="7">
        <f t="shared" si="32"/>
        <v>2</v>
      </c>
      <c r="Q7" s="7">
        <f t="shared" si="32"/>
        <v>2</v>
      </c>
      <c r="R7" s="7">
        <f t="shared" si="32"/>
        <v>4</v>
      </c>
      <c r="S7" s="7">
        <f t="shared" si="32"/>
        <v>0</v>
      </c>
      <c r="T7" s="7">
        <f t="shared" si="32"/>
        <v>0</v>
      </c>
      <c r="U7" s="7">
        <f t="shared" si="32"/>
        <v>1</v>
      </c>
      <c r="V7" s="7">
        <f t="shared" si="32"/>
        <v>1</v>
      </c>
      <c r="W7" s="7">
        <f t="shared" si="32"/>
        <v>2</v>
      </c>
      <c r="X7" s="18">
        <f t="shared" si="1"/>
        <v>5</v>
      </c>
      <c r="Y7" s="18">
        <f t="shared" si="2"/>
        <v>22</v>
      </c>
      <c r="Z7" s="18">
        <f t="shared" si="3"/>
        <v>25</v>
      </c>
      <c r="AA7" s="7">
        <f t="shared" ref="AA7:AC7" si="33">AA30+AA36+AA41</f>
        <v>83</v>
      </c>
      <c r="AB7" s="7">
        <f t="shared" si="33"/>
        <v>7</v>
      </c>
      <c r="AC7" s="7">
        <f t="shared" si="33"/>
        <v>5</v>
      </c>
      <c r="AD7" s="18">
        <f t="shared" si="5"/>
        <v>7</v>
      </c>
      <c r="AE7" s="18">
        <f t="shared" si="5"/>
        <v>5</v>
      </c>
      <c r="AF7" s="18">
        <f t="shared" si="20"/>
        <v>2</v>
      </c>
      <c r="AG7" s="18">
        <f t="shared" si="21"/>
        <v>16</v>
      </c>
      <c r="AH7" s="18">
        <f t="shared" si="6"/>
        <v>6</v>
      </c>
      <c r="AI7" s="18">
        <f t="shared" si="7"/>
        <v>15</v>
      </c>
      <c r="AJ7" s="1">
        <f t="shared" si="8"/>
        <v>0.22727272727272727</v>
      </c>
      <c r="AK7" s="1">
        <f t="shared" si="9"/>
        <v>0.32</v>
      </c>
      <c r="AL7" s="1">
        <f>AH7/Y7</f>
        <v>0.27272727272727271</v>
      </c>
      <c r="AM7" s="12">
        <f>AK7+AL7</f>
        <v>0.59272727272727277</v>
      </c>
      <c r="AN7" s="3">
        <f>H7/Z7</f>
        <v>0.24</v>
      </c>
      <c r="AO7" s="3">
        <f>(F7+G7)/Z7</f>
        <v>0.12</v>
      </c>
      <c r="AP7" s="3">
        <f t="shared" si="13"/>
        <v>0.64</v>
      </c>
      <c r="AQ7" s="1">
        <f t="shared" si="14"/>
        <v>0.3125</v>
      </c>
      <c r="AR7" s="1">
        <f t="shared" si="15"/>
        <v>0.6875</v>
      </c>
      <c r="AS7" s="12">
        <f>(X7+I7)/AG7</f>
        <v>0.6875</v>
      </c>
      <c r="AT7" s="1">
        <f>X7/AG7</f>
        <v>0.3125</v>
      </c>
      <c r="AU7" s="1">
        <f>AL7-AJ7</f>
        <v>4.5454545454545442E-2</v>
      </c>
      <c r="AV7" s="1">
        <f>AA7/Z7</f>
        <v>3.32</v>
      </c>
      <c r="AW7" s="8">
        <f>AB7/AC7*6</f>
        <v>8.3999999999999986</v>
      </c>
    </row>
    <row r="8" spans="1:49" x14ac:dyDescent="0.25">
      <c r="A8" s="2" t="s">
        <v>46</v>
      </c>
      <c r="B8" s="10">
        <f>SUM(B2:B7)</f>
        <v>19</v>
      </c>
      <c r="C8" s="10">
        <f t="shared" ref="C8:AI8" si="34">SUM(C2:C7)</f>
        <v>5</v>
      </c>
      <c r="D8" s="10">
        <f t="shared" si="34"/>
        <v>0</v>
      </c>
      <c r="E8" s="10">
        <f t="shared" si="34"/>
        <v>0</v>
      </c>
      <c r="F8" s="10">
        <f t="shared" si="34"/>
        <v>5</v>
      </c>
      <c r="G8" s="10">
        <f t="shared" si="34"/>
        <v>1</v>
      </c>
      <c r="H8" s="10">
        <f t="shared" si="34"/>
        <v>19</v>
      </c>
      <c r="I8" s="10">
        <f t="shared" si="34"/>
        <v>8</v>
      </c>
      <c r="J8" s="10">
        <f t="shared" si="34"/>
        <v>1</v>
      </c>
      <c r="K8" s="10">
        <f t="shared" si="34"/>
        <v>1</v>
      </c>
      <c r="L8" s="10">
        <f t="shared" si="34"/>
        <v>12</v>
      </c>
      <c r="M8" s="10">
        <f t="shared" si="34"/>
        <v>9</v>
      </c>
      <c r="N8" s="10">
        <f t="shared" si="34"/>
        <v>0</v>
      </c>
      <c r="O8" s="10">
        <f t="shared" si="34"/>
        <v>11</v>
      </c>
      <c r="P8" s="10">
        <f t="shared" si="34"/>
        <v>7</v>
      </c>
      <c r="Q8" s="10">
        <f t="shared" si="34"/>
        <v>6</v>
      </c>
      <c r="R8" s="10">
        <f t="shared" si="34"/>
        <v>5</v>
      </c>
      <c r="S8" s="10">
        <f t="shared" si="34"/>
        <v>0</v>
      </c>
      <c r="T8" s="10">
        <f t="shared" si="34"/>
        <v>0</v>
      </c>
      <c r="U8" s="10">
        <f t="shared" si="34"/>
        <v>4</v>
      </c>
      <c r="V8" s="10">
        <f t="shared" si="34"/>
        <v>3</v>
      </c>
      <c r="W8" s="10">
        <f t="shared" si="34"/>
        <v>2</v>
      </c>
      <c r="X8" s="10">
        <f t="shared" si="34"/>
        <v>24</v>
      </c>
      <c r="Y8" s="10">
        <f t="shared" si="34"/>
        <v>72</v>
      </c>
      <c r="Z8" s="10">
        <f t="shared" si="34"/>
        <v>79</v>
      </c>
      <c r="AA8" s="10">
        <f t="shared" si="34"/>
        <v>271</v>
      </c>
      <c r="AB8" s="10">
        <f t="shared" si="34"/>
        <v>15</v>
      </c>
      <c r="AC8" s="10">
        <f t="shared" si="34"/>
        <v>16.666666666666664</v>
      </c>
      <c r="AD8" s="10">
        <f t="shared" si="34"/>
        <v>28</v>
      </c>
      <c r="AE8" s="10">
        <f t="shared" si="34"/>
        <v>16</v>
      </c>
      <c r="AF8" s="10">
        <f t="shared" si="34"/>
        <v>6</v>
      </c>
      <c r="AG8" s="10">
        <f t="shared" si="34"/>
        <v>53</v>
      </c>
      <c r="AH8" s="10">
        <f t="shared" si="34"/>
        <v>29</v>
      </c>
      <c r="AI8" s="10">
        <f t="shared" si="34"/>
        <v>44</v>
      </c>
      <c r="AJ8" s="4">
        <f t="shared" si="8"/>
        <v>0.33333333333333331</v>
      </c>
      <c r="AK8" s="4">
        <f t="shared" si="9"/>
        <v>0.379746835443038</v>
      </c>
      <c r="AL8" s="4">
        <f t="shared" si="10"/>
        <v>0.40277777777777779</v>
      </c>
      <c r="AM8" s="13">
        <f t="shared" si="22"/>
        <v>0.78252461322081579</v>
      </c>
      <c r="AN8" s="5">
        <f t="shared" si="11"/>
        <v>0.24050632911392406</v>
      </c>
      <c r="AO8" s="5">
        <f t="shared" si="12"/>
        <v>7.5949367088607597E-2</v>
      </c>
      <c r="AP8" s="5">
        <f t="shared" si="13"/>
        <v>0.67088607594936711</v>
      </c>
      <c r="AQ8" s="4">
        <f t="shared" si="14"/>
        <v>0.41509433962264153</v>
      </c>
      <c r="AR8" s="4">
        <f t="shared" si="15"/>
        <v>0.56603773584905659</v>
      </c>
      <c r="AS8" s="13">
        <f t="shared" si="23"/>
        <v>0.60377358490566035</v>
      </c>
      <c r="AT8" s="4">
        <f t="shared" si="24"/>
        <v>0.45283018867924529</v>
      </c>
      <c r="AU8" s="4">
        <f t="shared" si="16"/>
        <v>6.9444444444444475E-2</v>
      </c>
      <c r="AV8" s="6">
        <f t="shared" si="17"/>
        <v>3.4303797468354431</v>
      </c>
      <c r="AW8" s="11">
        <f t="shared" si="25"/>
        <v>5.4</v>
      </c>
    </row>
    <row r="10" spans="1:49" s="2" customFormat="1" hidden="1" x14ac:dyDescent="0.2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W10" s="10"/>
    </row>
    <row r="11" spans="1:49" hidden="1" x14ac:dyDescent="0.25">
      <c r="X11" s="18"/>
      <c r="Y11" s="18"/>
      <c r="Z11" s="18"/>
      <c r="AD11" s="18"/>
      <c r="AE11" s="18"/>
      <c r="AF11" s="18"/>
      <c r="AG11" s="18"/>
      <c r="AH11" s="18"/>
      <c r="AI11" s="18"/>
      <c r="AJ11" s="1"/>
      <c r="AK11" s="1"/>
      <c r="AL11" s="1"/>
      <c r="AM11" s="12"/>
      <c r="AN11" s="3"/>
      <c r="AO11" s="3"/>
      <c r="AP11" s="3"/>
      <c r="AQ11" s="1"/>
      <c r="AR11" s="1"/>
      <c r="AS11" s="12"/>
      <c r="AT11" s="1"/>
      <c r="AU11" s="1"/>
      <c r="AV11" s="1"/>
    </row>
    <row r="12" spans="1:49" s="2" customFormat="1" hidden="1" x14ac:dyDescent="0.25">
      <c r="A12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18"/>
      <c r="Y12" s="18"/>
      <c r="Z12" s="18"/>
      <c r="AA12" s="7"/>
      <c r="AB12" s="7"/>
      <c r="AC12" s="7"/>
      <c r="AD12" s="18"/>
      <c r="AE12" s="18"/>
      <c r="AF12" s="18"/>
      <c r="AG12" s="18"/>
      <c r="AH12" s="18"/>
      <c r="AI12" s="18"/>
      <c r="AJ12" s="1"/>
      <c r="AK12" s="1"/>
      <c r="AL12" s="1"/>
      <c r="AM12" s="12"/>
      <c r="AN12" s="3"/>
      <c r="AO12" s="3"/>
      <c r="AP12" s="3"/>
      <c r="AQ12" s="1"/>
      <c r="AR12" s="1"/>
      <c r="AS12" s="12"/>
      <c r="AT12" s="1"/>
      <c r="AU12" s="1"/>
      <c r="AV12" s="1"/>
      <c r="AW12" s="10"/>
    </row>
    <row r="13" spans="1:49" s="2" customFormat="1" hidden="1" x14ac:dyDescent="0.2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4"/>
      <c r="AK13" s="4"/>
      <c r="AL13" s="4"/>
      <c r="AM13" s="13"/>
      <c r="AN13" s="5"/>
      <c r="AO13" s="5"/>
      <c r="AP13" s="5"/>
      <c r="AQ13" s="4"/>
      <c r="AR13" s="4"/>
      <c r="AS13" s="13"/>
      <c r="AT13" s="4"/>
      <c r="AU13" s="4"/>
      <c r="AV13" s="6"/>
      <c r="AW13" s="10"/>
    </row>
    <row r="14" spans="1:49" hidden="1" x14ac:dyDescent="0.25"/>
    <row r="15" spans="1:49" s="2" customFormat="1" hidden="1" x14ac:dyDescent="0.2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W15" s="10"/>
    </row>
    <row r="16" spans="1:49" s="2" customFormat="1" hidden="1" x14ac:dyDescent="0.25">
      <c r="A16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18"/>
      <c r="Y16" s="18"/>
      <c r="Z16" s="18"/>
      <c r="AA16" s="7"/>
      <c r="AB16" s="7"/>
      <c r="AC16" s="7"/>
      <c r="AD16" s="18"/>
      <c r="AE16" s="18"/>
      <c r="AF16" s="18"/>
      <c r="AG16" s="18"/>
      <c r="AH16" s="18"/>
      <c r="AI16" s="18"/>
      <c r="AJ16" s="1"/>
      <c r="AK16" s="1"/>
      <c r="AL16" s="1"/>
      <c r="AM16" s="12"/>
      <c r="AN16" s="3"/>
      <c r="AO16" s="3"/>
      <c r="AP16" s="3"/>
      <c r="AQ16" s="1"/>
      <c r="AR16" s="1"/>
      <c r="AS16" s="12"/>
      <c r="AT16" s="1"/>
      <c r="AU16" s="1"/>
      <c r="AV16" s="1"/>
      <c r="AW16" s="10"/>
    </row>
    <row r="17" spans="1:49" hidden="1" x14ac:dyDescent="0.25">
      <c r="X17" s="18"/>
      <c r="Y17" s="18"/>
      <c r="Z17" s="18"/>
      <c r="AD17" s="18"/>
      <c r="AE17" s="18"/>
      <c r="AF17" s="18"/>
      <c r="AG17" s="18"/>
      <c r="AH17" s="18"/>
      <c r="AI17" s="18"/>
      <c r="AJ17" s="1"/>
      <c r="AK17" s="1"/>
      <c r="AL17" s="1"/>
      <c r="AM17" s="12"/>
      <c r="AN17" s="3"/>
      <c r="AO17" s="3"/>
      <c r="AP17" s="3"/>
      <c r="AQ17" s="1"/>
      <c r="AR17" s="1"/>
      <c r="AS17" s="12"/>
      <c r="AT17" s="1"/>
      <c r="AU17" s="1"/>
      <c r="AV17" s="1"/>
    </row>
    <row r="18" spans="1:49" s="2" customFormat="1" hidden="1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4"/>
      <c r="AK18" s="4"/>
      <c r="AL18" s="4"/>
      <c r="AM18" s="13"/>
      <c r="AN18" s="5"/>
      <c r="AO18" s="5"/>
      <c r="AP18" s="5"/>
      <c r="AQ18" s="4"/>
      <c r="AR18" s="4"/>
      <c r="AS18" s="13"/>
      <c r="AT18" s="4"/>
      <c r="AU18" s="4"/>
      <c r="AV18" s="6"/>
      <c r="AW18" s="10"/>
    </row>
    <row r="19" spans="1:49" hidden="1" x14ac:dyDescent="0.25"/>
    <row r="20" spans="1:49" s="2" customFormat="1" hidden="1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W20" s="10"/>
    </row>
    <row r="21" spans="1:49" s="2" customFormat="1" hidden="1" x14ac:dyDescent="0.25">
      <c r="A21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18"/>
      <c r="Y21" s="18"/>
      <c r="Z21" s="18"/>
      <c r="AA21" s="7"/>
      <c r="AB21" s="7"/>
      <c r="AC21" s="7"/>
      <c r="AD21" s="18"/>
      <c r="AE21" s="18"/>
      <c r="AF21" s="18"/>
      <c r="AG21" s="18"/>
      <c r="AH21" s="18"/>
      <c r="AI21" s="18"/>
      <c r="AJ21" s="1"/>
      <c r="AK21" s="1"/>
      <c r="AL21" s="1"/>
      <c r="AM21" s="12"/>
      <c r="AN21" s="3"/>
      <c r="AO21" s="3"/>
      <c r="AP21" s="3"/>
      <c r="AQ21" s="1"/>
      <c r="AR21" s="1"/>
      <c r="AS21" s="12"/>
      <c r="AT21" s="1"/>
      <c r="AU21" s="1"/>
      <c r="AV21" s="1"/>
      <c r="AW21" s="10"/>
    </row>
    <row r="22" spans="1:49" hidden="1" x14ac:dyDescent="0.25">
      <c r="X22" s="18"/>
      <c r="Y22" s="18"/>
      <c r="Z22" s="18"/>
      <c r="AD22" s="18"/>
      <c r="AE22" s="18"/>
      <c r="AF22" s="18"/>
      <c r="AG22" s="18"/>
      <c r="AH22" s="18"/>
      <c r="AI22" s="18"/>
      <c r="AJ22" s="1"/>
      <c r="AK22" s="1"/>
      <c r="AL22" s="1"/>
      <c r="AM22" s="12"/>
      <c r="AN22" s="3"/>
      <c r="AO22" s="3"/>
      <c r="AP22" s="3"/>
      <c r="AQ22" s="1"/>
      <c r="AR22" s="1"/>
      <c r="AS22" s="12"/>
      <c r="AT22" s="1"/>
      <c r="AU22" s="1"/>
      <c r="AV22" s="1"/>
    </row>
    <row r="23" spans="1:49" s="2" customFormat="1" hidden="1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4"/>
      <c r="AK23" s="4"/>
      <c r="AL23" s="4"/>
      <c r="AM23" s="13"/>
      <c r="AN23" s="5"/>
      <c r="AO23" s="5"/>
      <c r="AP23" s="5"/>
      <c r="AQ23" s="4"/>
      <c r="AR23" s="4"/>
      <c r="AS23" s="13"/>
      <c r="AT23" s="4"/>
      <c r="AU23" s="4"/>
      <c r="AV23" s="6"/>
      <c r="AW23" s="10"/>
    </row>
    <row r="24" spans="1:49" hidden="1" x14ac:dyDescent="0.25"/>
    <row r="25" spans="1:49" hidden="1" x14ac:dyDescent="0.25">
      <c r="A25" s="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</row>
    <row r="26" spans="1:49" hidden="1" x14ac:dyDescent="0.25">
      <c r="X26" s="18"/>
      <c r="Y26" s="18"/>
      <c r="Z26" s="18"/>
      <c r="AD26" s="18"/>
      <c r="AE26" s="18"/>
      <c r="AF26" s="18"/>
      <c r="AG26" s="18"/>
      <c r="AH26" s="18"/>
      <c r="AI26" s="18"/>
      <c r="AJ26" s="1"/>
      <c r="AK26" s="1"/>
      <c r="AL26" s="1"/>
      <c r="AM26" s="12"/>
      <c r="AN26" s="3"/>
      <c r="AO26" s="3"/>
      <c r="AP26" s="3"/>
      <c r="AQ26" s="1"/>
      <c r="AR26" s="1"/>
      <c r="AS26" s="12"/>
      <c r="AT26" s="1"/>
      <c r="AU26" s="1"/>
      <c r="AV26" s="1"/>
    </row>
    <row r="27" spans="1:49" hidden="1" x14ac:dyDescent="0.25">
      <c r="A27" s="2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4"/>
      <c r="AK27" s="4"/>
      <c r="AL27" s="4"/>
      <c r="AM27" s="13"/>
      <c r="AN27" s="5"/>
      <c r="AO27" s="5"/>
      <c r="AP27" s="5"/>
      <c r="AQ27" s="4"/>
      <c r="AR27" s="4"/>
      <c r="AS27" s="13"/>
      <c r="AT27" s="4"/>
      <c r="AU27" s="4"/>
      <c r="AV27" s="6"/>
    </row>
    <row r="29" spans="1:49" x14ac:dyDescent="0.25">
      <c r="A29" s="2" t="s">
        <v>135</v>
      </c>
      <c r="B29" s="10" t="s">
        <v>34</v>
      </c>
      <c r="C29" s="10" t="s">
        <v>35</v>
      </c>
      <c r="D29" s="10" t="s">
        <v>36</v>
      </c>
      <c r="E29" s="10" t="s">
        <v>8</v>
      </c>
      <c r="F29" s="10" t="s">
        <v>10</v>
      </c>
      <c r="G29" s="10" t="s">
        <v>11</v>
      </c>
      <c r="H29" s="10" t="s">
        <v>12</v>
      </c>
      <c r="I29" s="10" t="s">
        <v>18</v>
      </c>
      <c r="J29" s="10" t="s">
        <v>19</v>
      </c>
      <c r="K29" s="10" t="s">
        <v>9</v>
      </c>
      <c r="L29" s="10" t="s">
        <v>22</v>
      </c>
      <c r="M29" s="10" t="s">
        <v>23</v>
      </c>
      <c r="N29" s="10" t="s">
        <v>75</v>
      </c>
      <c r="O29" s="10" t="s">
        <v>20</v>
      </c>
      <c r="P29" s="10" t="s">
        <v>21</v>
      </c>
      <c r="Q29" s="10" t="s">
        <v>74</v>
      </c>
      <c r="R29" s="10" t="s">
        <v>27</v>
      </c>
      <c r="S29" s="10" t="s">
        <v>28</v>
      </c>
      <c r="T29" s="10" t="s">
        <v>39</v>
      </c>
      <c r="U29" s="10" t="s">
        <v>174</v>
      </c>
      <c r="V29" s="10" t="s">
        <v>175</v>
      </c>
      <c r="W29" s="10" t="s">
        <v>176</v>
      </c>
      <c r="X29" s="10" t="s">
        <v>29</v>
      </c>
      <c r="Y29" s="10" t="s">
        <v>4</v>
      </c>
      <c r="Z29" s="10" t="s">
        <v>13</v>
      </c>
      <c r="AA29" s="10" t="s">
        <v>37</v>
      </c>
      <c r="AB29" s="10" t="s">
        <v>53</v>
      </c>
      <c r="AC29" s="10" t="s">
        <v>38</v>
      </c>
      <c r="AD29" s="10" t="s">
        <v>24</v>
      </c>
      <c r="AE29" s="10" t="s">
        <v>25</v>
      </c>
      <c r="AF29" s="10" t="s">
        <v>76</v>
      </c>
      <c r="AG29" s="10" t="s">
        <v>26</v>
      </c>
      <c r="AH29" s="10" t="s">
        <v>30</v>
      </c>
      <c r="AI29" s="10" t="s">
        <v>52</v>
      </c>
      <c r="AJ29" s="2" t="s">
        <v>41</v>
      </c>
      <c r="AK29" s="2" t="s">
        <v>42</v>
      </c>
      <c r="AL29" s="2" t="s">
        <v>45</v>
      </c>
      <c r="AM29" s="2" t="s">
        <v>17</v>
      </c>
      <c r="AN29" s="2" t="s">
        <v>44</v>
      </c>
      <c r="AO29" s="2" t="s">
        <v>43</v>
      </c>
      <c r="AP29" s="2" t="s">
        <v>40</v>
      </c>
      <c r="AQ29" s="2" t="s">
        <v>55</v>
      </c>
      <c r="AR29" s="2" t="s">
        <v>48</v>
      </c>
      <c r="AS29" s="2" t="s">
        <v>51</v>
      </c>
      <c r="AT29" s="2" t="s">
        <v>49</v>
      </c>
      <c r="AU29" s="2" t="s">
        <v>50</v>
      </c>
      <c r="AV29" s="2" t="s">
        <v>54</v>
      </c>
    </row>
    <row r="30" spans="1:49" x14ac:dyDescent="0.25">
      <c r="A30" t="s">
        <v>166</v>
      </c>
      <c r="B30" s="7">
        <v>2</v>
      </c>
      <c r="C30" s="7">
        <v>1</v>
      </c>
      <c r="F30" s="7">
        <v>1</v>
      </c>
      <c r="H30" s="7">
        <v>5</v>
      </c>
      <c r="I30" s="7">
        <v>4</v>
      </c>
      <c r="L30" s="7">
        <v>2</v>
      </c>
      <c r="M30" s="7">
        <v>1</v>
      </c>
      <c r="P30" s="7">
        <v>2</v>
      </c>
      <c r="Q30" s="7">
        <v>1</v>
      </c>
      <c r="R30" s="7">
        <v>4</v>
      </c>
      <c r="U30" s="7">
        <v>1</v>
      </c>
      <c r="X30" s="18">
        <f>B30+C30+D30+E30</f>
        <v>3</v>
      </c>
      <c r="Y30" s="18">
        <f>X30+H30+I30+L30+M30+N30</f>
        <v>15</v>
      </c>
      <c r="Z30" s="18">
        <f>X30+F30+G30+H30+I30+L30+M30+K30+N30</f>
        <v>16</v>
      </c>
      <c r="AA30" s="7">
        <v>46</v>
      </c>
      <c r="AB30" s="7">
        <v>5</v>
      </c>
      <c r="AC30" s="7">
        <v>3</v>
      </c>
      <c r="AD30" s="18">
        <f>L30+O30+R30</f>
        <v>6</v>
      </c>
      <c r="AE30" s="18">
        <f>M30+P30+S30</f>
        <v>3</v>
      </c>
      <c r="AF30" s="18">
        <f t="shared" ref="AF30:AF31" si="35">N30+Q30</f>
        <v>1</v>
      </c>
      <c r="AG30" s="18">
        <f>X30+I30+L30+M30</f>
        <v>10</v>
      </c>
      <c r="AH30" s="18">
        <f>B30+2*C30+3*D30+4*E30</f>
        <v>4</v>
      </c>
      <c r="AI30" s="18">
        <f>AH30+F30+G30+I30+J30</f>
        <v>9</v>
      </c>
      <c r="AJ30" s="1">
        <f>X30/Y30</f>
        <v>0.2</v>
      </c>
      <c r="AK30" s="1">
        <f>(X30+F30+G30)/Z30</f>
        <v>0.25</v>
      </c>
      <c r="AL30" s="1">
        <f>AH30/Y30</f>
        <v>0.26666666666666666</v>
      </c>
      <c r="AM30" s="12">
        <f>AK30+AL30</f>
        <v>0.51666666666666661</v>
      </c>
      <c r="AN30" s="3">
        <f>H30/Z30</f>
        <v>0.3125</v>
      </c>
      <c r="AO30" s="3">
        <f>(F30+G30)/Z30</f>
        <v>6.25E-2</v>
      </c>
      <c r="AP30" s="3">
        <f>AG30/Z30</f>
        <v>0.625</v>
      </c>
      <c r="AQ30" s="1">
        <f>(L30+M30)/AG30</f>
        <v>0.3</v>
      </c>
      <c r="AR30" s="1">
        <f>(L30+M30+I30)/AG30</f>
        <v>0.7</v>
      </c>
      <c r="AS30" s="12">
        <f>(X30+I30)/AG30</f>
        <v>0.7</v>
      </c>
      <c r="AT30" s="1">
        <f>X30/AG30</f>
        <v>0.3</v>
      </c>
      <c r="AU30" s="1">
        <f>AL30-AJ30</f>
        <v>6.6666666666666652E-2</v>
      </c>
      <c r="AV30" s="1">
        <f>AA30/Z30</f>
        <v>2.875</v>
      </c>
    </row>
    <row r="31" spans="1:49" x14ac:dyDescent="0.25">
      <c r="A31" t="s">
        <v>156</v>
      </c>
      <c r="I31" s="7">
        <v>1</v>
      </c>
      <c r="L31" s="7">
        <v>3</v>
      </c>
      <c r="R31" s="7">
        <v>1</v>
      </c>
      <c r="X31" s="18">
        <f>B31+C31+D31+E31</f>
        <v>0</v>
      </c>
      <c r="Y31" s="18">
        <f>X31+H31+I31+L31+M31</f>
        <v>4</v>
      </c>
      <c r="Z31" s="18">
        <f>X31+F31+G31+H31+I31+L31+M31+K31+N31</f>
        <v>4</v>
      </c>
      <c r="AA31" s="7">
        <v>10</v>
      </c>
      <c r="AB31" s="7">
        <v>0</v>
      </c>
      <c r="AC31" s="7">
        <v>1</v>
      </c>
      <c r="AD31" s="18">
        <f>L31+O31+R31</f>
        <v>4</v>
      </c>
      <c r="AE31" s="18">
        <f>M31+P31+S31</f>
        <v>0</v>
      </c>
      <c r="AF31" s="18">
        <f t="shared" si="35"/>
        <v>0</v>
      </c>
      <c r="AG31" s="18">
        <f>X31+I31+L31+M31</f>
        <v>4</v>
      </c>
      <c r="AH31" s="18">
        <f>B31+2*C31+3*D31+4*E31</f>
        <v>0</v>
      </c>
      <c r="AI31" s="18">
        <f>AH31+F31+G31+I31+J31</f>
        <v>1</v>
      </c>
      <c r="AJ31" s="1">
        <f>X31/Y31</f>
        <v>0</v>
      </c>
      <c r="AK31" s="1">
        <f>(X31+F31+G31)/Z31</f>
        <v>0</v>
      </c>
      <c r="AL31" s="1">
        <f>AH31/Y31</f>
        <v>0</v>
      </c>
      <c r="AM31" s="12">
        <f>AK31+AL31</f>
        <v>0</v>
      </c>
      <c r="AN31" s="3">
        <f>H31/Z31</f>
        <v>0</v>
      </c>
      <c r="AO31" s="3">
        <f>(F31+G31)/Z31</f>
        <v>0</v>
      </c>
      <c r="AP31" s="3">
        <f>AG31/Z31</f>
        <v>1</v>
      </c>
      <c r="AQ31" s="1">
        <f>(L31+M31)/AG31</f>
        <v>0.75</v>
      </c>
      <c r="AR31" s="1">
        <f>(L31+M31+I31)/AG31</f>
        <v>1</v>
      </c>
      <c r="AS31" s="12">
        <f>(X31+I31)/AG31</f>
        <v>0.25</v>
      </c>
      <c r="AT31" s="1">
        <f>X31/AG31</f>
        <v>0</v>
      </c>
      <c r="AU31" s="1">
        <f>AL31-AJ31</f>
        <v>0</v>
      </c>
      <c r="AV31" s="1">
        <f>AA31/Z31</f>
        <v>2.5</v>
      </c>
    </row>
    <row r="32" spans="1:49" x14ac:dyDescent="0.25">
      <c r="A32" s="2" t="s">
        <v>32</v>
      </c>
      <c r="B32" s="10">
        <f>SUM(B30:B31)</f>
        <v>2</v>
      </c>
      <c r="C32" s="10">
        <f t="shared" ref="C32:AI32" si="36">SUM(C30:C31)</f>
        <v>1</v>
      </c>
      <c r="D32" s="10">
        <f t="shared" si="36"/>
        <v>0</v>
      </c>
      <c r="E32" s="10">
        <f t="shared" si="36"/>
        <v>0</v>
      </c>
      <c r="F32" s="10">
        <f t="shared" si="36"/>
        <v>1</v>
      </c>
      <c r="G32" s="10">
        <f t="shared" si="36"/>
        <v>0</v>
      </c>
      <c r="H32" s="10">
        <f t="shared" si="36"/>
        <v>5</v>
      </c>
      <c r="I32" s="10">
        <f t="shared" si="36"/>
        <v>5</v>
      </c>
      <c r="J32" s="10">
        <f t="shared" si="36"/>
        <v>0</v>
      </c>
      <c r="K32" s="10">
        <f t="shared" si="36"/>
        <v>0</v>
      </c>
      <c r="L32" s="10">
        <f t="shared" si="36"/>
        <v>5</v>
      </c>
      <c r="M32" s="10">
        <f t="shared" si="36"/>
        <v>1</v>
      </c>
      <c r="N32" s="10">
        <f t="shared" si="36"/>
        <v>0</v>
      </c>
      <c r="O32" s="10">
        <f t="shared" si="36"/>
        <v>0</v>
      </c>
      <c r="P32" s="10">
        <f t="shared" si="36"/>
        <v>2</v>
      </c>
      <c r="Q32" s="10">
        <f t="shared" si="36"/>
        <v>1</v>
      </c>
      <c r="R32" s="10">
        <f t="shared" si="36"/>
        <v>5</v>
      </c>
      <c r="S32" s="10">
        <f t="shared" si="36"/>
        <v>0</v>
      </c>
      <c r="T32" s="10">
        <f t="shared" si="36"/>
        <v>0</v>
      </c>
      <c r="U32" s="10">
        <f t="shared" si="36"/>
        <v>1</v>
      </c>
      <c r="V32" s="10">
        <f t="shared" si="36"/>
        <v>0</v>
      </c>
      <c r="W32" s="10">
        <f t="shared" si="36"/>
        <v>0</v>
      </c>
      <c r="X32" s="10">
        <f t="shared" si="36"/>
        <v>3</v>
      </c>
      <c r="Y32" s="10">
        <f t="shared" si="36"/>
        <v>19</v>
      </c>
      <c r="Z32" s="10">
        <f t="shared" si="36"/>
        <v>20</v>
      </c>
      <c r="AA32" s="10">
        <f t="shared" si="36"/>
        <v>56</v>
      </c>
      <c r="AB32" s="10">
        <f t="shared" si="36"/>
        <v>5</v>
      </c>
      <c r="AC32" s="10">
        <f t="shared" si="36"/>
        <v>4</v>
      </c>
      <c r="AD32" s="10">
        <f t="shared" si="36"/>
        <v>10</v>
      </c>
      <c r="AE32" s="10">
        <f t="shared" si="36"/>
        <v>3</v>
      </c>
      <c r="AF32" s="10">
        <f t="shared" si="36"/>
        <v>1</v>
      </c>
      <c r="AG32" s="10">
        <f t="shared" si="36"/>
        <v>14</v>
      </c>
      <c r="AH32" s="10">
        <f t="shared" si="36"/>
        <v>4</v>
      </c>
      <c r="AI32" s="10">
        <f t="shared" si="36"/>
        <v>10</v>
      </c>
      <c r="AJ32" s="4">
        <f>X32/Y32</f>
        <v>0.15789473684210525</v>
      </c>
      <c r="AK32" s="4">
        <f>(X32+F32+G32)/Z32</f>
        <v>0.2</v>
      </c>
      <c r="AL32" s="4">
        <f>AH32/Y32</f>
        <v>0.21052631578947367</v>
      </c>
      <c r="AM32" s="13">
        <f>AK32+AL32</f>
        <v>0.41052631578947368</v>
      </c>
      <c r="AN32" s="5">
        <f>H32/Z32</f>
        <v>0.25</v>
      </c>
      <c r="AO32" s="5">
        <f>(F32+G32)/Z32</f>
        <v>0.05</v>
      </c>
      <c r="AP32" s="5">
        <f>AG32/Z32</f>
        <v>0.7</v>
      </c>
      <c r="AQ32" s="4">
        <f>(L32+M32)/AG32</f>
        <v>0.42857142857142855</v>
      </c>
      <c r="AR32" s="4">
        <f>(L32+M32+I32)/AG32</f>
        <v>0.7857142857142857</v>
      </c>
      <c r="AS32" s="13">
        <f>(X32+I32)/AG32</f>
        <v>0.5714285714285714</v>
      </c>
      <c r="AT32" s="4">
        <f>X32/AG32</f>
        <v>0.21428571428571427</v>
      </c>
      <c r="AU32" s="4">
        <f>AL32-AJ32</f>
        <v>5.2631578947368418E-2</v>
      </c>
      <c r="AV32" s="6">
        <f>AA32/Z32</f>
        <v>2.8</v>
      </c>
    </row>
    <row r="34" spans="1:48" x14ac:dyDescent="0.25">
      <c r="A34" s="2" t="s">
        <v>136</v>
      </c>
      <c r="B34" s="10" t="s">
        <v>34</v>
      </c>
      <c r="C34" s="10" t="s">
        <v>35</v>
      </c>
      <c r="D34" s="10" t="s">
        <v>36</v>
      </c>
      <c r="E34" s="10" t="s">
        <v>8</v>
      </c>
      <c r="F34" s="10" t="s">
        <v>10</v>
      </c>
      <c r="G34" s="10" t="s">
        <v>11</v>
      </c>
      <c r="H34" s="10" t="s">
        <v>12</v>
      </c>
      <c r="I34" s="10" t="s">
        <v>18</v>
      </c>
      <c r="J34" s="10" t="s">
        <v>19</v>
      </c>
      <c r="K34" s="10" t="s">
        <v>9</v>
      </c>
      <c r="L34" s="10" t="s">
        <v>22</v>
      </c>
      <c r="M34" s="10" t="s">
        <v>23</v>
      </c>
      <c r="N34" s="10" t="s">
        <v>75</v>
      </c>
      <c r="O34" s="10" t="s">
        <v>20</v>
      </c>
      <c r="P34" s="10" t="s">
        <v>21</v>
      </c>
      <c r="Q34" s="10" t="s">
        <v>74</v>
      </c>
      <c r="R34" s="10" t="s">
        <v>27</v>
      </c>
      <c r="S34" s="10" t="s">
        <v>28</v>
      </c>
      <c r="T34" s="10" t="s">
        <v>39</v>
      </c>
      <c r="U34" s="10" t="s">
        <v>174</v>
      </c>
      <c r="V34" s="10" t="s">
        <v>175</v>
      </c>
      <c r="W34" s="10" t="s">
        <v>176</v>
      </c>
      <c r="X34" s="10" t="s">
        <v>29</v>
      </c>
      <c r="Y34" s="10" t="s">
        <v>4</v>
      </c>
      <c r="Z34" s="10" t="s">
        <v>13</v>
      </c>
      <c r="AA34" s="10" t="s">
        <v>37</v>
      </c>
      <c r="AB34" s="10" t="s">
        <v>53</v>
      </c>
      <c r="AC34" s="10" t="s">
        <v>38</v>
      </c>
      <c r="AD34" s="10" t="s">
        <v>24</v>
      </c>
      <c r="AE34" s="10" t="s">
        <v>25</v>
      </c>
      <c r="AF34" s="10" t="s">
        <v>76</v>
      </c>
      <c r="AG34" s="10" t="s">
        <v>26</v>
      </c>
      <c r="AH34" s="10" t="s">
        <v>30</v>
      </c>
      <c r="AI34" s="10" t="s">
        <v>52</v>
      </c>
      <c r="AJ34" s="2" t="s">
        <v>41</v>
      </c>
      <c r="AK34" s="2" t="s">
        <v>42</v>
      </c>
      <c r="AL34" s="2" t="s">
        <v>45</v>
      </c>
      <c r="AM34" s="2" t="s">
        <v>17</v>
      </c>
      <c r="AN34" s="2" t="s">
        <v>44</v>
      </c>
      <c r="AO34" s="2" t="s">
        <v>43</v>
      </c>
      <c r="AP34" s="2" t="s">
        <v>40</v>
      </c>
      <c r="AQ34" s="2" t="s">
        <v>55</v>
      </c>
      <c r="AR34" s="2" t="s">
        <v>48</v>
      </c>
      <c r="AS34" s="2" t="s">
        <v>51</v>
      </c>
      <c r="AT34" s="2" t="s">
        <v>49</v>
      </c>
      <c r="AU34" s="2" t="s">
        <v>50</v>
      </c>
      <c r="AV34" s="2" t="s">
        <v>54</v>
      </c>
    </row>
    <row r="35" spans="1:48" x14ac:dyDescent="0.25">
      <c r="A35" t="s">
        <v>164</v>
      </c>
      <c r="B35" s="7">
        <v>1</v>
      </c>
      <c r="F35" s="7">
        <v>2</v>
      </c>
      <c r="H35" s="7">
        <v>5</v>
      </c>
      <c r="I35" s="7">
        <v>1</v>
      </c>
      <c r="L35" s="7">
        <v>1</v>
      </c>
      <c r="O35" s="7">
        <v>1</v>
      </c>
      <c r="U35" s="7">
        <v>1</v>
      </c>
      <c r="V35" s="7">
        <v>2</v>
      </c>
      <c r="X35" s="18">
        <f>B35+C35+D35+E35</f>
        <v>1</v>
      </c>
      <c r="Y35" s="18">
        <f>X35+H35+I35+L35+M35</f>
        <v>8</v>
      </c>
      <c r="Z35" s="18">
        <f>X35+F35+G35+H35+I35+L35+M35+K35+N35</f>
        <v>10</v>
      </c>
      <c r="AA35" s="7">
        <v>40</v>
      </c>
      <c r="AB35" s="7">
        <v>0</v>
      </c>
      <c r="AC35" s="7">
        <v>3</v>
      </c>
      <c r="AD35" s="18">
        <f t="shared" ref="AD35:AE36" si="37">L35+O35+R35</f>
        <v>2</v>
      </c>
      <c r="AE35" s="18">
        <f t="shared" si="37"/>
        <v>0</v>
      </c>
      <c r="AF35" s="18">
        <f t="shared" ref="AF35:AF36" si="38">N35+Q35</f>
        <v>0</v>
      </c>
      <c r="AG35" s="18">
        <f>X35+I35+L35+M35</f>
        <v>3</v>
      </c>
      <c r="AH35" s="18">
        <f>B35+2*C35+3*D35+4*E35</f>
        <v>1</v>
      </c>
      <c r="AI35" s="18">
        <f>AH35+F35+G35+I35+J35</f>
        <v>4</v>
      </c>
      <c r="AJ35" s="1">
        <f>X35/Y35</f>
        <v>0.125</v>
      </c>
      <c r="AK35" s="1">
        <f>(X35+F35+G35)/Z35</f>
        <v>0.3</v>
      </c>
      <c r="AL35" s="1">
        <f>AH35/Y35</f>
        <v>0.125</v>
      </c>
      <c r="AM35" s="12">
        <f>AK35+AL35</f>
        <v>0.42499999999999999</v>
      </c>
      <c r="AN35" s="3">
        <f>H35/Z35</f>
        <v>0.5</v>
      </c>
      <c r="AO35" s="3">
        <f>(F35+G35)/Z35</f>
        <v>0.2</v>
      </c>
      <c r="AP35" s="3">
        <f>AG35/Z35</f>
        <v>0.3</v>
      </c>
      <c r="AQ35" s="1">
        <f>(L35+M35)/AG35</f>
        <v>0.33333333333333331</v>
      </c>
      <c r="AR35" s="1">
        <f>(L35+M35+I35)/AG35</f>
        <v>0.66666666666666663</v>
      </c>
      <c r="AS35" s="12">
        <f>(X35+I35)/AG35</f>
        <v>0.66666666666666663</v>
      </c>
      <c r="AT35" s="1">
        <f>X35/AG35</f>
        <v>0.33333333333333331</v>
      </c>
      <c r="AU35" s="1">
        <f>AL35-AJ35</f>
        <v>0</v>
      </c>
      <c r="AV35" s="1">
        <f>AA35/Z35</f>
        <v>4</v>
      </c>
    </row>
    <row r="36" spans="1:48" x14ac:dyDescent="0.25">
      <c r="A36" t="s">
        <v>166</v>
      </c>
      <c r="B36" s="7">
        <v>1</v>
      </c>
      <c r="F36" s="7">
        <v>1</v>
      </c>
      <c r="H36" s="7">
        <v>1</v>
      </c>
      <c r="I36" s="7">
        <v>1</v>
      </c>
      <c r="O36" s="7">
        <v>1</v>
      </c>
      <c r="V36" s="7">
        <v>1</v>
      </c>
      <c r="W36" s="7">
        <v>1</v>
      </c>
      <c r="X36" s="18">
        <f>B36+C36+D36+E36</f>
        <v>1</v>
      </c>
      <c r="Y36" s="18">
        <f>X36+H36+I36+L36+M36</f>
        <v>3</v>
      </c>
      <c r="Z36" s="18">
        <f>X36+F36+G36+H36+I36+L36+M36+K36+N36</f>
        <v>4</v>
      </c>
      <c r="AA36" s="7">
        <v>19</v>
      </c>
      <c r="AB36" s="7">
        <v>1</v>
      </c>
      <c r="AC36" s="7">
        <v>1</v>
      </c>
      <c r="AD36" s="18">
        <f t="shared" si="37"/>
        <v>1</v>
      </c>
      <c r="AE36" s="18">
        <f t="shared" si="37"/>
        <v>0</v>
      </c>
      <c r="AF36" s="18">
        <f t="shared" si="38"/>
        <v>0</v>
      </c>
      <c r="AG36" s="18">
        <f>X36+I36+L36+M36</f>
        <v>2</v>
      </c>
      <c r="AH36" s="18">
        <f>B36+2*C36+3*D36+4*E36</f>
        <v>1</v>
      </c>
      <c r="AI36" s="18">
        <f>AH36+F36+G36+I36+J36</f>
        <v>3</v>
      </c>
      <c r="AJ36" s="1">
        <f>X36/Y36</f>
        <v>0.33333333333333331</v>
      </c>
      <c r="AK36" s="1">
        <f>(X36+F36+G36)/Z36</f>
        <v>0.5</v>
      </c>
      <c r="AL36" s="1">
        <f>AH36/Y36</f>
        <v>0.33333333333333331</v>
      </c>
      <c r="AM36" s="45">
        <f>AK36+AL36</f>
        <v>0.83333333333333326</v>
      </c>
      <c r="AN36" s="46">
        <f>H36/Z36</f>
        <v>0.25</v>
      </c>
      <c r="AO36" s="46">
        <f>(F36+G36)/Z36</f>
        <v>0.25</v>
      </c>
      <c r="AP36" s="46">
        <f>AG36/Z36</f>
        <v>0.5</v>
      </c>
      <c r="AQ36" s="1">
        <f>(L36+M36)/AG36</f>
        <v>0</v>
      </c>
      <c r="AR36" s="1">
        <f>(L36+M36+I36)/AG36</f>
        <v>0.5</v>
      </c>
      <c r="AS36" s="45">
        <f>(X36+I36)/AG36</f>
        <v>1</v>
      </c>
      <c r="AT36" s="1">
        <f>X36/AG36</f>
        <v>0.5</v>
      </c>
      <c r="AU36" s="1">
        <f>AL36-AJ36</f>
        <v>0</v>
      </c>
      <c r="AV36" s="1">
        <f>AA36/Z36</f>
        <v>4.75</v>
      </c>
    </row>
    <row r="37" spans="1:48" x14ac:dyDescent="0.25">
      <c r="A37" s="2" t="s">
        <v>32</v>
      </c>
      <c r="B37" s="10">
        <f t="shared" ref="B37:U37" si="39">SUM(B35:B36)</f>
        <v>2</v>
      </c>
      <c r="C37" s="10">
        <f t="shared" si="39"/>
        <v>0</v>
      </c>
      <c r="D37" s="10">
        <f t="shared" si="39"/>
        <v>0</v>
      </c>
      <c r="E37" s="10">
        <f t="shared" si="39"/>
        <v>0</v>
      </c>
      <c r="F37" s="10">
        <f t="shared" si="39"/>
        <v>3</v>
      </c>
      <c r="G37" s="10">
        <f t="shared" si="39"/>
        <v>0</v>
      </c>
      <c r="H37" s="10">
        <f t="shared" si="39"/>
        <v>6</v>
      </c>
      <c r="I37" s="10">
        <f t="shared" si="39"/>
        <v>2</v>
      </c>
      <c r="J37" s="10">
        <f t="shared" si="39"/>
        <v>0</v>
      </c>
      <c r="K37" s="10">
        <f t="shared" si="39"/>
        <v>0</v>
      </c>
      <c r="L37" s="10">
        <f t="shared" si="39"/>
        <v>1</v>
      </c>
      <c r="M37" s="10">
        <f t="shared" si="39"/>
        <v>0</v>
      </c>
      <c r="N37" s="10">
        <f t="shared" si="39"/>
        <v>0</v>
      </c>
      <c r="O37" s="10">
        <f t="shared" si="39"/>
        <v>2</v>
      </c>
      <c r="P37" s="10">
        <f t="shared" si="39"/>
        <v>0</v>
      </c>
      <c r="Q37" s="10">
        <f t="shared" si="39"/>
        <v>0</v>
      </c>
      <c r="R37" s="10">
        <f t="shared" si="39"/>
        <v>0</v>
      </c>
      <c r="S37" s="10">
        <f t="shared" si="39"/>
        <v>0</v>
      </c>
      <c r="T37" s="10">
        <f t="shared" si="39"/>
        <v>0</v>
      </c>
      <c r="U37" s="10">
        <f t="shared" si="39"/>
        <v>1</v>
      </c>
      <c r="V37" s="10">
        <f t="shared" ref="V37:W37" si="40">SUM(V35:V36)</f>
        <v>3</v>
      </c>
      <c r="W37" s="10">
        <f t="shared" si="40"/>
        <v>1</v>
      </c>
      <c r="X37" s="10">
        <f t="shared" ref="X37:AE37" si="41">SUM(X35:X36)</f>
        <v>2</v>
      </c>
      <c r="Y37" s="10">
        <f t="shared" si="41"/>
        <v>11</v>
      </c>
      <c r="Z37" s="10">
        <f t="shared" si="41"/>
        <v>14</v>
      </c>
      <c r="AA37" s="10">
        <f t="shared" si="41"/>
        <v>59</v>
      </c>
      <c r="AB37" s="10">
        <f t="shared" si="41"/>
        <v>1</v>
      </c>
      <c r="AC37" s="10">
        <f t="shared" si="41"/>
        <v>4</v>
      </c>
      <c r="AD37" s="10">
        <f t="shared" si="41"/>
        <v>3</v>
      </c>
      <c r="AE37" s="10">
        <f t="shared" si="41"/>
        <v>0</v>
      </c>
      <c r="AF37" s="10">
        <f t="shared" ref="AF37" si="42">SUM(AF35:AF36)</f>
        <v>0</v>
      </c>
      <c r="AG37" s="10">
        <f>SUM(AG35:AG36)</f>
        <v>5</v>
      </c>
      <c r="AH37" s="10">
        <f>B37+2*C37+3*D37+4*E37</f>
        <v>2</v>
      </c>
      <c r="AI37" s="10">
        <f>AH37+F37+G37+I37+J37</f>
        <v>7</v>
      </c>
      <c r="AJ37" s="4">
        <f>X37/Y37</f>
        <v>0.18181818181818182</v>
      </c>
      <c r="AK37" s="4">
        <f>(X37+F37+G37)/Z37</f>
        <v>0.35714285714285715</v>
      </c>
      <c r="AL37" s="4">
        <f>AH37/Y37</f>
        <v>0.18181818181818182</v>
      </c>
      <c r="AM37" s="13">
        <f>AK37+AL37</f>
        <v>0.53896103896103897</v>
      </c>
      <c r="AN37" s="5">
        <f>H37/Z37</f>
        <v>0.42857142857142855</v>
      </c>
      <c r="AO37" s="5">
        <f>(F37+G37)/Z37</f>
        <v>0.21428571428571427</v>
      </c>
      <c r="AP37" s="5">
        <f>AG37/Z37</f>
        <v>0.35714285714285715</v>
      </c>
      <c r="AQ37" s="4">
        <f>(L37+M37)/AG37</f>
        <v>0.2</v>
      </c>
      <c r="AR37" s="4">
        <f>(L37+M37+I37)/AG37</f>
        <v>0.6</v>
      </c>
      <c r="AS37" s="13">
        <f>(X37+I37)/AG37</f>
        <v>0.8</v>
      </c>
      <c r="AT37" s="4">
        <f>X37/AG37</f>
        <v>0.4</v>
      </c>
      <c r="AU37" s="4">
        <f>AL37-AJ37</f>
        <v>0</v>
      </c>
      <c r="AV37" s="6">
        <f>AA37/Z37</f>
        <v>4.2142857142857144</v>
      </c>
    </row>
    <row r="39" spans="1:48" x14ac:dyDescent="0.25">
      <c r="A39" s="2" t="s">
        <v>137</v>
      </c>
      <c r="B39" s="10" t="s">
        <v>34</v>
      </c>
      <c r="C39" s="10" t="s">
        <v>35</v>
      </c>
      <c r="D39" s="10" t="s">
        <v>36</v>
      </c>
      <c r="E39" s="10" t="s">
        <v>8</v>
      </c>
      <c r="F39" s="10" t="s">
        <v>10</v>
      </c>
      <c r="G39" s="10" t="s">
        <v>11</v>
      </c>
      <c r="H39" s="10" t="s">
        <v>12</v>
      </c>
      <c r="I39" s="10" t="s">
        <v>18</v>
      </c>
      <c r="J39" s="10" t="s">
        <v>19</v>
      </c>
      <c r="K39" s="10" t="s">
        <v>9</v>
      </c>
      <c r="L39" s="10" t="s">
        <v>22</v>
      </c>
      <c r="M39" s="10" t="s">
        <v>23</v>
      </c>
      <c r="N39" s="10" t="s">
        <v>75</v>
      </c>
      <c r="O39" s="10" t="s">
        <v>20</v>
      </c>
      <c r="P39" s="10" t="s">
        <v>21</v>
      </c>
      <c r="Q39" s="10" t="s">
        <v>74</v>
      </c>
      <c r="R39" s="10" t="s">
        <v>27</v>
      </c>
      <c r="S39" s="10" t="s">
        <v>28</v>
      </c>
      <c r="T39" s="10" t="s">
        <v>39</v>
      </c>
      <c r="U39" s="10" t="s">
        <v>174</v>
      </c>
      <c r="V39" s="10" t="s">
        <v>175</v>
      </c>
      <c r="W39" s="10" t="s">
        <v>176</v>
      </c>
      <c r="X39" s="10" t="s">
        <v>29</v>
      </c>
      <c r="Y39" s="10" t="s">
        <v>4</v>
      </c>
      <c r="Z39" s="10" t="s">
        <v>13</v>
      </c>
      <c r="AA39" s="10" t="s">
        <v>37</v>
      </c>
      <c r="AB39" s="10" t="s">
        <v>53</v>
      </c>
      <c r="AC39" s="10" t="s">
        <v>38</v>
      </c>
      <c r="AD39" s="10" t="s">
        <v>24</v>
      </c>
      <c r="AE39" s="10" t="s">
        <v>25</v>
      </c>
      <c r="AF39" s="10" t="s">
        <v>76</v>
      </c>
      <c r="AG39" s="10" t="s">
        <v>26</v>
      </c>
      <c r="AH39" s="10" t="s">
        <v>30</v>
      </c>
      <c r="AI39" s="10" t="s">
        <v>52</v>
      </c>
      <c r="AJ39" s="2" t="s">
        <v>41</v>
      </c>
      <c r="AK39" s="2" t="s">
        <v>42</v>
      </c>
      <c r="AL39" s="2" t="s">
        <v>45</v>
      </c>
      <c r="AM39" s="2" t="s">
        <v>17</v>
      </c>
      <c r="AN39" s="2" t="s">
        <v>44</v>
      </c>
      <c r="AO39" s="2" t="s">
        <v>43</v>
      </c>
      <c r="AP39" s="2" t="s">
        <v>40</v>
      </c>
      <c r="AQ39" s="2" t="s">
        <v>55</v>
      </c>
      <c r="AR39" s="2" t="s">
        <v>48</v>
      </c>
      <c r="AS39" s="2" t="s">
        <v>51</v>
      </c>
      <c r="AT39" s="2" t="s">
        <v>49</v>
      </c>
      <c r="AU39" s="2" t="s">
        <v>50</v>
      </c>
      <c r="AV39" s="2" t="s">
        <v>54</v>
      </c>
    </row>
    <row r="40" spans="1:48" x14ac:dyDescent="0.25">
      <c r="A40" t="s">
        <v>157</v>
      </c>
      <c r="B40" s="7">
        <v>4</v>
      </c>
      <c r="L40" s="7">
        <v>3</v>
      </c>
      <c r="M40" s="7">
        <v>5</v>
      </c>
      <c r="O40" s="7">
        <v>2</v>
      </c>
      <c r="P40" s="7">
        <v>2</v>
      </c>
      <c r="U40" s="7">
        <v>1</v>
      </c>
      <c r="X40" s="18">
        <f>B40+C40+D40+E40</f>
        <v>4</v>
      </c>
      <c r="Y40" s="18">
        <f>X40+H40+I40+L40+M40+N40</f>
        <v>12</v>
      </c>
      <c r="Z40" s="18">
        <f>X40+F40+G40+H40+I40+L40+M40+N40</f>
        <v>12</v>
      </c>
      <c r="AA40" s="7">
        <v>30</v>
      </c>
      <c r="AB40" s="7">
        <v>1</v>
      </c>
      <c r="AC40" s="7">
        <v>3</v>
      </c>
      <c r="AD40" s="18">
        <f>L40+O40+R40</f>
        <v>5</v>
      </c>
      <c r="AE40" s="18">
        <f>M40+P40+S40</f>
        <v>7</v>
      </c>
      <c r="AF40" s="18">
        <f t="shared" ref="AF40:AF41" si="43">N40+Q40</f>
        <v>0</v>
      </c>
      <c r="AG40" s="18">
        <f>X40+I40+L40+M40</f>
        <v>12</v>
      </c>
      <c r="AH40" s="18">
        <f>B40+2*C40+3*D40+4*E40</f>
        <v>4</v>
      </c>
      <c r="AI40" s="18">
        <f>AH40+F40+G40+I40+J40</f>
        <v>4</v>
      </c>
      <c r="AJ40" s="1">
        <f>X40/Y40</f>
        <v>0.33333333333333331</v>
      </c>
      <c r="AK40" s="1">
        <f>(X40+F40+G40)/Z40</f>
        <v>0.33333333333333331</v>
      </c>
      <c r="AL40" s="1">
        <f>AH40/Y40</f>
        <v>0.33333333333333331</v>
      </c>
      <c r="AM40" s="12">
        <f>AK40+AL40</f>
        <v>0.66666666666666663</v>
      </c>
      <c r="AN40" s="3">
        <f>H40/Z40</f>
        <v>0</v>
      </c>
      <c r="AO40" s="3">
        <f>(F40+G40)/Z40</f>
        <v>0</v>
      </c>
      <c r="AP40" s="3">
        <f>AG40/Z40</f>
        <v>1</v>
      </c>
      <c r="AQ40" s="1">
        <f>(L40+M40)/AG40</f>
        <v>0.66666666666666663</v>
      </c>
      <c r="AR40" s="1">
        <f>(L40+M40+I40)/AG40</f>
        <v>0.66666666666666663</v>
      </c>
      <c r="AS40" s="12">
        <f>(X40+I40)/AG40</f>
        <v>0.33333333333333331</v>
      </c>
      <c r="AT40" s="1">
        <f>X40/AG40</f>
        <v>0.33333333333333331</v>
      </c>
      <c r="AU40" s="1">
        <f>AL40-AJ40</f>
        <v>0</v>
      </c>
      <c r="AV40" s="1">
        <f>AA40/Z40</f>
        <v>2.5</v>
      </c>
    </row>
    <row r="41" spans="1:48" x14ac:dyDescent="0.25">
      <c r="A41" t="s">
        <v>166</v>
      </c>
      <c r="B41" s="7">
        <v>1</v>
      </c>
      <c r="F41" s="7">
        <v>1</v>
      </c>
      <c r="I41" s="7">
        <v>1</v>
      </c>
      <c r="M41" s="7">
        <v>2</v>
      </c>
      <c r="Q41" s="7">
        <v>1</v>
      </c>
      <c r="W41" s="7">
        <v>1</v>
      </c>
      <c r="X41" s="18">
        <f>B41+C41+D41+E41</f>
        <v>1</v>
      </c>
      <c r="Y41" s="18">
        <f>X41+H41+I41+L41+M41+N41</f>
        <v>4</v>
      </c>
      <c r="Z41" s="18">
        <f>X41+F41+G41+H41+I41+L41+M41+N41</f>
        <v>5</v>
      </c>
      <c r="AA41" s="7">
        <v>18</v>
      </c>
      <c r="AB41" s="7">
        <v>1</v>
      </c>
      <c r="AC41" s="7">
        <v>1</v>
      </c>
      <c r="AD41" s="18">
        <f>L41+O41+R41</f>
        <v>0</v>
      </c>
      <c r="AE41" s="18">
        <f>M41+P41+S41</f>
        <v>2</v>
      </c>
      <c r="AF41" s="18">
        <f t="shared" si="43"/>
        <v>1</v>
      </c>
      <c r="AG41" s="18">
        <f>X41+I41+L41+M41</f>
        <v>4</v>
      </c>
      <c r="AH41" s="18">
        <f>B41+2*C41+3*D41+4*E41</f>
        <v>1</v>
      </c>
      <c r="AI41" s="18">
        <f>AH41+F41+G41+I41+J41</f>
        <v>3</v>
      </c>
      <c r="AJ41" s="1">
        <f>X41/Y41</f>
        <v>0.25</v>
      </c>
      <c r="AK41" s="1">
        <f>(X41+F41+G41)/Z41</f>
        <v>0.4</v>
      </c>
      <c r="AL41" s="1">
        <f>AH41/Y41</f>
        <v>0.25</v>
      </c>
      <c r="AM41" s="12">
        <f>AK41+AL41</f>
        <v>0.65</v>
      </c>
      <c r="AN41" s="3">
        <f>H41/Z41</f>
        <v>0</v>
      </c>
      <c r="AO41" s="3">
        <f>(F41+G41)/Z41</f>
        <v>0.2</v>
      </c>
      <c r="AP41" s="3">
        <f>AG41/Z41</f>
        <v>0.8</v>
      </c>
      <c r="AQ41" s="1">
        <f>(L41+M41)/AG41</f>
        <v>0.5</v>
      </c>
      <c r="AR41" s="1">
        <f>(L41+M41+I41)/AG41</f>
        <v>0.75</v>
      </c>
      <c r="AS41" s="12">
        <f>(X41+I41)/AG41</f>
        <v>0.5</v>
      </c>
      <c r="AT41" s="1">
        <f>X41/AG41</f>
        <v>0.25</v>
      </c>
      <c r="AU41" s="1">
        <f>AL41-AJ41</f>
        <v>0</v>
      </c>
      <c r="AV41" s="1">
        <f>AA41/Z41</f>
        <v>3.6</v>
      </c>
    </row>
    <row r="42" spans="1:48" x14ac:dyDescent="0.25">
      <c r="A42" s="2" t="s">
        <v>32</v>
      </c>
      <c r="B42" s="10">
        <f>SUM(B40:B41)</f>
        <v>5</v>
      </c>
      <c r="C42" s="10">
        <f t="shared" ref="C42:W42" si="44">SUM(C40:C41)</f>
        <v>0</v>
      </c>
      <c r="D42" s="10">
        <f t="shared" si="44"/>
        <v>0</v>
      </c>
      <c r="E42" s="10">
        <f t="shared" si="44"/>
        <v>0</v>
      </c>
      <c r="F42" s="10">
        <f t="shared" si="44"/>
        <v>1</v>
      </c>
      <c r="G42" s="10">
        <f t="shared" si="44"/>
        <v>0</v>
      </c>
      <c r="H42" s="10">
        <f t="shared" si="44"/>
        <v>0</v>
      </c>
      <c r="I42" s="10">
        <f t="shared" si="44"/>
        <v>1</v>
      </c>
      <c r="J42" s="10">
        <f t="shared" si="44"/>
        <v>0</v>
      </c>
      <c r="K42" s="10">
        <f t="shared" si="44"/>
        <v>0</v>
      </c>
      <c r="L42" s="10">
        <f t="shared" si="44"/>
        <v>3</v>
      </c>
      <c r="M42" s="10">
        <f t="shared" si="44"/>
        <v>7</v>
      </c>
      <c r="N42" s="10">
        <f t="shared" si="44"/>
        <v>0</v>
      </c>
      <c r="O42" s="10">
        <f t="shared" si="44"/>
        <v>2</v>
      </c>
      <c r="P42" s="10">
        <f t="shared" si="44"/>
        <v>2</v>
      </c>
      <c r="Q42" s="10">
        <f t="shared" si="44"/>
        <v>1</v>
      </c>
      <c r="R42" s="10">
        <f t="shared" si="44"/>
        <v>0</v>
      </c>
      <c r="S42" s="10">
        <f t="shared" si="44"/>
        <v>0</v>
      </c>
      <c r="T42" s="10">
        <f t="shared" si="44"/>
        <v>0</v>
      </c>
      <c r="U42" s="10">
        <f t="shared" si="44"/>
        <v>1</v>
      </c>
      <c r="V42" s="10">
        <f t="shared" si="44"/>
        <v>0</v>
      </c>
      <c r="W42" s="10">
        <f t="shared" si="44"/>
        <v>1</v>
      </c>
      <c r="X42" s="10">
        <f t="shared" ref="X42:AI42" si="45">SUM(X40:X41)</f>
        <v>5</v>
      </c>
      <c r="Y42" s="10">
        <f t="shared" si="45"/>
        <v>16</v>
      </c>
      <c r="Z42" s="10">
        <f t="shared" si="45"/>
        <v>17</v>
      </c>
      <c r="AA42" s="10">
        <f t="shared" si="45"/>
        <v>48</v>
      </c>
      <c r="AB42" s="10">
        <f t="shared" si="45"/>
        <v>2</v>
      </c>
      <c r="AC42" s="10">
        <f t="shared" si="45"/>
        <v>4</v>
      </c>
      <c r="AD42" s="10">
        <f t="shared" si="45"/>
        <v>5</v>
      </c>
      <c r="AE42" s="10">
        <f t="shared" si="45"/>
        <v>9</v>
      </c>
      <c r="AF42" s="10">
        <f t="shared" si="45"/>
        <v>1</v>
      </c>
      <c r="AG42" s="10">
        <f t="shared" si="45"/>
        <v>16</v>
      </c>
      <c r="AH42" s="10">
        <f t="shared" si="45"/>
        <v>5</v>
      </c>
      <c r="AI42" s="10">
        <f t="shared" si="45"/>
        <v>7</v>
      </c>
      <c r="AJ42" s="4">
        <f>X42/Y42</f>
        <v>0.3125</v>
      </c>
      <c r="AK42" s="4">
        <f>(X42+F42+G42)/Z42</f>
        <v>0.35294117647058826</v>
      </c>
      <c r="AL42" s="4">
        <f>AH42/Y42</f>
        <v>0.3125</v>
      </c>
      <c r="AM42" s="13">
        <f>AK42+AL42</f>
        <v>0.66544117647058831</v>
      </c>
      <c r="AN42" s="5">
        <f>H42/Z42</f>
        <v>0</v>
      </c>
      <c r="AO42" s="5">
        <f>(F42+G42)/Z42</f>
        <v>5.8823529411764705E-2</v>
      </c>
      <c r="AP42" s="5">
        <f>AG42/Z42</f>
        <v>0.94117647058823528</v>
      </c>
      <c r="AQ42" s="4">
        <f>(L42+M42)/AG42</f>
        <v>0.625</v>
      </c>
      <c r="AR42" s="4">
        <f>(L42+M42+I42)/AG42</f>
        <v>0.6875</v>
      </c>
      <c r="AS42" s="13">
        <f>(X42+I42)/AG42</f>
        <v>0.375</v>
      </c>
      <c r="AT42" s="4">
        <f>X42/AG42</f>
        <v>0.3125</v>
      </c>
      <c r="AU42" s="4">
        <f>AL42-AJ42</f>
        <v>0</v>
      </c>
      <c r="AV42" s="6">
        <f>AA42/Z42</f>
        <v>2.8235294117647061</v>
      </c>
    </row>
    <row r="44" spans="1:48" x14ac:dyDescent="0.25">
      <c r="A44" s="2" t="s">
        <v>138</v>
      </c>
      <c r="B44" s="10" t="s">
        <v>34</v>
      </c>
      <c r="C44" s="10" t="s">
        <v>35</v>
      </c>
      <c r="D44" s="10" t="s">
        <v>36</v>
      </c>
      <c r="E44" s="10" t="s">
        <v>8</v>
      </c>
      <c r="F44" s="10" t="s">
        <v>10</v>
      </c>
      <c r="G44" s="10" t="s">
        <v>11</v>
      </c>
      <c r="H44" s="10" t="s">
        <v>12</v>
      </c>
      <c r="I44" s="10" t="s">
        <v>18</v>
      </c>
      <c r="J44" s="10" t="s">
        <v>19</v>
      </c>
      <c r="K44" s="10" t="s">
        <v>9</v>
      </c>
      <c r="L44" s="10" t="s">
        <v>22</v>
      </c>
      <c r="M44" s="10" t="s">
        <v>23</v>
      </c>
      <c r="N44" s="10" t="s">
        <v>75</v>
      </c>
      <c r="O44" s="10" t="s">
        <v>20</v>
      </c>
      <c r="P44" s="10" t="s">
        <v>21</v>
      </c>
      <c r="Q44" s="10" t="s">
        <v>74</v>
      </c>
      <c r="R44" s="10" t="s">
        <v>27</v>
      </c>
      <c r="S44" s="10" t="s">
        <v>28</v>
      </c>
      <c r="T44" s="10" t="s">
        <v>39</v>
      </c>
      <c r="U44" s="10" t="s">
        <v>174</v>
      </c>
      <c r="V44" s="10" t="s">
        <v>175</v>
      </c>
      <c r="W44" s="10" t="s">
        <v>176</v>
      </c>
      <c r="X44" s="10" t="s">
        <v>29</v>
      </c>
      <c r="Y44" s="10" t="s">
        <v>4</v>
      </c>
      <c r="Z44" s="10" t="s">
        <v>13</v>
      </c>
      <c r="AA44" s="10" t="s">
        <v>37</v>
      </c>
      <c r="AB44" s="10" t="s">
        <v>53</v>
      </c>
      <c r="AC44" s="10" t="s">
        <v>38</v>
      </c>
      <c r="AD44" s="10" t="s">
        <v>24</v>
      </c>
      <c r="AE44" s="10" t="s">
        <v>25</v>
      </c>
      <c r="AF44" s="10" t="s">
        <v>76</v>
      </c>
      <c r="AG44" s="10" t="s">
        <v>26</v>
      </c>
      <c r="AH44" s="10" t="s">
        <v>30</v>
      </c>
      <c r="AI44" s="10" t="s">
        <v>52</v>
      </c>
      <c r="AJ44" s="2" t="s">
        <v>41</v>
      </c>
      <c r="AK44" s="2" t="s">
        <v>42</v>
      </c>
      <c r="AL44" s="2" t="s">
        <v>45</v>
      </c>
      <c r="AM44" s="2" t="s">
        <v>17</v>
      </c>
      <c r="AN44" s="2" t="s">
        <v>44</v>
      </c>
      <c r="AO44" s="2" t="s">
        <v>43</v>
      </c>
      <c r="AP44" s="2" t="s">
        <v>40</v>
      </c>
      <c r="AQ44" s="2" t="s">
        <v>55</v>
      </c>
      <c r="AR44" s="2" t="s">
        <v>48</v>
      </c>
      <c r="AS44" s="2" t="s">
        <v>51</v>
      </c>
      <c r="AT44" s="2" t="s">
        <v>49</v>
      </c>
      <c r="AU44" s="2" t="s">
        <v>50</v>
      </c>
      <c r="AV44" s="2" t="s">
        <v>54</v>
      </c>
    </row>
    <row r="45" spans="1:48" x14ac:dyDescent="0.25">
      <c r="A45" t="s">
        <v>164</v>
      </c>
      <c r="B45" s="7">
        <v>6</v>
      </c>
      <c r="C45" s="7">
        <v>1</v>
      </c>
      <c r="H45" s="7">
        <v>3</v>
      </c>
      <c r="J45" s="7">
        <v>1</v>
      </c>
      <c r="L45" s="7">
        <v>2</v>
      </c>
      <c r="O45" s="7">
        <v>3</v>
      </c>
      <c r="P45" s="7">
        <v>2</v>
      </c>
      <c r="Q45" s="7">
        <v>2</v>
      </c>
      <c r="U45" s="7">
        <v>1</v>
      </c>
      <c r="X45" s="18">
        <f>B45+C45+D45+E45</f>
        <v>7</v>
      </c>
      <c r="Y45" s="18">
        <f>X45+H45+I45+L45+M45+N45</f>
        <v>12</v>
      </c>
      <c r="Z45" s="18">
        <f>X45+F45+G45+H45+I45+L45+M45+N45</f>
        <v>12</v>
      </c>
      <c r="AA45" s="7">
        <v>46</v>
      </c>
      <c r="AB45" s="7">
        <v>4</v>
      </c>
      <c r="AC45" s="7">
        <v>2</v>
      </c>
      <c r="AD45" s="18">
        <f>L45+O45+R45</f>
        <v>5</v>
      </c>
      <c r="AE45" s="18">
        <f>M45+P45+S45</f>
        <v>2</v>
      </c>
      <c r="AF45" s="18">
        <f t="shared" ref="AF45:AF46" si="46">N45+Q45</f>
        <v>2</v>
      </c>
      <c r="AG45" s="18">
        <f>X45+I45+L45+M45</f>
        <v>9</v>
      </c>
      <c r="AH45" s="18">
        <f>B45+2*C45+3*D45+4*E45</f>
        <v>8</v>
      </c>
      <c r="AI45" s="18">
        <f>AH45+F45+G45+I45+J45</f>
        <v>9</v>
      </c>
      <c r="AJ45" s="1">
        <f>X45/Y45</f>
        <v>0.58333333333333337</v>
      </c>
      <c r="AK45" s="1">
        <f>(X45+F45+G45)/Z45</f>
        <v>0.58333333333333337</v>
      </c>
      <c r="AL45" s="1">
        <f>AH45/Y45</f>
        <v>0.66666666666666663</v>
      </c>
      <c r="AM45" s="1">
        <f>AK45+AL45</f>
        <v>1.25</v>
      </c>
      <c r="AN45" s="3">
        <f>H45/Z45</f>
        <v>0.25</v>
      </c>
      <c r="AO45" s="3">
        <f>(F45+G45)/Z45</f>
        <v>0</v>
      </c>
      <c r="AP45" s="3">
        <f>AG45/Z45</f>
        <v>0.75</v>
      </c>
      <c r="AQ45" s="1">
        <f>(L45+M45)/AG45</f>
        <v>0.22222222222222221</v>
      </c>
      <c r="AR45" s="1">
        <f>(L45+M45+I45)/AG45</f>
        <v>0.22222222222222221</v>
      </c>
      <c r="AS45" s="1">
        <f>(X45+I45)/AG45</f>
        <v>0.77777777777777779</v>
      </c>
      <c r="AT45" s="1">
        <f>X45/AG45</f>
        <v>0.77777777777777779</v>
      </c>
      <c r="AU45" s="1">
        <f>AL45-AJ45</f>
        <v>8.3333333333333259E-2</v>
      </c>
      <c r="AV45" s="1">
        <f>AA45/Z45</f>
        <v>3.8333333333333335</v>
      </c>
    </row>
    <row r="46" spans="1:48" x14ac:dyDescent="0.25">
      <c r="A46" t="s">
        <v>159</v>
      </c>
      <c r="B46" s="7">
        <v>4</v>
      </c>
      <c r="C46" s="7">
        <v>3</v>
      </c>
      <c r="G46" s="7">
        <v>1</v>
      </c>
      <c r="H46" s="7">
        <v>5</v>
      </c>
      <c r="K46" s="7">
        <v>1</v>
      </c>
      <c r="L46" s="7">
        <v>1</v>
      </c>
      <c r="M46" s="7">
        <v>1</v>
      </c>
      <c r="O46" s="7">
        <v>4</v>
      </c>
      <c r="P46" s="7">
        <v>1</v>
      </c>
      <c r="Q46" s="7">
        <v>2</v>
      </c>
      <c r="X46" s="18">
        <f>B46+C46+D46+E46</f>
        <v>7</v>
      </c>
      <c r="Y46" s="18">
        <f>X46+H46+I46+L46+M46+N46</f>
        <v>14</v>
      </c>
      <c r="Z46" s="18">
        <f>X46+F46+G46+H46+I46+L46+M46+N46+K46</f>
        <v>16</v>
      </c>
      <c r="AA46" s="7">
        <v>62</v>
      </c>
      <c r="AB46" s="7">
        <v>3</v>
      </c>
      <c r="AC46" s="7">
        <f>8/3</f>
        <v>2.6666666666666665</v>
      </c>
      <c r="AD46" s="18">
        <f>L46+O46+R46</f>
        <v>5</v>
      </c>
      <c r="AE46" s="18">
        <f>M46+P46+S46</f>
        <v>2</v>
      </c>
      <c r="AF46" s="18">
        <f t="shared" si="46"/>
        <v>2</v>
      </c>
      <c r="AG46" s="18">
        <f>X46+I46+L46+M46</f>
        <v>9</v>
      </c>
      <c r="AH46" s="18">
        <f>B46+2*C46+3*D46+4*E46</f>
        <v>10</v>
      </c>
      <c r="AI46" s="18">
        <f>AH46+F46+G46+I46+J46</f>
        <v>11</v>
      </c>
      <c r="AJ46" s="1">
        <f>X46/Y46</f>
        <v>0.5</v>
      </c>
      <c r="AK46" s="1">
        <f>(X46+F46+G46)/Z46</f>
        <v>0.5</v>
      </c>
      <c r="AL46" s="1">
        <f>AH46/Y46</f>
        <v>0.7142857142857143</v>
      </c>
      <c r="AM46" s="1">
        <f>AK46+AL46</f>
        <v>1.2142857142857144</v>
      </c>
      <c r="AN46" s="3">
        <f>H46/Z46</f>
        <v>0.3125</v>
      </c>
      <c r="AO46" s="3">
        <f>(F46+G46)/Z46</f>
        <v>6.25E-2</v>
      </c>
      <c r="AP46" s="3">
        <f>AG46/Z46</f>
        <v>0.5625</v>
      </c>
      <c r="AQ46" s="1">
        <f>(L46+M46)/AG46</f>
        <v>0.22222222222222221</v>
      </c>
      <c r="AR46" s="1">
        <f>(L46+M46+I46)/AG46</f>
        <v>0.22222222222222221</v>
      </c>
      <c r="AS46" s="1">
        <f>(X46+I46)/AG46</f>
        <v>0.77777777777777779</v>
      </c>
      <c r="AT46" s="1">
        <f>X46/AG46</f>
        <v>0.77777777777777779</v>
      </c>
      <c r="AU46" s="1">
        <f>AL46-AJ46</f>
        <v>0.2142857142857143</v>
      </c>
      <c r="AV46" s="1">
        <f>AA46/Z46</f>
        <v>3.875</v>
      </c>
    </row>
    <row r="47" spans="1:48" x14ac:dyDescent="0.25">
      <c r="A47" s="2" t="s">
        <v>32</v>
      </c>
      <c r="B47" s="10">
        <f>SUM(B45:B46)</f>
        <v>10</v>
      </c>
      <c r="C47" s="10">
        <f t="shared" ref="C47:W47" si="47">SUM(C45:C46)</f>
        <v>4</v>
      </c>
      <c r="D47" s="10">
        <f t="shared" si="47"/>
        <v>0</v>
      </c>
      <c r="E47" s="10">
        <f t="shared" si="47"/>
        <v>0</v>
      </c>
      <c r="F47" s="10">
        <f t="shared" si="47"/>
        <v>0</v>
      </c>
      <c r="G47" s="10">
        <f t="shared" si="47"/>
        <v>1</v>
      </c>
      <c r="H47" s="10">
        <f t="shared" si="47"/>
        <v>8</v>
      </c>
      <c r="I47" s="10">
        <f t="shared" si="47"/>
        <v>0</v>
      </c>
      <c r="J47" s="10">
        <f t="shared" si="47"/>
        <v>1</v>
      </c>
      <c r="K47" s="10">
        <f t="shared" si="47"/>
        <v>1</v>
      </c>
      <c r="L47" s="10">
        <f t="shared" si="47"/>
        <v>3</v>
      </c>
      <c r="M47" s="10">
        <f t="shared" si="47"/>
        <v>1</v>
      </c>
      <c r="N47" s="10">
        <f t="shared" si="47"/>
        <v>0</v>
      </c>
      <c r="O47" s="10">
        <f t="shared" si="47"/>
        <v>7</v>
      </c>
      <c r="P47" s="10">
        <f t="shared" si="47"/>
        <v>3</v>
      </c>
      <c r="Q47" s="10">
        <f t="shared" si="47"/>
        <v>4</v>
      </c>
      <c r="R47" s="10">
        <f t="shared" si="47"/>
        <v>0</v>
      </c>
      <c r="S47" s="10">
        <f t="shared" si="47"/>
        <v>0</v>
      </c>
      <c r="T47" s="10">
        <f t="shared" si="47"/>
        <v>0</v>
      </c>
      <c r="U47" s="10">
        <f t="shared" si="47"/>
        <v>1</v>
      </c>
      <c r="V47" s="10">
        <f t="shared" si="47"/>
        <v>0</v>
      </c>
      <c r="W47" s="10">
        <f t="shared" si="47"/>
        <v>0</v>
      </c>
      <c r="X47" s="10">
        <f t="shared" ref="X47:AI47" si="48">SUM(X45:X46)</f>
        <v>14</v>
      </c>
      <c r="Y47" s="10">
        <f t="shared" si="48"/>
        <v>26</v>
      </c>
      <c r="Z47" s="10">
        <f t="shared" si="48"/>
        <v>28</v>
      </c>
      <c r="AA47" s="10">
        <f t="shared" si="48"/>
        <v>108</v>
      </c>
      <c r="AB47" s="10">
        <f t="shared" si="48"/>
        <v>7</v>
      </c>
      <c r="AC47" s="10">
        <f t="shared" si="48"/>
        <v>4.6666666666666661</v>
      </c>
      <c r="AD47" s="10">
        <f t="shared" si="48"/>
        <v>10</v>
      </c>
      <c r="AE47" s="10">
        <f t="shared" si="48"/>
        <v>4</v>
      </c>
      <c r="AF47" s="10">
        <f t="shared" si="48"/>
        <v>4</v>
      </c>
      <c r="AG47" s="10">
        <f t="shared" si="48"/>
        <v>18</v>
      </c>
      <c r="AH47" s="10">
        <f t="shared" si="48"/>
        <v>18</v>
      </c>
      <c r="AI47" s="10">
        <f t="shared" si="48"/>
        <v>20</v>
      </c>
      <c r="AJ47" s="4">
        <f>X47/Y47</f>
        <v>0.53846153846153844</v>
      </c>
      <c r="AK47" s="4">
        <f>(X47+F47+G47)/Z47</f>
        <v>0.5357142857142857</v>
      </c>
      <c r="AL47" s="4">
        <f>AH47/Y47</f>
        <v>0.69230769230769229</v>
      </c>
      <c r="AM47" s="13">
        <f>AK47+AL47</f>
        <v>1.2280219780219781</v>
      </c>
      <c r="AN47" s="5">
        <f>H47/Z47</f>
        <v>0.2857142857142857</v>
      </c>
      <c r="AO47" s="5">
        <f>(F47+G47)/Z47</f>
        <v>3.5714285714285712E-2</v>
      </c>
      <c r="AP47" s="5">
        <f>AG47/Z47</f>
        <v>0.6428571428571429</v>
      </c>
      <c r="AQ47" s="4">
        <f>(L47+M47)/AG47</f>
        <v>0.22222222222222221</v>
      </c>
      <c r="AR47" s="4">
        <f>(L47+M47+I47)/AG47</f>
        <v>0.22222222222222221</v>
      </c>
      <c r="AS47" s="13">
        <f>(X47+I47)/AG47</f>
        <v>0.77777777777777779</v>
      </c>
      <c r="AT47" s="4">
        <f>X47/AG47</f>
        <v>0.77777777777777779</v>
      </c>
      <c r="AU47" s="4">
        <f>AL47-AJ47</f>
        <v>0.15384615384615385</v>
      </c>
      <c r="AV47" s="6">
        <f>AA47/Z47</f>
        <v>3.8571428571428572</v>
      </c>
    </row>
    <row r="49" spans="1:49" hidden="1" x14ac:dyDescent="0.25">
      <c r="A49" s="2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</row>
    <row r="50" spans="1:49" hidden="1" x14ac:dyDescent="0.25">
      <c r="X50" s="18"/>
      <c r="Y50" s="18"/>
      <c r="Z50" s="18"/>
      <c r="AD50" s="18"/>
      <c r="AE50" s="18"/>
      <c r="AF50" s="18"/>
      <c r="AG50" s="18"/>
      <c r="AH50" s="18"/>
      <c r="AI50" s="18"/>
      <c r="AJ50" s="1"/>
      <c r="AK50" s="1"/>
      <c r="AL50" s="1"/>
      <c r="AM50" s="12"/>
      <c r="AN50" s="3"/>
      <c r="AO50" s="3"/>
      <c r="AP50" s="3"/>
      <c r="AQ50" s="1"/>
      <c r="AR50" s="1"/>
      <c r="AS50" s="12"/>
      <c r="AT50" s="1"/>
      <c r="AU50" s="1"/>
      <c r="AV50" s="1"/>
    </row>
    <row r="51" spans="1:49" hidden="1" x14ac:dyDescent="0.25">
      <c r="A51" s="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4"/>
      <c r="AK51" s="4"/>
      <c r="AL51" s="4"/>
      <c r="AM51" s="13"/>
      <c r="AN51" s="5"/>
      <c r="AO51" s="5"/>
      <c r="AP51" s="5"/>
      <c r="AQ51" s="4"/>
      <c r="AR51" s="4"/>
      <c r="AS51" s="13"/>
      <c r="AT51" s="4"/>
      <c r="AU51" s="4"/>
      <c r="AV51" s="6"/>
    </row>
    <row r="52" spans="1:49" hidden="1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W52"/>
    </row>
    <row r="53" spans="1:49" hidden="1" x14ac:dyDescent="0.25">
      <c r="A53" s="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</row>
    <row r="54" spans="1:49" hidden="1" x14ac:dyDescent="0.25">
      <c r="X54" s="18"/>
      <c r="Y54" s="18"/>
      <c r="Z54" s="18"/>
      <c r="AD54" s="18"/>
      <c r="AE54" s="18"/>
      <c r="AF54" s="18"/>
      <c r="AG54" s="18"/>
      <c r="AH54" s="18"/>
      <c r="AI54" s="18"/>
      <c r="AJ54" s="1"/>
      <c r="AK54" s="1"/>
      <c r="AL54" s="1"/>
      <c r="AM54" s="12"/>
      <c r="AN54" s="3"/>
      <c r="AO54" s="3"/>
      <c r="AP54" s="3"/>
      <c r="AQ54" s="1"/>
      <c r="AR54" s="1"/>
      <c r="AS54" s="12"/>
      <c r="AT54" s="1"/>
      <c r="AU54" s="1"/>
      <c r="AV54" s="1"/>
    </row>
    <row r="55" spans="1:49" hidden="1" x14ac:dyDescent="0.25">
      <c r="X55" s="18"/>
      <c r="Y55" s="18"/>
      <c r="Z55" s="18"/>
      <c r="AD55" s="18"/>
      <c r="AE55" s="18"/>
      <c r="AF55" s="18"/>
      <c r="AG55" s="18"/>
      <c r="AH55" s="18"/>
      <c r="AI55" s="18"/>
      <c r="AJ55" s="1"/>
      <c r="AK55" s="1"/>
      <c r="AL55" s="1"/>
      <c r="AM55" s="12"/>
      <c r="AN55" s="3"/>
      <c r="AO55" s="3"/>
      <c r="AP55" s="3"/>
      <c r="AQ55" s="1"/>
      <c r="AR55" s="1"/>
      <c r="AS55" s="12"/>
      <c r="AT55" s="1"/>
      <c r="AU55" s="1"/>
      <c r="AV55" s="1"/>
    </row>
    <row r="56" spans="1:49" hidden="1" x14ac:dyDescent="0.25">
      <c r="X56" s="18"/>
      <c r="Y56" s="18"/>
      <c r="Z56" s="18"/>
      <c r="AD56" s="18"/>
      <c r="AE56" s="18"/>
      <c r="AF56" s="18"/>
      <c r="AG56" s="18"/>
      <c r="AH56" s="18"/>
      <c r="AI56" s="18"/>
      <c r="AJ56" s="1"/>
      <c r="AK56" s="1"/>
      <c r="AL56" s="1"/>
      <c r="AM56" s="12"/>
      <c r="AN56" s="3"/>
      <c r="AO56" s="3"/>
      <c r="AP56" s="3"/>
      <c r="AQ56" s="1"/>
      <c r="AR56" s="1"/>
      <c r="AS56" s="12"/>
      <c r="AT56" s="1"/>
      <c r="AU56" s="1"/>
      <c r="AV56" s="1"/>
    </row>
    <row r="57" spans="1:49" hidden="1" x14ac:dyDescent="0.25">
      <c r="X57" s="18"/>
      <c r="Y57" s="18"/>
      <c r="Z57" s="18"/>
      <c r="AD57" s="18"/>
      <c r="AE57" s="18"/>
      <c r="AF57" s="18"/>
      <c r="AG57" s="18"/>
      <c r="AH57" s="18"/>
      <c r="AI57" s="18"/>
      <c r="AJ57" s="1"/>
      <c r="AK57" s="1"/>
      <c r="AL57" s="1"/>
      <c r="AM57" s="45"/>
      <c r="AN57" s="46"/>
      <c r="AO57" s="46"/>
      <c r="AP57" s="46"/>
      <c r="AQ57" s="1"/>
      <c r="AR57" s="1"/>
      <c r="AS57" s="45"/>
      <c r="AT57" s="1"/>
      <c r="AU57" s="1"/>
      <c r="AV57" s="1"/>
    </row>
    <row r="58" spans="1:49" hidden="1" x14ac:dyDescent="0.25">
      <c r="A58" s="2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4"/>
      <c r="AK58" s="4"/>
      <c r="AL58" s="4"/>
      <c r="AM58" s="13"/>
      <c r="AN58" s="5"/>
      <c r="AO58" s="5"/>
      <c r="AP58" s="5"/>
      <c r="AQ58" s="4"/>
      <c r="AR58" s="4"/>
      <c r="AS58" s="13"/>
      <c r="AT58" s="4"/>
      <c r="AU58" s="4"/>
      <c r="AV58" s="6"/>
    </row>
    <row r="59" spans="1:49" hidden="1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W59"/>
    </row>
    <row r="60" spans="1:49" hidden="1" x14ac:dyDescent="0.25">
      <c r="A60" s="2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</row>
    <row r="61" spans="1:49" hidden="1" x14ac:dyDescent="0.25">
      <c r="X61" s="18"/>
      <c r="Y61" s="18"/>
      <c r="Z61" s="18"/>
      <c r="AD61" s="18"/>
      <c r="AE61" s="18"/>
      <c r="AF61" s="18"/>
      <c r="AG61" s="18"/>
      <c r="AH61" s="18"/>
      <c r="AI61" s="18"/>
      <c r="AJ61" s="1"/>
      <c r="AK61" s="1"/>
      <c r="AL61" s="1"/>
      <c r="AM61" s="12"/>
      <c r="AN61" s="3"/>
      <c r="AO61" s="3"/>
      <c r="AP61" s="3"/>
      <c r="AQ61" s="1"/>
      <c r="AR61" s="1"/>
      <c r="AS61" s="12"/>
      <c r="AT61" s="1"/>
      <c r="AU61" s="1"/>
      <c r="AV61" s="1"/>
    </row>
    <row r="62" spans="1:49" hidden="1" x14ac:dyDescent="0.25">
      <c r="A62" s="2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4"/>
      <c r="AK62" s="4"/>
      <c r="AL62" s="4"/>
      <c r="AM62" s="13"/>
      <c r="AN62" s="5"/>
      <c r="AO62" s="5"/>
      <c r="AP62" s="5"/>
      <c r="AQ62" s="4"/>
      <c r="AR62" s="4"/>
      <c r="AS62" s="13"/>
      <c r="AT62" s="4"/>
      <c r="AU62" s="4"/>
      <c r="AV62" s="6"/>
    </row>
    <row r="63" spans="1:49" hidden="1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W63"/>
    </row>
    <row r="64" spans="1:49" hidden="1" x14ac:dyDescent="0.25">
      <c r="A64" s="2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</row>
    <row r="65" spans="1:49" hidden="1" x14ac:dyDescent="0.25">
      <c r="X65" s="18"/>
      <c r="Y65" s="18"/>
      <c r="Z65" s="18"/>
      <c r="AD65" s="18"/>
      <c r="AE65" s="18"/>
      <c r="AF65" s="18"/>
      <c r="AG65" s="18"/>
      <c r="AH65" s="18"/>
      <c r="AI65" s="18"/>
      <c r="AJ65" s="1"/>
      <c r="AK65" s="1"/>
      <c r="AL65" s="1"/>
      <c r="AM65" s="12"/>
      <c r="AN65" s="3"/>
      <c r="AO65" s="3"/>
      <c r="AP65" s="3"/>
      <c r="AQ65" s="1"/>
      <c r="AR65" s="1"/>
      <c r="AS65" s="12"/>
      <c r="AT65" s="1"/>
      <c r="AU65" s="1"/>
      <c r="AV65" s="1"/>
    </row>
    <row r="66" spans="1:49" hidden="1" x14ac:dyDescent="0.25">
      <c r="X66" s="18"/>
      <c r="Y66" s="18"/>
      <c r="Z66" s="18"/>
      <c r="AD66" s="18"/>
      <c r="AE66" s="18"/>
      <c r="AF66" s="18"/>
      <c r="AG66" s="18"/>
      <c r="AH66" s="18"/>
      <c r="AI66" s="18"/>
      <c r="AJ66" s="1"/>
      <c r="AK66" s="1"/>
      <c r="AL66" s="1"/>
      <c r="AM66" s="12"/>
      <c r="AN66" s="3"/>
      <c r="AO66" s="3"/>
      <c r="AP66" s="3"/>
      <c r="AQ66" s="1"/>
      <c r="AR66" s="1"/>
      <c r="AS66" s="12"/>
      <c r="AT66" s="1"/>
      <c r="AU66" s="1"/>
      <c r="AV66" s="1"/>
    </row>
    <row r="67" spans="1:49" hidden="1" x14ac:dyDescent="0.25">
      <c r="X67" s="18"/>
      <c r="Y67" s="18"/>
      <c r="Z67" s="18"/>
      <c r="AD67" s="18"/>
      <c r="AE67" s="18"/>
      <c r="AF67" s="18"/>
      <c r="AG67" s="18"/>
      <c r="AH67" s="18"/>
      <c r="AI67" s="18"/>
      <c r="AJ67" s="1"/>
      <c r="AK67" s="1"/>
      <c r="AL67" s="1"/>
      <c r="AM67" s="45"/>
      <c r="AN67" s="46"/>
      <c r="AO67" s="46"/>
      <c r="AP67" s="46"/>
      <c r="AQ67" s="1"/>
      <c r="AR67" s="1"/>
      <c r="AS67" s="45"/>
      <c r="AT67" s="1"/>
      <c r="AU67" s="1"/>
      <c r="AV67" s="1"/>
    </row>
    <row r="68" spans="1:49" hidden="1" x14ac:dyDescent="0.25">
      <c r="A68" s="2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4"/>
      <c r="AK68" s="4"/>
      <c r="AL68" s="4"/>
      <c r="AM68" s="13"/>
      <c r="AN68" s="5"/>
      <c r="AO68" s="5"/>
      <c r="AP68" s="5"/>
      <c r="AQ68" s="4"/>
      <c r="AR68" s="4"/>
      <c r="AS68" s="13"/>
      <c r="AT68" s="4"/>
      <c r="AU68" s="4"/>
      <c r="AV68" s="6"/>
    </row>
    <row r="69" spans="1:49" hidden="1" x14ac:dyDescent="0.25"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W69"/>
    </row>
    <row r="70" spans="1:49" hidden="1" x14ac:dyDescent="0.25">
      <c r="A70" s="2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</row>
    <row r="71" spans="1:49" hidden="1" x14ac:dyDescent="0.25">
      <c r="X71" s="18"/>
      <c r="Y71" s="18"/>
      <c r="Z71" s="18"/>
      <c r="AD71" s="18"/>
      <c r="AE71" s="18"/>
      <c r="AF71" s="18"/>
      <c r="AG71" s="18"/>
      <c r="AH71" s="18"/>
      <c r="AI71" s="18"/>
      <c r="AJ71" s="1"/>
      <c r="AK71" s="1"/>
      <c r="AL71" s="1"/>
      <c r="AM71" s="12"/>
      <c r="AN71" s="3"/>
      <c r="AO71" s="3"/>
      <c r="AP71" s="3"/>
      <c r="AQ71" s="1"/>
      <c r="AR71" s="1"/>
      <c r="AS71" s="12"/>
      <c r="AT71" s="1"/>
      <c r="AU71" s="1"/>
      <c r="AV71" s="1"/>
    </row>
    <row r="72" spans="1:49" hidden="1" x14ac:dyDescent="0.25">
      <c r="A72" s="2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4"/>
      <c r="AK72" s="4"/>
      <c r="AL72" s="4"/>
      <c r="AM72" s="13"/>
      <c r="AN72" s="5"/>
      <c r="AO72" s="5"/>
      <c r="AP72" s="5"/>
      <c r="AQ72" s="4"/>
      <c r="AR72" s="4"/>
      <c r="AS72" s="13"/>
      <c r="AT72" s="4"/>
      <c r="AU72" s="4"/>
      <c r="AV72" s="6"/>
    </row>
    <row r="73" spans="1:49" hidden="1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W73"/>
    </row>
    <row r="74" spans="1:49" hidden="1" x14ac:dyDescent="0.25">
      <c r="A74" s="2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</row>
    <row r="75" spans="1:49" hidden="1" x14ac:dyDescent="0.25">
      <c r="X75" s="18"/>
      <c r="Y75" s="18"/>
      <c r="Z75" s="18"/>
      <c r="AD75" s="18"/>
      <c r="AE75" s="18"/>
      <c r="AF75" s="18"/>
      <c r="AG75" s="18"/>
      <c r="AH75" s="18"/>
      <c r="AI75" s="18"/>
      <c r="AJ75" s="1"/>
      <c r="AK75" s="1"/>
      <c r="AL75" s="1"/>
      <c r="AM75" s="12"/>
      <c r="AN75" s="3"/>
      <c r="AO75" s="3"/>
      <c r="AP75" s="3"/>
      <c r="AQ75" s="1"/>
      <c r="AR75" s="1"/>
      <c r="AS75" s="12"/>
      <c r="AT75" s="1"/>
      <c r="AU75" s="1"/>
      <c r="AV75" s="1"/>
    </row>
    <row r="76" spans="1:49" hidden="1" x14ac:dyDescent="0.25">
      <c r="A76" s="2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4"/>
      <c r="AK76" s="4"/>
      <c r="AL76" s="4"/>
      <c r="AM76" s="13"/>
      <c r="AN76" s="5"/>
      <c r="AO76" s="5"/>
      <c r="AP76" s="5"/>
      <c r="AQ76" s="4"/>
      <c r="AR76" s="4"/>
      <c r="AS76" s="13"/>
      <c r="AT76" s="4"/>
      <c r="AU76" s="4"/>
      <c r="AV76" s="6"/>
    </row>
    <row r="77" spans="1:49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W77"/>
    </row>
    <row r="78" spans="1:49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W78"/>
    </row>
    <row r="79" spans="1:49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W79"/>
    </row>
    <row r="80" spans="1:49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W80"/>
    </row>
    <row r="81" customFormat="1" x14ac:dyDescent="0.25"/>
    <row r="82" customFormat="1" x14ac:dyDescent="0.25"/>
  </sheetData>
  <conditionalFormatting sqref="AJ40:AJ41">
    <cfRule type="top10" dxfId="411" priority="261" rank="1"/>
    <cfRule type="top10" dxfId="410" priority="262" bottom="1" rank="1"/>
  </conditionalFormatting>
  <conditionalFormatting sqref="AK40:AK41">
    <cfRule type="top10" dxfId="409" priority="259" rank="1"/>
    <cfRule type="top10" dxfId="408" priority="260" bottom="1" rank="1"/>
  </conditionalFormatting>
  <conditionalFormatting sqref="AP40:AP41">
    <cfRule type="top10" dxfId="407" priority="257" rank="1"/>
    <cfRule type="top10" dxfId="406" priority="258" bottom="1" rank="1"/>
  </conditionalFormatting>
  <conditionalFormatting sqref="AO40:AO41">
    <cfRule type="top10" dxfId="405" priority="255" rank="1"/>
    <cfRule type="top10" dxfId="404" priority="256" bottom="1" rank="1"/>
  </conditionalFormatting>
  <conditionalFormatting sqref="AN40:AN41">
    <cfRule type="top10" dxfId="403" priority="253" rank="1"/>
    <cfRule type="top10" dxfId="402" priority="254" bottom="1" rank="1"/>
  </conditionalFormatting>
  <conditionalFormatting sqref="AL40:AL41">
    <cfRule type="top10" dxfId="401" priority="251" rank="1"/>
    <cfRule type="top10" dxfId="400" priority="252" bottom="1" rank="1"/>
  </conditionalFormatting>
  <conditionalFormatting sqref="AV40:AV41">
    <cfRule type="top10" dxfId="399" priority="249" rank="1"/>
    <cfRule type="top10" dxfId="398" priority="250" bottom="1" rank="1"/>
  </conditionalFormatting>
  <conditionalFormatting sqref="AQ40:AQ41">
    <cfRule type="top10" dxfId="397" priority="247" rank="1"/>
    <cfRule type="top10" dxfId="396" priority="248" bottom="1" rank="1"/>
  </conditionalFormatting>
  <conditionalFormatting sqref="AR40:AR41">
    <cfRule type="top10" dxfId="395" priority="245" rank="1"/>
    <cfRule type="top10" dxfId="394" priority="246" bottom="1" rank="1"/>
  </conditionalFormatting>
  <conditionalFormatting sqref="AT40:AT41">
    <cfRule type="top10" dxfId="393" priority="243" rank="1"/>
    <cfRule type="top10" dxfId="392" priority="244" bottom="1" rank="1"/>
  </conditionalFormatting>
  <conditionalFormatting sqref="AU40:AU41">
    <cfRule type="top10" dxfId="391" priority="241" rank="1"/>
    <cfRule type="top10" dxfId="390" priority="242" bottom="1" rank="1"/>
  </conditionalFormatting>
  <conditionalFormatting sqref="AM40:AM41">
    <cfRule type="top10" dxfId="389" priority="239" rank="1"/>
    <cfRule type="top10" dxfId="388" priority="240" bottom="1" rank="1"/>
  </conditionalFormatting>
  <conditionalFormatting sqref="AS40:AS41">
    <cfRule type="top10" dxfId="387" priority="237" rank="1"/>
    <cfRule type="top10" dxfId="386" priority="238" bottom="1" rank="1"/>
  </conditionalFormatting>
  <conditionalFormatting sqref="AJ2:AJ7">
    <cfRule type="top10" dxfId="385" priority="263" rank="1"/>
    <cfRule type="top10" dxfId="384" priority="264" bottom="1" rank="1"/>
  </conditionalFormatting>
  <conditionalFormatting sqref="AK2:AK7">
    <cfRule type="top10" dxfId="383" priority="265" rank="1"/>
    <cfRule type="top10" dxfId="382" priority="266" bottom="1" rank="1"/>
  </conditionalFormatting>
  <conditionalFormatting sqref="AP2:AP7">
    <cfRule type="top10" dxfId="381" priority="267" rank="1"/>
    <cfRule type="top10" dxfId="380" priority="268" bottom="1" rank="1"/>
  </conditionalFormatting>
  <conditionalFormatting sqref="AO2:AO7">
    <cfRule type="top10" dxfId="379" priority="269" rank="1"/>
    <cfRule type="top10" dxfId="378" priority="270" bottom="1" rank="1"/>
  </conditionalFormatting>
  <conditionalFormatting sqref="AN2:AN7">
    <cfRule type="top10" dxfId="377" priority="271" rank="1"/>
    <cfRule type="top10" dxfId="376" priority="272" bottom="1" rank="1"/>
  </conditionalFormatting>
  <conditionalFormatting sqref="AL2:AL7">
    <cfRule type="top10" dxfId="375" priority="273" rank="1"/>
    <cfRule type="top10" dxfId="374" priority="274" bottom="1" rank="1"/>
  </conditionalFormatting>
  <conditionalFormatting sqref="AV2:AV7">
    <cfRule type="top10" dxfId="373" priority="275" rank="1"/>
    <cfRule type="top10" dxfId="372" priority="276" bottom="1" rank="1"/>
  </conditionalFormatting>
  <conditionalFormatting sqref="AQ2:AQ8">
    <cfRule type="top10" dxfId="371" priority="277" rank="1"/>
    <cfRule type="top10" dxfId="370" priority="278" bottom="1" rank="1"/>
  </conditionalFormatting>
  <conditionalFormatting sqref="AT2:AT7">
    <cfRule type="top10" dxfId="369" priority="279" rank="1"/>
    <cfRule type="top10" dxfId="368" priority="280" bottom="1" rank="1"/>
  </conditionalFormatting>
  <conditionalFormatting sqref="AU2:AU7">
    <cfRule type="top10" dxfId="367" priority="281" rank="1"/>
    <cfRule type="top10" dxfId="366" priority="282" bottom="1" rank="1"/>
  </conditionalFormatting>
  <conditionalFormatting sqref="AM2:AM7">
    <cfRule type="top10" dxfId="365" priority="283" rank="1"/>
    <cfRule type="top10" dxfId="364" priority="284" bottom="1" rank="1"/>
  </conditionalFormatting>
  <conditionalFormatting sqref="AS2:AS7">
    <cfRule type="top10" dxfId="363" priority="285" rank="1"/>
    <cfRule type="top10" dxfId="362" priority="286" bottom="1" rank="1"/>
  </conditionalFormatting>
  <conditionalFormatting sqref="AK45:AK46">
    <cfRule type="top10" dxfId="361" priority="287" rank="1"/>
    <cfRule type="top10" dxfId="360" priority="288" bottom="1" rank="1"/>
  </conditionalFormatting>
  <conditionalFormatting sqref="AJ45:AJ46">
    <cfRule type="top10" dxfId="359" priority="289" rank="1"/>
    <cfRule type="top10" dxfId="358" priority="290" bottom="1" rank="1"/>
  </conditionalFormatting>
  <conditionalFormatting sqref="AL45:AL46">
    <cfRule type="top10" dxfId="357" priority="291" rank="1"/>
    <cfRule type="top10" dxfId="356" priority="292" bottom="1" rank="1"/>
  </conditionalFormatting>
  <conditionalFormatting sqref="AM45:AM46">
    <cfRule type="top10" dxfId="355" priority="293" rank="1"/>
    <cfRule type="top10" dxfId="354" priority="294" bottom="1" rank="1"/>
  </conditionalFormatting>
  <conditionalFormatting sqref="AN45:AN46">
    <cfRule type="top10" dxfId="353" priority="295" rank="1"/>
    <cfRule type="top10" dxfId="352" priority="296" bottom="1" rank="1"/>
  </conditionalFormatting>
  <conditionalFormatting sqref="AO45:AO46">
    <cfRule type="top10" dxfId="351" priority="297" rank="1"/>
    <cfRule type="top10" dxfId="350" priority="298" bottom="1" rank="1"/>
  </conditionalFormatting>
  <conditionalFormatting sqref="AP45:AP46">
    <cfRule type="top10" dxfId="349" priority="299" rank="1"/>
    <cfRule type="top10" dxfId="348" priority="300" bottom="1" rank="1"/>
  </conditionalFormatting>
  <conditionalFormatting sqref="AQ45:AQ46">
    <cfRule type="top10" dxfId="347" priority="301" rank="1"/>
    <cfRule type="top10" dxfId="346" priority="302" bottom="1" rank="1"/>
  </conditionalFormatting>
  <conditionalFormatting sqref="AR45:AR46">
    <cfRule type="top10" dxfId="345" priority="303" rank="1"/>
    <cfRule type="top10" dxfId="344" priority="304" bottom="1" rank="1"/>
  </conditionalFormatting>
  <conditionalFormatting sqref="AS45:AS46">
    <cfRule type="top10" dxfId="343" priority="305" rank="1"/>
    <cfRule type="top10" dxfId="342" priority="306" bottom="1" rank="1"/>
  </conditionalFormatting>
  <conditionalFormatting sqref="AT45:AT46">
    <cfRule type="top10" dxfId="341" priority="307" rank="1"/>
    <cfRule type="top10" dxfId="340" priority="308" bottom="1" rank="1"/>
  </conditionalFormatting>
  <conditionalFormatting sqref="AU45:AU46">
    <cfRule type="top10" dxfId="339" priority="309" rank="1"/>
    <cfRule type="top10" dxfId="338" priority="310" bottom="1" rank="1"/>
  </conditionalFormatting>
  <conditionalFormatting sqref="AV45:AV46">
    <cfRule type="top10" dxfId="337" priority="311" rank="1"/>
    <cfRule type="top10" dxfId="336" priority="312" bottom="1" rank="1"/>
  </conditionalFormatting>
  <conditionalFormatting sqref="AJ50">
    <cfRule type="top10" dxfId="335" priority="211" rank="1"/>
    <cfRule type="top10" dxfId="334" priority="212" bottom="1" rank="1"/>
  </conditionalFormatting>
  <conditionalFormatting sqref="AK50">
    <cfRule type="top10" dxfId="333" priority="213" rank="1"/>
    <cfRule type="top10" dxfId="332" priority="214" bottom="1" rank="1"/>
  </conditionalFormatting>
  <conditionalFormatting sqref="AP50">
    <cfRule type="top10" dxfId="331" priority="215" rank="1"/>
    <cfRule type="top10" dxfId="330" priority="216" bottom="1" rank="1"/>
  </conditionalFormatting>
  <conditionalFormatting sqref="AO50">
    <cfRule type="top10" dxfId="329" priority="217" rank="1"/>
    <cfRule type="top10" dxfId="328" priority="218" bottom="1" rank="1"/>
  </conditionalFormatting>
  <conditionalFormatting sqref="AN50">
    <cfRule type="top10" dxfId="327" priority="219" rank="1"/>
    <cfRule type="top10" dxfId="326" priority="220" bottom="1" rank="1"/>
  </conditionalFormatting>
  <conditionalFormatting sqref="AL50">
    <cfRule type="top10" dxfId="325" priority="221" rank="1"/>
    <cfRule type="top10" dxfId="324" priority="222" bottom="1" rank="1"/>
  </conditionalFormatting>
  <conditionalFormatting sqref="AV50">
    <cfRule type="top10" dxfId="323" priority="223" rank="1"/>
    <cfRule type="top10" dxfId="322" priority="224" bottom="1" rank="1"/>
  </conditionalFormatting>
  <conditionalFormatting sqref="AQ50">
    <cfRule type="top10" dxfId="321" priority="225" rank="1"/>
    <cfRule type="top10" dxfId="320" priority="226" bottom="1" rank="1"/>
  </conditionalFormatting>
  <conditionalFormatting sqref="AR50">
    <cfRule type="top10" dxfId="319" priority="227" rank="1"/>
    <cfRule type="top10" dxfId="318" priority="228" bottom="1" rank="1"/>
  </conditionalFormatting>
  <conditionalFormatting sqref="AT50">
    <cfRule type="top10" dxfId="317" priority="229" rank="1"/>
    <cfRule type="top10" dxfId="316" priority="230" bottom="1" rank="1"/>
  </conditionalFormatting>
  <conditionalFormatting sqref="AU50">
    <cfRule type="top10" dxfId="315" priority="231" rank="1"/>
    <cfRule type="top10" dxfId="314" priority="232" bottom="1" rank="1"/>
  </conditionalFormatting>
  <conditionalFormatting sqref="AM50">
    <cfRule type="top10" dxfId="313" priority="233" rank="1"/>
    <cfRule type="top10" dxfId="312" priority="234" bottom="1" rank="1"/>
  </conditionalFormatting>
  <conditionalFormatting sqref="AS50">
    <cfRule type="top10" dxfId="311" priority="235" rank="1"/>
    <cfRule type="top10" dxfId="310" priority="236" bottom="1" rank="1"/>
  </conditionalFormatting>
  <conditionalFormatting sqref="AJ54:AJ57">
    <cfRule type="top10" dxfId="309" priority="209" rank="1"/>
    <cfRule type="top10" dxfId="308" priority="210" bottom="1" rank="1"/>
  </conditionalFormatting>
  <conditionalFormatting sqref="AK54:AK57">
    <cfRule type="top10" dxfId="307" priority="207" rank="1"/>
    <cfRule type="top10" dxfId="306" priority="208" bottom="1" rank="1"/>
  </conditionalFormatting>
  <conditionalFormatting sqref="AP54:AP57">
    <cfRule type="top10" dxfId="305" priority="205" rank="1"/>
    <cfRule type="top10" dxfId="304" priority="206" bottom="1" rank="1"/>
  </conditionalFormatting>
  <conditionalFormatting sqref="AO54:AO57">
    <cfRule type="top10" dxfId="303" priority="203" rank="1"/>
    <cfRule type="top10" dxfId="302" priority="204" bottom="1" rank="1"/>
  </conditionalFormatting>
  <conditionalFormatting sqref="AN54:AN57">
    <cfRule type="top10" dxfId="301" priority="201" rank="1"/>
    <cfRule type="top10" dxfId="300" priority="202" bottom="1" rank="1"/>
  </conditionalFormatting>
  <conditionalFormatting sqref="AL54:AL57">
    <cfRule type="top10" dxfId="299" priority="199" rank="1"/>
    <cfRule type="top10" dxfId="298" priority="200" bottom="1" rank="1"/>
  </conditionalFormatting>
  <conditionalFormatting sqref="AV54:AV57">
    <cfRule type="top10" dxfId="297" priority="197" rank="1"/>
    <cfRule type="top10" dxfId="296" priority="198" bottom="1" rank="1"/>
  </conditionalFormatting>
  <conditionalFormatting sqref="AQ54:AQ57">
    <cfRule type="top10" dxfId="295" priority="195" rank="1"/>
    <cfRule type="top10" dxfId="294" priority="196" bottom="1" rank="1"/>
  </conditionalFormatting>
  <conditionalFormatting sqref="AR54:AR57">
    <cfRule type="top10" dxfId="293" priority="193" rank="1"/>
    <cfRule type="top10" dxfId="292" priority="194" bottom="1" rank="1"/>
  </conditionalFormatting>
  <conditionalFormatting sqref="AT54:AT57">
    <cfRule type="top10" dxfId="291" priority="191" rank="1"/>
    <cfRule type="top10" dxfId="290" priority="192" bottom="1" rank="1"/>
  </conditionalFormatting>
  <conditionalFormatting sqref="AU54:AU57">
    <cfRule type="top10" dxfId="289" priority="189" rank="1"/>
    <cfRule type="top10" dxfId="288" priority="190" bottom="1" rank="1"/>
  </conditionalFormatting>
  <conditionalFormatting sqref="AM54:AM57">
    <cfRule type="top10" dxfId="287" priority="187" rank="1"/>
    <cfRule type="top10" dxfId="286" priority="188" bottom="1" rank="1"/>
  </conditionalFormatting>
  <conditionalFormatting sqref="AS54:AS57">
    <cfRule type="top10" dxfId="285" priority="185" rank="1"/>
    <cfRule type="top10" dxfId="284" priority="186" bottom="1" rank="1"/>
  </conditionalFormatting>
  <conditionalFormatting sqref="AJ61">
    <cfRule type="top10" dxfId="283" priority="159" rank="1"/>
    <cfRule type="top10" dxfId="282" priority="160" bottom="1" rank="1"/>
  </conditionalFormatting>
  <conditionalFormatting sqref="AK61">
    <cfRule type="top10" dxfId="281" priority="161" rank="1"/>
    <cfRule type="top10" dxfId="280" priority="162" bottom="1" rank="1"/>
  </conditionalFormatting>
  <conditionalFormatting sqref="AP61">
    <cfRule type="top10" dxfId="279" priority="163" rank="1"/>
    <cfRule type="top10" dxfId="278" priority="164" bottom="1" rank="1"/>
  </conditionalFormatting>
  <conditionalFormatting sqref="AO61">
    <cfRule type="top10" dxfId="277" priority="165" rank="1"/>
    <cfRule type="top10" dxfId="276" priority="166" bottom="1" rank="1"/>
  </conditionalFormatting>
  <conditionalFormatting sqref="AN61">
    <cfRule type="top10" dxfId="275" priority="167" rank="1"/>
    <cfRule type="top10" dxfId="274" priority="168" bottom="1" rank="1"/>
  </conditionalFormatting>
  <conditionalFormatting sqref="AL61">
    <cfRule type="top10" dxfId="273" priority="169" rank="1"/>
    <cfRule type="top10" dxfId="272" priority="170" bottom="1" rank="1"/>
  </conditionalFormatting>
  <conditionalFormatting sqref="AV61">
    <cfRule type="top10" dxfId="271" priority="171" rank="1"/>
    <cfRule type="top10" dxfId="270" priority="172" bottom="1" rank="1"/>
  </conditionalFormatting>
  <conditionalFormatting sqref="AQ61">
    <cfRule type="top10" dxfId="269" priority="173" rank="1"/>
    <cfRule type="top10" dxfId="268" priority="174" bottom="1" rank="1"/>
  </conditionalFormatting>
  <conditionalFormatting sqref="AR61">
    <cfRule type="top10" dxfId="267" priority="175" rank="1"/>
    <cfRule type="top10" dxfId="266" priority="176" bottom="1" rank="1"/>
  </conditionalFormatting>
  <conditionalFormatting sqref="AT61">
    <cfRule type="top10" dxfId="265" priority="177" rank="1"/>
    <cfRule type="top10" dxfId="264" priority="178" bottom="1" rank="1"/>
  </conditionalFormatting>
  <conditionalFormatting sqref="AU61">
    <cfRule type="top10" dxfId="263" priority="179" rank="1"/>
    <cfRule type="top10" dxfId="262" priority="180" bottom="1" rank="1"/>
  </conditionalFormatting>
  <conditionalFormatting sqref="AM61">
    <cfRule type="top10" dxfId="261" priority="181" rank="1"/>
    <cfRule type="top10" dxfId="260" priority="182" bottom="1" rank="1"/>
  </conditionalFormatting>
  <conditionalFormatting sqref="AS61">
    <cfRule type="top10" dxfId="259" priority="183" rank="1"/>
    <cfRule type="top10" dxfId="258" priority="184" bottom="1" rank="1"/>
  </conditionalFormatting>
  <conditionalFormatting sqref="AJ65:AJ67">
    <cfRule type="top10" dxfId="257" priority="313" rank="1"/>
    <cfRule type="top10" dxfId="256" priority="314" bottom="1" rank="1"/>
  </conditionalFormatting>
  <conditionalFormatting sqref="AK65:AK67">
    <cfRule type="top10" dxfId="255" priority="315" rank="1"/>
    <cfRule type="top10" dxfId="254" priority="316" bottom="1" rank="1"/>
  </conditionalFormatting>
  <conditionalFormatting sqref="AP65:AP67">
    <cfRule type="top10" dxfId="253" priority="317" rank="1"/>
    <cfRule type="top10" dxfId="252" priority="318" bottom="1" rank="1"/>
  </conditionalFormatting>
  <conditionalFormatting sqref="AO65:AO67">
    <cfRule type="top10" dxfId="251" priority="319" rank="1"/>
    <cfRule type="top10" dxfId="250" priority="320" bottom="1" rank="1"/>
  </conditionalFormatting>
  <conditionalFormatting sqref="AN65:AN67">
    <cfRule type="top10" dxfId="249" priority="321" rank="1"/>
    <cfRule type="top10" dxfId="248" priority="322" bottom="1" rank="1"/>
  </conditionalFormatting>
  <conditionalFormatting sqref="AL65:AL67">
    <cfRule type="top10" dxfId="247" priority="323" rank="1"/>
    <cfRule type="top10" dxfId="246" priority="324" bottom="1" rank="1"/>
  </conditionalFormatting>
  <conditionalFormatting sqref="AV65:AV67">
    <cfRule type="top10" dxfId="245" priority="325" rank="1"/>
    <cfRule type="top10" dxfId="244" priority="326" bottom="1" rank="1"/>
  </conditionalFormatting>
  <conditionalFormatting sqref="AQ65:AQ67">
    <cfRule type="top10" dxfId="243" priority="327" rank="1"/>
    <cfRule type="top10" dxfId="242" priority="328" bottom="1" rank="1"/>
  </conditionalFormatting>
  <conditionalFormatting sqref="AR65:AR67">
    <cfRule type="top10" dxfId="241" priority="329" rank="1"/>
    <cfRule type="top10" dxfId="240" priority="330" bottom="1" rank="1"/>
  </conditionalFormatting>
  <conditionalFormatting sqref="AT65:AT67">
    <cfRule type="top10" dxfId="239" priority="331" rank="1"/>
    <cfRule type="top10" dxfId="238" priority="332" bottom="1" rank="1"/>
  </conditionalFormatting>
  <conditionalFormatting sqref="AU65:AU67">
    <cfRule type="top10" dxfId="237" priority="333" rank="1"/>
    <cfRule type="top10" dxfId="236" priority="334" bottom="1" rank="1"/>
  </conditionalFormatting>
  <conditionalFormatting sqref="AM65:AM67">
    <cfRule type="top10" dxfId="235" priority="335" rank="1"/>
    <cfRule type="top10" dxfId="234" priority="336" bottom="1" rank="1"/>
  </conditionalFormatting>
  <conditionalFormatting sqref="AS65:AS67">
    <cfRule type="top10" dxfId="233" priority="337" rank="1"/>
    <cfRule type="top10" dxfId="232" priority="338" bottom="1" rank="1"/>
  </conditionalFormatting>
  <conditionalFormatting sqref="AJ71">
    <cfRule type="top10" dxfId="231" priority="133" rank="1"/>
    <cfRule type="top10" dxfId="230" priority="134" bottom="1" rank="1"/>
  </conditionalFormatting>
  <conditionalFormatting sqref="AK71">
    <cfRule type="top10" dxfId="229" priority="135" rank="1"/>
    <cfRule type="top10" dxfId="228" priority="136" bottom="1" rank="1"/>
  </conditionalFormatting>
  <conditionalFormatting sqref="AP71">
    <cfRule type="top10" dxfId="227" priority="137" rank="1"/>
    <cfRule type="top10" dxfId="226" priority="138" bottom="1" rank="1"/>
  </conditionalFormatting>
  <conditionalFormatting sqref="AO71">
    <cfRule type="top10" dxfId="225" priority="139" rank="1"/>
    <cfRule type="top10" dxfId="224" priority="140" bottom="1" rank="1"/>
  </conditionalFormatting>
  <conditionalFormatting sqref="AN71">
    <cfRule type="top10" dxfId="223" priority="141" rank="1"/>
    <cfRule type="top10" dxfId="222" priority="142" bottom="1" rank="1"/>
  </conditionalFormatting>
  <conditionalFormatting sqref="AL71">
    <cfRule type="top10" dxfId="221" priority="143" rank="1"/>
    <cfRule type="top10" dxfId="220" priority="144" bottom="1" rank="1"/>
  </conditionalFormatting>
  <conditionalFormatting sqref="AV71">
    <cfRule type="top10" dxfId="219" priority="145" rank="1"/>
    <cfRule type="top10" dxfId="218" priority="146" bottom="1" rank="1"/>
  </conditionalFormatting>
  <conditionalFormatting sqref="AQ71">
    <cfRule type="top10" dxfId="217" priority="147" rank="1"/>
    <cfRule type="top10" dxfId="216" priority="148" bottom="1" rank="1"/>
  </conditionalFormatting>
  <conditionalFormatting sqref="AR71">
    <cfRule type="top10" dxfId="215" priority="149" rank="1"/>
    <cfRule type="top10" dxfId="214" priority="150" bottom="1" rank="1"/>
  </conditionalFormatting>
  <conditionalFormatting sqref="AT71">
    <cfRule type="top10" dxfId="213" priority="151" rank="1"/>
    <cfRule type="top10" dxfId="212" priority="152" bottom="1" rank="1"/>
  </conditionalFormatting>
  <conditionalFormatting sqref="AU71">
    <cfRule type="top10" dxfId="211" priority="153" rank="1"/>
    <cfRule type="top10" dxfId="210" priority="154" bottom="1" rank="1"/>
  </conditionalFormatting>
  <conditionalFormatting sqref="AM71">
    <cfRule type="top10" dxfId="209" priority="155" rank="1"/>
    <cfRule type="top10" dxfId="208" priority="156" bottom="1" rank="1"/>
  </conditionalFormatting>
  <conditionalFormatting sqref="AS71">
    <cfRule type="top10" dxfId="207" priority="157" rank="1"/>
    <cfRule type="top10" dxfId="206" priority="158" bottom="1" rank="1"/>
  </conditionalFormatting>
  <conditionalFormatting sqref="AJ75">
    <cfRule type="top10" dxfId="205" priority="107" rank="1"/>
    <cfRule type="top10" dxfId="204" priority="108" bottom="1" rank="1"/>
  </conditionalFormatting>
  <conditionalFormatting sqref="AK75">
    <cfRule type="top10" dxfId="203" priority="109" rank="1"/>
    <cfRule type="top10" dxfId="202" priority="110" bottom="1" rank="1"/>
  </conditionalFormatting>
  <conditionalFormatting sqref="AP75">
    <cfRule type="top10" dxfId="201" priority="111" rank="1"/>
    <cfRule type="top10" dxfId="200" priority="112" bottom="1" rank="1"/>
  </conditionalFormatting>
  <conditionalFormatting sqref="AO75">
    <cfRule type="top10" dxfId="199" priority="113" rank="1"/>
    <cfRule type="top10" dxfId="198" priority="114" bottom="1" rank="1"/>
  </conditionalFormatting>
  <conditionalFormatting sqref="AN75">
    <cfRule type="top10" dxfId="197" priority="115" rank="1"/>
    <cfRule type="top10" dxfId="196" priority="116" bottom="1" rank="1"/>
  </conditionalFormatting>
  <conditionalFormatting sqref="AL75">
    <cfRule type="top10" dxfId="195" priority="117" rank="1"/>
    <cfRule type="top10" dxfId="194" priority="118" bottom="1" rank="1"/>
  </conditionalFormatting>
  <conditionalFormatting sqref="AV75">
    <cfRule type="top10" dxfId="193" priority="119" rank="1"/>
    <cfRule type="top10" dxfId="192" priority="120" bottom="1" rank="1"/>
  </conditionalFormatting>
  <conditionalFormatting sqref="AQ75">
    <cfRule type="top10" dxfId="191" priority="121" rank="1"/>
    <cfRule type="top10" dxfId="190" priority="122" bottom="1" rank="1"/>
  </conditionalFormatting>
  <conditionalFormatting sqref="AR75">
    <cfRule type="top10" dxfId="189" priority="123" rank="1"/>
    <cfRule type="top10" dxfId="188" priority="124" bottom="1" rank="1"/>
  </conditionalFormatting>
  <conditionalFormatting sqref="AT75">
    <cfRule type="top10" dxfId="187" priority="125" rank="1"/>
    <cfRule type="top10" dxfId="186" priority="126" bottom="1" rank="1"/>
  </conditionalFormatting>
  <conditionalFormatting sqref="AU75">
    <cfRule type="top10" dxfId="185" priority="127" rank="1"/>
    <cfRule type="top10" dxfId="184" priority="128" bottom="1" rank="1"/>
  </conditionalFormatting>
  <conditionalFormatting sqref="AM75">
    <cfRule type="top10" dxfId="183" priority="129" rank="1"/>
    <cfRule type="top10" dxfId="182" priority="130" bottom="1" rank="1"/>
  </conditionalFormatting>
  <conditionalFormatting sqref="AS75">
    <cfRule type="top10" dxfId="181" priority="131" rank="1"/>
    <cfRule type="top10" dxfId="180" priority="132" bottom="1" rank="1"/>
  </conditionalFormatting>
  <conditionalFormatting sqref="AR2:AR7">
    <cfRule type="top10" dxfId="179" priority="105" rank="1"/>
    <cfRule type="top10" dxfId="178" priority="106" bottom="1" rank="1"/>
  </conditionalFormatting>
  <conditionalFormatting sqref="AJ11:AJ12">
    <cfRule type="top10" dxfId="177" priority="81" rank="1"/>
    <cfRule type="top10" dxfId="176" priority="82" bottom="1" rank="1"/>
  </conditionalFormatting>
  <conditionalFormatting sqref="AK11:AK12">
    <cfRule type="top10" dxfId="175" priority="83" rank="1"/>
    <cfRule type="top10" dxfId="174" priority="84" bottom="1" rank="1"/>
  </conditionalFormatting>
  <conditionalFormatting sqref="AP11:AP12">
    <cfRule type="top10" dxfId="173" priority="85" rank="1"/>
    <cfRule type="top10" dxfId="172" priority="86" bottom="1" rank="1"/>
  </conditionalFormatting>
  <conditionalFormatting sqref="AO11:AO12">
    <cfRule type="top10" dxfId="171" priority="87" rank="1"/>
    <cfRule type="top10" dxfId="170" priority="88" bottom="1" rank="1"/>
  </conditionalFormatting>
  <conditionalFormatting sqref="AN11:AN12">
    <cfRule type="top10" dxfId="169" priority="89" rank="1"/>
    <cfRule type="top10" dxfId="168" priority="90" bottom="1" rank="1"/>
  </conditionalFormatting>
  <conditionalFormatting sqref="AL11:AL12">
    <cfRule type="top10" dxfId="167" priority="91" rank="1"/>
    <cfRule type="top10" dxfId="166" priority="92" bottom="1" rank="1"/>
  </conditionalFormatting>
  <conditionalFormatting sqref="AV11:AV12">
    <cfRule type="top10" dxfId="165" priority="93" rank="1"/>
    <cfRule type="top10" dxfId="164" priority="94" bottom="1" rank="1"/>
  </conditionalFormatting>
  <conditionalFormatting sqref="AQ11:AQ12">
    <cfRule type="top10" dxfId="163" priority="95" rank="1"/>
    <cfRule type="top10" dxfId="162" priority="96" bottom="1" rank="1"/>
  </conditionalFormatting>
  <conditionalFormatting sqref="AT11:AT12">
    <cfRule type="top10" dxfId="161" priority="97" rank="1"/>
    <cfRule type="top10" dxfId="160" priority="98" bottom="1" rank="1"/>
  </conditionalFormatting>
  <conditionalFormatting sqref="AU11:AU12">
    <cfRule type="top10" dxfId="159" priority="99" rank="1"/>
    <cfRule type="top10" dxfId="158" priority="100" bottom="1" rank="1"/>
  </conditionalFormatting>
  <conditionalFormatting sqref="AM11:AM12">
    <cfRule type="top10" dxfId="157" priority="101" rank="1"/>
    <cfRule type="top10" dxfId="156" priority="102" bottom="1" rank="1"/>
  </conditionalFormatting>
  <conditionalFormatting sqref="AS11:AS12">
    <cfRule type="top10" dxfId="155" priority="103" rank="1"/>
    <cfRule type="top10" dxfId="154" priority="104" bottom="1" rank="1"/>
  </conditionalFormatting>
  <conditionalFormatting sqref="AR11:AR12">
    <cfRule type="top10" dxfId="153" priority="79" rank="1"/>
    <cfRule type="top10" dxfId="152" priority="80" bottom="1" rank="1"/>
  </conditionalFormatting>
  <conditionalFormatting sqref="AJ16:AJ17">
    <cfRule type="top10" dxfId="151" priority="55" rank="1"/>
    <cfRule type="top10" dxfId="150" priority="56" bottom="1" rank="1"/>
  </conditionalFormatting>
  <conditionalFormatting sqref="AK16:AK17">
    <cfRule type="top10" dxfId="149" priority="57" rank="1"/>
    <cfRule type="top10" dxfId="148" priority="58" bottom="1" rank="1"/>
  </conditionalFormatting>
  <conditionalFormatting sqref="AP16:AP17">
    <cfRule type="top10" dxfId="147" priority="59" rank="1"/>
    <cfRule type="top10" dxfId="146" priority="60" bottom="1" rank="1"/>
  </conditionalFormatting>
  <conditionalFormatting sqref="AO16:AO17">
    <cfRule type="top10" dxfId="145" priority="61" rank="1"/>
    <cfRule type="top10" dxfId="144" priority="62" bottom="1" rank="1"/>
  </conditionalFormatting>
  <conditionalFormatting sqref="AN16:AN17">
    <cfRule type="top10" dxfId="143" priority="63" rank="1"/>
    <cfRule type="top10" dxfId="142" priority="64" bottom="1" rank="1"/>
  </conditionalFormatting>
  <conditionalFormatting sqref="AL16:AL17">
    <cfRule type="top10" dxfId="141" priority="65" rank="1"/>
    <cfRule type="top10" dxfId="140" priority="66" bottom="1" rank="1"/>
  </conditionalFormatting>
  <conditionalFormatting sqref="AV16:AV17">
    <cfRule type="top10" dxfId="139" priority="67" rank="1"/>
    <cfRule type="top10" dxfId="138" priority="68" bottom="1" rank="1"/>
  </conditionalFormatting>
  <conditionalFormatting sqref="AQ16:AQ17">
    <cfRule type="top10" dxfId="137" priority="69" rank="1"/>
    <cfRule type="top10" dxfId="136" priority="70" bottom="1" rank="1"/>
  </conditionalFormatting>
  <conditionalFormatting sqref="AT16:AT17">
    <cfRule type="top10" dxfId="135" priority="71" rank="1"/>
    <cfRule type="top10" dxfId="134" priority="72" bottom="1" rank="1"/>
  </conditionalFormatting>
  <conditionalFormatting sqref="AU16:AU17">
    <cfRule type="top10" dxfId="133" priority="73" rank="1"/>
    <cfRule type="top10" dxfId="132" priority="74" bottom="1" rank="1"/>
  </conditionalFormatting>
  <conditionalFormatting sqref="AM16:AM17">
    <cfRule type="top10" dxfId="131" priority="75" rank="1"/>
    <cfRule type="top10" dxfId="130" priority="76" bottom="1" rank="1"/>
  </conditionalFormatting>
  <conditionalFormatting sqref="AS16:AS17">
    <cfRule type="top10" dxfId="129" priority="77" rank="1"/>
    <cfRule type="top10" dxfId="128" priority="78" bottom="1" rank="1"/>
  </conditionalFormatting>
  <conditionalFormatting sqref="AR16:AR17">
    <cfRule type="top10" dxfId="127" priority="53" rank="1"/>
    <cfRule type="top10" dxfId="126" priority="54" bottom="1" rank="1"/>
  </conditionalFormatting>
  <conditionalFormatting sqref="AJ21:AJ22">
    <cfRule type="top10" dxfId="125" priority="29" rank="1"/>
    <cfRule type="top10" dxfId="124" priority="30" bottom="1" rank="1"/>
  </conditionalFormatting>
  <conditionalFormatting sqref="AK21:AK22">
    <cfRule type="top10" dxfId="123" priority="31" rank="1"/>
    <cfRule type="top10" dxfId="122" priority="32" bottom="1" rank="1"/>
  </conditionalFormatting>
  <conditionalFormatting sqref="AP21:AP22">
    <cfRule type="top10" dxfId="121" priority="33" rank="1"/>
    <cfRule type="top10" dxfId="120" priority="34" bottom="1" rank="1"/>
  </conditionalFormatting>
  <conditionalFormatting sqref="AO21:AO22">
    <cfRule type="top10" dxfId="119" priority="35" rank="1"/>
    <cfRule type="top10" dxfId="118" priority="36" bottom="1" rank="1"/>
  </conditionalFormatting>
  <conditionalFormatting sqref="AN21:AN22">
    <cfRule type="top10" dxfId="117" priority="37" rank="1"/>
    <cfRule type="top10" dxfId="116" priority="38" bottom="1" rank="1"/>
  </conditionalFormatting>
  <conditionalFormatting sqref="AL21:AL22">
    <cfRule type="top10" dxfId="115" priority="39" rank="1"/>
    <cfRule type="top10" dxfId="114" priority="40" bottom="1" rank="1"/>
  </conditionalFormatting>
  <conditionalFormatting sqref="AV21:AV22">
    <cfRule type="top10" dxfId="113" priority="41" rank="1"/>
    <cfRule type="top10" dxfId="112" priority="42" bottom="1" rank="1"/>
  </conditionalFormatting>
  <conditionalFormatting sqref="AQ21:AQ22">
    <cfRule type="top10" dxfId="111" priority="43" rank="1"/>
    <cfRule type="top10" dxfId="110" priority="44" bottom="1" rank="1"/>
  </conditionalFormatting>
  <conditionalFormatting sqref="AT21:AT22">
    <cfRule type="top10" dxfId="109" priority="45" rank="1"/>
    <cfRule type="top10" dxfId="108" priority="46" bottom="1" rank="1"/>
  </conditionalFormatting>
  <conditionalFormatting sqref="AU21:AU22">
    <cfRule type="top10" dxfId="107" priority="47" rank="1"/>
    <cfRule type="top10" dxfId="106" priority="48" bottom="1" rank="1"/>
  </conditionalFormatting>
  <conditionalFormatting sqref="AM21:AM22">
    <cfRule type="top10" dxfId="105" priority="49" rank="1"/>
    <cfRule type="top10" dxfId="104" priority="50" bottom="1" rank="1"/>
  </conditionalFormatting>
  <conditionalFormatting sqref="AS21:AS22">
    <cfRule type="top10" dxfId="103" priority="51" rank="1"/>
    <cfRule type="top10" dxfId="102" priority="52" bottom="1" rank="1"/>
  </conditionalFormatting>
  <conditionalFormatting sqref="AR21:AR22">
    <cfRule type="top10" dxfId="101" priority="27" rank="1"/>
    <cfRule type="top10" dxfId="100" priority="28" bottom="1" rank="1"/>
  </conditionalFormatting>
  <conditionalFormatting sqref="AJ26">
    <cfRule type="top10" dxfId="99" priority="339" rank="1"/>
    <cfRule type="top10" dxfId="98" priority="340" bottom="1" rank="1"/>
  </conditionalFormatting>
  <conditionalFormatting sqref="AK26">
    <cfRule type="top10" dxfId="97" priority="341" rank="1"/>
    <cfRule type="top10" dxfId="96" priority="342" bottom="1" rank="1"/>
  </conditionalFormatting>
  <conditionalFormatting sqref="AP26">
    <cfRule type="top10" dxfId="95" priority="343" rank="1"/>
    <cfRule type="top10" dxfId="94" priority="344" bottom="1" rank="1"/>
  </conditionalFormatting>
  <conditionalFormatting sqref="AO26">
    <cfRule type="top10" dxfId="93" priority="345" rank="1"/>
    <cfRule type="top10" dxfId="92" priority="346" bottom="1" rank="1"/>
  </conditionalFormatting>
  <conditionalFormatting sqref="AN26">
    <cfRule type="top10" dxfId="91" priority="347" rank="1"/>
    <cfRule type="top10" dxfId="90" priority="348" bottom="1" rank="1"/>
  </conditionalFormatting>
  <conditionalFormatting sqref="AL26">
    <cfRule type="top10" dxfId="89" priority="349" rank="1"/>
    <cfRule type="top10" dxfId="88" priority="350" bottom="1" rank="1"/>
  </conditionalFormatting>
  <conditionalFormatting sqref="AV26">
    <cfRule type="top10" dxfId="87" priority="351" rank="1"/>
    <cfRule type="top10" dxfId="86" priority="352" bottom="1" rank="1"/>
  </conditionalFormatting>
  <conditionalFormatting sqref="AQ26">
    <cfRule type="top10" dxfId="85" priority="353" rank="1"/>
    <cfRule type="top10" dxfId="84" priority="354" bottom="1" rank="1"/>
  </conditionalFormatting>
  <conditionalFormatting sqref="AR26">
    <cfRule type="top10" dxfId="83" priority="355" rank="1"/>
    <cfRule type="top10" dxfId="82" priority="356" bottom="1" rank="1"/>
  </conditionalFormatting>
  <conditionalFormatting sqref="AT26">
    <cfRule type="top10" dxfId="81" priority="357" rank="1"/>
    <cfRule type="top10" dxfId="80" priority="358" bottom="1" rank="1"/>
  </conditionalFormatting>
  <conditionalFormatting sqref="AU26">
    <cfRule type="top10" dxfId="79" priority="359" rank="1"/>
    <cfRule type="top10" dxfId="78" priority="360" bottom="1" rank="1"/>
  </conditionalFormatting>
  <conditionalFormatting sqref="AM26">
    <cfRule type="top10" dxfId="77" priority="361" rank="1"/>
    <cfRule type="top10" dxfId="76" priority="362" bottom="1" rank="1"/>
  </conditionalFormatting>
  <conditionalFormatting sqref="AS26">
    <cfRule type="top10" dxfId="75" priority="363" rank="1"/>
    <cfRule type="top10" dxfId="74" priority="364" bottom="1" rank="1"/>
  </conditionalFormatting>
  <conditionalFormatting sqref="AJ35:AJ36">
    <cfRule type="top10" dxfId="73" priority="365" rank="1"/>
    <cfRule type="top10" dxfId="72" priority="366" bottom="1" rank="1"/>
  </conditionalFormatting>
  <conditionalFormatting sqref="AK35:AK36">
    <cfRule type="top10" dxfId="71" priority="367" rank="1"/>
    <cfRule type="top10" dxfId="70" priority="368" bottom="1" rank="1"/>
  </conditionalFormatting>
  <conditionalFormatting sqref="AP35:AP36">
    <cfRule type="top10" dxfId="69" priority="369" rank="1"/>
    <cfRule type="top10" dxfId="68" priority="370" bottom="1" rank="1"/>
  </conditionalFormatting>
  <conditionalFormatting sqref="AO35:AO36">
    <cfRule type="top10" dxfId="67" priority="371" rank="1"/>
    <cfRule type="top10" dxfId="66" priority="372" bottom="1" rank="1"/>
  </conditionalFormatting>
  <conditionalFormatting sqref="AN35:AN36">
    <cfRule type="top10" dxfId="65" priority="373" rank="1"/>
    <cfRule type="top10" dxfId="64" priority="374" bottom="1" rank="1"/>
  </conditionalFormatting>
  <conditionalFormatting sqref="AL35:AL36">
    <cfRule type="top10" dxfId="63" priority="375" rank="1"/>
    <cfRule type="top10" dxfId="62" priority="376" bottom="1" rank="1"/>
  </conditionalFormatting>
  <conditionalFormatting sqref="AV35:AV36">
    <cfRule type="top10" dxfId="61" priority="377" rank="1"/>
    <cfRule type="top10" dxfId="60" priority="378" bottom="1" rank="1"/>
  </conditionalFormatting>
  <conditionalFormatting sqref="AQ35:AQ36">
    <cfRule type="top10" dxfId="59" priority="379" rank="1"/>
    <cfRule type="top10" dxfId="58" priority="380" bottom="1" rank="1"/>
  </conditionalFormatting>
  <conditionalFormatting sqref="AR35:AR36">
    <cfRule type="top10" dxfId="57" priority="381" rank="1"/>
    <cfRule type="top10" dxfId="56" priority="382" bottom="1" rank="1"/>
  </conditionalFormatting>
  <conditionalFormatting sqref="AT35:AT36">
    <cfRule type="top10" dxfId="55" priority="383" rank="1"/>
    <cfRule type="top10" dxfId="54" priority="384" bottom="1" rank="1"/>
  </conditionalFormatting>
  <conditionalFormatting sqref="AU35:AU36">
    <cfRule type="top10" dxfId="53" priority="385" rank="1"/>
    <cfRule type="top10" dxfId="52" priority="386" bottom="1" rank="1"/>
  </conditionalFormatting>
  <conditionalFormatting sqref="AM35:AM36">
    <cfRule type="top10" dxfId="51" priority="387" rank="1"/>
    <cfRule type="top10" dxfId="50" priority="388" bottom="1" rank="1"/>
  </conditionalFormatting>
  <conditionalFormatting sqref="AS35:AS36">
    <cfRule type="top10" dxfId="49" priority="389" rank="1"/>
    <cfRule type="top10" dxfId="48" priority="390" bottom="1" rank="1"/>
  </conditionalFormatting>
  <conditionalFormatting sqref="AJ30:AJ31">
    <cfRule type="top10" dxfId="47" priority="3" rank="1"/>
    <cfRule type="top10" dxfId="46" priority="4" bottom="1" rank="1"/>
  </conditionalFormatting>
  <conditionalFormatting sqref="AK30:AK31">
    <cfRule type="top10" dxfId="45" priority="5" rank="1"/>
    <cfRule type="top10" dxfId="44" priority="6" bottom="1" rank="1"/>
  </conditionalFormatting>
  <conditionalFormatting sqref="AP30:AP31">
    <cfRule type="top10" dxfId="43" priority="7" rank="1"/>
    <cfRule type="top10" dxfId="42" priority="8" bottom="1" rank="1"/>
  </conditionalFormatting>
  <conditionalFormatting sqref="AO30:AO31">
    <cfRule type="top10" dxfId="41" priority="9" rank="1"/>
    <cfRule type="top10" dxfId="40" priority="10" bottom="1" rank="1"/>
  </conditionalFormatting>
  <conditionalFormatting sqref="AN30:AN31">
    <cfRule type="top10" dxfId="39" priority="11" rank="1"/>
    <cfRule type="top10" dxfId="38" priority="12" bottom="1" rank="1"/>
  </conditionalFormatting>
  <conditionalFormatting sqref="AL30:AL31">
    <cfRule type="top10" dxfId="37" priority="13" rank="1"/>
    <cfRule type="top10" dxfId="36" priority="14" bottom="1" rank="1"/>
  </conditionalFormatting>
  <conditionalFormatting sqref="AV30:AV31">
    <cfRule type="top10" dxfId="35" priority="15" rank="1"/>
    <cfRule type="top10" dxfId="34" priority="16" bottom="1" rank="1"/>
  </conditionalFormatting>
  <conditionalFormatting sqref="AQ30:AQ31">
    <cfRule type="top10" dxfId="33" priority="17" rank="1"/>
    <cfRule type="top10" dxfId="32" priority="18" bottom="1" rank="1"/>
  </conditionalFormatting>
  <conditionalFormatting sqref="AT30:AT31">
    <cfRule type="top10" dxfId="31" priority="19" rank="1"/>
    <cfRule type="top10" dxfId="30" priority="20" bottom="1" rank="1"/>
  </conditionalFormatting>
  <conditionalFormatting sqref="AU30:AU31">
    <cfRule type="top10" dxfId="29" priority="21" rank="1"/>
    <cfRule type="top10" dxfId="28" priority="22" bottom="1" rank="1"/>
  </conditionalFormatting>
  <conditionalFormatting sqref="AM30:AM31">
    <cfRule type="top10" dxfId="27" priority="23" rank="1"/>
    <cfRule type="top10" dxfId="26" priority="24" bottom="1" rank="1"/>
  </conditionalFormatting>
  <conditionalFormatting sqref="AS30:AS31">
    <cfRule type="top10" dxfId="25" priority="25" rank="1"/>
    <cfRule type="top10" dxfId="24" priority="26" bottom="1" rank="1"/>
  </conditionalFormatting>
  <conditionalFormatting sqref="AR30:AR31">
    <cfRule type="top10" dxfId="23" priority="1" rank="1"/>
    <cfRule type="top10" dxfId="22" priority="2" bottom="1" rank="1"/>
  </conditionalFormatting>
  <pageMargins left="0.7" right="0.7" top="0.75" bottom="0.75" header="0.3" footer="0.3"/>
  <pageSetup scale="3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0D9B3-733C-4638-9F0F-7340EB89E7F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E8747-18BB-42B8-9F20-130FE4945885}">
  <sheetPr>
    <pageSetUpPr fitToPage="1"/>
  </sheetPr>
  <dimension ref="A1:AW224"/>
  <sheetViews>
    <sheetView workbookViewId="0"/>
  </sheetViews>
  <sheetFormatPr defaultRowHeight="12.75" x14ac:dyDescent="0.2"/>
  <cols>
    <col min="1" max="1" width="12" style="21" bestFit="1" customWidth="1"/>
    <col min="2" max="11" width="4.7109375" style="21" customWidth="1"/>
    <col min="12" max="18" width="5.7109375" style="21" customWidth="1"/>
    <col min="19" max="19" width="4.85546875" style="21" customWidth="1"/>
    <col min="20" max="24" width="4.7109375" style="21" customWidth="1"/>
    <col min="25" max="25" width="5.28515625" style="21" bestFit="1" customWidth="1"/>
    <col min="26" max="26" width="4.85546875" style="21" bestFit="1" customWidth="1"/>
    <col min="27" max="27" width="4.85546875" style="21" customWidth="1"/>
    <col min="28" max="28" width="4.5703125" style="21" customWidth="1"/>
    <col min="29" max="29" width="6.7109375" style="42" bestFit="1" customWidth="1"/>
    <col min="30" max="31" width="5.7109375" style="42" customWidth="1"/>
    <col min="32" max="35" width="6.7109375" style="21" customWidth="1"/>
    <col min="36" max="38" width="7.140625" style="21" bestFit="1" customWidth="1"/>
    <col min="39" max="39" width="7" style="21" customWidth="1"/>
    <col min="40" max="40" width="8.140625" style="21" bestFit="1" customWidth="1"/>
    <col min="41" max="41" width="8" style="21" bestFit="1" customWidth="1"/>
    <col min="42" max="42" width="6.28515625" style="21" bestFit="1" customWidth="1"/>
    <col min="43" max="43" width="6" style="21" bestFit="1" customWidth="1"/>
    <col min="44" max="44" width="8.140625" style="22" bestFit="1" customWidth="1"/>
    <col min="45" max="45" width="2.140625" style="21" customWidth="1"/>
    <col min="46" max="46" width="11.85546875" style="21" bestFit="1" customWidth="1"/>
    <col min="47" max="48" width="7.5703125" style="22" customWidth="1"/>
    <col min="49" max="49" width="9.42578125" style="22" customWidth="1"/>
    <col min="50" max="16384" width="9.140625" style="21"/>
  </cols>
  <sheetData>
    <row r="1" spans="1:49" x14ac:dyDescent="0.2">
      <c r="A1" s="20" t="s">
        <v>33</v>
      </c>
      <c r="AU1" s="119"/>
      <c r="AV1" s="119"/>
      <c r="AW1" s="119"/>
    </row>
    <row r="2" spans="1:49" s="20" customFormat="1" x14ac:dyDescent="0.2">
      <c r="A2" s="36" t="s">
        <v>56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18</v>
      </c>
      <c r="G2" s="25" t="s">
        <v>19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20</v>
      </c>
      <c r="M2" s="25" t="s">
        <v>21</v>
      </c>
      <c r="N2" s="25" t="s">
        <v>74</v>
      </c>
      <c r="O2" s="25" t="s">
        <v>22</v>
      </c>
      <c r="P2" s="25" t="s">
        <v>23</v>
      </c>
      <c r="Q2" s="25" t="s">
        <v>75</v>
      </c>
      <c r="R2" s="25" t="s">
        <v>27</v>
      </c>
      <c r="S2" s="25" t="s">
        <v>28</v>
      </c>
      <c r="T2" s="25" t="s">
        <v>29</v>
      </c>
      <c r="U2" s="25" t="s">
        <v>30</v>
      </c>
      <c r="V2" s="25" t="s">
        <v>155</v>
      </c>
      <c r="W2" s="25" t="s">
        <v>4</v>
      </c>
      <c r="X2" s="25" t="s">
        <v>13</v>
      </c>
      <c r="Y2" s="25" t="s">
        <v>24</v>
      </c>
      <c r="Z2" s="25" t="s">
        <v>25</v>
      </c>
      <c r="AA2" s="25" t="s">
        <v>76</v>
      </c>
      <c r="AB2" s="25" t="s">
        <v>26</v>
      </c>
      <c r="AC2" s="43" t="s">
        <v>139</v>
      </c>
      <c r="AD2" s="43" t="s">
        <v>140</v>
      </c>
      <c r="AE2" s="43" t="s">
        <v>141</v>
      </c>
      <c r="AF2" s="25" t="s">
        <v>14</v>
      </c>
      <c r="AG2" s="25" t="s">
        <v>15</v>
      </c>
      <c r="AH2" s="25" t="s">
        <v>16</v>
      </c>
      <c r="AI2" s="25" t="s">
        <v>17</v>
      </c>
      <c r="AJ2" s="25" t="s">
        <v>44</v>
      </c>
      <c r="AK2" s="25" t="s">
        <v>43</v>
      </c>
      <c r="AL2" s="25" t="s">
        <v>40</v>
      </c>
      <c r="AM2" s="25" t="s">
        <v>55</v>
      </c>
      <c r="AN2" s="25" t="s">
        <v>48</v>
      </c>
      <c r="AO2" s="25" t="s">
        <v>51</v>
      </c>
      <c r="AP2" s="25" t="s">
        <v>49</v>
      </c>
      <c r="AQ2" s="25" t="s">
        <v>50</v>
      </c>
      <c r="AR2" s="26" t="s">
        <v>60</v>
      </c>
      <c r="AV2" s="37"/>
      <c r="AW2" s="37"/>
    </row>
    <row r="3" spans="1:49" x14ac:dyDescent="0.2">
      <c r="A3" s="27" t="s">
        <v>124</v>
      </c>
      <c r="B3" s="21">
        <f>B18+B33+B48+B63</f>
        <v>2</v>
      </c>
      <c r="C3" s="21">
        <f t="shared" ref="C3:S13" si="0">C18+C33+C48+C63</f>
        <v>1</v>
      </c>
      <c r="D3" s="21">
        <f t="shared" si="0"/>
        <v>0</v>
      </c>
      <c r="E3" s="21">
        <f t="shared" si="0"/>
        <v>0</v>
      </c>
      <c r="F3" s="21">
        <f t="shared" si="0"/>
        <v>1</v>
      </c>
      <c r="G3" s="21">
        <f t="shared" si="0"/>
        <v>0</v>
      </c>
      <c r="H3" s="21">
        <f t="shared" si="0"/>
        <v>0</v>
      </c>
      <c r="I3" s="21">
        <f t="shared" si="0"/>
        <v>0</v>
      </c>
      <c r="J3" s="21">
        <f t="shared" si="0"/>
        <v>0</v>
      </c>
      <c r="K3" s="21">
        <f t="shared" si="0"/>
        <v>0</v>
      </c>
      <c r="L3" s="21">
        <f t="shared" si="0"/>
        <v>2</v>
      </c>
      <c r="M3" s="21">
        <f t="shared" si="0"/>
        <v>0</v>
      </c>
      <c r="N3" s="21">
        <f t="shared" si="0"/>
        <v>1</v>
      </c>
      <c r="O3" s="21">
        <f t="shared" si="0"/>
        <v>4</v>
      </c>
      <c r="P3" s="21">
        <f t="shared" si="0"/>
        <v>2</v>
      </c>
      <c r="Q3" s="21">
        <f t="shared" si="0"/>
        <v>1</v>
      </c>
      <c r="R3" s="21">
        <f t="shared" si="0"/>
        <v>1</v>
      </c>
      <c r="S3" s="21">
        <f t="shared" si="0"/>
        <v>0</v>
      </c>
      <c r="T3" s="21">
        <f t="shared" ref="T3:AB3" si="1">T18+T33+T48+T63</f>
        <v>3</v>
      </c>
      <c r="U3" s="21">
        <f t="shared" si="1"/>
        <v>4</v>
      </c>
      <c r="V3" s="21">
        <f t="shared" si="1"/>
        <v>3</v>
      </c>
      <c r="W3" s="21">
        <f t="shared" si="1"/>
        <v>11</v>
      </c>
      <c r="X3" s="21">
        <f t="shared" si="1"/>
        <v>11</v>
      </c>
      <c r="Y3" s="21">
        <f t="shared" si="1"/>
        <v>7</v>
      </c>
      <c r="Z3" s="21">
        <f t="shared" si="1"/>
        <v>2</v>
      </c>
      <c r="AA3" s="21">
        <f t="shared" si="1"/>
        <v>2</v>
      </c>
      <c r="AB3" s="21">
        <f t="shared" si="1"/>
        <v>11</v>
      </c>
      <c r="AC3" s="29">
        <f t="shared" ref="AC3:AE14" si="2">Y3/$AB3</f>
        <v>0.63636363636363635</v>
      </c>
      <c r="AD3" s="29">
        <f t="shared" si="2"/>
        <v>0.18181818181818182</v>
      </c>
      <c r="AE3" s="29">
        <f t="shared" si="2"/>
        <v>0.18181818181818182</v>
      </c>
      <c r="AF3" s="28">
        <f t="shared" ref="AF3:AF14" si="3">IF(W3=0,"NA",T3/W3)</f>
        <v>0.27272727272727271</v>
      </c>
      <c r="AG3" s="28">
        <f t="shared" ref="AG3:AG14" si="4">IF(X3=0,"NA",(T3+I3+J3)/X3)</f>
        <v>0.27272727272727271</v>
      </c>
      <c r="AH3" s="28">
        <f t="shared" ref="AH3:AH14" si="5">U3/W3</f>
        <v>0.36363636363636365</v>
      </c>
      <c r="AI3" s="28">
        <f t="shared" ref="AI3:AI14" si="6">AG3+AH3</f>
        <v>0.63636363636363635</v>
      </c>
      <c r="AJ3" s="29">
        <f t="shared" ref="AJ3:AJ14" si="7">IFERROR((K3+G3)/X3,"NA")</f>
        <v>0</v>
      </c>
      <c r="AK3" s="29">
        <f t="shared" ref="AK3:AK14" si="8">IFERROR((I3+J3)/X3,"NA")</f>
        <v>0</v>
      </c>
      <c r="AL3" s="29">
        <f t="shared" ref="AL3:AL14" si="9">IFERROR(AB3/X3,"NA")</f>
        <v>1</v>
      </c>
      <c r="AM3" s="28">
        <f t="shared" ref="AM3:AM14" si="10">IFERROR((H3+O3+P3)/AB3,"NA")</f>
        <v>0.54545454545454541</v>
      </c>
      <c r="AN3" s="28">
        <f t="shared" ref="AN3:AN14" si="11">IFERROR((H3+O3+P3+R3+S3)/AB3,"NA")</f>
        <v>0.63636363636363635</v>
      </c>
      <c r="AO3" s="28">
        <f t="shared" ref="AO3:AO14" si="12">IFERROR((F3+T3)/AB3,"NA")</f>
        <v>0.36363636363636365</v>
      </c>
      <c r="AP3" s="28">
        <f t="shared" ref="AP3:AP14" si="13">IFERROR(T3/AB3,"NA")</f>
        <v>0.27272727272727271</v>
      </c>
      <c r="AQ3" s="28">
        <f t="shared" ref="AQ3:AQ14" si="14">IFERROR(AH3-AF3,"NA")</f>
        <v>9.0909090909090939E-2</v>
      </c>
      <c r="AR3" s="30">
        <f t="shared" ref="AR3:AR14" si="15">(V3+F3+G3)/X3</f>
        <v>0.36363636363636365</v>
      </c>
      <c r="AW3" s="38"/>
    </row>
    <row r="4" spans="1:49" x14ac:dyDescent="0.2">
      <c r="A4" s="27" t="s">
        <v>125</v>
      </c>
      <c r="B4" s="21">
        <f t="shared" ref="B4:Q13" si="16">B19+B34+B49+B64</f>
        <v>3</v>
      </c>
      <c r="C4" s="21">
        <f t="shared" si="16"/>
        <v>1</v>
      </c>
      <c r="D4" s="21">
        <f t="shared" si="16"/>
        <v>0</v>
      </c>
      <c r="E4" s="21">
        <f t="shared" si="16"/>
        <v>0</v>
      </c>
      <c r="F4" s="21">
        <f t="shared" si="16"/>
        <v>1</v>
      </c>
      <c r="G4" s="21">
        <f t="shared" si="16"/>
        <v>0</v>
      </c>
      <c r="H4" s="21">
        <f t="shared" si="16"/>
        <v>0</v>
      </c>
      <c r="I4" s="21">
        <f t="shared" si="16"/>
        <v>1</v>
      </c>
      <c r="J4" s="21">
        <f t="shared" si="16"/>
        <v>0</v>
      </c>
      <c r="K4" s="21">
        <f t="shared" si="16"/>
        <v>1</v>
      </c>
      <c r="L4" s="21">
        <f t="shared" si="16"/>
        <v>4</v>
      </c>
      <c r="M4" s="21">
        <f t="shared" si="16"/>
        <v>0</v>
      </c>
      <c r="N4" s="21">
        <f t="shared" si="16"/>
        <v>0</v>
      </c>
      <c r="O4" s="21">
        <f t="shared" si="16"/>
        <v>4</v>
      </c>
      <c r="P4" s="21">
        <f t="shared" si="16"/>
        <v>0</v>
      </c>
      <c r="Q4" s="21">
        <f t="shared" si="16"/>
        <v>0</v>
      </c>
      <c r="R4" s="21">
        <f t="shared" si="0"/>
        <v>1</v>
      </c>
      <c r="S4" s="21">
        <f t="shared" si="0"/>
        <v>0</v>
      </c>
      <c r="T4" s="21">
        <f t="shared" ref="T4:AB4" si="17">T19+T34+T49+T64</f>
        <v>4</v>
      </c>
      <c r="U4" s="21">
        <f t="shared" si="17"/>
        <v>5</v>
      </c>
      <c r="V4" s="21">
        <f t="shared" si="17"/>
        <v>5</v>
      </c>
      <c r="W4" s="21">
        <f t="shared" si="17"/>
        <v>10</v>
      </c>
      <c r="X4" s="21">
        <f t="shared" si="17"/>
        <v>11</v>
      </c>
      <c r="Y4" s="21">
        <f t="shared" si="17"/>
        <v>9</v>
      </c>
      <c r="Z4" s="21">
        <f t="shared" si="17"/>
        <v>0</v>
      </c>
      <c r="AA4" s="21">
        <f t="shared" si="17"/>
        <v>0</v>
      </c>
      <c r="AB4" s="21">
        <f t="shared" si="17"/>
        <v>9</v>
      </c>
      <c r="AC4" s="29">
        <f t="shared" si="2"/>
        <v>1</v>
      </c>
      <c r="AD4" s="29">
        <f t="shared" si="2"/>
        <v>0</v>
      </c>
      <c r="AE4" s="29">
        <f t="shared" si="2"/>
        <v>0</v>
      </c>
      <c r="AF4" s="28">
        <f t="shared" si="3"/>
        <v>0.4</v>
      </c>
      <c r="AG4" s="28">
        <f t="shared" si="4"/>
        <v>0.45454545454545453</v>
      </c>
      <c r="AH4" s="28">
        <f t="shared" si="5"/>
        <v>0.5</v>
      </c>
      <c r="AI4" s="28">
        <f t="shared" si="6"/>
        <v>0.95454545454545459</v>
      </c>
      <c r="AJ4" s="29">
        <f t="shared" si="7"/>
        <v>9.0909090909090912E-2</v>
      </c>
      <c r="AK4" s="29">
        <f t="shared" si="8"/>
        <v>9.0909090909090912E-2</v>
      </c>
      <c r="AL4" s="29">
        <f t="shared" si="9"/>
        <v>0.81818181818181823</v>
      </c>
      <c r="AM4" s="28">
        <f t="shared" si="10"/>
        <v>0.44444444444444442</v>
      </c>
      <c r="AN4" s="28">
        <f t="shared" si="11"/>
        <v>0.55555555555555558</v>
      </c>
      <c r="AO4" s="28">
        <f t="shared" si="12"/>
        <v>0.55555555555555558</v>
      </c>
      <c r="AP4" s="28">
        <f t="shared" si="13"/>
        <v>0.44444444444444442</v>
      </c>
      <c r="AQ4" s="28">
        <f t="shared" si="14"/>
        <v>9.9999999999999978E-2</v>
      </c>
      <c r="AR4" s="30">
        <f t="shared" si="15"/>
        <v>0.54545454545454541</v>
      </c>
      <c r="AW4" s="38"/>
    </row>
    <row r="5" spans="1:49" x14ac:dyDescent="0.2">
      <c r="A5" s="27" t="s">
        <v>77</v>
      </c>
      <c r="B5" s="21">
        <f t="shared" si="16"/>
        <v>2</v>
      </c>
      <c r="C5" s="21">
        <f t="shared" si="0"/>
        <v>0</v>
      </c>
      <c r="D5" s="21">
        <f t="shared" si="0"/>
        <v>0</v>
      </c>
      <c r="E5" s="21">
        <f t="shared" si="0"/>
        <v>0</v>
      </c>
      <c r="F5" s="21">
        <f t="shared" si="0"/>
        <v>1</v>
      </c>
      <c r="G5" s="21">
        <f t="shared" si="0"/>
        <v>0</v>
      </c>
      <c r="H5" s="21">
        <f t="shared" si="0"/>
        <v>0</v>
      </c>
      <c r="I5" s="21">
        <f t="shared" si="0"/>
        <v>2</v>
      </c>
      <c r="J5" s="21">
        <f t="shared" si="0"/>
        <v>1</v>
      </c>
      <c r="K5" s="21">
        <f t="shared" si="0"/>
        <v>1</v>
      </c>
      <c r="L5" s="21">
        <f t="shared" si="0"/>
        <v>0</v>
      </c>
      <c r="M5" s="21">
        <f t="shared" si="0"/>
        <v>0</v>
      </c>
      <c r="N5" s="21">
        <f t="shared" si="0"/>
        <v>2</v>
      </c>
      <c r="O5" s="21">
        <f t="shared" si="0"/>
        <v>0</v>
      </c>
      <c r="P5" s="21">
        <f t="shared" si="0"/>
        <v>0</v>
      </c>
      <c r="Q5" s="21">
        <f t="shared" si="0"/>
        <v>0</v>
      </c>
      <c r="R5" s="21">
        <f t="shared" si="0"/>
        <v>1</v>
      </c>
      <c r="S5" s="21">
        <f t="shared" si="0"/>
        <v>0</v>
      </c>
      <c r="T5" s="21">
        <f t="shared" ref="T5:AB5" si="18">T20+T35+T50+T65</f>
        <v>2</v>
      </c>
      <c r="U5" s="21">
        <f t="shared" si="18"/>
        <v>2</v>
      </c>
      <c r="V5" s="21">
        <f t="shared" si="18"/>
        <v>5</v>
      </c>
      <c r="W5" s="21">
        <f t="shared" si="18"/>
        <v>4</v>
      </c>
      <c r="X5" s="21">
        <f t="shared" si="18"/>
        <v>7</v>
      </c>
      <c r="Y5" s="21">
        <f t="shared" si="18"/>
        <v>1</v>
      </c>
      <c r="Z5" s="21">
        <f t="shared" si="18"/>
        <v>0</v>
      </c>
      <c r="AA5" s="21">
        <f t="shared" si="18"/>
        <v>2</v>
      </c>
      <c r="AB5" s="21">
        <f t="shared" si="18"/>
        <v>3</v>
      </c>
      <c r="AC5" s="29">
        <f t="shared" si="2"/>
        <v>0.33333333333333331</v>
      </c>
      <c r="AD5" s="29">
        <f t="shared" si="2"/>
        <v>0</v>
      </c>
      <c r="AE5" s="29">
        <f t="shared" si="2"/>
        <v>0.66666666666666663</v>
      </c>
      <c r="AF5" s="28">
        <f t="shared" si="3"/>
        <v>0.5</v>
      </c>
      <c r="AG5" s="28">
        <f t="shared" si="4"/>
        <v>0.7142857142857143</v>
      </c>
      <c r="AH5" s="28">
        <f t="shared" si="5"/>
        <v>0.5</v>
      </c>
      <c r="AI5" s="28">
        <f t="shared" si="6"/>
        <v>1.2142857142857144</v>
      </c>
      <c r="AJ5" s="29">
        <f t="shared" si="7"/>
        <v>0.14285714285714285</v>
      </c>
      <c r="AK5" s="29">
        <f t="shared" si="8"/>
        <v>0.42857142857142855</v>
      </c>
      <c r="AL5" s="29">
        <f t="shared" si="9"/>
        <v>0.42857142857142855</v>
      </c>
      <c r="AM5" s="28">
        <f t="shared" si="10"/>
        <v>0</v>
      </c>
      <c r="AN5" s="28">
        <f t="shared" si="11"/>
        <v>0.33333333333333331</v>
      </c>
      <c r="AO5" s="28">
        <f t="shared" si="12"/>
        <v>1</v>
      </c>
      <c r="AP5" s="28">
        <f t="shared" si="13"/>
        <v>0.66666666666666663</v>
      </c>
      <c r="AQ5" s="28">
        <f t="shared" si="14"/>
        <v>0</v>
      </c>
      <c r="AR5" s="30">
        <f t="shared" si="15"/>
        <v>0.8571428571428571</v>
      </c>
      <c r="AW5" s="38"/>
    </row>
    <row r="6" spans="1:49" x14ac:dyDescent="0.2">
      <c r="A6" s="27" t="s">
        <v>68</v>
      </c>
      <c r="B6" s="21">
        <f t="shared" si="16"/>
        <v>1</v>
      </c>
      <c r="C6" s="21">
        <f t="shared" si="0"/>
        <v>1</v>
      </c>
      <c r="D6" s="21">
        <f t="shared" si="0"/>
        <v>1</v>
      </c>
      <c r="E6" s="21">
        <f t="shared" si="0"/>
        <v>0</v>
      </c>
      <c r="F6" s="21">
        <f t="shared" si="0"/>
        <v>0</v>
      </c>
      <c r="G6" s="21">
        <f t="shared" si="0"/>
        <v>0</v>
      </c>
      <c r="H6" s="21">
        <f t="shared" si="0"/>
        <v>0</v>
      </c>
      <c r="I6" s="21">
        <f t="shared" si="0"/>
        <v>4</v>
      </c>
      <c r="J6" s="21">
        <f t="shared" si="0"/>
        <v>0</v>
      </c>
      <c r="K6" s="21">
        <f t="shared" si="0"/>
        <v>2</v>
      </c>
      <c r="L6" s="21">
        <f t="shared" si="0"/>
        <v>1</v>
      </c>
      <c r="M6" s="21">
        <f t="shared" si="0"/>
        <v>0</v>
      </c>
      <c r="N6" s="21">
        <f t="shared" si="0"/>
        <v>2</v>
      </c>
      <c r="O6" s="21">
        <f t="shared" si="0"/>
        <v>1</v>
      </c>
      <c r="P6" s="21">
        <f t="shared" si="0"/>
        <v>0</v>
      </c>
      <c r="Q6" s="21">
        <f t="shared" si="0"/>
        <v>1</v>
      </c>
      <c r="R6" s="21">
        <f t="shared" si="0"/>
        <v>0</v>
      </c>
      <c r="S6" s="21">
        <f t="shared" si="0"/>
        <v>0</v>
      </c>
      <c r="T6" s="21">
        <f t="shared" ref="T6:AB6" si="19">T21+T36+T51+T66</f>
        <v>3</v>
      </c>
      <c r="U6" s="21">
        <f t="shared" si="19"/>
        <v>6</v>
      </c>
      <c r="V6" s="21">
        <f t="shared" si="19"/>
        <v>7</v>
      </c>
      <c r="W6" s="21">
        <f t="shared" si="19"/>
        <v>7</v>
      </c>
      <c r="X6" s="21">
        <f t="shared" si="19"/>
        <v>11</v>
      </c>
      <c r="Y6" s="21">
        <f t="shared" si="19"/>
        <v>2</v>
      </c>
      <c r="Z6" s="21">
        <f t="shared" si="19"/>
        <v>0</v>
      </c>
      <c r="AA6" s="21">
        <f t="shared" si="19"/>
        <v>3</v>
      </c>
      <c r="AB6" s="21">
        <f t="shared" si="19"/>
        <v>5</v>
      </c>
      <c r="AC6" s="29">
        <f t="shared" si="2"/>
        <v>0.4</v>
      </c>
      <c r="AD6" s="29">
        <f t="shared" si="2"/>
        <v>0</v>
      </c>
      <c r="AE6" s="29">
        <f t="shared" si="2"/>
        <v>0.6</v>
      </c>
      <c r="AF6" s="28">
        <f t="shared" si="3"/>
        <v>0.42857142857142855</v>
      </c>
      <c r="AG6" s="28">
        <f t="shared" si="4"/>
        <v>0.63636363636363635</v>
      </c>
      <c r="AH6" s="28">
        <f t="shared" si="5"/>
        <v>0.8571428571428571</v>
      </c>
      <c r="AI6" s="28">
        <f t="shared" si="6"/>
        <v>1.4935064935064934</v>
      </c>
      <c r="AJ6" s="29">
        <f t="shared" si="7"/>
        <v>0.18181818181818182</v>
      </c>
      <c r="AK6" s="29">
        <f t="shared" si="8"/>
        <v>0.36363636363636365</v>
      </c>
      <c r="AL6" s="29">
        <f t="shared" si="9"/>
        <v>0.45454545454545453</v>
      </c>
      <c r="AM6" s="28">
        <f t="shared" si="10"/>
        <v>0.2</v>
      </c>
      <c r="AN6" s="28">
        <f t="shared" si="11"/>
        <v>0.2</v>
      </c>
      <c r="AO6" s="28">
        <f t="shared" si="12"/>
        <v>0.6</v>
      </c>
      <c r="AP6" s="28">
        <f t="shared" si="13"/>
        <v>0.6</v>
      </c>
      <c r="AQ6" s="28">
        <f t="shared" si="14"/>
        <v>0.42857142857142855</v>
      </c>
      <c r="AR6" s="30">
        <f t="shared" si="15"/>
        <v>0.63636363636363635</v>
      </c>
      <c r="AW6" s="38"/>
    </row>
    <row r="7" spans="1:49" x14ac:dyDescent="0.2">
      <c r="A7" s="27" t="s">
        <v>123</v>
      </c>
      <c r="B7" s="21">
        <f t="shared" si="16"/>
        <v>2</v>
      </c>
      <c r="C7" s="21">
        <f t="shared" si="0"/>
        <v>0</v>
      </c>
      <c r="D7" s="21">
        <f t="shared" si="0"/>
        <v>0</v>
      </c>
      <c r="E7" s="21">
        <f t="shared" si="0"/>
        <v>0</v>
      </c>
      <c r="F7" s="21">
        <f t="shared" si="0"/>
        <v>0</v>
      </c>
      <c r="G7" s="21">
        <f t="shared" si="0"/>
        <v>0</v>
      </c>
      <c r="H7" s="21">
        <f t="shared" si="0"/>
        <v>1</v>
      </c>
      <c r="I7" s="21">
        <f t="shared" si="0"/>
        <v>3</v>
      </c>
      <c r="J7" s="21">
        <f t="shared" si="0"/>
        <v>0</v>
      </c>
      <c r="K7" s="21">
        <f t="shared" si="0"/>
        <v>3</v>
      </c>
      <c r="L7" s="21">
        <f t="shared" si="0"/>
        <v>1</v>
      </c>
      <c r="M7" s="21">
        <f t="shared" si="0"/>
        <v>0</v>
      </c>
      <c r="N7" s="21">
        <f t="shared" si="0"/>
        <v>0</v>
      </c>
      <c r="O7" s="21">
        <f t="shared" si="0"/>
        <v>0</v>
      </c>
      <c r="P7" s="21">
        <f t="shared" si="0"/>
        <v>2</v>
      </c>
      <c r="Q7" s="21">
        <f t="shared" si="0"/>
        <v>0</v>
      </c>
      <c r="R7" s="21">
        <f t="shared" si="0"/>
        <v>0</v>
      </c>
      <c r="S7" s="21">
        <f t="shared" si="0"/>
        <v>0</v>
      </c>
      <c r="T7" s="21">
        <f t="shared" ref="T7:AB7" si="20">T22+T37+T52+T67</f>
        <v>2</v>
      </c>
      <c r="U7" s="21">
        <f t="shared" si="20"/>
        <v>2</v>
      </c>
      <c r="V7" s="21">
        <f t="shared" si="20"/>
        <v>5</v>
      </c>
      <c r="W7" s="21">
        <f t="shared" si="20"/>
        <v>7</v>
      </c>
      <c r="X7" s="21">
        <f t="shared" si="20"/>
        <v>11</v>
      </c>
      <c r="Y7" s="21">
        <f t="shared" si="20"/>
        <v>1</v>
      </c>
      <c r="Z7" s="21">
        <f t="shared" si="20"/>
        <v>2</v>
      </c>
      <c r="AA7" s="21">
        <f t="shared" si="20"/>
        <v>0</v>
      </c>
      <c r="AB7" s="21">
        <f t="shared" si="20"/>
        <v>5</v>
      </c>
      <c r="AC7" s="29">
        <f t="shared" si="2"/>
        <v>0.2</v>
      </c>
      <c r="AD7" s="29">
        <f t="shared" si="2"/>
        <v>0.4</v>
      </c>
      <c r="AE7" s="29">
        <f t="shared" si="2"/>
        <v>0</v>
      </c>
      <c r="AF7" s="28">
        <f t="shared" si="3"/>
        <v>0.2857142857142857</v>
      </c>
      <c r="AG7" s="28">
        <f t="shared" si="4"/>
        <v>0.45454545454545453</v>
      </c>
      <c r="AH7" s="28">
        <f t="shared" si="5"/>
        <v>0.2857142857142857</v>
      </c>
      <c r="AI7" s="28">
        <f t="shared" si="6"/>
        <v>0.74025974025974017</v>
      </c>
      <c r="AJ7" s="29">
        <f t="shared" si="7"/>
        <v>0.27272727272727271</v>
      </c>
      <c r="AK7" s="29">
        <f t="shared" si="8"/>
        <v>0.27272727272727271</v>
      </c>
      <c r="AL7" s="29">
        <f t="shared" si="9"/>
        <v>0.45454545454545453</v>
      </c>
      <c r="AM7" s="28">
        <f t="shared" si="10"/>
        <v>0.6</v>
      </c>
      <c r="AN7" s="28">
        <f t="shared" si="11"/>
        <v>0.6</v>
      </c>
      <c r="AO7" s="28">
        <f t="shared" si="12"/>
        <v>0.4</v>
      </c>
      <c r="AP7" s="28">
        <f t="shared" si="13"/>
        <v>0.4</v>
      </c>
      <c r="AQ7" s="28">
        <f t="shared" si="14"/>
        <v>0</v>
      </c>
      <c r="AR7" s="30">
        <f t="shared" si="15"/>
        <v>0.45454545454545453</v>
      </c>
      <c r="AW7" s="38"/>
    </row>
    <row r="8" spans="1:49" x14ac:dyDescent="0.2">
      <c r="A8" s="27" t="s">
        <v>0</v>
      </c>
      <c r="B8" s="21">
        <f t="shared" si="16"/>
        <v>2</v>
      </c>
      <c r="C8" s="21">
        <f t="shared" si="0"/>
        <v>0</v>
      </c>
      <c r="D8" s="21">
        <f t="shared" si="0"/>
        <v>0</v>
      </c>
      <c r="E8" s="21">
        <f t="shared" si="0"/>
        <v>0</v>
      </c>
      <c r="F8" s="21">
        <f t="shared" si="0"/>
        <v>1</v>
      </c>
      <c r="G8" s="21">
        <f t="shared" si="0"/>
        <v>0</v>
      </c>
      <c r="H8" s="21">
        <f t="shared" si="0"/>
        <v>0</v>
      </c>
      <c r="I8" s="21">
        <f t="shared" si="0"/>
        <v>4</v>
      </c>
      <c r="J8" s="21">
        <f t="shared" si="0"/>
        <v>0</v>
      </c>
      <c r="K8" s="21">
        <f t="shared" si="0"/>
        <v>0</v>
      </c>
      <c r="L8" s="21">
        <f t="shared" si="0"/>
        <v>1</v>
      </c>
      <c r="M8" s="21">
        <f t="shared" si="0"/>
        <v>0</v>
      </c>
      <c r="N8" s="21">
        <f t="shared" si="0"/>
        <v>1</v>
      </c>
      <c r="O8" s="21">
        <f t="shared" si="0"/>
        <v>2</v>
      </c>
      <c r="P8" s="21">
        <f t="shared" si="0"/>
        <v>1</v>
      </c>
      <c r="Q8" s="21">
        <f t="shared" si="0"/>
        <v>0</v>
      </c>
      <c r="R8" s="21">
        <f t="shared" si="0"/>
        <v>1</v>
      </c>
      <c r="S8" s="21">
        <f t="shared" si="0"/>
        <v>0</v>
      </c>
      <c r="T8" s="21">
        <f t="shared" ref="T8:AB8" si="21">T23+T38+T53+T68</f>
        <v>2</v>
      </c>
      <c r="U8" s="21">
        <f t="shared" si="21"/>
        <v>2</v>
      </c>
      <c r="V8" s="21">
        <f t="shared" si="21"/>
        <v>6</v>
      </c>
      <c r="W8" s="21">
        <f t="shared" si="21"/>
        <v>6</v>
      </c>
      <c r="X8" s="21">
        <f t="shared" si="21"/>
        <v>10</v>
      </c>
      <c r="Y8" s="21">
        <f t="shared" si="21"/>
        <v>4</v>
      </c>
      <c r="Z8" s="21">
        <f t="shared" si="21"/>
        <v>1</v>
      </c>
      <c r="AA8" s="21">
        <f t="shared" si="21"/>
        <v>1</v>
      </c>
      <c r="AB8" s="21">
        <f t="shared" si="21"/>
        <v>6</v>
      </c>
      <c r="AC8" s="29">
        <f t="shared" si="2"/>
        <v>0.66666666666666663</v>
      </c>
      <c r="AD8" s="29">
        <f t="shared" si="2"/>
        <v>0.16666666666666666</v>
      </c>
      <c r="AE8" s="29">
        <f t="shared" si="2"/>
        <v>0.16666666666666666</v>
      </c>
      <c r="AF8" s="28">
        <f t="shared" si="3"/>
        <v>0.33333333333333331</v>
      </c>
      <c r="AG8" s="28">
        <f t="shared" si="4"/>
        <v>0.6</v>
      </c>
      <c r="AH8" s="28">
        <f t="shared" si="5"/>
        <v>0.33333333333333331</v>
      </c>
      <c r="AI8" s="28">
        <f t="shared" si="6"/>
        <v>0.93333333333333335</v>
      </c>
      <c r="AJ8" s="29">
        <f t="shared" si="7"/>
        <v>0</v>
      </c>
      <c r="AK8" s="29">
        <f t="shared" si="8"/>
        <v>0.4</v>
      </c>
      <c r="AL8" s="29">
        <f t="shared" si="9"/>
        <v>0.6</v>
      </c>
      <c r="AM8" s="28">
        <f t="shared" si="10"/>
        <v>0.5</v>
      </c>
      <c r="AN8" s="28">
        <f t="shared" si="11"/>
        <v>0.66666666666666663</v>
      </c>
      <c r="AO8" s="28">
        <f t="shared" si="12"/>
        <v>0.5</v>
      </c>
      <c r="AP8" s="28">
        <f t="shared" si="13"/>
        <v>0.33333333333333331</v>
      </c>
      <c r="AQ8" s="28">
        <f t="shared" si="14"/>
        <v>0</v>
      </c>
      <c r="AR8" s="30">
        <f t="shared" si="15"/>
        <v>0.7</v>
      </c>
      <c r="AW8" s="38"/>
    </row>
    <row r="9" spans="1:49" x14ac:dyDescent="0.2">
      <c r="A9" s="27" t="s">
        <v>126</v>
      </c>
      <c r="B9" s="21">
        <f t="shared" si="16"/>
        <v>2</v>
      </c>
      <c r="C9" s="21">
        <f t="shared" si="0"/>
        <v>0</v>
      </c>
      <c r="D9" s="21">
        <f t="shared" si="0"/>
        <v>0</v>
      </c>
      <c r="E9" s="21">
        <f t="shared" si="0"/>
        <v>0</v>
      </c>
      <c r="F9" s="21">
        <f t="shared" si="0"/>
        <v>1</v>
      </c>
      <c r="G9" s="21">
        <f t="shared" si="0"/>
        <v>0</v>
      </c>
      <c r="H9" s="21">
        <f t="shared" si="0"/>
        <v>0</v>
      </c>
      <c r="I9" s="21">
        <f t="shared" si="0"/>
        <v>2</v>
      </c>
      <c r="J9" s="21">
        <f t="shared" si="0"/>
        <v>0</v>
      </c>
      <c r="K9" s="21">
        <f t="shared" si="0"/>
        <v>3</v>
      </c>
      <c r="L9" s="21">
        <f t="shared" si="0"/>
        <v>1</v>
      </c>
      <c r="M9" s="21">
        <f t="shared" si="0"/>
        <v>0</v>
      </c>
      <c r="N9" s="21">
        <f t="shared" si="0"/>
        <v>0</v>
      </c>
      <c r="O9" s="21">
        <f t="shared" si="0"/>
        <v>0</v>
      </c>
      <c r="P9" s="21">
        <f t="shared" si="0"/>
        <v>0</v>
      </c>
      <c r="Q9" s="21">
        <f t="shared" si="0"/>
        <v>1</v>
      </c>
      <c r="R9" s="21">
        <f t="shared" si="0"/>
        <v>0</v>
      </c>
      <c r="S9" s="21">
        <f t="shared" si="0"/>
        <v>1</v>
      </c>
      <c r="T9" s="21">
        <f t="shared" ref="T9:AB9" si="22">T24+T39+T54+T69</f>
        <v>2</v>
      </c>
      <c r="U9" s="21">
        <f t="shared" si="22"/>
        <v>2</v>
      </c>
      <c r="V9" s="21">
        <f t="shared" si="22"/>
        <v>4</v>
      </c>
      <c r="W9" s="21">
        <f t="shared" si="22"/>
        <v>7</v>
      </c>
      <c r="X9" s="21">
        <f t="shared" si="22"/>
        <v>9</v>
      </c>
      <c r="Y9" s="21">
        <f t="shared" si="22"/>
        <v>1</v>
      </c>
      <c r="Z9" s="21">
        <f t="shared" si="22"/>
        <v>1</v>
      </c>
      <c r="AA9" s="21">
        <f t="shared" si="22"/>
        <v>1</v>
      </c>
      <c r="AB9" s="21">
        <f t="shared" si="22"/>
        <v>4</v>
      </c>
      <c r="AC9" s="29">
        <f t="shared" si="2"/>
        <v>0.25</v>
      </c>
      <c r="AD9" s="29">
        <f t="shared" si="2"/>
        <v>0.25</v>
      </c>
      <c r="AE9" s="29">
        <f t="shared" si="2"/>
        <v>0.25</v>
      </c>
      <c r="AF9" s="28">
        <f t="shared" si="3"/>
        <v>0.2857142857142857</v>
      </c>
      <c r="AG9" s="28">
        <f t="shared" si="4"/>
        <v>0.44444444444444442</v>
      </c>
      <c r="AH9" s="28">
        <f t="shared" si="5"/>
        <v>0.2857142857142857</v>
      </c>
      <c r="AI9" s="28">
        <f t="shared" si="6"/>
        <v>0.73015873015873012</v>
      </c>
      <c r="AJ9" s="29">
        <f t="shared" si="7"/>
        <v>0.33333333333333331</v>
      </c>
      <c r="AK9" s="29">
        <f t="shared" si="8"/>
        <v>0.22222222222222221</v>
      </c>
      <c r="AL9" s="29">
        <f t="shared" si="9"/>
        <v>0.44444444444444442</v>
      </c>
      <c r="AM9" s="28">
        <f t="shared" si="10"/>
        <v>0</v>
      </c>
      <c r="AN9" s="28">
        <f t="shared" si="11"/>
        <v>0.25</v>
      </c>
      <c r="AO9" s="28">
        <f t="shared" si="12"/>
        <v>0.75</v>
      </c>
      <c r="AP9" s="28">
        <f t="shared" si="13"/>
        <v>0.5</v>
      </c>
      <c r="AQ9" s="28">
        <f t="shared" si="14"/>
        <v>0</v>
      </c>
      <c r="AR9" s="30">
        <f t="shared" si="15"/>
        <v>0.55555555555555558</v>
      </c>
      <c r="AW9" s="38"/>
    </row>
    <row r="10" spans="1:49" x14ac:dyDescent="0.2">
      <c r="A10" s="27" t="s">
        <v>65</v>
      </c>
      <c r="B10" s="21">
        <f t="shared" si="16"/>
        <v>4</v>
      </c>
      <c r="C10" s="21">
        <f t="shared" si="0"/>
        <v>1</v>
      </c>
      <c r="D10" s="21">
        <f t="shared" si="0"/>
        <v>0</v>
      </c>
      <c r="E10" s="21">
        <f t="shared" si="0"/>
        <v>0</v>
      </c>
      <c r="F10" s="21">
        <f t="shared" si="0"/>
        <v>1</v>
      </c>
      <c r="G10" s="21">
        <f t="shared" si="0"/>
        <v>0</v>
      </c>
      <c r="H10" s="21">
        <f t="shared" si="0"/>
        <v>0</v>
      </c>
      <c r="I10" s="21">
        <f t="shared" si="0"/>
        <v>1</v>
      </c>
      <c r="J10" s="21">
        <f t="shared" si="0"/>
        <v>0</v>
      </c>
      <c r="K10" s="21">
        <f t="shared" si="0"/>
        <v>2</v>
      </c>
      <c r="L10" s="21">
        <f t="shared" si="0"/>
        <v>2</v>
      </c>
      <c r="M10" s="21">
        <f t="shared" si="0"/>
        <v>1</v>
      </c>
      <c r="N10" s="21">
        <f t="shared" si="0"/>
        <v>2</v>
      </c>
      <c r="O10" s="21">
        <f t="shared" si="0"/>
        <v>0</v>
      </c>
      <c r="P10" s="21">
        <f t="shared" si="0"/>
        <v>0</v>
      </c>
      <c r="Q10" s="21">
        <f t="shared" si="0"/>
        <v>0</v>
      </c>
      <c r="R10" s="21">
        <f t="shared" si="0"/>
        <v>1</v>
      </c>
      <c r="S10" s="21">
        <f t="shared" si="0"/>
        <v>0</v>
      </c>
      <c r="T10" s="21">
        <f t="shared" ref="T10:AB10" si="23">T25+T40+T55+T70</f>
        <v>5</v>
      </c>
      <c r="U10" s="21">
        <f t="shared" si="23"/>
        <v>6</v>
      </c>
      <c r="V10" s="21">
        <f t="shared" si="23"/>
        <v>6</v>
      </c>
      <c r="W10" s="21">
        <f t="shared" si="23"/>
        <v>8</v>
      </c>
      <c r="X10" s="21">
        <f t="shared" si="23"/>
        <v>9</v>
      </c>
      <c r="Y10" s="21">
        <f t="shared" si="23"/>
        <v>3</v>
      </c>
      <c r="Z10" s="21">
        <f t="shared" si="23"/>
        <v>1</v>
      </c>
      <c r="AA10" s="21">
        <f t="shared" si="23"/>
        <v>2</v>
      </c>
      <c r="AB10" s="21">
        <f t="shared" si="23"/>
        <v>6</v>
      </c>
      <c r="AC10" s="29">
        <f t="shared" si="2"/>
        <v>0.5</v>
      </c>
      <c r="AD10" s="29">
        <f t="shared" si="2"/>
        <v>0.16666666666666666</v>
      </c>
      <c r="AE10" s="29">
        <f t="shared" si="2"/>
        <v>0.33333333333333331</v>
      </c>
      <c r="AF10" s="28">
        <f t="shared" si="3"/>
        <v>0.625</v>
      </c>
      <c r="AG10" s="28">
        <f t="shared" si="4"/>
        <v>0.66666666666666663</v>
      </c>
      <c r="AH10" s="28">
        <f t="shared" si="5"/>
        <v>0.75</v>
      </c>
      <c r="AI10" s="28">
        <f t="shared" si="6"/>
        <v>1.4166666666666665</v>
      </c>
      <c r="AJ10" s="29">
        <f t="shared" si="7"/>
        <v>0.22222222222222221</v>
      </c>
      <c r="AK10" s="29">
        <f t="shared" si="8"/>
        <v>0.1111111111111111</v>
      </c>
      <c r="AL10" s="29">
        <f t="shared" si="9"/>
        <v>0.66666666666666663</v>
      </c>
      <c r="AM10" s="28">
        <f t="shared" si="10"/>
        <v>0</v>
      </c>
      <c r="AN10" s="28">
        <f t="shared" si="11"/>
        <v>0.16666666666666666</v>
      </c>
      <c r="AO10" s="28">
        <f t="shared" si="12"/>
        <v>1</v>
      </c>
      <c r="AP10" s="28">
        <f t="shared" si="13"/>
        <v>0.83333333333333337</v>
      </c>
      <c r="AQ10" s="28">
        <f t="shared" si="14"/>
        <v>0.125</v>
      </c>
      <c r="AR10" s="30">
        <f t="shared" si="15"/>
        <v>0.77777777777777779</v>
      </c>
      <c r="AW10" s="38"/>
    </row>
    <row r="11" spans="1:49" x14ac:dyDescent="0.2">
      <c r="A11" s="27" t="s">
        <v>127</v>
      </c>
      <c r="B11" s="21">
        <f t="shared" si="16"/>
        <v>3</v>
      </c>
      <c r="C11" s="21">
        <f t="shared" si="0"/>
        <v>0</v>
      </c>
      <c r="D11" s="21">
        <f t="shared" si="0"/>
        <v>0</v>
      </c>
      <c r="E11" s="21">
        <f t="shared" si="0"/>
        <v>0</v>
      </c>
      <c r="F11" s="21">
        <f t="shared" si="0"/>
        <v>1</v>
      </c>
      <c r="G11" s="21">
        <f t="shared" si="0"/>
        <v>0</v>
      </c>
      <c r="H11" s="21">
        <f t="shared" si="0"/>
        <v>0</v>
      </c>
      <c r="I11" s="21">
        <f t="shared" si="0"/>
        <v>1</v>
      </c>
      <c r="J11" s="21">
        <f t="shared" si="0"/>
        <v>0</v>
      </c>
      <c r="K11" s="21">
        <f t="shared" si="0"/>
        <v>2</v>
      </c>
      <c r="L11" s="21">
        <f t="shared" si="0"/>
        <v>1</v>
      </c>
      <c r="M11" s="21">
        <f t="shared" si="0"/>
        <v>1</v>
      </c>
      <c r="N11" s="21">
        <f t="shared" si="0"/>
        <v>0</v>
      </c>
      <c r="O11" s="21">
        <f t="shared" si="0"/>
        <v>1</v>
      </c>
      <c r="P11" s="21">
        <f t="shared" si="0"/>
        <v>1</v>
      </c>
      <c r="Q11" s="21">
        <f t="shared" si="0"/>
        <v>0</v>
      </c>
      <c r="R11" s="21">
        <f t="shared" si="0"/>
        <v>1</v>
      </c>
      <c r="S11" s="21">
        <f t="shared" si="0"/>
        <v>0</v>
      </c>
      <c r="T11" s="21">
        <f t="shared" ref="T11:AB11" si="24">T26+T41+T56+T71</f>
        <v>3</v>
      </c>
      <c r="U11" s="21">
        <f t="shared" si="24"/>
        <v>3</v>
      </c>
      <c r="V11" s="21">
        <f t="shared" si="24"/>
        <v>4</v>
      </c>
      <c r="W11" s="21">
        <f t="shared" si="24"/>
        <v>8</v>
      </c>
      <c r="X11" s="21">
        <f t="shared" si="24"/>
        <v>9</v>
      </c>
      <c r="Y11" s="21">
        <f t="shared" si="24"/>
        <v>3</v>
      </c>
      <c r="Z11" s="21">
        <f t="shared" si="24"/>
        <v>2</v>
      </c>
      <c r="AA11" s="21">
        <f t="shared" si="24"/>
        <v>0</v>
      </c>
      <c r="AB11" s="21">
        <f t="shared" si="24"/>
        <v>6</v>
      </c>
      <c r="AC11" s="29">
        <f t="shared" si="2"/>
        <v>0.5</v>
      </c>
      <c r="AD11" s="29">
        <f t="shared" si="2"/>
        <v>0.33333333333333331</v>
      </c>
      <c r="AE11" s="29">
        <f t="shared" si="2"/>
        <v>0</v>
      </c>
      <c r="AF11" s="28">
        <f t="shared" si="3"/>
        <v>0.375</v>
      </c>
      <c r="AG11" s="28">
        <f t="shared" si="4"/>
        <v>0.44444444444444442</v>
      </c>
      <c r="AH11" s="28">
        <f t="shared" si="5"/>
        <v>0.375</v>
      </c>
      <c r="AI11" s="28">
        <f t="shared" si="6"/>
        <v>0.81944444444444442</v>
      </c>
      <c r="AJ11" s="29">
        <f t="shared" si="7"/>
        <v>0.22222222222222221</v>
      </c>
      <c r="AK11" s="29">
        <f t="shared" si="8"/>
        <v>0.1111111111111111</v>
      </c>
      <c r="AL11" s="29">
        <f t="shared" si="9"/>
        <v>0.66666666666666663</v>
      </c>
      <c r="AM11" s="28">
        <f t="shared" si="10"/>
        <v>0.33333333333333331</v>
      </c>
      <c r="AN11" s="28">
        <f t="shared" si="11"/>
        <v>0.5</v>
      </c>
      <c r="AO11" s="28">
        <f t="shared" si="12"/>
        <v>0.66666666666666663</v>
      </c>
      <c r="AP11" s="28">
        <f t="shared" si="13"/>
        <v>0.5</v>
      </c>
      <c r="AQ11" s="28">
        <f t="shared" si="14"/>
        <v>0</v>
      </c>
      <c r="AR11" s="30">
        <f t="shared" si="15"/>
        <v>0.55555555555555558</v>
      </c>
      <c r="AW11" s="38"/>
    </row>
    <row r="12" spans="1:49" x14ac:dyDescent="0.2">
      <c r="A12" s="27" t="s">
        <v>128</v>
      </c>
      <c r="B12" s="21">
        <f t="shared" si="16"/>
        <v>1</v>
      </c>
      <c r="C12" s="21">
        <f t="shared" si="0"/>
        <v>0</v>
      </c>
      <c r="D12" s="21">
        <f t="shared" si="0"/>
        <v>1</v>
      </c>
      <c r="E12" s="21">
        <f t="shared" si="0"/>
        <v>0</v>
      </c>
      <c r="F12" s="21">
        <f t="shared" si="0"/>
        <v>0</v>
      </c>
      <c r="G12" s="21">
        <f t="shared" si="0"/>
        <v>0</v>
      </c>
      <c r="H12" s="21">
        <f t="shared" si="0"/>
        <v>0</v>
      </c>
      <c r="I12" s="21">
        <f t="shared" si="0"/>
        <v>1</v>
      </c>
      <c r="J12" s="21">
        <f t="shared" si="0"/>
        <v>0</v>
      </c>
      <c r="K12" s="21">
        <f t="shared" si="0"/>
        <v>0</v>
      </c>
      <c r="L12" s="21">
        <f t="shared" si="0"/>
        <v>2</v>
      </c>
      <c r="M12" s="21">
        <f t="shared" si="0"/>
        <v>0</v>
      </c>
      <c r="N12" s="21">
        <f t="shared" si="0"/>
        <v>0</v>
      </c>
      <c r="O12" s="21">
        <f t="shared" si="0"/>
        <v>5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1">
        <f t="shared" ref="T12:AB12" si="25">T27+T42+T57+T72</f>
        <v>2</v>
      </c>
      <c r="U12" s="21">
        <f t="shared" si="25"/>
        <v>4</v>
      </c>
      <c r="V12" s="21">
        <f t="shared" si="25"/>
        <v>3</v>
      </c>
      <c r="W12" s="21">
        <f t="shared" si="25"/>
        <v>7</v>
      </c>
      <c r="X12" s="21">
        <f t="shared" si="25"/>
        <v>8</v>
      </c>
      <c r="Y12" s="21">
        <f t="shared" si="25"/>
        <v>7</v>
      </c>
      <c r="Z12" s="21">
        <f t="shared" si="25"/>
        <v>0</v>
      </c>
      <c r="AA12" s="21">
        <f t="shared" si="25"/>
        <v>0</v>
      </c>
      <c r="AB12" s="21">
        <f t="shared" si="25"/>
        <v>7</v>
      </c>
      <c r="AC12" s="29">
        <f t="shared" si="2"/>
        <v>1</v>
      </c>
      <c r="AD12" s="29">
        <f t="shared" si="2"/>
        <v>0</v>
      </c>
      <c r="AE12" s="29">
        <f t="shared" si="2"/>
        <v>0</v>
      </c>
      <c r="AF12" s="28">
        <f t="shared" si="3"/>
        <v>0.2857142857142857</v>
      </c>
      <c r="AG12" s="28">
        <f t="shared" si="4"/>
        <v>0.375</v>
      </c>
      <c r="AH12" s="28">
        <f t="shared" si="5"/>
        <v>0.5714285714285714</v>
      </c>
      <c r="AI12" s="28">
        <f t="shared" si="6"/>
        <v>0.9464285714285714</v>
      </c>
      <c r="AJ12" s="29">
        <f t="shared" si="7"/>
        <v>0</v>
      </c>
      <c r="AK12" s="29">
        <f t="shared" si="8"/>
        <v>0.125</v>
      </c>
      <c r="AL12" s="29">
        <f t="shared" si="9"/>
        <v>0.875</v>
      </c>
      <c r="AM12" s="28">
        <f t="shared" si="10"/>
        <v>0.7142857142857143</v>
      </c>
      <c r="AN12" s="28">
        <f t="shared" si="11"/>
        <v>0.7142857142857143</v>
      </c>
      <c r="AO12" s="28">
        <f t="shared" si="12"/>
        <v>0.2857142857142857</v>
      </c>
      <c r="AP12" s="28">
        <f t="shared" si="13"/>
        <v>0.2857142857142857</v>
      </c>
      <c r="AQ12" s="28">
        <f t="shared" si="14"/>
        <v>0.2857142857142857</v>
      </c>
      <c r="AR12" s="30">
        <f t="shared" si="15"/>
        <v>0.375</v>
      </c>
      <c r="AW12" s="38"/>
    </row>
    <row r="13" spans="1:49" x14ac:dyDescent="0.2">
      <c r="A13" s="27" t="s">
        <v>3</v>
      </c>
      <c r="B13" s="21">
        <f t="shared" si="16"/>
        <v>1</v>
      </c>
      <c r="C13" s="21">
        <f t="shared" si="0"/>
        <v>0</v>
      </c>
      <c r="D13" s="21">
        <f t="shared" si="0"/>
        <v>0</v>
      </c>
      <c r="E13" s="21">
        <f t="shared" si="0"/>
        <v>0</v>
      </c>
      <c r="F13" s="21">
        <f t="shared" si="0"/>
        <v>0</v>
      </c>
      <c r="G13" s="21">
        <f t="shared" si="0"/>
        <v>0</v>
      </c>
      <c r="H13" s="21">
        <f t="shared" si="0"/>
        <v>0</v>
      </c>
      <c r="I13" s="21">
        <f t="shared" si="0"/>
        <v>0</v>
      </c>
      <c r="J13" s="21">
        <f t="shared" si="0"/>
        <v>1</v>
      </c>
      <c r="K13" s="21">
        <f t="shared" si="0"/>
        <v>0</v>
      </c>
      <c r="L13" s="21">
        <f t="shared" si="0"/>
        <v>1</v>
      </c>
      <c r="M13" s="21">
        <f t="shared" si="0"/>
        <v>0</v>
      </c>
      <c r="N13" s="21">
        <f t="shared" si="0"/>
        <v>0</v>
      </c>
      <c r="O13" s="21">
        <f t="shared" si="0"/>
        <v>3</v>
      </c>
      <c r="P13" s="21">
        <f t="shared" si="0"/>
        <v>1</v>
      </c>
      <c r="Q13" s="21">
        <f t="shared" si="0"/>
        <v>1</v>
      </c>
      <c r="R13" s="21">
        <f t="shared" si="0"/>
        <v>0</v>
      </c>
      <c r="S13" s="21">
        <f t="shared" si="0"/>
        <v>0</v>
      </c>
      <c r="T13" s="21">
        <f t="shared" ref="T13:AB13" si="26">T28+T43+T58+T73</f>
        <v>1</v>
      </c>
      <c r="U13" s="21">
        <f t="shared" si="26"/>
        <v>1</v>
      </c>
      <c r="V13" s="21">
        <f t="shared" si="26"/>
        <v>2</v>
      </c>
      <c r="W13" s="21">
        <f t="shared" si="26"/>
        <v>6</v>
      </c>
      <c r="X13" s="21">
        <f t="shared" si="26"/>
        <v>7</v>
      </c>
      <c r="Y13" s="21">
        <f t="shared" si="26"/>
        <v>4</v>
      </c>
      <c r="Z13" s="21">
        <f t="shared" si="26"/>
        <v>1</v>
      </c>
      <c r="AA13" s="21">
        <f t="shared" si="26"/>
        <v>1</v>
      </c>
      <c r="AB13" s="21">
        <f t="shared" si="26"/>
        <v>6</v>
      </c>
      <c r="AC13" s="29">
        <f t="shared" si="2"/>
        <v>0.66666666666666663</v>
      </c>
      <c r="AD13" s="29">
        <f t="shared" si="2"/>
        <v>0.16666666666666666</v>
      </c>
      <c r="AE13" s="29">
        <f t="shared" si="2"/>
        <v>0.16666666666666666</v>
      </c>
      <c r="AF13" s="28">
        <f t="shared" si="3"/>
        <v>0.16666666666666666</v>
      </c>
      <c r="AG13" s="28">
        <f t="shared" si="4"/>
        <v>0.2857142857142857</v>
      </c>
      <c r="AH13" s="28">
        <f t="shared" si="5"/>
        <v>0.16666666666666666</v>
      </c>
      <c r="AI13" s="28">
        <f t="shared" si="6"/>
        <v>0.45238095238095233</v>
      </c>
      <c r="AJ13" s="29">
        <f t="shared" si="7"/>
        <v>0</v>
      </c>
      <c r="AK13" s="29">
        <f t="shared" si="8"/>
        <v>0.14285714285714285</v>
      </c>
      <c r="AL13" s="29">
        <f t="shared" si="9"/>
        <v>0.8571428571428571</v>
      </c>
      <c r="AM13" s="28">
        <f t="shared" si="10"/>
        <v>0.66666666666666663</v>
      </c>
      <c r="AN13" s="28">
        <f t="shared" si="11"/>
        <v>0.66666666666666663</v>
      </c>
      <c r="AO13" s="28">
        <f t="shared" si="12"/>
        <v>0.16666666666666666</v>
      </c>
      <c r="AP13" s="28">
        <f t="shared" si="13"/>
        <v>0.16666666666666666</v>
      </c>
      <c r="AQ13" s="28">
        <f t="shared" si="14"/>
        <v>0</v>
      </c>
      <c r="AR13" s="30">
        <f t="shared" si="15"/>
        <v>0.2857142857142857</v>
      </c>
      <c r="AW13" s="38"/>
    </row>
    <row r="14" spans="1:49" s="20" customFormat="1" x14ac:dyDescent="0.2">
      <c r="A14" s="31" t="s">
        <v>32</v>
      </c>
      <c r="B14" s="32">
        <f>SUM(B3:B13)</f>
        <v>23</v>
      </c>
      <c r="C14" s="32">
        <f t="shared" ref="C14:AB14" si="27">SUM(C3:C13)</f>
        <v>4</v>
      </c>
      <c r="D14" s="32">
        <f t="shared" si="27"/>
        <v>2</v>
      </c>
      <c r="E14" s="32">
        <f t="shared" si="27"/>
        <v>0</v>
      </c>
      <c r="F14" s="32">
        <f t="shared" si="27"/>
        <v>7</v>
      </c>
      <c r="G14" s="32">
        <f t="shared" si="27"/>
        <v>0</v>
      </c>
      <c r="H14" s="32">
        <f t="shared" si="27"/>
        <v>1</v>
      </c>
      <c r="I14" s="32">
        <f t="shared" si="27"/>
        <v>19</v>
      </c>
      <c r="J14" s="32">
        <f t="shared" si="27"/>
        <v>2</v>
      </c>
      <c r="K14" s="32">
        <f t="shared" si="27"/>
        <v>14</v>
      </c>
      <c r="L14" s="32">
        <f t="shared" si="27"/>
        <v>16</v>
      </c>
      <c r="M14" s="32">
        <f t="shared" si="27"/>
        <v>2</v>
      </c>
      <c r="N14" s="32">
        <f t="shared" si="27"/>
        <v>8</v>
      </c>
      <c r="O14" s="32">
        <f t="shared" si="27"/>
        <v>20</v>
      </c>
      <c r="P14" s="32">
        <f t="shared" si="27"/>
        <v>7</v>
      </c>
      <c r="Q14" s="32">
        <f t="shared" si="27"/>
        <v>4</v>
      </c>
      <c r="R14" s="32">
        <f t="shared" si="27"/>
        <v>6</v>
      </c>
      <c r="S14" s="32">
        <f t="shared" si="27"/>
        <v>1</v>
      </c>
      <c r="T14" s="32">
        <f t="shared" si="27"/>
        <v>29</v>
      </c>
      <c r="U14" s="32">
        <f t="shared" si="27"/>
        <v>37</v>
      </c>
      <c r="V14" s="32">
        <f t="shared" si="27"/>
        <v>50</v>
      </c>
      <c r="W14" s="32">
        <f t="shared" si="27"/>
        <v>81</v>
      </c>
      <c r="X14" s="32">
        <f t="shared" si="27"/>
        <v>103</v>
      </c>
      <c r="Y14" s="32">
        <f t="shared" si="27"/>
        <v>42</v>
      </c>
      <c r="Z14" s="32">
        <f t="shared" si="27"/>
        <v>10</v>
      </c>
      <c r="AA14" s="32">
        <f t="shared" si="27"/>
        <v>12</v>
      </c>
      <c r="AB14" s="32">
        <f t="shared" si="27"/>
        <v>68</v>
      </c>
      <c r="AC14" s="34">
        <f t="shared" si="2"/>
        <v>0.61764705882352944</v>
      </c>
      <c r="AD14" s="34">
        <f t="shared" si="2"/>
        <v>0.14705882352941177</v>
      </c>
      <c r="AE14" s="34">
        <f t="shared" si="2"/>
        <v>0.17647058823529413</v>
      </c>
      <c r="AF14" s="33">
        <f t="shared" si="3"/>
        <v>0.35802469135802467</v>
      </c>
      <c r="AG14" s="33">
        <f t="shared" si="4"/>
        <v>0.4854368932038835</v>
      </c>
      <c r="AH14" s="33">
        <f t="shared" si="5"/>
        <v>0.4567901234567901</v>
      </c>
      <c r="AI14" s="33">
        <f t="shared" si="6"/>
        <v>0.94222701666067366</v>
      </c>
      <c r="AJ14" s="34">
        <f t="shared" si="7"/>
        <v>0.13592233009708737</v>
      </c>
      <c r="AK14" s="34">
        <f t="shared" si="8"/>
        <v>0.20388349514563106</v>
      </c>
      <c r="AL14" s="34">
        <f t="shared" si="9"/>
        <v>0.66019417475728159</v>
      </c>
      <c r="AM14" s="33">
        <f t="shared" si="10"/>
        <v>0.41176470588235292</v>
      </c>
      <c r="AN14" s="33">
        <f t="shared" si="11"/>
        <v>0.51470588235294112</v>
      </c>
      <c r="AO14" s="33">
        <f t="shared" si="12"/>
        <v>0.52941176470588236</v>
      </c>
      <c r="AP14" s="33">
        <f t="shared" si="13"/>
        <v>0.4264705882352941</v>
      </c>
      <c r="AQ14" s="33">
        <f t="shared" si="14"/>
        <v>9.8765432098765427E-2</v>
      </c>
      <c r="AR14" s="39">
        <f t="shared" si="15"/>
        <v>0.55339805825242716</v>
      </c>
      <c r="AT14" s="21"/>
      <c r="AU14" s="22"/>
      <c r="AV14" s="22"/>
      <c r="AW14" s="38"/>
    </row>
    <row r="15" spans="1:49" x14ac:dyDescent="0.2">
      <c r="AW15" s="38"/>
    </row>
    <row r="16" spans="1:49" x14ac:dyDescent="0.2">
      <c r="A16" s="20" t="s">
        <v>129</v>
      </c>
      <c r="AT16" s="20"/>
      <c r="AU16" s="37"/>
      <c r="AV16" s="37"/>
      <c r="AW16" s="40"/>
    </row>
    <row r="17" spans="1:49" x14ac:dyDescent="0.2">
      <c r="A17" s="23"/>
      <c r="B17" s="24" t="s">
        <v>5</v>
      </c>
      <c r="C17" s="24" t="s">
        <v>6</v>
      </c>
      <c r="D17" s="24" t="s">
        <v>7</v>
      </c>
      <c r="E17" s="24" t="s">
        <v>8</v>
      </c>
      <c r="F17" s="24" t="s">
        <v>18</v>
      </c>
      <c r="G17" s="24" t="s">
        <v>19</v>
      </c>
      <c r="H17" s="24" t="s">
        <v>9</v>
      </c>
      <c r="I17" s="24" t="s">
        <v>10</v>
      </c>
      <c r="J17" s="24" t="s">
        <v>11</v>
      </c>
      <c r="K17" s="24" t="s">
        <v>12</v>
      </c>
      <c r="L17" s="24" t="s">
        <v>20</v>
      </c>
      <c r="M17" s="24" t="s">
        <v>21</v>
      </c>
      <c r="N17" s="24" t="s">
        <v>74</v>
      </c>
      <c r="O17" s="24" t="s">
        <v>22</v>
      </c>
      <c r="P17" s="24" t="s">
        <v>23</v>
      </c>
      <c r="Q17" s="24" t="s">
        <v>75</v>
      </c>
      <c r="R17" s="24" t="s">
        <v>27</v>
      </c>
      <c r="S17" s="24" t="s">
        <v>28</v>
      </c>
      <c r="T17" s="24" t="s">
        <v>29</v>
      </c>
      <c r="U17" s="24" t="s">
        <v>30</v>
      </c>
      <c r="V17" s="24" t="s">
        <v>31</v>
      </c>
      <c r="W17" s="24" t="s">
        <v>4</v>
      </c>
      <c r="X17" s="24" t="s">
        <v>13</v>
      </c>
      <c r="Y17" s="24" t="s">
        <v>24</v>
      </c>
      <c r="Z17" s="24" t="s">
        <v>25</v>
      </c>
      <c r="AA17" s="24" t="s">
        <v>76</v>
      </c>
      <c r="AB17" s="24" t="s">
        <v>26</v>
      </c>
      <c r="AC17" s="44"/>
      <c r="AD17" s="44"/>
      <c r="AE17" s="44"/>
      <c r="AF17" s="24" t="s">
        <v>14</v>
      </c>
      <c r="AG17" s="24" t="s">
        <v>15</v>
      </c>
      <c r="AH17" s="24" t="s">
        <v>16</v>
      </c>
      <c r="AI17" s="24" t="s">
        <v>17</v>
      </c>
      <c r="AJ17" s="24" t="s">
        <v>44</v>
      </c>
      <c r="AK17" s="24" t="s">
        <v>43</v>
      </c>
      <c r="AL17" s="24" t="s">
        <v>40</v>
      </c>
      <c r="AM17" s="24" t="s">
        <v>55</v>
      </c>
      <c r="AN17" s="24" t="s">
        <v>48</v>
      </c>
      <c r="AO17" s="24" t="s">
        <v>51</v>
      </c>
      <c r="AP17" s="24" t="s">
        <v>49</v>
      </c>
      <c r="AQ17" s="25" t="s">
        <v>50</v>
      </c>
      <c r="AR17" s="26" t="s">
        <v>60</v>
      </c>
    </row>
    <row r="18" spans="1:49" x14ac:dyDescent="0.2">
      <c r="A18" s="27" t="s">
        <v>124</v>
      </c>
      <c r="B18" s="21">
        <v>2</v>
      </c>
      <c r="C18" s="21">
        <v>1</v>
      </c>
      <c r="L18" s="21">
        <v>2</v>
      </c>
      <c r="N18" s="21">
        <v>1</v>
      </c>
      <c r="Q18" s="21">
        <v>1</v>
      </c>
      <c r="T18" s="21">
        <f>B18+C18+D18+E18</f>
        <v>3</v>
      </c>
      <c r="U18" s="21">
        <f>B18+2*C18+3*D18+4*E18</f>
        <v>4</v>
      </c>
      <c r="V18" s="21">
        <f>T18+I18+J18</f>
        <v>3</v>
      </c>
      <c r="W18" s="21">
        <f>B18+C18+D18+E18+F18+K18+O18+P18+Q18</f>
        <v>4</v>
      </c>
      <c r="X18" s="21">
        <f>B18+C18+D18+E18+F18+G18+H18+I18+J18+K18+O18+P18+Q18</f>
        <v>4</v>
      </c>
      <c r="Y18" s="21">
        <f t="shared" ref="Y18:Z27" si="28">L18+O18+R18</f>
        <v>2</v>
      </c>
      <c r="Z18" s="21">
        <f t="shared" si="28"/>
        <v>0</v>
      </c>
      <c r="AA18" s="21">
        <f>Q18+N18</f>
        <v>2</v>
      </c>
      <c r="AB18" s="21">
        <f>T18+H18+F18+O18+P18+Q18</f>
        <v>4</v>
      </c>
      <c r="AC18" s="29"/>
      <c r="AD18" s="29"/>
      <c r="AE18" s="29"/>
      <c r="AF18" s="28">
        <f>IF(W18=0,"NA",T18/W18)</f>
        <v>0.75</v>
      </c>
      <c r="AG18" s="28">
        <f>IF(X18=0,"NA",(T18+I18+J18)/X18)</f>
        <v>0.75</v>
      </c>
      <c r="AH18" s="28">
        <f>IFERROR(U18/W18,"NA")</f>
        <v>1</v>
      </c>
      <c r="AI18" s="28">
        <f>IFERROR(AG18+AH18,"NA")</f>
        <v>1.75</v>
      </c>
      <c r="AJ18" s="29">
        <f>IFERROR(K18/X18,"NA")</f>
        <v>0</v>
      </c>
      <c r="AK18" s="29">
        <f>IFERROR((I18+J18)/X18,"NA")</f>
        <v>0</v>
      </c>
      <c r="AL18" s="29">
        <f>IFERROR(AB18/X18,"NA")</f>
        <v>1</v>
      </c>
      <c r="AM18" s="28">
        <f>IFERROR((H18+O18+P18)/AB18,"NA")</f>
        <v>0</v>
      </c>
      <c r="AN18" s="28">
        <f>IFERROR((H18+O18+P18+R18+S18)/AB18,"NA")</f>
        <v>0</v>
      </c>
      <c r="AO18" s="28">
        <f>IFERROR((F18+T18)/AB18,"NA")</f>
        <v>0.75</v>
      </c>
      <c r="AP18" s="28">
        <f>IFERROR(T18/AB18,"NA")</f>
        <v>0.75</v>
      </c>
      <c r="AQ18" s="28">
        <f>IFERROR(AH18-AF18,"NA")</f>
        <v>0.25</v>
      </c>
      <c r="AR18" s="30">
        <f>(V18+F18+G18)/X18</f>
        <v>0.75</v>
      </c>
    </row>
    <row r="19" spans="1:49" x14ac:dyDescent="0.2">
      <c r="A19" s="27" t="s">
        <v>125</v>
      </c>
      <c r="B19" s="21">
        <v>1</v>
      </c>
      <c r="I19" s="21">
        <v>1</v>
      </c>
      <c r="L19" s="21">
        <v>1</v>
      </c>
      <c r="O19" s="21">
        <v>2</v>
      </c>
      <c r="T19" s="21">
        <f>B19+C19+D19+E19</f>
        <v>1</v>
      </c>
      <c r="U19" s="21">
        <f>B19+2*C19+3*D19+4*E19</f>
        <v>1</v>
      </c>
      <c r="V19" s="21">
        <f>T19+I19+J19</f>
        <v>2</v>
      </c>
      <c r="W19" s="21">
        <f>B19+C19+D19+E19+F19+K19+O19+P19+Q19</f>
        <v>3</v>
      </c>
      <c r="X19" s="21">
        <f>B19+C19+D19+E19+F19+G19+H19+I19+J19+K19+O19+P19+Q19</f>
        <v>4</v>
      </c>
      <c r="Y19" s="21">
        <f t="shared" si="28"/>
        <v>3</v>
      </c>
      <c r="Z19" s="21">
        <f t="shared" si="28"/>
        <v>0</v>
      </c>
      <c r="AA19" s="21">
        <f>Q19+N19</f>
        <v>0</v>
      </c>
      <c r="AB19" s="21">
        <f>T19+H19+F19+O19+P19+Q19</f>
        <v>3</v>
      </c>
      <c r="AC19" s="29"/>
      <c r="AD19" s="29"/>
      <c r="AE19" s="29"/>
      <c r="AF19" s="28">
        <f>IF(W19=0,"NA",T19/W19)</f>
        <v>0.33333333333333331</v>
      </c>
      <c r="AG19" s="28">
        <f>IF(X19=0,"NA",(T19+I19+J19)/X19)</f>
        <v>0.5</v>
      </c>
      <c r="AH19" s="28">
        <f>IFERROR(U19/W19,"NA")</f>
        <v>0.33333333333333331</v>
      </c>
      <c r="AI19" s="28">
        <f>IFERROR(AG19+AH19,"NA")</f>
        <v>0.83333333333333326</v>
      </c>
      <c r="AJ19" s="29">
        <f>IFERROR(K19/X19,"NA")</f>
        <v>0</v>
      </c>
      <c r="AK19" s="29">
        <f>IFERROR((I19+J19)/X19,"NA")</f>
        <v>0.25</v>
      </c>
      <c r="AL19" s="29">
        <f>IFERROR(AB19/X19,"NA")</f>
        <v>0.75</v>
      </c>
      <c r="AM19" s="28">
        <f>IFERROR((H19+O19+P19)/AB19,"NA")</f>
        <v>0.66666666666666663</v>
      </c>
      <c r="AN19" s="28">
        <f>IFERROR((H19+O19+P19+R19+S19)/AB19,"NA")</f>
        <v>0.66666666666666663</v>
      </c>
      <c r="AO19" s="28">
        <f>IFERROR((F19+T19)/AB19,"NA")</f>
        <v>0.33333333333333331</v>
      </c>
      <c r="AP19" s="28">
        <f>IFERROR(T19/AB19,"NA")</f>
        <v>0.33333333333333331</v>
      </c>
      <c r="AQ19" s="28">
        <f>IFERROR(AH19-AF19,"NA")</f>
        <v>0</v>
      </c>
      <c r="AR19" s="30">
        <f>(V19+F19+G19)/X19</f>
        <v>0.5</v>
      </c>
    </row>
    <row r="20" spans="1:49" x14ac:dyDescent="0.2">
      <c r="A20" s="27" t="s">
        <v>77</v>
      </c>
      <c r="B20" s="21">
        <v>2</v>
      </c>
      <c r="I20" s="21">
        <v>1</v>
      </c>
      <c r="J20" s="21">
        <v>1</v>
      </c>
      <c r="N20" s="21">
        <v>2</v>
      </c>
      <c r="T20" s="21">
        <f>B20+C20+D20+E20</f>
        <v>2</v>
      </c>
      <c r="U20" s="21">
        <f>B20+2*C20+3*D20+4*E20</f>
        <v>2</v>
      </c>
      <c r="V20" s="21">
        <f>T20+I20+J20</f>
        <v>4</v>
      </c>
      <c r="W20" s="21">
        <f>B20+C20+D20+E20+F20+K20+O20+P20+Q20</f>
        <v>2</v>
      </c>
      <c r="X20" s="21">
        <f>B20+C20+D20+E20+F20+G20+H20+I20+J20+K20+O20+P20+Q20</f>
        <v>4</v>
      </c>
      <c r="Y20" s="21">
        <f t="shared" si="28"/>
        <v>0</v>
      </c>
      <c r="Z20" s="21">
        <f t="shared" si="28"/>
        <v>0</v>
      </c>
      <c r="AA20" s="21">
        <f>Q20+N20</f>
        <v>2</v>
      </c>
      <c r="AB20" s="21">
        <f>T20+H20+F20+O20+P20+Q20</f>
        <v>2</v>
      </c>
      <c r="AC20" s="29"/>
      <c r="AD20" s="29"/>
      <c r="AE20" s="29"/>
      <c r="AF20" s="28">
        <f>IF(W20=0,"NA",T20/W20)</f>
        <v>1</v>
      </c>
      <c r="AG20" s="28">
        <f>IF(X20=0,"NA",(T20+I20+J20)/X20)</f>
        <v>1</v>
      </c>
      <c r="AH20" s="28">
        <f>IFERROR(U20/W20,"NA")</f>
        <v>1</v>
      </c>
      <c r="AI20" s="28">
        <f>IFERROR(AG20+AH20,"NA")</f>
        <v>2</v>
      </c>
      <c r="AJ20" s="29">
        <f>IFERROR(K20/X20,"NA")</f>
        <v>0</v>
      </c>
      <c r="AK20" s="29">
        <f>IFERROR((I20+J20)/X20,"NA")</f>
        <v>0.5</v>
      </c>
      <c r="AL20" s="29">
        <f>IFERROR(AB20/X20,"NA")</f>
        <v>0.5</v>
      </c>
      <c r="AM20" s="28">
        <f>IFERROR((H20+O20+P20)/AB20,"NA")</f>
        <v>0</v>
      </c>
      <c r="AN20" s="28">
        <f>IFERROR((H20+O20+P20+R20+S20)/AB20,"NA")</f>
        <v>0</v>
      </c>
      <c r="AO20" s="28">
        <f>IFERROR((F20+T20)/AB20,"NA")</f>
        <v>1</v>
      </c>
      <c r="AP20" s="28">
        <f>IFERROR(T20/AB20,"NA")</f>
        <v>1</v>
      </c>
      <c r="AQ20" s="28">
        <f>IFERROR(AH20-AF20,"NA")</f>
        <v>0</v>
      </c>
      <c r="AR20" s="30">
        <f>(V20+F20+G20)/X20</f>
        <v>1</v>
      </c>
    </row>
    <row r="21" spans="1:49" x14ac:dyDescent="0.2">
      <c r="A21" s="27" t="s">
        <v>68</v>
      </c>
      <c r="C21" s="21">
        <v>1</v>
      </c>
      <c r="D21" s="21">
        <v>1</v>
      </c>
      <c r="I21" s="21">
        <v>1</v>
      </c>
      <c r="N21" s="21">
        <v>2</v>
      </c>
      <c r="Q21" s="21">
        <v>1</v>
      </c>
      <c r="T21" s="21">
        <f t="shared" ref="T21:T27" si="29">B21+C21+D21+E21</f>
        <v>2</v>
      </c>
      <c r="U21" s="21">
        <f t="shared" ref="U21:U27" si="30">B21+2*C21+3*D21+4*E21</f>
        <v>5</v>
      </c>
      <c r="V21" s="21">
        <f t="shared" ref="V21:V27" si="31">T21+I21+J21</f>
        <v>3</v>
      </c>
      <c r="W21" s="21">
        <f t="shared" ref="W21:W27" si="32">B21+C21+D21+E21+F21+K21+O21+P21+Q21</f>
        <v>3</v>
      </c>
      <c r="X21" s="21">
        <f t="shared" ref="X21:X27" si="33">B21+C21+D21+E21+F21+G21+H21+I21+J21+K21+O21+P21+Q21</f>
        <v>4</v>
      </c>
      <c r="Y21" s="21">
        <f t="shared" si="28"/>
        <v>0</v>
      </c>
      <c r="Z21" s="21">
        <f t="shared" si="28"/>
        <v>0</v>
      </c>
      <c r="AA21" s="21">
        <f t="shared" ref="AA21:AA27" si="34">Q21+N21</f>
        <v>3</v>
      </c>
      <c r="AB21" s="21">
        <f t="shared" ref="AB21:AB27" si="35">T21+H21+F21+O21+P21+Q21</f>
        <v>3</v>
      </c>
      <c r="AC21" s="29"/>
      <c r="AD21" s="29"/>
      <c r="AE21" s="29"/>
      <c r="AF21" s="28">
        <f t="shared" ref="AF21:AF27" si="36">IF(W21=0,"NA",T21/W21)</f>
        <v>0.66666666666666663</v>
      </c>
      <c r="AG21" s="28">
        <f t="shared" ref="AG21:AG27" si="37">IF(X21=0,"NA",(T21+I21+J21)/X21)</f>
        <v>0.75</v>
      </c>
      <c r="AH21" s="28">
        <f t="shared" ref="AH21:AH27" si="38">IFERROR(U21/W21,"NA")</f>
        <v>1.6666666666666667</v>
      </c>
      <c r="AI21" s="28">
        <f t="shared" ref="AI21:AI27" si="39">IFERROR(AG21+AH21,"NA")</f>
        <v>2.416666666666667</v>
      </c>
      <c r="AJ21" s="29">
        <f t="shared" ref="AJ21:AJ27" si="40">IFERROR(K21/X21,"NA")</f>
        <v>0</v>
      </c>
      <c r="AK21" s="29">
        <f t="shared" ref="AK21:AK27" si="41">IFERROR((I21+J21)/X21,"NA")</f>
        <v>0.25</v>
      </c>
      <c r="AL21" s="29">
        <f t="shared" ref="AL21:AL27" si="42">IFERROR(AB21/X21,"NA")</f>
        <v>0.75</v>
      </c>
      <c r="AM21" s="28">
        <f t="shared" ref="AM21:AM27" si="43">IFERROR((H21+O21+P21)/AB21,"NA")</f>
        <v>0</v>
      </c>
      <c r="AN21" s="28">
        <f t="shared" ref="AN21:AN27" si="44">IFERROR((H21+O21+P21+R21+S21)/AB21,"NA")</f>
        <v>0</v>
      </c>
      <c r="AO21" s="28">
        <f t="shared" ref="AO21:AO27" si="45">IFERROR((F21+T21)/AB21,"NA")</f>
        <v>0.66666666666666663</v>
      </c>
      <c r="AP21" s="28">
        <f t="shared" ref="AP21:AP27" si="46">IFERROR(T21/AB21,"NA")</f>
        <v>0.66666666666666663</v>
      </c>
      <c r="AQ21" s="28">
        <f t="shared" ref="AQ21:AQ27" si="47">IFERROR(AH21-AF21,"NA")</f>
        <v>1</v>
      </c>
      <c r="AR21" s="30">
        <f t="shared" ref="AR21:AR27" si="48">(V21+F21+G21)/X21</f>
        <v>0.75</v>
      </c>
    </row>
    <row r="22" spans="1:49" x14ac:dyDescent="0.2">
      <c r="A22" s="27" t="s">
        <v>123</v>
      </c>
      <c r="B22" s="21">
        <v>1</v>
      </c>
      <c r="H22" s="21">
        <v>1</v>
      </c>
      <c r="K22" s="21">
        <v>1</v>
      </c>
      <c r="P22" s="21">
        <v>1</v>
      </c>
      <c r="T22" s="21">
        <f t="shared" si="29"/>
        <v>1</v>
      </c>
      <c r="U22" s="21">
        <f t="shared" si="30"/>
        <v>1</v>
      </c>
      <c r="V22" s="21">
        <f t="shared" si="31"/>
        <v>1</v>
      </c>
      <c r="W22" s="21">
        <f t="shared" si="32"/>
        <v>3</v>
      </c>
      <c r="X22" s="21">
        <f t="shared" si="33"/>
        <v>4</v>
      </c>
      <c r="Y22" s="21">
        <f t="shared" si="28"/>
        <v>0</v>
      </c>
      <c r="Z22" s="21">
        <f t="shared" si="28"/>
        <v>1</v>
      </c>
      <c r="AA22" s="21">
        <f t="shared" si="34"/>
        <v>0</v>
      </c>
      <c r="AB22" s="21">
        <f t="shared" si="35"/>
        <v>3</v>
      </c>
      <c r="AC22" s="29"/>
      <c r="AD22" s="29"/>
      <c r="AE22" s="29"/>
      <c r="AF22" s="28">
        <f t="shared" si="36"/>
        <v>0.33333333333333331</v>
      </c>
      <c r="AG22" s="28">
        <f t="shared" si="37"/>
        <v>0.25</v>
      </c>
      <c r="AH22" s="28">
        <f t="shared" si="38"/>
        <v>0.33333333333333331</v>
      </c>
      <c r="AI22" s="28">
        <f t="shared" si="39"/>
        <v>0.58333333333333326</v>
      </c>
      <c r="AJ22" s="29">
        <f t="shared" si="40"/>
        <v>0.25</v>
      </c>
      <c r="AK22" s="29">
        <f t="shared" si="41"/>
        <v>0</v>
      </c>
      <c r="AL22" s="29">
        <f t="shared" si="42"/>
        <v>0.75</v>
      </c>
      <c r="AM22" s="28">
        <f t="shared" si="43"/>
        <v>0.66666666666666663</v>
      </c>
      <c r="AN22" s="28">
        <f t="shared" si="44"/>
        <v>0.66666666666666663</v>
      </c>
      <c r="AO22" s="28">
        <f t="shared" si="45"/>
        <v>0.33333333333333331</v>
      </c>
      <c r="AP22" s="28">
        <f t="shared" si="46"/>
        <v>0.33333333333333331</v>
      </c>
      <c r="AQ22" s="28">
        <f t="shared" si="47"/>
        <v>0</v>
      </c>
      <c r="AR22" s="30">
        <f t="shared" si="48"/>
        <v>0.25</v>
      </c>
    </row>
    <row r="23" spans="1:49" x14ac:dyDescent="0.2">
      <c r="A23" s="27" t="s">
        <v>0</v>
      </c>
      <c r="I23" s="21">
        <v>1</v>
      </c>
      <c r="O23" s="21">
        <v>1</v>
      </c>
      <c r="P23" s="21">
        <v>1</v>
      </c>
      <c r="T23" s="21">
        <f t="shared" si="29"/>
        <v>0</v>
      </c>
      <c r="U23" s="21">
        <f t="shared" si="30"/>
        <v>0</v>
      </c>
      <c r="V23" s="21">
        <f t="shared" si="31"/>
        <v>1</v>
      </c>
      <c r="W23" s="21">
        <f t="shared" si="32"/>
        <v>2</v>
      </c>
      <c r="X23" s="21">
        <f t="shared" si="33"/>
        <v>3</v>
      </c>
      <c r="Y23" s="21">
        <f t="shared" si="28"/>
        <v>1</v>
      </c>
      <c r="Z23" s="21">
        <f t="shared" si="28"/>
        <v>1</v>
      </c>
      <c r="AA23" s="21">
        <f t="shared" si="34"/>
        <v>0</v>
      </c>
      <c r="AB23" s="21">
        <f t="shared" si="35"/>
        <v>2</v>
      </c>
      <c r="AC23" s="29"/>
      <c r="AD23" s="29"/>
      <c r="AE23" s="29"/>
      <c r="AF23" s="28">
        <f t="shared" si="36"/>
        <v>0</v>
      </c>
      <c r="AG23" s="28">
        <f t="shared" si="37"/>
        <v>0.33333333333333331</v>
      </c>
      <c r="AH23" s="28">
        <f t="shared" si="38"/>
        <v>0</v>
      </c>
      <c r="AI23" s="28">
        <f t="shared" si="39"/>
        <v>0.33333333333333331</v>
      </c>
      <c r="AJ23" s="29">
        <f t="shared" si="40"/>
        <v>0</v>
      </c>
      <c r="AK23" s="29">
        <f t="shared" si="41"/>
        <v>0.33333333333333331</v>
      </c>
      <c r="AL23" s="29">
        <f t="shared" si="42"/>
        <v>0.66666666666666663</v>
      </c>
      <c r="AM23" s="28">
        <f t="shared" si="43"/>
        <v>1</v>
      </c>
      <c r="AN23" s="28">
        <f t="shared" si="44"/>
        <v>1</v>
      </c>
      <c r="AO23" s="28">
        <f t="shared" si="45"/>
        <v>0</v>
      </c>
      <c r="AP23" s="28">
        <f t="shared" si="46"/>
        <v>0</v>
      </c>
      <c r="AQ23" s="28">
        <f t="shared" si="47"/>
        <v>0</v>
      </c>
      <c r="AR23" s="30">
        <f t="shared" si="48"/>
        <v>0.33333333333333331</v>
      </c>
    </row>
    <row r="24" spans="1:49" x14ac:dyDescent="0.2">
      <c r="A24" s="27" t="s">
        <v>126</v>
      </c>
      <c r="B24" s="21">
        <v>1</v>
      </c>
      <c r="I24" s="21">
        <v>1</v>
      </c>
      <c r="K24" s="21">
        <v>1</v>
      </c>
      <c r="T24" s="21">
        <f t="shared" si="29"/>
        <v>1</v>
      </c>
      <c r="U24" s="21">
        <f t="shared" si="30"/>
        <v>1</v>
      </c>
      <c r="V24" s="21">
        <f t="shared" si="31"/>
        <v>2</v>
      </c>
      <c r="W24" s="21">
        <f t="shared" si="32"/>
        <v>2</v>
      </c>
      <c r="X24" s="21">
        <f t="shared" si="33"/>
        <v>3</v>
      </c>
      <c r="Y24" s="21">
        <f t="shared" si="28"/>
        <v>0</v>
      </c>
      <c r="Z24" s="21">
        <f t="shared" si="28"/>
        <v>0</v>
      </c>
      <c r="AA24" s="21">
        <f t="shared" si="34"/>
        <v>0</v>
      </c>
      <c r="AB24" s="21">
        <f t="shared" si="35"/>
        <v>1</v>
      </c>
      <c r="AC24" s="29"/>
      <c r="AD24" s="29"/>
      <c r="AE24" s="29"/>
      <c r="AF24" s="28">
        <f t="shared" si="36"/>
        <v>0.5</v>
      </c>
      <c r="AG24" s="28">
        <f t="shared" si="37"/>
        <v>0.66666666666666663</v>
      </c>
      <c r="AH24" s="28">
        <f t="shared" si="38"/>
        <v>0.5</v>
      </c>
      <c r="AI24" s="28">
        <f t="shared" si="39"/>
        <v>1.1666666666666665</v>
      </c>
      <c r="AJ24" s="29">
        <f t="shared" si="40"/>
        <v>0.33333333333333331</v>
      </c>
      <c r="AK24" s="29">
        <f t="shared" si="41"/>
        <v>0.33333333333333331</v>
      </c>
      <c r="AL24" s="29">
        <f t="shared" si="42"/>
        <v>0.33333333333333331</v>
      </c>
      <c r="AM24" s="28">
        <f t="shared" si="43"/>
        <v>0</v>
      </c>
      <c r="AN24" s="28">
        <f t="shared" si="44"/>
        <v>0</v>
      </c>
      <c r="AO24" s="28">
        <f t="shared" si="45"/>
        <v>1</v>
      </c>
      <c r="AP24" s="28">
        <f t="shared" si="46"/>
        <v>1</v>
      </c>
      <c r="AQ24" s="28">
        <f t="shared" si="47"/>
        <v>0</v>
      </c>
      <c r="AR24" s="30">
        <f t="shared" si="48"/>
        <v>0.66666666666666663</v>
      </c>
    </row>
    <row r="25" spans="1:49" x14ac:dyDescent="0.2">
      <c r="A25" s="27" t="s">
        <v>65</v>
      </c>
      <c r="B25" s="21">
        <v>2</v>
      </c>
      <c r="F25" s="21">
        <v>1</v>
      </c>
      <c r="L25" s="21">
        <v>1</v>
      </c>
      <c r="N25" s="21">
        <v>1</v>
      </c>
      <c r="R25" s="21">
        <v>1</v>
      </c>
      <c r="T25" s="21">
        <f t="shared" si="29"/>
        <v>2</v>
      </c>
      <c r="U25" s="21">
        <f t="shared" si="30"/>
        <v>2</v>
      </c>
      <c r="V25" s="21">
        <f t="shared" si="31"/>
        <v>2</v>
      </c>
      <c r="W25" s="21">
        <f t="shared" si="32"/>
        <v>3</v>
      </c>
      <c r="X25" s="21">
        <f t="shared" si="33"/>
        <v>3</v>
      </c>
      <c r="Y25" s="21">
        <f t="shared" si="28"/>
        <v>2</v>
      </c>
      <c r="Z25" s="21">
        <f t="shared" si="28"/>
        <v>0</v>
      </c>
      <c r="AA25" s="21">
        <f t="shared" si="34"/>
        <v>1</v>
      </c>
      <c r="AB25" s="21">
        <f t="shared" si="35"/>
        <v>3</v>
      </c>
      <c r="AC25" s="29"/>
      <c r="AD25" s="29"/>
      <c r="AE25" s="29"/>
      <c r="AF25" s="28">
        <f t="shared" si="36"/>
        <v>0.66666666666666663</v>
      </c>
      <c r="AG25" s="28">
        <f t="shared" si="37"/>
        <v>0.66666666666666663</v>
      </c>
      <c r="AH25" s="28">
        <f t="shared" si="38"/>
        <v>0.66666666666666663</v>
      </c>
      <c r="AI25" s="28">
        <f t="shared" si="39"/>
        <v>1.3333333333333333</v>
      </c>
      <c r="AJ25" s="29">
        <f t="shared" si="40"/>
        <v>0</v>
      </c>
      <c r="AK25" s="29">
        <f t="shared" si="41"/>
        <v>0</v>
      </c>
      <c r="AL25" s="29">
        <f t="shared" si="42"/>
        <v>1</v>
      </c>
      <c r="AM25" s="28">
        <f t="shared" si="43"/>
        <v>0</v>
      </c>
      <c r="AN25" s="28">
        <f t="shared" si="44"/>
        <v>0.33333333333333331</v>
      </c>
      <c r="AO25" s="28">
        <f t="shared" si="45"/>
        <v>1</v>
      </c>
      <c r="AP25" s="28">
        <f t="shared" si="46"/>
        <v>0.66666666666666663</v>
      </c>
      <c r="AQ25" s="28">
        <f t="shared" si="47"/>
        <v>0</v>
      </c>
      <c r="AR25" s="30">
        <f t="shared" si="48"/>
        <v>1</v>
      </c>
    </row>
    <row r="26" spans="1:49" x14ac:dyDescent="0.2">
      <c r="A26" s="27" t="s">
        <v>127</v>
      </c>
      <c r="B26" s="21">
        <v>1</v>
      </c>
      <c r="F26" s="21">
        <v>1</v>
      </c>
      <c r="L26" s="21">
        <v>1</v>
      </c>
      <c r="O26" s="21">
        <v>1</v>
      </c>
      <c r="R26" s="21">
        <v>1</v>
      </c>
      <c r="T26" s="21">
        <f t="shared" si="29"/>
        <v>1</v>
      </c>
      <c r="U26" s="21">
        <f t="shared" si="30"/>
        <v>1</v>
      </c>
      <c r="V26" s="21">
        <f t="shared" si="31"/>
        <v>1</v>
      </c>
      <c r="W26" s="21">
        <f t="shared" si="32"/>
        <v>3</v>
      </c>
      <c r="X26" s="21">
        <f t="shared" si="33"/>
        <v>3</v>
      </c>
      <c r="Y26" s="21">
        <f t="shared" si="28"/>
        <v>3</v>
      </c>
      <c r="Z26" s="21">
        <f t="shared" si="28"/>
        <v>0</v>
      </c>
      <c r="AA26" s="21">
        <f t="shared" si="34"/>
        <v>0</v>
      </c>
      <c r="AB26" s="21">
        <f t="shared" si="35"/>
        <v>3</v>
      </c>
      <c r="AC26" s="29"/>
      <c r="AD26" s="29"/>
      <c r="AE26" s="29"/>
      <c r="AF26" s="28">
        <f t="shared" si="36"/>
        <v>0.33333333333333331</v>
      </c>
      <c r="AG26" s="28">
        <f t="shared" si="37"/>
        <v>0.33333333333333331</v>
      </c>
      <c r="AH26" s="28">
        <f t="shared" si="38"/>
        <v>0.33333333333333331</v>
      </c>
      <c r="AI26" s="28">
        <f t="shared" si="39"/>
        <v>0.66666666666666663</v>
      </c>
      <c r="AJ26" s="29">
        <f t="shared" si="40"/>
        <v>0</v>
      </c>
      <c r="AK26" s="29">
        <f t="shared" si="41"/>
        <v>0</v>
      </c>
      <c r="AL26" s="29">
        <f t="shared" si="42"/>
        <v>1</v>
      </c>
      <c r="AM26" s="28">
        <f t="shared" si="43"/>
        <v>0.33333333333333331</v>
      </c>
      <c r="AN26" s="28">
        <f t="shared" si="44"/>
        <v>0.66666666666666663</v>
      </c>
      <c r="AO26" s="28">
        <f t="shared" si="45"/>
        <v>0.66666666666666663</v>
      </c>
      <c r="AP26" s="28">
        <f t="shared" si="46"/>
        <v>0.33333333333333331</v>
      </c>
      <c r="AQ26" s="28">
        <f t="shared" si="47"/>
        <v>0</v>
      </c>
      <c r="AR26" s="30">
        <f t="shared" si="48"/>
        <v>0.66666666666666663</v>
      </c>
    </row>
    <row r="27" spans="1:49" x14ac:dyDescent="0.2">
      <c r="A27" s="27" t="s">
        <v>128</v>
      </c>
      <c r="B27" s="21">
        <v>1</v>
      </c>
      <c r="L27" s="21">
        <v>1</v>
      </c>
      <c r="O27" s="21">
        <v>2</v>
      </c>
      <c r="T27" s="21">
        <f t="shared" si="29"/>
        <v>1</v>
      </c>
      <c r="U27" s="21">
        <f t="shared" si="30"/>
        <v>1</v>
      </c>
      <c r="V27" s="21">
        <f t="shared" si="31"/>
        <v>1</v>
      </c>
      <c r="W27" s="21">
        <f t="shared" si="32"/>
        <v>3</v>
      </c>
      <c r="X27" s="21">
        <f t="shared" si="33"/>
        <v>3</v>
      </c>
      <c r="Y27" s="21">
        <f t="shared" si="28"/>
        <v>3</v>
      </c>
      <c r="Z27" s="21">
        <f t="shared" si="28"/>
        <v>0</v>
      </c>
      <c r="AA27" s="21">
        <f t="shared" si="34"/>
        <v>0</v>
      </c>
      <c r="AB27" s="21">
        <f t="shared" si="35"/>
        <v>3</v>
      </c>
      <c r="AC27" s="29"/>
      <c r="AD27" s="29"/>
      <c r="AE27" s="29"/>
      <c r="AF27" s="28">
        <f t="shared" si="36"/>
        <v>0.33333333333333331</v>
      </c>
      <c r="AG27" s="28">
        <f t="shared" si="37"/>
        <v>0.33333333333333331</v>
      </c>
      <c r="AH27" s="28">
        <f t="shared" si="38"/>
        <v>0.33333333333333331</v>
      </c>
      <c r="AI27" s="28">
        <f t="shared" si="39"/>
        <v>0.66666666666666663</v>
      </c>
      <c r="AJ27" s="29">
        <f t="shared" si="40"/>
        <v>0</v>
      </c>
      <c r="AK27" s="29">
        <f t="shared" si="41"/>
        <v>0</v>
      </c>
      <c r="AL27" s="29">
        <f t="shared" si="42"/>
        <v>1</v>
      </c>
      <c r="AM27" s="28">
        <f t="shared" si="43"/>
        <v>0.66666666666666663</v>
      </c>
      <c r="AN27" s="28">
        <f t="shared" si="44"/>
        <v>0.66666666666666663</v>
      </c>
      <c r="AO27" s="28">
        <f t="shared" si="45"/>
        <v>0.33333333333333331</v>
      </c>
      <c r="AP27" s="28">
        <f t="shared" si="46"/>
        <v>0.33333333333333331</v>
      </c>
      <c r="AQ27" s="28">
        <f t="shared" si="47"/>
        <v>0</v>
      </c>
      <c r="AR27" s="30">
        <f t="shared" si="48"/>
        <v>0.33333333333333331</v>
      </c>
    </row>
    <row r="28" spans="1:49" x14ac:dyDescent="0.2">
      <c r="A28" s="27" t="s">
        <v>3</v>
      </c>
      <c r="J28" s="21">
        <v>1</v>
      </c>
      <c r="O28" s="21">
        <v>2</v>
      </c>
      <c r="T28" s="21">
        <f>B28+C28+D28+E28</f>
        <v>0</v>
      </c>
      <c r="U28" s="21">
        <f>B28+2*C28+3*D28+4*E28</f>
        <v>0</v>
      </c>
      <c r="V28" s="21">
        <f>T28+I28+J28</f>
        <v>1</v>
      </c>
      <c r="W28" s="21">
        <f>B28+C28+D28+E28+F28+K28+O28+P28+Q28</f>
        <v>2</v>
      </c>
      <c r="X28" s="21">
        <f>B28+C28+D28+E28+F28+G28+H28+I28+J28+K28+O28+P28+Q28</f>
        <v>3</v>
      </c>
      <c r="Y28" s="21">
        <f>L28+O28+R28</f>
        <v>2</v>
      </c>
      <c r="Z28" s="21">
        <f>M28+P28+S28</f>
        <v>0</v>
      </c>
      <c r="AA28" s="21">
        <f>Q28+N28</f>
        <v>0</v>
      </c>
      <c r="AB28" s="21">
        <f>T28+H28+F28+O28+P28+Q28</f>
        <v>2</v>
      </c>
      <c r="AC28" s="29"/>
      <c r="AD28" s="29"/>
      <c r="AE28" s="29"/>
      <c r="AF28" s="28">
        <f>IF(W28=0,"NA",T28/W28)</f>
        <v>0</v>
      </c>
      <c r="AG28" s="28">
        <f>IF(X28=0,"NA",(T28+I28+J28)/X28)</f>
        <v>0.33333333333333331</v>
      </c>
      <c r="AH28" s="28">
        <f>IFERROR(U28/W28,"NA")</f>
        <v>0</v>
      </c>
      <c r="AI28" s="28">
        <f>IFERROR(AG28+AH28,"NA")</f>
        <v>0.33333333333333331</v>
      </c>
      <c r="AJ28" s="29">
        <f>IFERROR(K28/X28,"NA")</f>
        <v>0</v>
      </c>
      <c r="AK28" s="29">
        <f>IFERROR((I28+J28)/X28,"NA")</f>
        <v>0.33333333333333331</v>
      </c>
      <c r="AL28" s="29">
        <f>IFERROR(AB28/X28,"NA")</f>
        <v>0.66666666666666663</v>
      </c>
      <c r="AM28" s="28">
        <f>IFERROR((H28+O28+P28)/AB28,"NA")</f>
        <v>1</v>
      </c>
      <c r="AN28" s="28">
        <f>IFERROR((H28+O28+P28+R28+S28)/AB28,"NA")</f>
        <v>1</v>
      </c>
      <c r="AO28" s="28">
        <f>IFERROR((F28+T28)/AB28,"NA")</f>
        <v>0</v>
      </c>
      <c r="AP28" s="28">
        <f>IFERROR(T28/AB28,"NA")</f>
        <v>0</v>
      </c>
      <c r="AQ28" s="28">
        <f>IFERROR(AH28-AF28,"NA")</f>
        <v>0</v>
      </c>
      <c r="AR28" s="30">
        <f>(V28+F28+G28)/X28</f>
        <v>0.33333333333333331</v>
      </c>
    </row>
    <row r="29" spans="1:49" s="20" customFormat="1" x14ac:dyDescent="0.2">
      <c r="A29" s="31" t="s">
        <v>32</v>
      </c>
      <c r="B29" s="32">
        <f>SUM(B18:B28)</f>
        <v>11</v>
      </c>
      <c r="C29" s="32">
        <f t="shared" ref="C29:AB29" si="49">SUM(C18:C28)</f>
        <v>2</v>
      </c>
      <c r="D29" s="32">
        <f t="shared" si="49"/>
        <v>1</v>
      </c>
      <c r="E29" s="32">
        <f t="shared" si="49"/>
        <v>0</v>
      </c>
      <c r="F29" s="32">
        <f t="shared" si="49"/>
        <v>2</v>
      </c>
      <c r="G29" s="32">
        <f t="shared" si="49"/>
        <v>0</v>
      </c>
      <c r="H29" s="32">
        <f t="shared" si="49"/>
        <v>1</v>
      </c>
      <c r="I29" s="32">
        <f t="shared" si="49"/>
        <v>5</v>
      </c>
      <c r="J29" s="32">
        <f t="shared" si="49"/>
        <v>2</v>
      </c>
      <c r="K29" s="32">
        <f t="shared" si="49"/>
        <v>2</v>
      </c>
      <c r="L29" s="32">
        <f t="shared" si="49"/>
        <v>6</v>
      </c>
      <c r="M29" s="32">
        <f t="shared" si="49"/>
        <v>0</v>
      </c>
      <c r="N29" s="32">
        <f t="shared" si="49"/>
        <v>6</v>
      </c>
      <c r="O29" s="32">
        <f t="shared" si="49"/>
        <v>8</v>
      </c>
      <c r="P29" s="32">
        <f t="shared" si="49"/>
        <v>2</v>
      </c>
      <c r="Q29" s="32">
        <f t="shared" si="49"/>
        <v>2</v>
      </c>
      <c r="R29" s="32">
        <f t="shared" si="49"/>
        <v>2</v>
      </c>
      <c r="S29" s="32">
        <f t="shared" si="49"/>
        <v>0</v>
      </c>
      <c r="T29" s="32">
        <f t="shared" si="49"/>
        <v>14</v>
      </c>
      <c r="U29" s="32">
        <f t="shared" si="49"/>
        <v>18</v>
      </c>
      <c r="V29" s="32">
        <f t="shared" si="49"/>
        <v>21</v>
      </c>
      <c r="W29" s="32">
        <f t="shared" si="49"/>
        <v>30</v>
      </c>
      <c r="X29" s="32">
        <f t="shared" si="49"/>
        <v>38</v>
      </c>
      <c r="Y29" s="32">
        <f t="shared" si="49"/>
        <v>16</v>
      </c>
      <c r="Z29" s="32">
        <f t="shared" si="49"/>
        <v>2</v>
      </c>
      <c r="AA29" s="32">
        <f t="shared" si="49"/>
        <v>8</v>
      </c>
      <c r="AB29" s="32">
        <f t="shared" si="49"/>
        <v>29</v>
      </c>
      <c r="AC29" s="34"/>
      <c r="AD29" s="34"/>
      <c r="AE29" s="34"/>
      <c r="AF29" s="33">
        <f>IF(W29=0,"NA",T29/W29)</f>
        <v>0.46666666666666667</v>
      </c>
      <c r="AG29" s="33">
        <f>IF(X29=0,"NA",(T29+I29+J29)/X29)</f>
        <v>0.55263157894736847</v>
      </c>
      <c r="AH29" s="33">
        <f>IFERROR(U29/W29,"NA")</f>
        <v>0.6</v>
      </c>
      <c r="AI29" s="33">
        <f>IFERROR(AG29+AH29,"NA")</f>
        <v>1.1526315789473685</v>
      </c>
      <c r="AJ29" s="34">
        <f>IFERROR(K29/X29,"NA")</f>
        <v>5.2631578947368418E-2</v>
      </c>
      <c r="AK29" s="34">
        <f>IFERROR((I29+J29)/X29,"NA")</f>
        <v>0.18421052631578946</v>
      </c>
      <c r="AL29" s="34">
        <f>IFERROR(AB29/X29,"NA")</f>
        <v>0.76315789473684215</v>
      </c>
      <c r="AM29" s="33">
        <f>IFERROR((H29+O29+P29)/AB29,"NA")</f>
        <v>0.37931034482758619</v>
      </c>
      <c r="AN29" s="33">
        <f>IFERROR((H29+O29+P29+R29+S29)/AB29,"NA")</f>
        <v>0.44827586206896552</v>
      </c>
      <c r="AO29" s="33">
        <f>IFERROR((F29+T29)/AB29,"NA")</f>
        <v>0.55172413793103448</v>
      </c>
      <c r="AP29" s="33">
        <f>IFERROR(T29/AB29,"NA")</f>
        <v>0.48275862068965519</v>
      </c>
      <c r="AQ29" s="33">
        <f>IFERROR(AH29-AF29,"NA")</f>
        <v>0.1333333333333333</v>
      </c>
      <c r="AR29" s="35">
        <f>(V29+F29+G29)/X29</f>
        <v>0.60526315789473684</v>
      </c>
      <c r="AU29" s="37"/>
      <c r="AV29" s="37"/>
      <c r="AW29" s="37"/>
    </row>
    <row r="30" spans="1:49" x14ac:dyDescent="0.2">
      <c r="AC30" s="29"/>
      <c r="AD30" s="29"/>
      <c r="AE30" s="29"/>
      <c r="AF30" s="28"/>
      <c r="AG30" s="28"/>
      <c r="AI30" s="28"/>
    </row>
    <row r="31" spans="1:49" x14ac:dyDescent="0.2">
      <c r="A31" s="20" t="s">
        <v>130</v>
      </c>
      <c r="AC31" s="29"/>
      <c r="AD31" s="29"/>
      <c r="AE31" s="29"/>
    </row>
    <row r="32" spans="1:49" x14ac:dyDescent="0.2">
      <c r="A32" s="23"/>
      <c r="B32" s="24" t="s">
        <v>5</v>
      </c>
      <c r="C32" s="24" t="s">
        <v>6</v>
      </c>
      <c r="D32" s="24" t="s">
        <v>7</v>
      </c>
      <c r="E32" s="24" t="s">
        <v>8</v>
      </c>
      <c r="F32" s="24" t="s">
        <v>18</v>
      </c>
      <c r="G32" s="24" t="s">
        <v>19</v>
      </c>
      <c r="H32" s="24" t="s">
        <v>9</v>
      </c>
      <c r="I32" s="24" t="s">
        <v>10</v>
      </c>
      <c r="J32" s="24" t="s">
        <v>11</v>
      </c>
      <c r="K32" s="24" t="s">
        <v>12</v>
      </c>
      <c r="L32" s="24" t="s">
        <v>20</v>
      </c>
      <c r="M32" s="24" t="s">
        <v>21</v>
      </c>
      <c r="N32" s="24" t="s">
        <v>74</v>
      </c>
      <c r="O32" s="24" t="s">
        <v>22</v>
      </c>
      <c r="P32" s="24" t="s">
        <v>23</v>
      </c>
      <c r="Q32" s="24" t="s">
        <v>75</v>
      </c>
      <c r="R32" s="24" t="s">
        <v>27</v>
      </c>
      <c r="S32" s="24" t="s">
        <v>28</v>
      </c>
      <c r="T32" s="24" t="s">
        <v>29</v>
      </c>
      <c r="U32" s="24" t="s">
        <v>30</v>
      </c>
      <c r="V32" s="24" t="s">
        <v>31</v>
      </c>
      <c r="W32" s="24" t="s">
        <v>4</v>
      </c>
      <c r="X32" s="24" t="s">
        <v>13</v>
      </c>
      <c r="Y32" s="24" t="s">
        <v>24</v>
      </c>
      <c r="Z32" s="24" t="s">
        <v>25</v>
      </c>
      <c r="AA32" s="24" t="s">
        <v>76</v>
      </c>
      <c r="AB32" s="24" t="s">
        <v>26</v>
      </c>
      <c r="AC32" s="44"/>
      <c r="AD32" s="44"/>
      <c r="AE32" s="44"/>
      <c r="AF32" s="24" t="s">
        <v>14</v>
      </c>
      <c r="AG32" s="24" t="s">
        <v>15</v>
      </c>
      <c r="AH32" s="24" t="s">
        <v>16</v>
      </c>
      <c r="AI32" s="24" t="s">
        <v>17</v>
      </c>
      <c r="AJ32" s="24" t="s">
        <v>44</v>
      </c>
      <c r="AK32" s="24" t="s">
        <v>43</v>
      </c>
      <c r="AL32" s="24" t="s">
        <v>40</v>
      </c>
      <c r="AM32" s="24" t="s">
        <v>47</v>
      </c>
      <c r="AN32" s="24" t="s">
        <v>48</v>
      </c>
      <c r="AO32" s="24" t="s">
        <v>51</v>
      </c>
      <c r="AP32" s="24" t="s">
        <v>49</v>
      </c>
      <c r="AQ32" s="25" t="s">
        <v>50</v>
      </c>
      <c r="AR32" s="26" t="s">
        <v>60</v>
      </c>
    </row>
    <row r="33" spans="1:49" x14ac:dyDescent="0.2">
      <c r="A33" s="27" t="s">
        <v>124</v>
      </c>
      <c r="F33" s="21">
        <v>1</v>
      </c>
      <c r="O33" s="21">
        <v>1</v>
      </c>
      <c r="P33" s="21">
        <v>1</v>
      </c>
      <c r="R33" s="21">
        <v>1</v>
      </c>
      <c r="T33" s="21">
        <f>B33+C33+D33+E33</f>
        <v>0</v>
      </c>
      <c r="U33" s="21">
        <f>B33+2*C33+3*D33+4*E33</f>
        <v>0</v>
      </c>
      <c r="V33" s="21">
        <f>T33+I33+J33</f>
        <v>0</v>
      </c>
      <c r="W33" s="21">
        <f>B33+C33+D33+E33+F33+K33+O33+P33+Q33</f>
        <v>3</v>
      </c>
      <c r="X33" s="21">
        <f>B33+C33+D33+E33+F33+G33+H33+I33+J33+K33+O33+P33+Q33</f>
        <v>3</v>
      </c>
      <c r="Y33" s="21">
        <f t="shared" ref="Y33:Z43" si="50">L33+O33+R33</f>
        <v>2</v>
      </c>
      <c r="Z33" s="21">
        <f t="shared" si="50"/>
        <v>1</v>
      </c>
      <c r="AA33" s="21">
        <f>Q33+N33</f>
        <v>0</v>
      </c>
      <c r="AB33" s="21">
        <f t="shared" ref="AB33:AB43" si="51">T33+H33+F33+O33+P33+Q33</f>
        <v>3</v>
      </c>
      <c r="AC33" s="29"/>
      <c r="AD33" s="29"/>
      <c r="AE33" s="29"/>
      <c r="AF33" s="28">
        <f>IF(W33=0,"NA",T33/W33)</f>
        <v>0</v>
      </c>
      <c r="AG33" s="28">
        <f>IF(X33=0,"NA",(T33+I33+J33)/X33)</f>
        <v>0</v>
      </c>
      <c r="AH33" s="28">
        <f>IFERROR(U33/W33,"NA")</f>
        <v>0</v>
      </c>
      <c r="AI33" s="28">
        <f>IFERROR(AG33+AH33,"NA")</f>
        <v>0</v>
      </c>
      <c r="AJ33" s="29">
        <f>IFERROR(K33/X33,"NA")</f>
        <v>0</v>
      </c>
      <c r="AK33" s="29">
        <f>IFERROR((I33+J33)/X33,"NA")</f>
        <v>0</v>
      </c>
      <c r="AL33" s="29">
        <f>IFERROR(AB33/X33,"NA")</f>
        <v>1</v>
      </c>
      <c r="AM33" s="28">
        <f>IFERROR((H33+O33+P33)/AB33,"NA")</f>
        <v>0.66666666666666663</v>
      </c>
      <c r="AN33" s="28">
        <f>IFERROR((H33+O33+P33+R33+S33)/AB33,"NA")</f>
        <v>1</v>
      </c>
      <c r="AO33" s="28">
        <f>IFERROR((F33+T33)/AB33,"NA")</f>
        <v>0.33333333333333331</v>
      </c>
      <c r="AP33" s="28">
        <f>IFERROR(T33/AB33,"NA")</f>
        <v>0</v>
      </c>
      <c r="AQ33" s="28">
        <f>IFERROR(AH33-AF33,"NA")</f>
        <v>0</v>
      </c>
      <c r="AR33" s="30">
        <f t="shared" ref="AR33:AR44" si="52">(V33+F33+G33)/X33</f>
        <v>0.33333333333333331</v>
      </c>
    </row>
    <row r="34" spans="1:49" x14ac:dyDescent="0.2">
      <c r="A34" s="27" t="s">
        <v>125</v>
      </c>
      <c r="B34" s="21">
        <v>1</v>
      </c>
      <c r="C34" s="21">
        <v>1</v>
      </c>
      <c r="K34" s="21">
        <v>1</v>
      </c>
      <c r="L34" s="21">
        <v>2</v>
      </c>
      <c r="T34" s="21">
        <f>B34+C34+D34+E34</f>
        <v>2</v>
      </c>
      <c r="U34" s="21">
        <f>B34+2*C34+3*D34+4*E34</f>
        <v>3</v>
      </c>
      <c r="V34" s="21">
        <f>T34+I34+J34</f>
        <v>2</v>
      </c>
      <c r="W34" s="21">
        <f>B34+C34+D34+E34+F34+K34+O34+P34+Q34</f>
        <v>3</v>
      </c>
      <c r="X34" s="21">
        <f>B34+C34+D34+E34+F34+G34+H34+I34+J34+K34+O34+P34+Q34</f>
        <v>3</v>
      </c>
      <c r="Y34" s="21">
        <f t="shared" si="50"/>
        <v>2</v>
      </c>
      <c r="Z34" s="21">
        <f t="shared" si="50"/>
        <v>0</v>
      </c>
      <c r="AA34" s="21">
        <f>Q34+N34</f>
        <v>0</v>
      </c>
      <c r="AB34" s="21">
        <f t="shared" si="51"/>
        <v>2</v>
      </c>
      <c r="AC34" s="29"/>
      <c r="AD34" s="29"/>
      <c r="AE34" s="29"/>
      <c r="AF34" s="28">
        <f t="shared" ref="AF34:AF44" si="53">IF(W34=0,"NA",T34/W34)</f>
        <v>0.66666666666666663</v>
      </c>
      <c r="AG34" s="28">
        <f t="shared" ref="AG34:AG44" si="54">IF(X34=0,"NA",(T34+I34+J34)/X34)</f>
        <v>0.66666666666666663</v>
      </c>
      <c r="AH34" s="28">
        <f t="shared" ref="AH34:AH44" si="55">IFERROR(U34/W34,"NA")</f>
        <v>1</v>
      </c>
      <c r="AI34" s="28">
        <f t="shared" ref="AI34:AI44" si="56">IFERROR(AG34+AH34,"NA")</f>
        <v>1.6666666666666665</v>
      </c>
      <c r="AJ34" s="29">
        <f t="shared" ref="AJ34:AJ44" si="57">IFERROR(K34/X34,"NA")</f>
        <v>0.33333333333333331</v>
      </c>
      <c r="AK34" s="29">
        <f t="shared" ref="AK34:AK44" si="58">IFERROR((I34+J34)/X34,"NA")</f>
        <v>0</v>
      </c>
      <c r="AL34" s="29">
        <f t="shared" ref="AL34:AL44" si="59">IFERROR(AB34/X34,"NA")</f>
        <v>0.66666666666666663</v>
      </c>
      <c r="AM34" s="28">
        <f t="shared" ref="AM34:AM43" si="60">IFERROR((H34+O34+P34)/AB34,"NA")</f>
        <v>0</v>
      </c>
      <c r="AN34" s="28">
        <f t="shared" ref="AN34:AN43" si="61">IFERROR((H34+O34+P34+R34+S34)/AB34,"NA")</f>
        <v>0</v>
      </c>
      <c r="AO34" s="28">
        <f t="shared" ref="AO34:AO44" si="62">IFERROR((F34+T34)/AB34,"NA")</f>
        <v>1</v>
      </c>
      <c r="AP34" s="28">
        <f t="shared" ref="AP34:AP44" si="63">IFERROR(T34/AB34,"NA")</f>
        <v>1</v>
      </c>
      <c r="AQ34" s="28">
        <f t="shared" ref="AQ34:AQ44" si="64">IFERROR(AH34-AF34,"NA")</f>
        <v>0.33333333333333337</v>
      </c>
      <c r="AR34" s="30">
        <f t="shared" si="52"/>
        <v>0.66666666666666663</v>
      </c>
    </row>
    <row r="35" spans="1:49" x14ac:dyDescent="0.2">
      <c r="A35" s="27" t="s">
        <v>77</v>
      </c>
      <c r="F35" s="21">
        <v>1</v>
      </c>
      <c r="I35" s="21">
        <v>1</v>
      </c>
      <c r="K35" s="21">
        <v>1</v>
      </c>
      <c r="R35" s="21">
        <v>1</v>
      </c>
      <c r="T35" s="21">
        <f>B35+C35+D35+E35</f>
        <v>0</v>
      </c>
      <c r="U35" s="21">
        <f>B35+2*C35+3*D35+4*E35</f>
        <v>0</v>
      </c>
      <c r="V35" s="21">
        <f>T35+I35+J35</f>
        <v>1</v>
      </c>
      <c r="W35" s="21">
        <f>B35+C35+D35+E35+F35+K35+O35+P35+Q35</f>
        <v>2</v>
      </c>
      <c r="X35" s="21">
        <f>B35+C35+D35+E35+F35+G35+H35+I35+J35+K35+O35+P35+Q35</f>
        <v>3</v>
      </c>
      <c r="Y35" s="21">
        <f t="shared" si="50"/>
        <v>1</v>
      </c>
      <c r="Z35" s="21">
        <f t="shared" si="50"/>
        <v>0</v>
      </c>
      <c r="AA35" s="21">
        <f>Q35+N35</f>
        <v>0</v>
      </c>
      <c r="AB35" s="21">
        <f t="shared" si="51"/>
        <v>1</v>
      </c>
      <c r="AC35" s="29"/>
      <c r="AD35" s="29"/>
      <c r="AE35" s="29"/>
      <c r="AF35" s="28">
        <f t="shared" si="53"/>
        <v>0</v>
      </c>
      <c r="AG35" s="28">
        <f t="shared" si="54"/>
        <v>0.33333333333333331</v>
      </c>
      <c r="AH35" s="28">
        <f t="shared" si="55"/>
        <v>0</v>
      </c>
      <c r="AI35" s="28">
        <f t="shared" si="56"/>
        <v>0.33333333333333331</v>
      </c>
      <c r="AJ35" s="29">
        <f t="shared" si="57"/>
        <v>0.33333333333333331</v>
      </c>
      <c r="AK35" s="29">
        <f t="shared" si="58"/>
        <v>0.33333333333333331</v>
      </c>
      <c r="AL35" s="29">
        <f t="shared" si="59"/>
        <v>0.33333333333333331</v>
      </c>
      <c r="AM35" s="28">
        <f t="shared" si="60"/>
        <v>0</v>
      </c>
      <c r="AN35" s="28">
        <f t="shared" si="61"/>
        <v>1</v>
      </c>
      <c r="AO35" s="28">
        <f t="shared" si="62"/>
        <v>1</v>
      </c>
      <c r="AP35" s="28">
        <f t="shared" si="63"/>
        <v>0</v>
      </c>
      <c r="AQ35" s="28">
        <f t="shared" si="64"/>
        <v>0</v>
      </c>
      <c r="AR35" s="30">
        <f t="shared" si="52"/>
        <v>0.66666666666666663</v>
      </c>
    </row>
    <row r="36" spans="1:49" x14ac:dyDescent="0.2">
      <c r="A36" s="27" t="s">
        <v>68</v>
      </c>
      <c r="I36" s="21">
        <v>2</v>
      </c>
      <c r="O36" s="21">
        <v>1</v>
      </c>
      <c r="T36" s="21">
        <f t="shared" ref="T36:T43" si="65">B36+C36+D36+E36</f>
        <v>0</v>
      </c>
      <c r="U36" s="21">
        <f t="shared" ref="U36:U43" si="66">B36+2*C36+3*D36+4*E36</f>
        <v>0</v>
      </c>
      <c r="V36" s="21">
        <f t="shared" ref="V36:V43" si="67">T36+I36+J36</f>
        <v>2</v>
      </c>
      <c r="W36" s="21">
        <f t="shared" ref="W36:W43" si="68">B36+C36+D36+E36+F36+K36+O36+P36+Q36</f>
        <v>1</v>
      </c>
      <c r="X36" s="21">
        <f t="shared" ref="X36:X43" si="69">B36+C36+D36+E36+F36+G36+H36+I36+J36+K36+O36+P36+Q36</f>
        <v>3</v>
      </c>
      <c r="Y36" s="21">
        <f t="shared" si="50"/>
        <v>1</v>
      </c>
      <c r="Z36" s="21">
        <f t="shared" si="50"/>
        <v>0</v>
      </c>
      <c r="AA36" s="21">
        <f t="shared" ref="AA36:AA43" si="70">Q36+N36</f>
        <v>0</v>
      </c>
      <c r="AB36" s="21">
        <f t="shared" si="51"/>
        <v>1</v>
      </c>
      <c r="AC36" s="29"/>
      <c r="AD36" s="29"/>
      <c r="AE36" s="29"/>
      <c r="AF36" s="28">
        <f t="shared" si="53"/>
        <v>0</v>
      </c>
      <c r="AG36" s="28">
        <f t="shared" si="54"/>
        <v>0.66666666666666663</v>
      </c>
      <c r="AH36" s="28">
        <f t="shared" si="55"/>
        <v>0</v>
      </c>
      <c r="AI36" s="28">
        <f t="shared" si="56"/>
        <v>0.66666666666666663</v>
      </c>
      <c r="AJ36" s="29">
        <f t="shared" si="57"/>
        <v>0</v>
      </c>
      <c r="AK36" s="29">
        <f t="shared" si="58"/>
        <v>0.66666666666666663</v>
      </c>
      <c r="AL36" s="29">
        <f t="shared" si="59"/>
        <v>0.33333333333333331</v>
      </c>
      <c r="AM36" s="28">
        <f t="shared" si="60"/>
        <v>1</v>
      </c>
      <c r="AN36" s="28">
        <f t="shared" si="61"/>
        <v>1</v>
      </c>
      <c r="AO36" s="28">
        <f t="shared" si="62"/>
        <v>0</v>
      </c>
      <c r="AP36" s="28">
        <f t="shared" si="63"/>
        <v>0</v>
      </c>
      <c r="AQ36" s="28">
        <f t="shared" si="64"/>
        <v>0</v>
      </c>
      <c r="AR36" s="30">
        <f t="shared" si="52"/>
        <v>0.66666666666666663</v>
      </c>
    </row>
    <row r="37" spans="1:49" x14ac:dyDescent="0.2">
      <c r="A37" s="27" t="s">
        <v>123</v>
      </c>
      <c r="I37" s="21">
        <v>3</v>
      </c>
      <c r="T37" s="21">
        <f t="shared" si="65"/>
        <v>0</v>
      </c>
      <c r="U37" s="21">
        <f t="shared" si="66"/>
        <v>0</v>
      </c>
      <c r="V37" s="21">
        <f t="shared" si="67"/>
        <v>3</v>
      </c>
      <c r="W37" s="21">
        <f t="shared" si="68"/>
        <v>0</v>
      </c>
      <c r="X37" s="21">
        <f t="shared" si="69"/>
        <v>3</v>
      </c>
      <c r="Y37" s="21">
        <f t="shared" si="50"/>
        <v>0</v>
      </c>
      <c r="Z37" s="21">
        <f t="shared" si="50"/>
        <v>0</v>
      </c>
      <c r="AA37" s="21">
        <f t="shared" si="70"/>
        <v>0</v>
      </c>
      <c r="AB37" s="21">
        <f t="shared" si="51"/>
        <v>0</v>
      </c>
      <c r="AC37" s="29"/>
      <c r="AD37" s="29"/>
      <c r="AE37" s="29"/>
      <c r="AF37" s="28" t="str">
        <f t="shared" si="53"/>
        <v>NA</v>
      </c>
      <c r="AG37" s="28">
        <f t="shared" si="54"/>
        <v>1</v>
      </c>
      <c r="AH37" s="28" t="str">
        <f t="shared" si="55"/>
        <v>NA</v>
      </c>
      <c r="AI37" s="28" t="str">
        <f t="shared" si="56"/>
        <v>NA</v>
      </c>
      <c r="AJ37" s="29">
        <f t="shared" si="57"/>
        <v>0</v>
      </c>
      <c r="AK37" s="29">
        <f t="shared" si="58"/>
        <v>1</v>
      </c>
      <c r="AL37" s="29">
        <f t="shared" si="59"/>
        <v>0</v>
      </c>
      <c r="AM37" s="28" t="str">
        <f t="shared" si="60"/>
        <v>NA</v>
      </c>
      <c r="AN37" s="28" t="str">
        <f t="shared" si="61"/>
        <v>NA</v>
      </c>
      <c r="AO37" s="28" t="str">
        <f t="shared" si="62"/>
        <v>NA</v>
      </c>
      <c r="AP37" s="28" t="str">
        <f t="shared" si="63"/>
        <v>NA</v>
      </c>
      <c r="AQ37" s="28" t="str">
        <f t="shared" si="64"/>
        <v>NA</v>
      </c>
      <c r="AR37" s="30">
        <f t="shared" si="52"/>
        <v>1</v>
      </c>
    </row>
    <row r="38" spans="1:49" x14ac:dyDescent="0.2">
      <c r="A38" s="27" t="s">
        <v>0</v>
      </c>
      <c r="B38" s="21">
        <v>1</v>
      </c>
      <c r="I38" s="21">
        <v>2</v>
      </c>
      <c r="N38" s="21">
        <v>1</v>
      </c>
      <c r="T38" s="21">
        <f t="shared" si="65"/>
        <v>1</v>
      </c>
      <c r="U38" s="21">
        <f t="shared" si="66"/>
        <v>1</v>
      </c>
      <c r="V38" s="21">
        <f t="shared" si="67"/>
        <v>3</v>
      </c>
      <c r="W38" s="21">
        <f t="shared" si="68"/>
        <v>1</v>
      </c>
      <c r="X38" s="21">
        <f t="shared" si="69"/>
        <v>3</v>
      </c>
      <c r="Y38" s="21">
        <f t="shared" si="50"/>
        <v>0</v>
      </c>
      <c r="Z38" s="21">
        <f t="shared" si="50"/>
        <v>0</v>
      </c>
      <c r="AA38" s="21">
        <f t="shared" si="70"/>
        <v>1</v>
      </c>
      <c r="AB38" s="21">
        <f t="shared" si="51"/>
        <v>1</v>
      </c>
      <c r="AC38" s="29"/>
      <c r="AD38" s="29"/>
      <c r="AE38" s="29"/>
      <c r="AF38" s="28">
        <f t="shared" si="53"/>
        <v>1</v>
      </c>
      <c r="AG38" s="28">
        <f t="shared" si="54"/>
        <v>1</v>
      </c>
      <c r="AH38" s="28">
        <f t="shared" si="55"/>
        <v>1</v>
      </c>
      <c r="AI38" s="28">
        <f t="shared" si="56"/>
        <v>2</v>
      </c>
      <c r="AJ38" s="29">
        <f t="shared" si="57"/>
        <v>0</v>
      </c>
      <c r="AK38" s="29">
        <f t="shared" si="58"/>
        <v>0.66666666666666663</v>
      </c>
      <c r="AL38" s="29">
        <f t="shared" si="59"/>
        <v>0.33333333333333331</v>
      </c>
      <c r="AM38" s="28">
        <f t="shared" si="60"/>
        <v>0</v>
      </c>
      <c r="AN38" s="28">
        <f t="shared" si="61"/>
        <v>0</v>
      </c>
      <c r="AO38" s="28">
        <f t="shared" si="62"/>
        <v>1</v>
      </c>
      <c r="AP38" s="28">
        <f t="shared" si="63"/>
        <v>1</v>
      </c>
      <c r="AQ38" s="28">
        <f t="shared" si="64"/>
        <v>0</v>
      </c>
      <c r="AR38" s="30">
        <f t="shared" si="52"/>
        <v>1</v>
      </c>
    </row>
    <row r="39" spans="1:49" x14ac:dyDescent="0.2">
      <c r="A39" s="27" t="s">
        <v>126</v>
      </c>
      <c r="F39" s="21">
        <v>1</v>
      </c>
      <c r="I39" s="21">
        <v>1</v>
      </c>
      <c r="S39" s="21">
        <v>1</v>
      </c>
      <c r="T39" s="21">
        <f t="shared" si="65"/>
        <v>0</v>
      </c>
      <c r="U39" s="21">
        <f t="shared" si="66"/>
        <v>0</v>
      </c>
      <c r="V39" s="21">
        <f t="shared" si="67"/>
        <v>1</v>
      </c>
      <c r="W39" s="21">
        <f t="shared" si="68"/>
        <v>1</v>
      </c>
      <c r="X39" s="21">
        <f t="shared" si="69"/>
        <v>2</v>
      </c>
      <c r="Y39" s="21">
        <f t="shared" si="50"/>
        <v>0</v>
      </c>
      <c r="Z39" s="21">
        <f t="shared" si="50"/>
        <v>1</v>
      </c>
      <c r="AA39" s="21">
        <f t="shared" si="70"/>
        <v>0</v>
      </c>
      <c r="AB39" s="21">
        <f t="shared" si="51"/>
        <v>1</v>
      </c>
      <c r="AC39" s="29"/>
      <c r="AD39" s="29"/>
      <c r="AE39" s="29"/>
      <c r="AF39" s="28">
        <f t="shared" si="53"/>
        <v>0</v>
      </c>
      <c r="AG39" s="28">
        <f t="shared" si="54"/>
        <v>0.5</v>
      </c>
      <c r="AH39" s="28">
        <f t="shared" si="55"/>
        <v>0</v>
      </c>
      <c r="AI39" s="28">
        <f t="shared" si="56"/>
        <v>0.5</v>
      </c>
      <c r="AJ39" s="29">
        <f t="shared" si="57"/>
        <v>0</v>
      </c>
      <c r="AK39" s="29">
        <f t="shared" si="58"/>
        <v>0.5</v>
      </c>
      <c r="AL39" s="29">
        <f t="shared" si="59"/>
        <v>0.5</v>
      </c>
      <c r="AM39" s="28">
        <f t="shared" si="60"/>
        <v>0</v>
      </c>
      <c r="AN39" s="28">
        <f t="shared" si="61"/>
        <v>1</v>
      </c>
      <c r="AO39" s="28">
        <f t="shared" si="62"/>
        <v>1</v>
      </c>
      <c r="AP39" s="28">
        <f t="shared" si="63"/>
        <v>0</v>
      </c>
      <c r="AQ39" s="28">
        <f t="shared" si="64"/>
        <v>0</v>
      </c>
      <c r="AR39" s="30">
        <f t="shared" si="52"/>
        <v>1</v>
      </c>
    </row>
    <row r="40" spans="1:49" x14ac:dyDescent="0.2">
      <c r="A40" s="27" t="s">
        <v>65</v>
      </c>
      <c r="B40" s="21">
        <v>1</v>
      </c>
      <c r="K40" s="21">
        <v>1</v>
      </c>
      <c r="L40" s="21">
        <v>1</v>
      </c>
      <c r="T40" s="21">
        <f t="shared" si="65"/>
        <v>1</v>
      </c>
      <c r="U40" s="21">
        <f t="shared" si="66"/>
        <v>1</v>
      </c>
      <c r="V40" s="21">
        <f t="shared" si="67"/>
        <v>1</v>
      </c>
      <c r="W40" s="21">
        <f t="shared" si="68"/>
        <v>2</v>
      </c>
      <c r="X40" s="21">
        <f t="shared" si="69"/>
        <v>2</v>
      </c>
      <c r="Y40" s="21">
        <f t="shared" si="50"/>
        <v>1</v>
      </c>
      <c r="Z40" s="21">
        <f t="shared" si="50"/>
        <v>0</v>
      </c>
      <c r="AA40" s="21">
        <f t="shared" si="70"/>
        <v>0</v>
      </c>
      <c r="AB40" s="21">
        <f t="shared" si="51"/>
        <v>1</v>
      </c>
      <c r="AC40" s="29"/>
      <c r="AD40" s="29"/>
      <c r="AE40" s="29"/>
      <c r="AF40" s="28">
        <f t="shared" si="53"/>
        <v>0.5</v>
      </c>
      <c r="AG40" s="28">
        <f t="shared" si="54"/>
        <v>0.5</v>
      </c>
      <c r="AH40" s="28">
        <f t="shared" si="55"/>
        <v>0.5</v>
      </c>
      <c r="AI40" s="28">
        <f t="shared" si="56"/>
        <v>1</v>
      </c>
      <c r="AJ40" s="29">
        <f t="shared" si="57"/>
        <v>0.5</v>
      </c>
      <c r="AK40" s="29">
        <f t="shared" si="58"/>
        <v>0</v>
      </c>
      <c r="AL40" s="29">
        <f t="shared" si="59"/>
        <v>0.5</v>
      </c>
      <c r="AM40" s="28">
        <f t="shared" si="60"/>
        <v>0</v>
      </c>
      <c r="AN40" s="28">
        <f t="shared" si="61"/>
        <v>0</v>
      </c>
      <c r="AO40" s="28">
        <f t="shared" si="62"/>
        <v>1</v>
      </c>
      <c r="AP40" s="28">
        <f t="shared" si="63"/>
        <v>1</v>
      </c>
      <c r="AQ40" s="28">
        <f t="shared" si="64"/>
        <v>0</v>
      </c>
      <c r="AR40" s="30">
        <f t="shared" si="52"/>
        <v>0.5</v>
      </c>
    </row>
    <row r="41" spans="1:49" x14ac:dyDescent="0.2">
      <c r="A41" s="27" t="s">
        <v>127</v>
      </c>
      <c r="B41" s="21">
        <v>1</v>
      </c>
      <c r="I41" s="21">
        <v>1</v>
      </c>
      <c r="M41" s="21">
        <v>1</v>
      </c>
      <c r="T41" s="21">
        <f t="shared" si="65"/>
        <v>1</v>
      </c>
      <c r="U41" s="21">
        <f t="shared" si="66"/>
        <v>1</v>
      </c>
      <c r="V41" s="21">
        <f t="shared" si="67"/>
        <v>2</v>
      </c>
      <c r="W41" s="21">
        <f t="shared" si="68"/>
        <v>1</v>
      </c>
      <c r="X41" s="21">
        <f t="shared" si="69"/>
        <v>2</v>
      </c>
      <c r="Y41" s="21">
        <f t="shared" si="50"/>
        <v>0</v>
      </c>
      <c r="Z41" s="21">
        <f t="shared" si="50"/>
        <v>1</v>
      </c>
      <c r="AA41" s="21">
        <f t="shared" si="70"/>
        <v>0</v>
      </c>
      <c r="AB41" s="21">
        <f t="shared" si="51"/>
        <v>1</v>
      </c>
      <c r="AC41" s="29"/>
      <c r="AD41" s="29"/>
      <c r="AE41" s="29"/>
      <c r="AF41" s="28">
        <f t="shared" si="53"/>
        <v>1</v>
      </c>
      <c r="AG41" s="28">
        <f t="shared" si="54"/>
        <v>1</v>
      </c>
      <c r="AH41" s="28">
        <f t="shared" si="55"/>
        <v>1</v>
      </c>
      <c r="AI41" s="28">
        <f t="shared" si="56"/>
        <v>2</v>
      </c>
      <c r="AJ41" s="29">
        <f t="shared" si="57"/>
        <v>0</v>
      </c>
      <c r="AK41" s="29">
        <f t="shared" si="58"/>
        <v>0.5</v>
      </c>
      <c r="AL41" s="29">
        <f t="shared" si="59"/>
        <v>0.5</v>
      </c>
      <c r="AM41" s="28">
        <f t="shared" si="60"/>
        <v>0</v>
      </c>
      <c r="AN41" s="28">
        <f t="shared" si="61"/>
        <v>0</v>
      </c>
      <c r="AO41" s="28">
        <f t="shared" si="62"/>
        <v>1</v>
      </c>
      <c r="AP41" s="28">
        <f t="shared" si="63"/>
        <v>1</v>
      </c>
      <c r="AQ41" s="28">
        <f t="shared" si="64"/>
        <v>0</v>
      </c>
      <c r="AR41" s="30">
        <f t="shared" si="52"/>
        <v>1</v>
      </c>
    </row>
    <row r="42" spans="1:49" x14ac:dyDescent="0.2">
      <c r="A42" s="27" t="s">
        <v>128</v>
      </c>
      <c r="D42" s="21">
        <v>1</v>
      </c>
      <c r="L42" s="21">
        <v>1</v>
      </c>
      <c r="O42" s="21">
        <v>1</v>
      </c>
      <c r="T42" s="21">
        <f>B42+C42+D42+E42</f>
        <v>1</v>
      </c>
      <c r="U42" s="21">
        <f>B42+2*C42+3*D42+4*E42</f>
        <v>3</v>
      </c>
      <c r="V42" s="21">
        <f>T42+I42+J42</f>
        <v>1</v>
      </c>
      <c r="W42" s="21">
        <f>B42+C42+D42+E42+F42+K42+O42+P42+Q42</f>
        <v>2</v>
      </c>
      <c r="X42" s="21">
        <f>B42+C42+D42+E42+F42+G42+H42+I42+J42+K42+O42+P42+Q42</f>
        <v>2</v>
      </c>
      <c r="Y42" s="21">
        <f>L42+O42+R42</f>
        <v>2</v>
      </c>
      <c r="Z42" s="21">
        <f>M42+P42+S42</f>
        <v>0</v>
      </c>
      <c r="AA42" s="21">
        <f>Q42+N42</f>
        <v>0</v>
      </c>
      <c r="AB42" s="21">
        <f>T42+H42+F42+O42+P42+Q42</f>
        <v>2</v>
      </c>
      <c r="AC42" s="29"/>
      <c r="AD42" s="29"/>
      <c r="AE42" s="29"/>
      <c r="AF42" s="28">
        <f>IF(W42=0,"NA",T42/W42)</f>
        <v>0.5</v>
      </c>
      <c r="AG42" s="28">
        <f>IF(X42=0,"NA",(T42+I42+J42)/X42)</f>
        <v>0.5</v>
      </c>
      <c r="AH42" s="28">
        <f>IFERROR(U42/W42,"NA")</f>
        <v>1.5</v>
      </c>
      <c r="AI42" s="28">
        <f>IFERROR(AG42+AH42,"NA")</f>
        <v>2</v>
      </c>
      <c r="AJ42" s="29">
        <f>IFERROR(K42/X42,"NA")</f>
        <v>0</v>
      </c>
      <c r="AK42" s="29">
        <f>IFERROR((I42+J42)/X42,"NA")</f>
        <v>0</v>
      </c>
      <c r="AL42" s="29">
        <f>IFERROR(AB42/X42,"NA")</f>
        <v>1</v>
      </c>
      <c r="AM42" s="28">
        <f>IFERROR((H42+O42+P42)/AB42,"NA")</f>
        <v>0.5</v>
      </c>
      <c r="AN42" s="28">
        <f>IFERROR((H42+O42+P42+R42+S42)/AB42,"NA")</f>
        <v>0.5</v>
      </c>
      <c r="AO42" s="28">
        <f>IFERROR((F42+T42)/AB42,"NA")</f>
        <v>0.5</v>
      </c>
      <c r="AP42" s="28">
        <f>IFERROR(T42/AB42,"NA")</f>
        <v>0.5</v>
      </c>
      <c r="AQ42" s="28">
        <f>IFERROR(AH42-AF42,"NA")</f>
        <v>1</v>
      </c>
      <c r="AR42" s="30">
        <f>(V42+F42+G42)/X42</f>
        <v>0.5</v>
      </c>
    </row>
    <row r="43" spans="1:49" x14ac:dyDescent="0.2">
      <c r="A43" s="27" t="s">
        <v>3</v>
      </c>
      <c r="B43" s="21">
        <v>1</v>
      </c>
      <c r="L43" s="21">
        <v>1</v>
      </c>
      <c r="P43" s="21">
        <v>1</v>
      </c>
      <c r="T43" s="21">
        <f t="shared" si="65"/>
        <v>1</v>
      </c>
      <c r="U43" s="21">
        <f t="shared" si="66"/>
        <v>1</v>
      </c>
      <c r="V43" s="21">
        <f t="shared" si="67"/>
        <v>1</v>
      </c>
      <c r="W43" s="21">
        <f t="shared" si="68"/>
        <v>2</v>
      </c>
      <c r="X43" s="21">
        <f t="shared" si="69"/>
        <v>2</v>
      </c>
      <c r="Y43" s="21">
        <f t="shared" si="50"/>
        <v>1</v>
      </c>
      <c r="Z43" s="21">
        <f t="shared" si="50"/>
        <v>1</v>
      </c>
      <c r="AA43" s="21">
        <f t="shared" si="70"/>
        <v>0</v>
      </c>
      <c r="AB43" s="21">
        <f t="shared" si="51"/>
        <v>2</v>
      </c>
      <c r="AC43" s="29"/>
      <c r="AD43" s="29"/>
      <c r="AE43" s="29"/>
      <c r="AF43" s="28">
        <f t="shared" si="53"/>
        <v>0.5</v>
      </c>
      <c r="AG43" s="28">
        <f t="shared" si="54"/>
        <v>0.5</v>
      </c>
      <c r="AH43" s="28">
        <f t="shared" si="55"/>
        <v>0.5</v>
      </c>
      <c r="AI43" s="28">
        <f t="shared" si="56"/>
        <v>1</v>
      </c>
      <c r="AJ43" s="29">
        <f t="shared" si="57"/>
        <v>0</v>
      </c>
      <c r="AK43" s="29">
        <f t="shared" si="58"/>
        <v>0</v>
      </c>
      <c r="AL43" s="29">
        <f t="shared" si="59"/>
        <v>1</v>
      </c>
      <c r="AM43" s="28">
        <f t="shared" si="60"/>
        <v>0.5</v>
      </c>
      <c r="AN43" s="28">
        <f t="shared" si="61"/>
        <v>0.5</v>
      </c>
      <c r="AO43" s="28">
        <f t="shared" si="62"/>
        <v>0.5</v>
      </c>
      <c r="AP43" s="28">
        <f t="shared" si="63"/>
        <v>0.5</v>
      </c>
      <c r="AQ43" s="28">
        <f t="shared" si="64"/>
        <v>0</v>
      </c>
      <c r="AR43" s="30">
        <f t="shared" si="52"/>
        <v>0.5</v>
      </c>
    </row>
    <row r="44" spans="1:49" s="20" customFormat="1" x14ac:dyDescent="0.2">
      <c r="A44" s="31" t="s">
        <v>32</v>
      </c>
      <c r="B44" s="32">
        <f>SUM(B33:B43)</f>
        <v>5</v>
      </c>
      <c r="C44" s="32">
        <f t="shared" ref="C44:X44" si="71">SUM(C33:C43)</f>
        <v>1</v>
      </c>
      <c r="D44" s="32">
        <f t="shared" si="71"/>
        <v>1</v>
      </c>
      <c r="E44" s="32">
        <f t="shared" si="71"/>
        <v>0</v>
      </c>
      <c r="F44" s="32">
        <f t="shared" si="71"/>
        <v>3</v>
      </c>
      <c r="G44" s="32">
        <f t="shared" si="71"/>
        <v>0</v>
      </c>
      <c r="H44" s="32">
        <f t="shared" si="71"/>
        <v>0</v>
      </c>
      <c r="I44" s="32">
        <f t="shared" si="71"/>
        <v>10</v>
      </c>
      <c r="J44" s="32">
        <f t="shared" si="71"/>
        <v>0</v>
      </c>
      <c r="K44" s="32">
        <f t="shared" si="71"/>
        <v>3</v>
      </c>
      <c r="L44" s="32">
        <f t="shared" si="71"/>
        <v>5</v>
      </c>
      <c r="M44" s="32">
        <f t="shared" si="71"/>
        <v>1</v>
      </c>
      <c r="N44" s="32">
        <f t="shared" si="71"/>
        <v>1</v>
      </c>
      <c r="O44" s="32">
        <f t="shared" si="71"/>
        <v>3</v>
      </c>
      <c r="P44" s="32">
        <f t="shared" si="71"/>
        <v>2</v>
      </c>
      <c r="Q44" s="32">
        <f t="shared" si="71"/>
        <v>0</v>
      </c>
      <c r="R44" s="32">
        <f t="shared" si="71"/>
        <v>2</v>
      </c>
      <c r="S44" s="32">
        <f t="shared" si="71"/>
        <v>1</v>
      </c>
      <c r="T44" s="32">
        <f t="shared" si="71"/>
        <v>7</v>
      </c>
      <c r="U44" s="32">
        <f t="shared" si="71"/>
        <v>10</v>
      </c>
      <c r="V44" s="32">
        <f t="shared" si="71"/>
        <v>17</v>
      </c>
      <c r="W44" s="32">
        <f t="shared" si="71"/>
        <v>18</v>
      </c>
      <c r="X44" s="32">
        <f t="shared" si="71"/>
        <v>28</v>
      </c>
      <c r="Y44" s="32">
        <f>SUM(Y33:Y43)</f>
        <v>10</v>
      </c>
      <c r="Z44" s="32">
        <f>SUM(Z33:Z43)</f>
        <v>4</v>
      </c>
      <c r="AA44" s="32">
        <f>SUM(AA33:AA43)</f>
        <v>1</v>
      </c>
      <c r="AB44" s="32">
        <f>SUM(AB33:AB43)</f>
        <v>15</v>
      </c>
      <c r="AC44" s="34"/>
      <c r="AD44" s="34"/>
      <c r="AE44" s="34"/>
      <c r="AF44" s="33">
        <f t="shared" si="53"/>
        <v>0.3888888888888889</v>
      </c>
      <c r="AG44" s="33">
        <f t="shared" si="54"/>
        <v>0.6071428571428571</v>
      </c>
      <c r="AH44" s="33">
        <f t="shared" si="55"/>
        <v>0.55555555555555558</v>
      </c>
      <c r="AI44" s="33">
        <f t="shared" si="56"/>
        <v>1.1626984126984126</v>
      </c>
      <c r="AJ44" s="34">
        <f t="shared" si="57"/>
        <v>0.10714285714285714</v>
      </c>
      <c r="AK44" s="34">
        <f t="shared" si="58"/>
        <v>0.35714285714285715</v>
      </c>
      <c r="AL44" s="34">
        <f t="shared" si="59"/>
        <v>0.5357142857142857</v>
      </c>
      <c r="AM44" s="33">
        <f>IFERROR((H44+O44+P44)/AB44,"NA")</f>
        <v>0.33333333333333331</v>
      </c>
      <c r="AN44" s="33">
        <f>IFERROR((H44+O44+P44+R44+S44)/AB44,"NA")</f>
        <v>0.53333333333333333</v>
      </c>
      <c r="AO44" s="33">
        <f t="shared" si="62"/>
        <v>0.66666666666666663</v>
      </c>
      <c r="AP44" s="33">
        <f t="shared" si="63"/>
        <v>0.46666666666666667</v>
      </c>
      <c r="AQ44" s="33">
        <f t="shared" si="64"/>
        <v>0.16666666666666669</v>
      </c>
      <c r="AR44" s="35">
        <f t="shared" si="52"/>
        <v>0.7142857142857143</v>
      </c>
      <c r="AU44" s="37"/>
      <c r="AV44" s="37"/>
      <c r="AW44" s="37"/>
    </row>
    <row r="45" spans="1:49" x14ac:dyDescent="0.2">
      <c r="AC45" s="29"/>
      <c r="AD45" s="29"/>
      <c r="AE45" s="29"/>
      <c r="AF45" s="28"/>
      <c r="AG45" s="28"/>
      <c r="AI45" s="28"/>
    </row>
    <row r="46" spans="1:49" x14ac:dyDescent="0.2">
      <c r="A46" s="20" t="s">
        <v>131</v>
      </c>
    </row>
    <row r="47" spans="1:49" x14ac:dyDescent="0.2">
      <c r="A47" s="23"/>
      <c r="B47" s="24" t="s">
        <v>5</v>
      </c>
      <c r="C47" s="24" t="s">
        <v>6</v>
      </c>
      <c r="D47" s="24" t="s">
        <v>7</v>
      </c>
      <c r="E47" s="24" t="s">
        <v>8</v>
      </c>
      <c r="F47" s="24" t="s">
        <v>18</v>
      </c>
      <c r="G47" s="24" t="s">
        <v>19</v>
      </c>
      <c r="H47" s="24" t="s">
        <v>9</v>
      </c>
      <c r="I47" s="24" t="s">
        <v>10</v>
      </c>
      <c r="J47" s="24" t="s">
        <v>11</v>
      </c>
      <c r="K47" s="24" t="s">
        <v>12</v>
      </c>
      <c r="L47" s="24" t="s">
        <v>20</v>
      </c>
      <c r="M47" s="24" t="s">
        <v>21</v>
      </c>
      <c r="N47" s="24" t="s">
        <v>74</v>
      </c>
      <c r="O47" s="24" t="s">
        <v>22</v>
      </c>
      <c r="P47" s="24" t="s">
        <v>23</v>
      </c>
      <c r="Q47" s="24" t="s">
        <v>75</v>
      </c>
      <c r="R47" s="24" t="s">
        <v>27</v>
      </c>
      <c r="S47" s="24" t="s">
        <v>28</v>
      </c>
      <c r="T47" s="24" t="s">
        <v>29</v>
      </c>
      <c r="U47" s="24" t="s">
        <v>30</v>
      </c>
      <c r="V47" s="24" t="s">
        <v>31</v>
      </c>
      <c r="W47" s="24" t="s">
        <v>4</v>
      </c>
      <c r="X47" s="24" t="s">
        <v>13</v>
      </c>
      <c r="Y47" s="24" t="s">
        <v>24</v>
      </c>
      <c r="Z47" s="24" t="s">
        <v>25</v>
      </c>
      <c r="AA47" s="24" t="s">
        <v>76</v>
      </c>
      <c r="AB47" s="24" t="s">
        <v>26</v>
      </c>
      <c r="AC47" s="44"/>
      <c r="AD47" s="44"/>
      <c r="AE47" s="44"/>
      <c r="AF47" s="24" t="s">
        <v>14</v>
      </c>
      <c r="AG47" s="24" t="s">
        <v>15</v>
      </c>
      <c r="AH47" s="24" t="s">
        <v>16</v>
      </c>
      <c r="AI47" s="24" t="s">
        <v>17</v>
      </c>
      <c r="AJ47" s="24" t="s">
        <v>44</v>
      </c>
      <c r="AK47" s="24" t="s">
        <v>43</v>
      </c>
      <c r="AL47" s="24" t="s">
        <v>40</v>
      </c>
      <c r="AM47" s="24" t="s">
        <v>47</v>
      </c>
      <c r="AN47" s="24" t="s">
        <v>48</v>
      </c>
      <c r="AO47" s="24" t="s">
        <v>51</v>
      </c>
      <c r="AP47" s="24" t="s">
        <v>49</v>
      </c>
      <c r="AQ47" s="25" t="s">
        <v>50</v>
      </c>
      <c r="AR47" s="26" t="s">
        <v>60</v>
      </c>
    </row>
    <row r="48" spans="1:49" x14ac:dyDescent="0.2">
      <c r="A48" s="27" t="s">
        <v>124</v>
      </c>
      <c r="O48" s="21">
        <v>2</v>
      </c>
      <c r="T48" s="21">
        <f>B48+C48+D48+E48</f>
        <v>0</v>
      </c>
      <c r="U48" s="21">
        <f>B48+2*C48+3*D48+4*E48</f>
        <v>0</v>
      </c>
      <c r="V48" s="21">
        <f>T48+I48+J48</f>
        <v>0</v>
      </c>
      <c r="W48" s="21">
        <f>B48+C48+D48+E48+F48+K48+O48+P48+Q48</f>
        <v>2</v>
      </c>
      <c r="X48" s="21">
        <f>B48+C48+D48+E48+F48+G48+H48+I48+J48+K48+O48+P48+Q48</f>
        <v>2</v>
      </c>
      <c r="Y48" s="21">
        <f t="shared" ref="Y48:Z57" si="72">L48+O48+R48</f>
        <v>2</v>
      </c>
      <c r="Z48" s="21">
        <f t="shared" si="72"/>
        <v>0</v>
      </c>
      <c r="AA48" s="21">
        <f>Q48+N48</f>
        <v>0</v>
      </c>
      <c r="AB48" s="21">
        <f>T48+H48+F48+O48+P48+Q48</f>
        <v>2</v>
      </c>
      <c r="AC48" s="29"/>
      <c r="AD48" s="29"/>
      <c r="AE48" s="29"/>
      <c r="AF48" s="28">
        <f>IF(W48=0,"NA",T48/W48)</f>
        <v>0</v>
      </c>
      <c r="AG48" s="28">
        <f>IF(X48=0,"NA",(T48+I48+J48)/X48)</f>
        <v>0</v>
      </c>
      <c r="AH48" s="28">
        <f>IFERROR(U48/W48,"NA")</f>
        <v>0</v>
      </c>
      <c r="AI48" s="28">
        <f>IFERROR(AG48+AH48,"NA")</f>
        <v>0</v>
      </c>
      <c r="AJ48" s="29">
        <f>IFERROR(K48/X48,"NA")</f>
        <v>0</v>
      </c>
      <c r="AK48" s="29">
        <f>IFERROR((I48+J48)/X48,"NA")</f>
        <v>0</v>
      </c>
      <c r="AL48" s="29">
        <f>IFERROR(AB48/X48,"NA")</f>
        <v>1</v>
      </c>
      <c r="AM48" s="28">
        <f>IFERROR((H48+O48+P48)/AB48,"NA")</f>
        <v>1</v>
      </c>
      <c r="AN48" s="28">
        <f>IFERROR((H48+O48+P48+R48+S48)/AB48,"NA")</f>
        <v>1</v>
      </c>
      <c r="AO48" s="28">
        <f>IFERROR((F48+T48)/AB48,"NA")</f>
        <v>0</v>
      </c>
      <c r="AP48" s="28">
        <f>IFERROR(T48/AB48,"NA")</f>
        <v>0</v>
      </c>
      <c r="AQ48" s="28">
        <f>IFERROR(AH48-AF48,"NA")</f>
        <v>0</v>
      </c>
      <c r="AR48" s="30">
        <f>(V48+F48+G48)/X48</f>
        <v>0</v>
      </c>
    </row>
    <row r="49" spans="1:49" x14ac:dyDescent="0.2">
      <c r="A49" s="27" t="s">
        <v>125</v>
      </c>
      <c r="B49" s="21">
        <v>1</v>
      </c>
      <c r="F49" s="21">
        <v>1</v>
      </c>
      <c r="L49" s="21">
        <v>1</v>
      </c>
      <c r="R49" s="21">
        <v>1</v>
      </c>
      <c r="T49" s="21">
        <f>B49+C49+D49+E49</f>
        <v>1</v>
      </c>
      <c r="U49" s="21">
        <f>B49+2*C49+3*D49+4*E49</f>
        <v>1</v>
      </c>
      <c r="V49" s="21">
        <f>T49+I49+J49</f>
        <v>1</v>
      </c>
      <c r="W49" s="21">
        <f>B49+C49+D49+E49+F49+K49+O49+P49+Q49</f>
        <v>2</v>
      </c>
      <c r="X49" s="21">
        <f>B49+C49+D49+E49+F49+G49+H49+I49+J49+K49+O49+P49+Q49</f>
        <v>2</v>
      </c>
      <c r="Y49" s="21">
        <f t="shared" si="72"/>
        <v>2</v>
      </c>
      <c r="Z49" s="21">
        <f t="shared" si="72"/>
        <v>0</v>
      </c>
      <c r="AA49" s="21">
        <f>Q49+N49</f>
        <v>0</v>
      </c>
      <c r="AB49" s="21">
        <f>T49+H49+F49+O49+P49+Q49</f>
        <v>2</v>
      </c>
      <c r="AC49" s="29"/>
      <c r="AD49" s="29"/>
      <c r="AE49" s="29"/>
      <c r="AF49" s="28">
        <f>IF(W49=0,"NA",T49/W49)</f>
        <v>0.5</v>
      </c>
      <c r="AG49" s="28">
        <f>IF(X49=0,"NA",(T49+I49+J49)/X49)</f>
        <v>0.5</v>
      </c>
      <c r="AH49" s="28">
        <f>IFERROR(U49/W49,"NA")</f>
        <v>0.5</v>
      </c>
      <c r="AI49" s="28">
        <f>IFERROR(AG49+AH49,"NA")</f>
        <v>1</v>
      </c>
      <c r="AJ49" s="29">
        <f>IFERROR(K49/X49,"NA")</f>
        <v>0</v>
      </c>
      <c r="AK49" s="29">
        <f>IFERROR((I49+J49)/X49,"NA")</f>
        <v>0</v>
      </c>
      <c r="AL49" s="29">
        <f>IFERROR(AB49/X49,"NA")</f>
        <v>1</v>
      </c>
      <c r="AM49" s="28">
        <f>IFERROR((H49+O49+P49)/AB49,"NA")</f>
        <v>0</v>
      </c>
      <c r="AN49" s="28">
        <f>IFERROR((H49+O49+P49+R49+S49)/AB49,"NA")</f>
        <v>0.5</v>
      </c>
      <c r="AO49" s="28">
        <f>IFERROR((F49+T49)/AB49,"NA")</f>
        <v>1</v>
      </c>
      <c r="AP49" s="28">
        <f>IFERROR(T49/AB49,"NA")</f>
        <v>0.5</v>
      </c>
      <c r="AQ49" s="28">
        <f>IFERROR(AH49-AF49,"NA")</f>
        <v>0</v>
      </c>
      <c r="AR49" s="30">
        <f>(V49+F49+G49)/X49</f>
        <v>1</v>
      </c>
    </row>
    <row r="50" spans="1:49" x14ac:dyDescent="0.2">
      <c r="A50" s="27" t="s">
        <v>77</v>
      </c>
      <c r="T50" s="21">
        <f>B50+C50+D50+E50</f>
        <v>0</v>
      </c>
      <c r="U50" s="21">
        <f>B50+2*C50+3*D50+4*E50</f>
        <v>0</v>
      </c>
      <c r="V50" s="21">
        <f>T50+I50+J50</f>
        <v>0</v>
      </c>
      <c r="W50" s="21">
        <f>B50+C50+D50+E50+F50+K50+O50+P50+Q50</f>
        <v>0</v>
      </c>
      <c r="X50" s="21">
        <f>B50+C50+D50+E50+F50+G50+H50+I50+J50+K50+O50+P50+Q50</f>
        <v>0</v>
      </c>
      <c r="Y50" s="21">
        <f t="shared" si="72"/>
        <v>0</v>
      </c>
      <c r="Z50" s="21">
        <f t="shared" si="72"/>
        <v>0</v>
      </c>
      <c r="AA50" s="21">
        <f>Q50+N50</f>
        <v>0</v>
      </c>
      <c r="AB50" s="21">
        <f>T50+H50+F50+O50+P50+Q50</f>
        <v>0</v>
      </c>
      <c r="AC50" s="29"/>
      <c r="AD50" s="29"/>
      <c r="AE50" s="29"/>
      <c r="AF50" s="28" t="str">
        <f>IF(W50=0,"NA",T50/W50)</f>
        <v>NA</v>
      </c>
      <c r="AG50" s="28" t="str">
        <f>IF(X50=0,"NA",(T50+I50+J50)/X50)</f>
        <v>NA</v>
      </c>
      <c r="AH50" s="28" t="str">
        <f>IFERROR(U50/W50,"NA")</f>
        <v>NA</v>
      </c>
      <c r="AI50" s="28" t="str">
        <f>IFERROR(AG50+AH50,"NA")</f>
        <v>NA</v>
      </c>
      <c r="AJ50" s="29" t="str">
        <f>IFERROR(K50/X50,"NA")</f>
        <v>NA</v>
      </c>
      <c r="AK50" s="29" t="str">
        <f>IFERROR((I50+J50)/X50,"NA")</f>
        <v>NA</v>
      </c>
      <c r="AL50" s="29" t="str">
        <f>IFERROR(AB50/X50,"NA")</f>
        <v>NA</v>
      </c>
      <c r="AM50" s="28" t="str">
        <f>IFERROR((H50+O50+P50)/AB50,"NA")</f>
        <v>NA</v>
      </c>
      <c r="AN50" s="28" t="str">
        <f>IFERROR((H50+O50+P50+R50+S50)/AB50,"NA")</f>
        <v>NA</v>
      </c>
      <c r="AO50" s="28" t="str">
        <f>IFERROR((F50+T50)/AB50,"NA")</f>
        <v>NA</v>
      </c>
      <c r="AP50" s="28" t="str">
        <f>IFERROR(T50/AB50,"NA")</f>
        <v>NA</v>
      </c>
      <c r="AQ50" s="28" t="str">
        <f>IFERROR(AH50-AF50,"NA")</f>
        <v>NA</v>
      </c>
      <c r="AR50" s="30" t="e">
        <f>(V50+F50+G50)/X50</f>
        <v>#DIV/0!</v>
      </c>
    </row>
    <row r="51" spans="1:49" x14ac:dyDescent="0.2">
      <c r="A51" s="27" t="s">
        <v>68</v>
      </c>
      <c r="B51" s="21">
        <v>1</v>
      </c>
      <c r="I51" s="21">
        <v>1</v>
      </c>
      <c r="L51" s="21">
        <v>1</v>
      </c>
      <c r="T51" s="21">
        <f>B51+C51+D51+E51</f>
        <v>1</v>
      </c>
      <c r="U51" s="21">
        <f>B51+2*C51+3*D51+4*E51</f>
        <v>1</v>
      </c>
      <c r="V51" s="21">
        <f>T51+I51+J51</f>
        <v>2</v>
      </c>
      <c r="W51" s="21">
        <f>B51+C51+D51+E51+F51+K51+O51+P51+Q51</f>
        <v>1</v>
      </c>
      <c r="X51" s="21">
        <f>B51+C51+D51+E51+F51+G51+H51+I51+J51+K51+O51+P51+Q51</f>
        <v>2</v>
      </c>
      <c r="Y51" s="21">
        <f t="shared" si="72"/>
        <v>1</v>
      </c>
      <c r="Z51" s="21">
        <f t="shared" si="72"/>
        <v>0</v>
      </c>
      <c r="AA51" s="21">
        <f>Q51+N51</f>
        <v>0</v>
      </c>
      <c r="AB51" s="21">
        <f>T51+H51+F51+O51+P51+Q51</f>
        <v>1</v>
      </c>
      <c r="AC51" s="29"/>
      <c r="AD51" s="29"/>
      <c r="AE51" s="29"/>
      <c r="AF51" s="28">
        <f>IF(W51=0,"NA",T51/W51)</f>
        <v>1</v>
      </c>
      <c r="AG51" s="28">
        <f>IF(X51=0,"NA",(T51+I51+J51)/X51)</f>
        <v>1</v>
      </c>
      <c r="AH51" s="28">
        <f>IFERROR(U51/W51,"NA")</f>
        <v>1</v>
      </c>
      <c r="AI51" s="28">
        <f>IFERROR(AG51+AH51,"NA")</f>
        <v>2</v>
      </c>
      <c r="AJ51" s="29">
        <f>IFERROR(K51/X51,"NA")</f>
        <v>0</v>
      </c>
      <c r="AK51" s="29">
        <f>IFERROR((I51+J51)/X51,"NA")</f>
        <v>0.5</v>
      </c>
      <c r="AL51" s="29">
        <f>IFERROR(AB51/X51,"NA")</f>
        <v>0.5</v>
      </c>
      <c r="AM51" s="28">
        <f>IFERROR((H51+O51+P51)/AB51,"NA")</f>
        <v>0</v>
      </c>
      <c r="AN51" s="28">
        <f>IFERROR((H51+O51+P51+R51+S51)/AB51,"NA")</f>
        <v>0</v>
      </c>
      <c r="AO51" s="28">
        <f>IFERROR((F51+T51)/AB51,"NA")</f>
        <v>1</v>
      </c>
      <c r="AP51" s="28">
        <f>IFERROR(T51/AB51,"NA")</f>
        <v>1</v>
      </c>
      <c r="AQ51" s="28">
        <f>IFERROR(AH51-AF51,"NA")</f>
        <v>0</v>
      </c>
      <c r="AR51" s="30">
        <f>(V51+F51+G51)/X51</f>
        <v>1</v>
      </c>
    </row>
    <row r="52" spans="1:49" x14ac:dyDescent="0.2">
      <c r="A52" s="27" t="s">
        <v>123</v>
      </c>
      <c r="B52" s="21">
        <v>1</v>
      </c>
      <c r="K52" s="21">
        <v>1</v>
      </c>
      <c r="L52" s="21">
        <v>1</v>
      </c>
      <c r="T52" s="21">
        <f t="shared" ref="T52:T57" si="73">B52+C52+D52+E52</f>
        <v>1</v>
      </c>
      <c r="U52" s="21">
        <f t="shared" ref="U52:U57" si="74">B52+2*C52+3*D52+4*E52</f>
        <v>1</v>
      </c>
      <c r="V52" s="21">
        <f t="shared" ref="V52:V57" si="75">T52+I52+J52</f>
        <v>1</v>
      </c>
      <c r="W52" s="21">
        <f t="shared" ref="W52:W57" si="76">B52+C52+D52+E52+F52+K52+O52+P52+Q52</f>
        <v>2</v>
      </c>
      <c r="X52" s="21">
        <f t="shared" ref="X52:X57" si="77">B52+C52+D52+E52+F52+G52+H52+I52+J52+K52+O52+P52+Q52</f>
        <v>2</v>
      </c>
      <c r="Y52" s="21">
        <f t="shared" si="72"/>
        <v>1</v>
      </c>
      <c r="Z52" s="21">
        <f t="shared" si="72"/>
        <v>0</v>
      </c>
      <c r="AA52" s="21">
        <f t="shared" ref="AA52:AA57" si="78">Q52+N52</f>
        <v>0</v>
      </c>
      <c r="AB52" s="21">
        <f t="shared" ref="AB52:AB57" si="79">T52+H52+F52+O52+P52+Q52</f>
        <v>1</v>
      </c>
      <c r="AC52" s="29"/>
      <c r="AD52" s="29"/>
      <c r="AE52" s="29"/>
      <c r="AF52" s="28">
        <f t="shared" ref="AF52:AF57" si="80">IF(W52=0,"NA",T52/W52)</f>
        <v>0.5</v>
      </c>
      <c r="AG52" s="28">
        <f t="shared" ref="AG52:AG57" si="81">IF(X52=0,"NA",(T52+I52+J52)/X52)</f>
        <v>0.5</v>
      </c>
      <c r="AH52" s="28">
        <f t="shared" ref="AH52:AH57" si="82">IFERROR(U52/W52,"NA")</f>
        <v>0.5</v>
      </c>
      <c r="AI52" s="28">
        <f t="shared" ref="AI52:AI57" si="83">IFERROR(AG52+AH52,"NA")</f>
        <v>1</v>
      </c>
      <c r="AJ52" s="29">
        <f t="shared" ref="AJ52:AJ57" si="84">IFERROR(K52/X52,"NA")</f>
        <v>0.5</v>
      </c>
      <c r="AK52" s="29">
        <f t="shared" ref="AK52:AK57" si="85">IFERROR((I52+J52)/X52,"NA")</f>
        <v>0</v>
      </c>
      <c r="AL52" s="29">
        <f t="shared" ref="AL52:AL57" si="86">IFERROR(AB52/X52,"NA")</f>
        <v>0.5</v>
      </c>
      <c r="AM52" s="28">
        <f t="shared" ref="AM52:AM57" si="87">IFERROR((H52+O52+P52)/AB52,"NA")</f>
        <v>0</v>
      </c>
      <c r="AN52" s="28">
        <f t="shared" ref="AN52:AN57" si="88">IFERROR((H52+O52+P52+R52+S52)/AB52,"NA")</f>
        <v>0</v>
      </c>
      <c r="AO52" s="28">
        <f t="shared" ref="AO52:AO57" si="89">IFERROR((F52+T52)/AB52,"NA")</f>
        <v>1</v>
      </c>
      <c r="AP52" s="28">
        <f t="shared" ref="AP52:AP57" si="90">IFERROR(T52/AB52,"NA")</f>
        <v>1</v>
      </c>
      <c r="AQ52" s="28">
        <f t="shared" ref="AQ52:AQ57" si="91">IFERROR(AH52-AF52,"NA")</f>
        <v>0</v>
      </c>
      <c r="AR52" s="30">
        <f t="shared" ref="AR52:AR57" si="92">(V52+F52+G52)/X52</f>
        <v>0.5</v>
      </c>
    </row>
    <row r="53" spans="1:49" x14ac:dyDescent="0.2">
      <c r="A53" s="27" t="s">
        <v>0</v>
      </c>
      <c r="B53" s="21">
        <v>1</v>
      </c>
      <c r="L53" s="21">
        <v>1</v>
      </c>
      <c r="O53" s="21">
        <v>1</v>
      </c>
      <c r="T53" s="21">
        <f t="shared" si="73"/>
        <v>1</v>
      </c>
      <c r="U53" s="21">
        <f t="shared" si="74"/>
        <v>1</v>
      </c>
      <c r="V53" s="21">
        <f t="shared" si="75"/>
        <v>1</v>
      </c>
      <c r="W53" s="21">
        <f t="shared" si="76"/>
        <v>2</v>
      </c>
      <c r="X53" s="21">
        <f t="shared" si="77"/>
        <v>2</v>
      </c>
      <c r="Y53" s="21">
        <f t="shared" si="72"/>
        <v>2</v>
      </c>
      <c r="Z53" s="21">
        <f t="shared" si="72"/>
        <v>0</v>
      </c>
      <c r="AA53" s="21">
        <f t="shared" si="78"/>
        <v>0</v>
      </c>
      <c r="AB53" s="21">
        <f t="shared" si="79"/>
        <v>2</v>
      </c>
      <c r="AC53" s="29"/>
      <c r="AD53" s="29"/>
      <c r="AE53" s="29"/>
      <c r="AF53" s="28">
        <f t="shared" si="80"/>
        <v>0.5</v>
      </c>
      <c r="AG53" s="28">
        <f t="shared" si="81"/>
        <v>0.5</v>
      </c>
      <c r="AH53" s="28">
        <f t="shared" si="82"/>
        <v>0.5</v>
      </c>
      <c r="AI53" s="28">
        <f t="shared" si="83"/>
        <v>1</v>
      </c>
      <c r="AJ53" s="29">
        <f t="shared" si="84"/>
        <v>0</v>
      </c>
      <c r="AK53" s="29">
        <f t="shared" si="85"/>
        <v>0</v>
      </c>
      <c r="AL53" s="29">
        <f t="shared" si="86"/>
        <v>1</v>
      </c>
      <c r="AM53" s="28">
        <f t="shared" si="87"/>
        <v>0.5</v>
      </c>
      <c r="AN53" s="28">
        <f t="shared" si="88"/>
        <v>0.5</v>
      </c>
      <c r="AO53" s="28">
        <f t="shared" si="89"/>
        <v>0.5</v>
      </c>
      <c r="AP53" s="28">
        <f t="shared" si="90"/>
        <v>0.5</v>
      </c>
      <c r="AQ53" s="28">
        <f t="shared" si="91"/>
        <v>0</v>
      </c>
      <c r="AR53" s="30">
        <f t="shared" si="92"/>
        <v>0.5</v>
      </c>
    </row>
    <row r="54" spans="1:49" x14ac:dyDescent="0.2">
      <c r="A54" s="27" t="s">
        <v>126</v>
      </c>
      <c r="B54" s="21">
        <v>1</v>
      </c>
      <c r="L54" s="21">
        <v>1</v>
      </c>
      <c r="Q54" s="21">
        <v>1</v>
      </c>
      <c r="T54" s="21">
        <f t="shared" si="73"/>
        <v>1</v>
      </c>
      <c r="U54" s="21">
        <f t="shared" si="74"/>
        <v>1</v>
      </c>
      <c r="V54" s="21">
        <f t="shared" si="75"/>
        <v>1</v>
      </c>
      <c r="W54" s="21">
        <f t="shared" si="76"/>
        <v>2</v>
      </c>
      <c r="X54" s="21">
        <f t="shared" si="77"/>
        <v>2</v>
      </c>
      <c r="Y54" s="21">
        <f t="shared" si="72"/>
        <v>1</v>
      </c>
      <c r="Z54" s="21">
        <f t="shared" si="72"/>
        <v>0</v>
      </c>
      <c r="AA54" s="21">
        <f t="shared" si="78"/>
        <v>1</v>
      </c>
      <c r="AB54" s="21">
        <f t="shared" si="79"/>
        <v>2</v>
      </c>
      <c r="AC54" s="29"/>
      <c r="AD54" s="29"/>
      <c r="AE54" s="29"/>
      <c r="AF54" s="28">
        <f t="shared" si="80"/>
        <v>0.5</v>
      </c>
      <c r="AG54" s="28">
        <f t="shared" si="81"/>
        <v>0.5</v>
      </c>
      <c r="AH54" s="28">
        <f t="shared" si="82"/>
        <v>0.5</v>
      </c>
      <c r="AI54" s="28">
        <f t="shared" si="83"/>
        <v>1</v>
      </c>
      <c r="AJ54" s="29">
        <f t="shared" si="84"/>
        <v>0</v>
      </c>
      <c r="AK54" s="29">
        <f t="shared" si="85"/>
        <v>0</v>
      </c>
      <c r="AL54" s="29">
        <f t="shared" si="86"/>
        <v>1</v>
      </c>
      <c r="AM54" s="28">
        <f t="shared" si="87"/>
        <v>0</v>
      </c>
      <c r="AN54" s="28">
        <f t="shared" si="88"/>
        <v>0</v>
      </c>
      <c r="AO54" s="28">
        <f t="shared" si="89"/>
        <v>0.5</v>
      </c>
      <c r="AP54" s="28">
        <f t="shared" si="90"/>
        <v>0.5</v>
      </c>
      <c r="AQ54" s="28">
        <f t="shared" si="91"/>
        <v>0</v>
      </c>
      <c r="AR54" s="30">
        <f t="shared" si="92"/>
        <v>0.5</v>
      </c>
    </row>
    <row r="55" spans="1:49" x14ac:dyDescent="0.2">
      <c r="A55" s="27" t="s">
        <v>65</v>
      </c>
      <c r="C55" s="21">
        <v>1</v>
      </c>
      <c r="I55" s="21">
        <v>1</v>
      </c>
      <c r="N55" s="21">
        <v>1</v>
      </c>
      <c r="T55" s="21">
        <f t="shared" si="73"/>
        <v>1</v>
      </c>
      <c r="U55" s="21">
        <f t="shared" si="74"/>
        <v>2</v>
      </c>
      <c r="V55" s="21">
        <f t="shared" si="75"/>
        <v>2</v>
      </c>
      <c r="W55" s="21">
        <f t="shared" si="76"/>
        <v>1</v>
      </c>
      <c r="X55" s="21">
        <f t="shared" si="77"/>
        <v>2</v>
      </c>
      <c r="Y55" s="21">
        <f t="shared" si="72"/>
        <v>0</v>
      </c>
      <c r="Z55" s="21">
        <f t="shared" si="72"/>
        <v>0</v>
      </c>
      <c r="AA55" s="21">
        <f t="shared" si="78"/>
        <v>1</v>
      </c>
      <c r="AB55" s="21">
        <f t="shared" si="79"/>
        <v>1</v>
      </c>
      <c r="AC55" s="29"/>
      <c r="AD55" s="29"/>
      <c r="AE55" s="29"/>
      <c r="AF55" s="28">
        <f t="shared" si="80"/>
        <v>1</v>
      </c>
      <c r="AG55" s="28">
        <f t="shared" si="81"/>
        <v>1</v>
      </c>
      <c r="AH55" s="28">
        <f t="shared" si="82"/>
        <v>2</v>
      </c>
      <c r="AI55" s="28">
        <f t="shared" si="83"/>
        <v>3</v>
      </c>
      <c r="AJ55" s="29">
        <f t="shared" si="84"/>
        <v>0</v>
      </c>
      <c r="AK55" s="29">
        <f t="shared" si="85"/>
        <v>0.5</v>
      </c>
      <c r="AL55" s="29">
        <f t="shared" si="86"/>
        <v>0.5</v>
      </c>
      <c r="AM55" s="28">
        <f t="shared" si="87"/>
        <v>0</v>
      </c>
      <c r="AN55" s="28">
        <f t="shared" si="88"/>
        <v>0</v>
      </c>
      <c r="AO55" s="28">
        <f t="shared" si="89"/>
        <v>1</v>
      </c>
      <c r="AP55" s="28">
        <f t="shared" si="90"/>
        <v>1</v>
      </c>
      <c r="AQ55" s="28">
        <f t="shared" si="91"/>
        <v>1</v>
      </c>
      <c r="AR55" s="30">
        <f t="shared" si="92"/>
        <v>1</v>
      </c>
    </row>
    <row r="56" spans="1:49" x14ac:dyDescent="0.2">
      <c r="A56" s="27" t="s">
        <v>127</v>
      </c>
      <c r="B56" s="21">
        <v>1</v>
      </c>
      <c r="P56" s="21">
        <v>1</v>
      </c>
      <c r="T56" s="21">
        <f t="shared" si="73"/>
        <v>1</v>
      </c>
      <c r="U56" s="21">
        <f t="shared" si="74"/>
        <v>1</v>
      </c>
      <c r="V56" s="21">
        <f t="shared" si="75"/>
        <v>1</v>
      </c>
      <c r="W56" s="21">
        <f t="shared" si="76"/>
        <v>2</v>
      </c>
      <c r="X56" s="21">
        <f t="shared" si="77"/>
        <v>2</v>
      </c>
      <c r="Y56" s="21">
        <f t="shared" si="72"/>
        <v>0</v>
      </c>
      <c r="Z56" s="21">
        <f t="shared" si="72"/>
        <v>1</v>
      </c>
      <c r="AA56" s="21">
        <f t="shared" si="78"/>
        <v>0</v>
      </c>
      <c r="AB56" s="21">
        <f t="shared" si="79"/>
        <v>2</v>
      </c>
      <c r="AC56" s="29"/>
      <c r="AD56" s="29"/>
      <c r="AE56" s="29"/>
      <c r="AF56" s="28">
        <f t="shared" si="80"/>
        <v>0.5</v>
      </c>
      <c r="AG56" s="28">
        <f t="shared" si="81"/>
        <v>0.5</v>
      </c>
      <c r="AH56" s="28">
        <f t="shared" si="82"/>
        <v>0.5</v>
      </c>
      <c r="AI56" s="28">
        <f t="shared" si="83"/>
        <v>1</v>
      </c>
      <c r="AJ56" s="29">
        <f t="shared" si="84"/>
        <v>0</v>
      </c>
      <c r="AK56" s="29">
        <f t="shared" si="85"/>
        <v>0</v>
      </c>
      <c r="AL56" s="29">
        <f t="shared" si="86"/>
        <v>1</v>
      </c>
      <c r="AM56" s="28">
        <f t="shared" si="87"/>
        <v>0.5</v>
      </c>
      <c r="AN56" s="28">
        <f t="shared" si="88"/>
        <v>0.5</v>
      </c>
      <c r="AO56" s="28">
        <f t="shared" si="89"/>
        <v>0.5</v>
      </c>
      <c r="AP56" s="28">
        <f t="shared" si="90"/>
        <v>0.5</v>
      </c>
      <c r="AQ56" s="28">
        <f t="shared" si="91"/>
        <v>0</v>
      </c>
      <c r="AR56" s="30">
        <f t="shared" si="92"/>
        <v>0.5</v>
      </c>
    </row>
    <row r="57" spans="1:49" x14ac:dyDescent="0.2">
      <c r="A57" s="27" t="s">
        <v>128</v>
      </c>
      <c r="O57" s="21">
        <v>2</v>
      </c>
      <c r="T57" s="21">
        <f t="shared" si="73"/>
        <v>0</v>
      </c>
      <c r="U57" s="21">
        <f t="shared" si="74"/>
        <v>0</v>
      </c>
      <c r="V57" s="21">
        <f t="shared" si="75"/>
        <v>0</v>
      </c>
      <c r="W57" s="21">
        <f t="shared" si="76"/>
        <v>2</v>
      </c>
      <c r="X57" s="21">
        <f t="shared" si="77"/>
        <v>2</v>
      </c>
      <c r="Y57" s="21">
        <f t="shared" si="72"/>
        <v>2</v>
      </c>
      <c r="Z57" s="21">
        <f t="shared" si="72"/>
        <v>0</v>
      </c>
      <c r="AA57" s="21">
        <f t="shared" si="78"/>
        <v>0</v>
      </c>
      <c r="AB57" s="21">
        <f t="shared" si="79"/>
        <v>2</v>
      </c>
      <c r="AC57" s="29"/>
      <c r="AD57" s="29"/>
      <c r="AE57" s="29"/>
      <c r="AF57" s="28">
        <f t="shared" si="80"/>
        <v>0</v>
      </c>
      <c r="AG57" s="28">
        <f t="shared" si="81"/>
        <v>0</v>
      </c>
      <c r="AH57" s="28">
        <f t="shared" si="82"/>
        <v>0</v>
      </c>
      <c r="AI57" s="28">
        <f t="shared" si="83"/>
        <v>0</v>
      </c>
      <c r="AJ57" s="29">
        <f t="shared" si="84"/>
        <v>0</v>
      </c>
      <c r="AK57" s="29">
        <f t="shared" si="85"/>
        <v>0</v>
      </c>
      <c r="AL57" s="29">
        <f t="shared" si="86"/>
        <v>1</v>
      </c>
      <c r="AM57" s="28">
        <f t="shared" si="87"/>
        <v>1</v>
      </c>
      <c r="AN57" s="28">
        <f t="shared" si="88"/>
        <v>1</v>
      </c>
      <c r="AO57" s="28">
        <f t="shared" si="89"/>
        <v>0</v>
      </c>
      <c r="AP57" s="28">
        <f t="shared" si="90"/>
        <v>0</v>
      </c>
      <c r="AQ57" s="28">
        <f t="shared" si="91"/>
        <v>0</v>
      </c>
      <c r="AR57" s="30">
        <f t="shared" si="92"/>
        <v>0</v>
      </c>
    </row>
    <row r="58" spans="1:49" x14ac:dyDescent="0.2">
      <c r="A58" s="27" t="s">
        <v>3</v>
      </c>
      <c r="Q58" s="21">
        <v>1</v>
      </c>
      <c r="T58" s="21">
        <f>B58+C58+D58+E58</f>
        <v>0</v>
      </c>
      <c r="U58" s="21">
        <f>B58+2*C58+3*D58+4*E58</f>
        <v>0</v>
      </c>
      <c r="V58" s="21">
        <f>T58+I58+J58</f>
        <v>0</v>
      </c>
      <c r="W58" s="21">
        <f>B58+C58+D58+E58+F58+K58+O58+P58+Q58</f>
        <v>1</v>
      </c>
      <c r="X58" s="21">
        <f>B58+C58+D58+E58+F58+G58+H58+I58+J58+K58+O58+P58+Q58</f>
        <v>1</v>
      </c>
      <c r="Y58" s="21">
        <f>L58+O58+R58</f>
        <v>0</v>
      </c>
      <c r="Z58" s="21">
        <f>M58+P58+S58</f>
        <v>0</v>
      </c>
      <c r="AA58" s="21">
        <f>Q58+N58</f>
        <v>1</v>
      </c>
      <c r="AB58" s="21">
        <f>T58+H58+F58+O58+P58+Q58</f>
        <v>1</v>
      </c>
      <c r="AC58" s="29"/>
      <c r="AD58" s="29"/>
      <c r="AE58" s="29"/>
      <c r="AF58" s="28">
        <f>IF(W58=0,"NA",T58/W58)</f>
        <v>0</v>
      </c>
      <c r="AG58" s="28">
        <f>IF(X58=0,"NA",(T58+I58+J58)/X58)</f>
        <v>0</v>
      </c>
      <c r="AH58" s="28">
        <f>IFERROR(U58/W58,"NA")</f>
        <v>0</v>
      </c>
      <c r="AI58" s="28">
        <f>IFERROR(AG58+AH58,"NA")</f>
        <v>0</v>
      </c>
      <c r="AJ58" s="29">
        <f>IFERROR(K58/X58,"NA")</f>
        <v>0</v>
      </c>
      <c r="AK58" s="29">
        <f>IFERROR((I58+J58)/X58,"NA")</f>
        <v>0</v>
      </c>
      <c r="AL58" s="29">
        <f>IFERROR(AB58/X58,"NA")</f>
        <v>1</v>
      </c>
      <c r="AM58" s="28">
        <f>IFERROR((H58+O58+P58)/AB58,"NA")</f>
        <v>0</v>
      </c>
      <c r="AN58" s="28">
        <f>IFERROR((H58+O58+P58+R58+S58)/AB58,"NA")</f>
        <v>0</v>
      </c>
      <c r="AO58" s="28">
        <f>IFERROR((F58+T58)/AB58,"NA")</f>
        <v>0</v>
      </c>
      <c r="AP58" s="28">
        <f>IFERROR(T58/AB58,"NA")</f>
        <v>0</v>
      </c>
      <c r="AQ58" s="28">
        <f>IFERROR(AH58-AF58,"NA")</f>
        <v>0</v>
      </c>
      <c r="AR58" s="30">
        <f>(V58+F58+G58)/X58</f>
        <v>0</v>
      </c>
    </row>
    <row r="59" spans="1:49" s="20" customFormat="1" x14ac:dyDescent="0.2">
      <c r="A59" s="31" t="s">
        <v>32</v>
      </c>
      <c r="B59" s="32">
        <f>SUM(B48:B58)</f>
        <v>6</v>
      </c>
      <c r="C59" s="32">
        <f t="shared" ref="C59:X59" si="93">SUM(C48:C58)</f>
        <v>1</v>
      </c>
      <c r="D59" s="32">
        <f t="shared" si="93"/>
        <v>0</v>
      </c>
      <c r="E59" s="32">
        <f t="shared" si="93"/>
        <v>0</v>
      </c>
      <c r="F59" s="32">
        <f t="shared" si="93"/>
        <v>1</v>
      </c>
      <c r="G59" s="32">
        <f t="shared" si="93"/>
        <v>0</v>
      </c>
      <c r="H59" s="32">
        <f t="shared" si="93"/>
        <v>0</v>
      </c>
      <c r="I59" s="32">
        <f t="shared" si="93"/>
        <v>2</v>
      </c>
      <c r="J59" s="32">
        <f t="shared" si="93"/>
        <v>0</v>
      </c>
      <c r="K59" s="32">
        <f t="shared" si="93"/>
        <v>1</v>
      </c>
      <c r="L59" s="32">
        <f t="shared" si="93"/>
        <v>5</v>
      </c>
      <c r="M59" s="32">
        <f t="shared" si="93"/>
        <v>0</v>
      </c>
      <c r="N59" s="32">
        <f t="shared" si="93"/>
        <v>1</v>
      </c>
      <c r="O59" s="32">
        <f t="shared" si="93"/>
        <v>5</v>
      </c>
      <c r="P59" s="32">
        <f t="shared" si="93"/>
        <v>1</v>
      </c>
      <c r="Q59" s="32">
        <f t="shared" si="93"/>
        <v>2</v>
      </c>
      <c r="R59" s="32">
        <f t="shared" si="93"/>
        <v>1</v>
      </c>
      <c r="S59" s="32">
        <f t="shared" si="93"/>
        <v>0</v>
      </c>
      <c r="T59" s="32">
        <f t="shared" si="93"/>
        <v>7</v>
      </c>
      <c r="U59" s="32">
        <f t="shared" si="93"/>
        <v>8</v>
      </c>
      <c r="V59" s="32">
        <f t="shared" si="93"/>
        <v>9</v>
      </c>
      <c r="W59" s="32">
        <f t="shared" si="93"/>
        <v>17</v>
      </c>
      <c r="X59" s="32">
        <f t="shared" si="93"/>
        <v>19</v>
      </c>
      <c r="Y59" s="32">
        <f>SUM(Y48:Y58)</f>
        <v>11</v>
      </c>
      <c r="Z59" s="32">
        <f>SUM(Z48:Z58)</f>
        <v>1</v>
      </c>
      <c r="AA59" s="32">
        <f>SUM(AA48:AA58)</f>
        <v>3</v>
      </c>
      <c r="AB59" s="32">
        <f>SUM(AB48:AB58)</f>
        <v>16</v>
      </c>
      <c r="AC59" s="34"/>
      <c r="AD59" s="34"/>
      <c r="AE59" s="34"/>
      <c r="AF59" s="33">
        <f>IF(W59=0,"NA",T59/W59)</f>
        <v>0.41176470588235292</v>
      </c>
      <c r="AG59" s="33">
        <f>IF(X59=0,"NA",(T59+I59+J59)/X59)</f>
        <v>0.47368421052631576</v>
      </c>
      <c r="AH59" s="33">
        <f>IFERROR(U59/W59,"NA")</f>
        <v>0.47058823529411764</v>
      </c>
      <c r="AI59" s="33">
        <f>IFERROR(AG59+AH59,"NA")</f>
        <v>0.94427244582043346</v>
      </c>
      <c r="AJ59" s="34">
        <f>IFERROR(K59/X59,"NA")</f>
        <v>5.2631578947368418E-2</v>
      </c>
      <c r="AK59" s="34">
        <f>IFERROR((I59+J59)/X59,"NA")</f>
        <v>0.10526315789473684</v>
      </c>
      <c r="AL59" s="34">
        <f>IFERROR(AB59/X59,"NA")</f>
        <v>0.84210526315789469</v>
      </c>
      <c r="AM59" s="33">
        <f>IFERROR((H59+O59+P59)/AB59,"NA")</f>
        <v>0.375</v>
      </c>
      <c r="AN59" s="33">
        <f>IFERROR((H59+O59+P59+R59+S59)/AB59,"NA")</f>
        <v>0.4375</v>
      </c>
      <c r="AO59" s="33">
        <f>IFERROR((F59+T59)/AB59,"NA")</f>
        <v>0.5</v>
      </c>
      <c r="AP59" s="33">
        <f>IFERROR(T59/AB59,"NA")</f>
        <v>0.4375</v>
      </c>
      <c r="AQ59" s="33">
        <f>IFERROR(AH59-AF59,"NA")</f>
        <v>5.8823529411764719E-2</v>
      </c>
      <c r="AR59" s="35">
        <f>(V59+F59+G59)/X59</f>
        <v>0.52631578947368418</v>
      </c>
      <c r="AU59" s="37"/>
      <c r="AV59" s="37"/>
      <c r="AW59" s="37"/>
    </row>
    <row r="61" spans="1:49" x14ac:dyDescent="0.2">
      <c r="A61" s="20" t="s">
        <v>132</v>
      </c>
    </row>
    <row r="62" spans="1:49" x14ac:dyDescent="0.2">
      <c r="A62" s="23"/>
      <c r="B62" s="24" t="s">
        <v>5</v>
      </c>
      <c r="C62" s="24" t="s">
        <v>6</v>
      </c>
      <c r="D62" s="24" t="s">
        <v>7</v>
      </c>
      <c r="E62" s="24" t="s">
        <v>8</v>
      </c>
      <c r="F62" s="24" t="s">
        <v>18</v>
      </c>
      <c r="G62" s="24" t="s">
        <v>19</v>
      </c>
      <c r="H62" s="24" t="s">
        <v>9</v>
      </c>
      <c r="I62" s="24" t="s">
        <v>10</v>
      </c>
      <c r="J62" s="24" t="s">
        <v>11</v>
      </c>
      <c r="K62" s="24" t="s">
        <v>12</v>
      </c>
      <c r="L62" s="24" t="s">
        <v>20</v>
      </c>
      <c r="M62" s="24" t="s">
        <v>21</v>
      </c>
      <c r="N62" s="24" t="s">
        <v>74</v>
      </c>
      <c r="O62" s="24" t="s">
        <v>22</v>
      </c>
      <c r="P62" s="24" t="s">
        <v>23</v>
      </c>
      <c r="Q62" s="24" t="s">
        <v>75</v>
      </c>
      <c r="R62" s="24" t="s">
        <v>27</v>
      </c>
      <c r="S62" s="24" t="s">
        <v>28</v>
      </c>
      <c r="T62" s="24" t="s">
        <v>29</v>
      </c>
      <c r="U62" s="24" t="s">
        <v>30</v>
      </c>
      <c r="V62" s="24" t="s">
        <v>31</v>
      </c>
      <c r="W62" s="24" t="s">
        <v>4</v>
      </c>
      <c r="X62" s="24" t="s">
        <v>13</v>
      </c>
      <c r="Y62" s="24" t="s">
        <v>24</v>
      </c>
      <c r="Z62" s="24" t="s">
        <v>25</v>
      </c>
      <c r="AA62" s="24" t="s">
        <v>76</v>
      </c>
      <c r="AB62" s="24" t="s">
        <v>26</v>
      </c>
      <c r="AC62" s="44"/>
      <c r="AD62" s="44"/>
      <c r="AE62" s="44"/>
      <c r="AF62" s="24" t="s">
        <v>14</v>
      </c>
      <c r="AG62" s="24" t="s">
        <v>15</v>
      </c>
      <c r="AH62" s="24" t="s">
        <v>16</v>
      </c>
      <c r="AI62" s="24" t="s">
        <v>17</v>
      </c>
      <c r="AJ62" s="24" t="s">
        <v>44</v>
      </c>
      <c r="AK62" s="24" t="s">
        <v>43</v>
      </c>
      <c r="AL62" s="24" t="s">
        <v>40</v>
      </c>
      <c r="AM62" s="24" t="s">
        <v>47</v>
      </c>
      <c r="AN62" s="24" t="s">
        <v>48</v>
      </c>
      <c r="AO62" s="24" t="s">
        <v>51</v>
      </c>
      <c r="AP62" s="24" t="s">
        <v>49</v>
      </c>
      <c r="AQ62" s="25" t="s">
        <v>50</v>
      </c>
      <c r="AR62" s="26" t="s">
        <v>60</v>
      </c>
    </row>
    <row r="63" spans="1:49" x14ac:dyDescent="0.2">
      <c r="A63" s="27" t="s">
        <v>124</v>
      </c>
      <c r="O63" s="21">
        <v>1</v>
      </c>
      <c r="P63" s="21">
        <v>1</v>
      </c>
      <c r="T63" s="21">
        <f t="shared" ref="T63:T73" si="94">B63+C63+D63+E63</f>
        <v>0</v>
      </c>
      <c r="U63" s="21">
        <f t="shared" ref="U63:U73" si="95">B63+2*C63+3*D63+4*E63</f>
        <v>0</v>
      </c>
      <c r="V63" s="21">
        <f>T63+I63+J63</f>
        <v>0</v>
      </c>
      <c r="W63" s="21">
        <f>B63+C63+D63+E63+F63+K63+O63+P63+Q63</f>
        <v>2</v>
      </c>
      <c r="X63" s="21">
        <f>B63+C63+D63+E63+F63+G63+H63+I63+J63+K63+O63+P63+Q63</f>
        <v>2</v>
      </c>
      <c r="Y63" s="21">
        <f t="shared" ref="Y63:Z73" si="96">L63+O63+R63</f>
        <v>1</v>
      </c>
      <c r="Z63" s="21">
        <f t="shared" si="96"/>
        <v>1</v>
      </c>
      <c r="AA63" s="21">
        <f>Q63+N63</f>
        <v>0</v>
      </c>
      <c r="AB63" s="21">
        <f>T63+H63+F63+O63+P63+Q63</f>
        <v>2</v>
      </c>
      <c r="AC63" s="29"/>
      <c r="AD63" s="29"/>
      <c r="AE63" s="29"/>
      <c r="AF63" s="28">
        <f t="shared" ref="AF63:AF74" si="97">IF(W63=0,"NA",T63/W63)</f>
        <v>0</v>
      </c>
      <c r="AG63" s="28">
        <f t="shared" ref="AG63:AG74" si="98">IF(X63=0,"NA",(T63+I63+J63)/X63)</f>
        <v>0</v>
      </c>
      <c r="AH63" s="28">
        <f t="shared" ref="AH63:AH74" si="99">IFERROR(U63/W63,"NA")</f>
        <v>0</v>
      </c>
      <c r="AI63" s="28">
        <f>IFERROR(AG63+AH63,"NA")</f>
        <v>0</v>
      </c>
      <c r="AJ63" s="29">
        <f>IFERROR(K63/X63,"NA")</f>
        <v>0</v>
      </c>
      <c r="AK63" s="29">
        <f>IFERROR((I63+J63)/X63,"NA")</f>
        <v>0</v>
      </c>
      <c r="AL63" s="29">
        <f>IFERROR(AB63/X63,"NA")</f>
        <v>1</v>
      </c>
      <c r="AM63" s="28">
        <f>IFERROR((H63+O63+P63)/AB63,"NA")</f>
        <v>1</v>
      </c>
      <c r="AN63" s="28">
        <f>IFERROR((H63+O63+P63+R63+S63)/AB63,"NA")</f>
        <v>1</v>
      </c>
      <c r="AO63" s="28">
        <f>IFERROR((F63+T63)/AB63,"NA")</f>
        <v>0</v>
      </c>
      <c r="AP63" s="28">
        <f>IFERROR(T63/AB63,"NA")</f>
        <v>0</v>
      </c>
      <c r="AQ63" s="28">
        <f>IFERROR(AH63-AF63,"NA")</f>
        <v>0</v>
      </c>
      <c r="AR63" s="30">
        <f>(V63+F63+G63)/X63</f>
        <v>0</v>
      </c>
    </row>
    <row r="64" spans="1:49" x14ac:dyDescent="0.2">
      <c r="A64" s="27" t="s">
        <v>125</v>
      </c>
      <c r="O64" s="21">
        <v>2</v>
      </c>
      <c r="T64" s="21">
        <f t="shared" si="94"/>
        <v>0</v>
      </c>
      <c r="U64" s="21">
        <f t="shared" si="95"/>
        <v>0</v>
      </c>
      <c r="V64" s="21">
        <f t="shared" ref="V64:V73" si="100">T64+I64+J64</f>
        <v>0</v>
      </c>
      <c r="W64" s="21">
        <f t="shared" ref="W64:W73" si="101">B64+C64+D64+E64+F64+K64+O64+P64+Q64</f>
        <v>2</v>
      </c>
      <c r="X64" s="21">
        <f t="shared" ref="X64:X73" si="102">B64+C64+D64+E64+F64+G64+H64+I64+J64+K64+O64+P64+Q64</f>
        <v>2</v>
      </c>
      <c r="Y64" s="21">
        <f t="shared" si="96"/>
        <v>2</v>
      </c>
      <c r="Z64" s="21">
        <f t="shared" si="96"/>
        <v>0</v>
      </c>
      <c r="AA64" s="21">
        <f t="shared" ref="AA64:AA73" si="103">Q64+N64</f>
        <v>0</v>
      </c>
      <c r="AB64" s="21">
        <f t="shared" ref="AB64:AB73" si="104">T64+H64+F64+O64+P64+Q64</f>
        <v>2</v>
      </c>
      <c r="AC64" s="29"/>
      <c r="AD64" s="29"/>
      <c r="AE64" s="29"/>
      <c r="AF64" s="28">
        <f t="shared" si="97"/>
        <v>0</v>
      </c>
      <c r="AG64" s="28">
        <f t="shared" si="98"/>
        <v>0</v>
      </c>
      <c r="AH64" s="28">
        <f t="shared" si="99"/>
        <v>0</v>
      </c>
      <c r="AI64" s="28">
        <f t="shared" ref="AI64:AI74" si="105">IFERROR(AG64+AH64,"NA")</f>
        <v>0</v>
      </c>
      <c r="AJ64" s="29">
        <f t="shared" ref="AJ64:AJ74" si="106">IFERROR(K64/X64,"NA")</f>
        <v>0</v>
      </c>
      <c r="AK64" s="29">
        <f t="shared" ref="AK64:AK74" si="107">IFERROR((I64+J64)/X64,"NA")</f>
        <v>0</v>
      </c>
      <c r="AL64" s="29">
        <f t="shared" ref="AL64:AL74" si="108">IFERROR(AB64/X64,"NA")</f>
        <v>1</v>
      </c>
      <c r="AM64" s="28">
        <f t="shared" ref="AM64:AM73" si="109">IFERROR((H64+O64+P64)/AB64,"NA")</f>
        <v>1</v>
      </c>
      <c r="AN64" s="28">
        <f t="shared" ref="AN64:AN73" si="110">IFERROR((H64+O64+P64+R64+S64)/AB64,"NA")</f>
        <v>1</v>
      </c>
      <c r="AO64" s="28">
        <f t="shared" ref="AO64:AO74" si="111">IFERROR((F64+T64)/AB64,"NA")</f>
        <v>0</v>
      </c>
      <c r="AP64" s="28">
        <f t="shared" ref="AP64:AP74" si="112">IFERROR(T64/AB64,"NA")</f>
        <v>0</v>
      </c>
      <c r="AQ64" s="28">
        <f t="shared" ref="AQ64:AQ74" si="113">IFERROR(AH64-AF64,"NA")</f>
        <v>0</v>
      </c>
      <c r="AR64" s="30">
        <f t="shared" ref="AR64:AR74" si="114">(V64+F64+G64)/X64</f>
        <v>0</v>
      </c>
    </row>
    <row r="65" spans="1:49" x14ac:dyDescent="0.2">
      <c r="A65" s="27" t="s">
        <v>77</v>
      </c>
      <c r="T65" s="21">
        <f t="shared" si="94"/>
        <v>0</v>
      </c>
      <c r="U65" s="21">
        <f t="shared" si="95"/>
        <v>0</v>
      </c>
      <c r="V65" s="21">
        <f t="shared" si="100"/>
        <v>0</v>
      </c>
      <c r="W65" s="21">
        <f t="shared" si="101"/>
        <v>0</v>
      </c>
      <c r="X65" s="21">
        <f t="shared" si="102"/>
        <v>0</v>
      </c>
      <c r="Y65" s="21">
        <f t="shared" si="96"/>
        <v>0</v>
      </c>
      <c r="Z65" s="21">
        <f t="shared" si="96"/>
        <v>0</v>
      </c>
      <c r="AA65" s="21">
        <f t="shared" si="103"/>
        <v>0</v>
      </c>
      <c r="AB65" s="21">
        <f t="shared" si="104"/>
        <v>0</v>
      </c>
      <c r="AC65" s="29"/>
      <c r="AD65" s="29"/>
      <c r="AE65" s="29"/>
      <c r="AF65" s="28" t="str">
        <f t="shared" si="97"/>
        <v>NA</v>
      </c>
      <c r="AG65" s="28" t="str">
        <f t="shared" si="98"/>
        <v>NA</v>
      </c>
      <c r="AH65" s="28" t="str">
        <f t="shared" si="99"/>
        <v>NA</v>
      </c>
      <c r="AI65" s="28" t="str">
        <f t="shared" si="105"/>
        <v>NA</v>
      </c>
      <c r="AJ65" s="29" t="str">
        <f t="shared" si="106"/>
        <v>NA</v>
      </c>
      <c r="AK65" s="29" t="str">
        <f t="shared" si="107"/>
        <v>NA</v>
      </c>
      <c r="AL65" s="29" t="str">
        <f t="shared" si="108"/>
        <v>NA</v>
      </c>
      <c r="AM65" s="28" t="str">
        <f t="shared" si="109"/>
        <v>NA</v>
      </c>
      <c r="AN65" s="28" t="str">
        <f t="shared" si="110"/>
        <v>NA</v>
      </c>
      <c r="AO65" s="28" t="str">
        <f t="shared" si="111"/>
        <v>NA</v>
      </c>
      <c r="AP65" s="28" t="str">
        <f t="shared" si="112"/>
        <v>NA</v>
      </c>
      <c r="AQ65" s="28" t="str">
        <f t="shared" si="113"/>
        <v>NA</v>
      </c>
      <c r="AR65" s="30" t="e">
        <f t="shared" si="114"/>
        <v>#DIV/0!</v>
      </c>
    </row>
    <row r="66" spans="1:49" x14ac:dyDescent="0.2">
      <c r="A66" s="27" t="s">
        <v>68</v>
      </c>
      <c r="K66" s="21">
        <v>2</v>
      </c>
      <c r="T66" s="21">
        <f t="shared" si="94"/>
        <v>0</v>
      </c>
      <c r="U66" s="21">
        <f t="shared" si="95"/>
        <v>0</v>
      </c>
      <c r="V66" s="21">
        <f t="shared" si="100"/>
        <v>0</v>
      </c>
      <c r="W66" s="21">
        <f t="shared" si="101"/>
        <v>2</v>
      </c>
      <c r="X66" s="21">
        <f t="shared" si="102"/>
        <v>2</v>
      </c>
      <c r="Y66" s="21">
        <f t="shared" si="96"/>
        <v>0</v>
      </c>
      <c r="Z66" s="21">
        <f t="shared" si="96"/>
        <v>0</v>
      </c>
      <c r="AA66" s="21">
        <f t="shared" si="103"/>
        <v>0</v>
      </c>
      <c r="AB66" s="21">
        <f t="shared" si="104"/>
        <v>0</v>
      </c>
      <c r="AC66" s="29"/>
      <c r="AD66" s="29"/>
      <c r="AE66" s="29"/>
      <c r="AF66" s="28">
        <f t="shared" si="97"/>
        <v>0</v>
      </c>
      <c r="AG66" s="28">
        <f t="shared" si="98"/>
        <v>0</v>
      </c>
      <c r="AH66" s="28">
        <f t="shared" si="99"/>
        <v>0</v>
      </c>
      <c r="AI66" s="28">
        <f t="shared" si="105"/>
        <v>0</v>
      </c>
      <c r="AJ66" s="29">
        <f t="shared" si="106"/>
        <v>1</v>
      </c>
      <c r="AK66" s="29">
        <f t="shared" si="107"/>
        <v>0</v>
      </c>
      <c r="AL66" s="29">
        <f t="shared" si="108"/>
        <v>0</v>
      </c>
      <c r="AM66" s="28" t="str">
        <f t="shared" si="109"/>
        <v>NA</v>
      </c>
      <c r="AN66" s="28" t="str">
        <f t="shared" si="110"/>
        <v>NA</v>
      </c>
      <c r="AO66" s="28" t="str">
        <f t="shared" si="111"/>
        <v>NA</v>
      </c>
      <c r="AP66" s="28" t="str">
        <f t="shared" si="112"/>
        <v>NA</v>
      </c>
      <c r="AQ66" s="28">
        <f t="shared" si="113"/>
        <v>0</v>
      </c>
      <c r="AR66" s="30">
        <f t="shared" si="114"/>
        <v>0</v>
      </c>
    </row>
    <row r="67" spans="1:49" x14ac:dyDescent="0.2">
      <c r="A67" s="27" t="s">
        <v>123</v>
      </c>
      <c r="K67" s="21">
        <v>1</v>
      </c>
      <c r="P67" s="21">
        <v>1</v>
      </c>
      <c r="T67" s="21">
        <f t="shared" si="94"/>
        <v>0</v>
      </c>
      <c r="U67" s="21">
        <f t="shared" si="95"/>
        <v>0</v>
      </c>
      <c r="V67" s="21">
        <f t="shared" si="100"/>
        <v>0</v>
      </c>
      <c r="W67" s="21">
        <f t="shared" si="101"/>
        <v>2</v>
      </c>
      <c r="X67" s="21">
        <f t="shared" si="102"/>
        <v>2</v>
      </c>
      <c r="Y67" s="21">
        <f t="shared" si="96"/>
        <v>0</v>
      </c>
      <c r="Z67" s="21">
        <f t="shared" si="96"/>
        <v>1</v>
      </c>
      <c r="AA67" s="21">
        <f t="shared" si="103"/>
        <v>0</v>
      </c>
      <c r="AB67" s="21">
        <f t="shared" si="104"/>
        <v>1</v>
      </c>
      <c r="AC67" s="29"/>
      <c r="AD67" s="29"/>
      <c r="AE67" s="29"/>
      <c r="AF67" s="28">
        <f t="shared" si="97"/>
        <v>0</v>
      </c>
      <c r="AG67" s="28">
        <f t="shared" si="98"/>
        <v>0</v>
      </c>
      <c r="AH67" s="28">
        <f t="shared" si="99"/>
        <v>0</v>
      </c>
      <c r="AI67" s="28">
        <f t="shared" si="105"/>
        <v>0</v>
      </c>
      <c r="AJ67" s="29">
        <f t="shared" si="106"/>
        <v>0.5</v>
      </c>
      <c r="AK67" s="29">
        <f t="shared" si="107"/>
        <v>0</v>
      </c>
      <c r="AL67" s="29">
        <f t="shared" si="108"/>
        <v>0.5</v>
      </c>
      <c r="AM67" s="28">
        <f t="shared" si="109"/>
        <v>1</v>
      </c>
      <c r="AN67" s="28">
        <f t="shared" si="110"/>
        <v>1</v>
      </c>
      <c r="AO67" s="28">
        <f t="shared" si="111"/>
        <v>0</v>
      </c>
      <c r="AP67" s="28">
        <f t="shared" si="112"/>
        <v>0</v>
      </c>
      <c r="AQ67" s="28">
        <f t="shared" si="113"/>
        <v>0</v>
      </c>
      <c r="AR67" s="30">
        <f t="shared" si="114"/>
        <v>0</v>
      </c>
    </row>
    <row r="68" spans="1:49" x14ac:dyDescent="0.2">
      <c r="A68" s="27" t="s">
        <v>0</v>
      </c>
      <c r="F68" s="21">
        <v>1</v>
      </c>
      <c r="I68" s="21">
        <v>1</v>
      </c>
      <c r="R68" s="21">
        <v>1</v>
      </c>
      <c r="T68" s="21">
        <f t="shared" si="94"/>
        <v>0</v>
      </c>
      <c r="U68" s="21">
        <f t="shared" si="95"/>
        <v>0</v>
      </c>
      <c r="V68" s="21">
        <f t="shared" si="100"/>
        <v>1</v>
      </c>
      <c r="W68" s="21">
        <f t="shared" si="101"/>
        <v>1</v>
      </c>
      <c r="X68" s="21">
        <f t="shared" si="102"/>
        <v>2</v>
      </c>
      <c r="Y68" s="21">
        <f t="shared" si="96"/>
        <v>1</v>
      </c>
      <c r="Z68" s="21">
        <f t="shared" si="96"/>
        <v>0</v>
      </c>
      <c r="AA68" s="21">
        <f t="shared" si="103"/>
        <v>0</v>
      </c>
      <c r="AB68" s="21">
        <f t="shared" si="104"/>
        <v>1</v>
      </c>
      <c r="AC68" s="29"/>
      <c r="AD68" s="29"/>
      <c r="AE68" s="29"/>
      <c r="AF68" s="28">
        <f t="shared" si="97"/>
        <v>0</v>
      </c>
      <c r="AG68" s="28">
        <f t="shared" si="98"/>
        <v>0.5</v>
      </c>
      <c r="AH68" s="28">
        <f t="shared" si="99"/>
        <v>0</v>
      </c>
      <c r="AI68" s="28">
        <f t="shared" si="105"/>
        <v>0.5</v>
      </c>
      <c r="AJ68" s="29">
        <f t="shared" si="106"/>
        <v>0</v>
      </c>
      <c r="AK68" s="29">
        <f t="shared" si="107"/>
        <v>0.5</v>
      </c>
      <c r="AL68" s="29">
        <f t="shared" si="108"/>
        <v>0.5</v>
      </c>
      <c r="AM68" s="28">
        <f t="shared" si="109"/>
        <v>0</v>
      </c>
      <c r="AN68" s="28">
        <f t="shared" si="110"/>
        <v>1</v>
      </c>
      <c r="AO68" s="28">
        <f t="shared" si="111"/>
        <v>1</v>
      </c>
      <c r="AP68" s="28">
        <f t="shared" si="112"/>
        <v>0</v>
      </c>
      <c r="AQ68" s="28">
        <f t="shared" si="113"/>
        <v>0</v>
      </c>
      <c r="AR68" s="30">
        <f t="shared" si="114"/>
        <v>1</v>
      </c>
    </row>
    <row r="69" spans="1:49" x14ac:dyDescent="0.2">
      <c r="A69" s="27" t="s">
        <v>126</v>
      </c>
      <c r="K69" s="21">
        <v>2</v>
      </c>
      <c r="T69" s="21">
        <f t="shared" si="94"/>
        <v>0</v>
      </c>
      <c r="U69" s="21">
        <f t="shared" si="95"/>
        <v>0</v>
      </c>
      <c r="V69" s="21">
        <f t="shared" si="100"/>
        <v>0</v>
      </c>
      <c r="W69" s="21">
        <f t="shared" si="101"/>
        <v>2</v>
      </c>
      <c r="X69" s="21">
        <f t="shared" si="102"/>
        <v>2</v>
      </c>
      <c r="Y69" s="21">
        <f t="shared" si="96"/>
        <v>0</v>
      </c>
      <c r="Z69" s="21">
        <f t="shared" si="96"/>
        <v>0</v>
      </c>
      <c r="AA69" s="21">
        <f t="shared" si="103"/>
        <v>0</v>
      </c>
      <c r="AB69" s="21">
        <f t="shared" si="104"/>
        <v>0</v>
      </c>
      <c r="AC69" s="29"/>
      <c r="AD69" s="29"/>
      <c r="AE69" s="29"/>
      <c r="AF69" s="28">
        <f t="shared" si="97"/>
        <v>0</v>
      </c>
      <c r="AG69" s="28">
        <f t="shared" si="98"/>
        <v>0</v>
      </c>
      <c r="AH69" s="28">
        <f t="shared" si="99"/>
        <v>0</v>
      </c>
      <c r="AI69" s="28">
        <f t="shared" si="105"/>
        <v>0</v>
      </c>
      <c r="AJ69" s="29">
        <f t="shared" si="106"/>
        <v>1</v>
      </c>
      <c r="AK69" s="29">
        <f t="shared" si="107"/>
        <v>0</v>
      </c>
      <c r="AL69" s="29">
        <f t="shared" si="108"/>
        <v>0</v>
      </c>
      <c r="AM69" s="28" t="str">
        <f t="shared" si="109"/>
        <v>NA</v>
      </c>
      <c r="AN69" s="28" t="str">
        <f t="shared" si="110"/>
        <v>NA</v>
      </c>
      <c r="AO69" s="28" t="str">
        <f t="shared" si="111"/>
        <v>NA</v>
      </c>
      <c r="AP69" s="28" t="str">
        <f t="shared" si="112"/>
        <v>NA</v>
      </c>
      <c r="AQ69" s="28">
        <f t="shared" si="113"/>
        <v>0</v>
      </c>
      <c r="AR69" s="30">
        <f t="shared" si="114"/>
        <v>0</v>
      </c>
    </row>
    <row r="70" spans="1:49" x14ac:dyDescent="0.2">
      <c r="A70" s="27" t="s">
        <v>65</v>
      </c>
      <c r="B70" s="21">
        <v>1</v>
      </c>
      <c r="K70" s="21">
        <v>1</v>
      </c>
      <c r="M70" s="21">
        <v>1</v>
      </c>
      <c r="T70" s="21">
        <f t="shared" si="94"/>
        <v>1</v>
      </c>
      <c r="U70" s="21">
        <f t="shared" si="95"/>
        <v>1</v>
      </c>
      <c r="V70" s="21">
        <f t="shared" si="100"/>
        <v>1</v>
      </c>
      <c r="W70" s="21">
        <f t="shared" si="101"/>
        <v>2</v>
      </c>
      <c r="X70" s="21">
        <f t="shared" si="102"/>
        <v>2</v>
      </c>
      <c r="Y70" s="21">
        <f t="shared" si="96"/>
        <v>0</v>
      </c>
      <c r="Z70" s="21">
        <f t="shared" si="96"/>
        <v>1</v>
      </c>
      <c r="AA70" s="21">
        <f t="shared" si="103"/>
        <v>0</v>
      </c>
      <c r="AB70" s="21">
        <f t="shared" si="104"/>
        <v>1</v>
      </c>
      <c r="AC70" s="29"/>
      <c r="AD70" s="29"/>
      <c r="AE70" s="29"/>
      <c r="AF70" s="28">
        <f t="shared" si="97"/>
        <v>0.5</v>
      </c>
      <c r="AG70" s="28">
        <f t="shared" si="98"/>
        <v>0.5</v>
      </c>
      <c r="AH70" s="28">
        <f t="shared" si="99"/>
        <v>0.5</v>
      </c>
      <c r="AI70" s="28">
        <f t="shared" si="105"/>
        <v>1</v>
      </c>
      <c r="AJ70" s="29">
        <f t="shared" si="106"/>
        <v>0.5</v>
      </c>
      <c r="AK70" s="29">
        <f t="shared" si="107"/>
        <v>0</v>
      </c>
      <c r="AL70" s="29">
        <f t="shared" si="108"/>
        <v>0.5</v>
      </c>
      <c r="AM70" s="28">
        <f t="shared" si="109"/>
        <v>0</v>
      </c>
      <c r="AN70" s="28">
        <f t="shared" si="110"/>
        <v>0</v>
      </c>
      <c r="AO70" s="28">
        <f t="shared" si="111"/>
        <v>1</v>
      </c>
      <c r="AP70" s="28">
        <f t="shared" si="112"/>
        <v>1</v>
      </c>
      <c r="AQ70" s="28">
        <f t="shared" si="113"/>
        <v>0</v>
      </c>
      <c r="AR70" s="30">
        <f t="shared" si="114"/>
        <v>0.5</v>
      </c>
    </row>
    <row r="71" spans="1:49" x14ac:dyDescent="0.2">
      <c r="A71" s="27" t="s">
        <v>127</v>
      </c>
      <c r="K71" s="21">
        <v>2</v>
      </c>
      <c r="T71" s="21">
        <f t="shared" si="94"/>
        <v>0</v>
      </c>
      <c r="U71" s="21">
        <f t="shared" si="95"/>
        <v>0</v>
      </c>
      <c r="V71" s="21">
        <f t="shared" si="100"/>
        <v>0</v>
      </c>
      <c r="W71" s="21">
        <f t="shared" si="101"/>
        <v>2</v>
      </c>
      <c r="X71" s="21">
        <f t="shared" si="102"/>
        <v>2</v>
      </c>
      <c r="Y71" s="21">
        <f t="shared" si="96"/>
        <v>0</v>
      </c>
      <c r="Z71" s="21">
        <f t="shared" si="96"/>
        <v>0</v>
      </c>
      <c r="AA71" s="21">
        <f t="shared" si="103"/>
        <v>0</v>
      </c>
      <c r="AB71" s="21">
        <f t="shared" si="104"/>
        <v>0</v>
      </c>
      <c r="AC71" s="29"/>
      <c r="AD71" s="29"/>
      <c r="AE71" s="29"/>
      <c r="AF71" s="28">
        <f t="shared" si="97"/>
        <v>0</v>
      </c>
      <c r="AG71" s="28">
        <f t="shared" si="98"/>
        <v>0</v>
      </c>
      <c r="AH71" s="28">
        <f t="shared" si="99"/>
        <v>0</v>
      </c>
      <c r="AI71" s="28">
        <f t="shared" si="105"/>
        <v>0</v>
      </c>
      <c r="AJ71" s="29">
        <f t="shared" si="106"/>
        <v>1</v>
      </c>
      <c r="AK71" s="29">
        <f t="shared" si="107"/>
        <v>0</v>
      </c>
      <c r="AL71" s="29">
        <f t="shared" si="108"/>
        <v>0</v>
      </c>
      <c r="AM71" s="28" t="str">
        <f t="shared" si="109"/>
        <v>NA</v>
      </c>
      <c r="AN71" s="28" t="str">
        <f t="shared" si="110"/>
        <v>NA</v>
      </c>
      <c r="AO71" s="28" t="str">
        <f t="shared" si="111"/>
        <v>NA</v>
      </c>
      <c r="AP71" s="28" t="str">
        <f t="shared" si="112"/>
        <v>NA</v>
      </c>
      <c r="AQ71" s="28">
        <f t="shared" si="113"/>
        <v>0</v>
      </c>
      <c r="AR71" s="30">
        <f t="shared" si="114"/>
        <v>0</v>
      </c>
    </row>
    <row r="72" spans="1:49" x14ac:dyDescent="0.2">
      <c r="A72" s="27" t="s">
        <v>128</v>
      </c>
      <c r="I72" s="21">
        <v>1</v>
      </c>
      <c r="T72" s="21">
        <f>B72+C72+D72+E72</f>
        <v>0</v>
      </c>
      <c r="U72" s="21">
        <f>B72+2*C72+3*D72+4*E72</f>
        <v>0</v>
      </c>
      <c r="V72" s="21">
        <f>T72+I72+J72</f>
        <v>1</v>
      </c>
      <c r="W72" s="21">
        <f>B72+C72+D72+E72+F72+K72+O72+P72+Q72</f>
        <v>0</v>
      </c>
      <c r="X72" s="21">
        <f>B72+C72+D72+E72+F72+G72+H72+I72+J72+K72+O72+P72+Q72</f>
        <v>1</v>
      </c>
      <c r="Y72" s="21">
        <f>L72+O72+R72</f>
        <v>0</v>
      </c>
      <c r="Z72" s="21">
        <f>M72+P72+S72</f>
        <v>0</v>
      </c>
      <c r="AA72" s="21">
        <f>Q72+N72</f>
        <v>0</v>
      </c>
      <c r="AB72" s="21">
        <f>T72+H72+F72+O72+P72+Q72</f>
        <v>0</v>
      </c>
      <c r="AC72" s="29"/>
      <c r="AD72" s="29"/>
      <c r="AE72" s="29"/>
      <c r="AF72" s="28" t="str">
        <f>IF(W72=0,"NA",T72/W72)</f>
        <v>NA</v>
      </c>
      <c r="AG72" s="28">
        <f>IF(X72=0,"NA",(T72+I72+J72)/X72)</f>
        <v>1</v>
      </c>
      <c r="AH72" s="28" t="str">
        <f>IFERROR(U72/W72,"NA")</f>
        <v>NA</v>
      </c>
      <c r="AI72" s="28" t="str">
        <f>IFERROR(AG72+AH72,"NA")</f>
        <v>NA</v>
      </c>
      <c r="AJ72" s="29">
        <f>IFERROR(K72/X72,"NA")</f>
        <v>0</v>
      </c>
      <c r="AK72" s="29">
        <f>IFERROR((I72+J72)/X72,"NA")</f>
        <v>1</v>
      </c>
      <c r="AL72" s="29">
        <f>IFERROR(AB72/X72,"NA")</f>
        <v>0</v>
      </c>
      <c r="AM72" s="28" t="str">
        <f>IFERROR((H72+O72+P72)/AB72,"NA")</f>
        <v>NA</v>
      </c>
      <c r="AN72" s="28" t="str">
        <f>IFERROR((H72+O72+P72+R72+S72)/AB72,"NA")</f>
        <v>NA</v>
      </c>
      <c r="AO72" s="28" t="str">
        <f>IFERROR((F72+T72)/AB72,"NA")</f>
        <v>NA</v>
      </c>
      <c r="AP72" s="28" t="str">
        <f>IFERROR(T72/AB72,"NA")</f>
        <v>NA</v>
      </c>
      <c r="AQ72" s="28" t="str">
        <f>IFERROR(AH72-AF72,"NA")</f>
        <v>NA</v>
      </c>
      <c r="AR72" s="30">
        <f>(V72+F72+G72)/X72</f>
        <v>1</v>
      </c>
    </row>
    <row r="73" spans="1:49" x14ac:dyDescent="0.2">
      <c r="A73" s="27" t="s">
        <v>3</v>
      </c>
      <c r="O73" s="21">
        <v>1</v>
      </c>
      <c r="T73" s="21">
        <f t="shared" si="94"/>
        <v>0</v>
      </c>
      <c r="U73" s="21">
        <f t="shared" si="95"/>
        <v>0</v>
      </c>
      <c r="V73" s="21">
        <f t="shared" si="100"/>
        <v>0</v>
      </c>
      <c r="W73" s="21">
        <f t="shared" si="101"/>
        <v>1</v>
      </c>
      <c r="X73" s="21">
        <f t="shared" si="102"/>
        <v>1</v>
      </c>
      <c r="Y73" s="21">
        <f t="shared" si="96"/>
        <v>1</v>
      </c>
      <c r="Z73" s="21">
        <f t="shared" si="96"/>
        <v>0</v>
      </c>
      <c r="AA73" s="21">
        <f t="shared" si="103"/>
        <v>0</v>
      </c>
      <c r="AB73" s="21">
        <f t="shared" si="104"/>
        <v>1</v>
      </c>
      <c r="AC73" s="29"/>
      <c r="AD73" s="29"/>
      <c r="AE73" s="29"/>
      <c r="AF73" s="28">
        <f t="shared" si="97"/>
        <v>0</v>
      </c>
      <c r="AG73" s="28">
        <f t="shared" si="98"/>
        <v>0</v>
      </c>
      <c r="AH73" s="28">
        <f t="shared" si="99"/>
        <v>0</v>
      </c>
      <c r="AI73" s="28">
        <f t="shared" si="105"/>
        <v>0</v>
      </c>
      <c r="AJ73" s="29">
        <f t="shared" si="106"/>
        <v>0</v>
      </c>
      <c r="AK73" s="29">
        <f t="shared" si="107"/>
        <v>0</v>
      </c>
      <c r="AL73" s="29">
        <f t="shared" si="108"/>
        <v>1</v>
      </c>
      <c r="AM73" s="28">
        <f t="shared" si="109"/>
        <v>1</v>
      </c>
      <c r="AN73" s="28">
        <f t="shared" si="110"/>
        <v>1</v>
      </c>
      <c r="AO73" s="28">
        <f t="shared" si="111"/>
        <v>0</v>
      </c>
      <c r="AP73" s="28">
        <f t="shared" si="112"/>
        <v>0</v>
      </c>
      <c r="AQ73" s="28">
        <f t="shared" si="113"/>
        <v>0</v>
      </c>
      <c r="AR73" s="30">
        <f t="shared" si="114"/>
        <v>0</v>
      </c>
    </row>
    <row r="74" spans="1:49" s="20" customFormat="1" x14ac:dyDescent="0.2">
      <c r="A74" s="31" t="s">
        <v>32</v>
      </c>
      <c r="B74" s="32">
        <f>SUM(B63:B73)</f>
        <v>1</v>
      </c>
      <c r="C74" s="32">
        <f t="shared" ref="C74:X74" si="115">SUM(C63:C73)</f>
        <v>0</v>
      </c>
      <c r="D74" s="32">
        <f t="shared" si="115"/>
        <v>0</v>
      </c>
      <c r="E74" s="32">
        <f t="shared" si="115"/>
        <v>0</v>
      </c>
      <c r="F74" s="32">
        <f t="shared" si="115"/>
        <v>1</v>
      </c>
      <c r="G74" s="32">
        <f t="shared" si="115"/>
        <v>0</v>
      </c>
      <c r="H74" s="32">
        <f t="shared" si="115"/>
        <v>0</v>
      </c>
      <c r="I74" s="32">
        <f t="shared" si="115"/>
        <v>2</v>
      </c>
      <c r="J74" s="32">
        <f t="shared" si="115"/>
        <v>0</v>
      </c>
      <c r="K74" s="32">
        <f t="shared" si="115"/>
        <v>8</v>
      </c>
      <c r="L74" s="32">
        <f t="shared" si="115"/>
        <v>0</v>
      </c>
      <c r="M74" s="32">
        <f t="shared" si="115"/>
        <v>1</v>
      </c>
      <c r="N74" s="32">
        <f t="shared" si="115"/>
        <v>0</v>
      </c>
      <c r="O74" s="32">
        <f t="shared" si="115"/>
        <v>4</v>
      </c>
      <c r="P74" s="32">
        <f t="shared" si="115"/>
        <v>2</v>
      </c>
      <c r="Q74" s="32">
        <f t="shared" si="115"/>
        <v>0</v>
      </c>
      <c r="R74" s="32">
        <f t="shared" si="115"/>
        <v>1</v>
      </c>
      <c r="S74" s="32">
        <f t="shared" si="115"/>
        <v>0</v>
      </c>
      <c r="T74" s="32">
        <f t="shared" si="115"/>
        <v>1</v>
      </c>
      <c r="U74" s="32">
        <f t="shared" si="115"/>
        <v>1</v>
      </c>
      <c r="V74" s="32">
        <f t="shared" si="115"/>
        <v>3</v>
      </c>
      <c r="W74" s="32">
        <f t="shared" si="115"/>
        <v>16</v>
      </c>
      <c r="X74" s="32">
        <f t="shared" si="115"/>
        <v>18</v>
      </c>
      <c r="Y74" s="32">
        <f>SUM(Y63:Y73)</f>
        <v>5</v>
      </c>
      <c r="Z74" s="32">
        <f>SUM(Z63:Z73)</f>
        <v>3</v>
      </c>
      <c r="AA74" s="32">
        <f>SUM(AA63:AA73)</f>
        <v>0</v>
      </c>
      <c r="AB74" s="32">
        <f>SUM(AB63:AB73)</f>
        <v>8</v>
      </c>
      <c r="AC74" s="34"/>
      <c r="AD74" s="34"/>
      <c r="AE74" s="34"/>
      <c r="AF74" s="33">
        <f t="shared" si="97"/>
        <v>6.25E-2</v>
      </c>
      <c r="AG74" s="33">
        <f t="shared" si="98"/>
        <v>0.16666666666666666</v>
      </c>
      <c r="AH74" s="33">
        <f t="shared" si="99"/>
        <v>6.25E-2</v>
      </c>
      <c r="AI74" s="33">
        <f t="shared" si="105"/>
        <v>0.22916666666666666</v>
      </c>
      <c r="AJ74" s="34">
        <f t="shared" si="106"/>
        <v>0.44444444444444442</v>
      </c>
      <c r="AK74" s="34">
        <f t="shared" si="107"/>
        <v>0.1111111111111111</v>
      </c>
      <c r="AL74" s="34">
        <f t="shared" si="108"/>
        <v>0.44444444444444442</v>
      </c>
      <c r="AM74" s="33">
        <f>IFERROR((H74+O74+P74)/AB74,"NA")</f>
        <v>0.75</v>
      </c>
      <c r="AN74" s="33">
        <f>IFERROR((H74+O74+P74+R74+S74)/AB74,"NA")</f>
        <v>0.875</v>
      </c>
      <c r="AO74" s="33">
        <f t="shared" si="111"/>
        <v>0.25</v>
      </c>
      <c r="AP74" s="33">
        <f t="shared" si="112"/>
        <v>0.125</v>
      </c>
      <c r="AQ74" s="33">
        <f t="shared" si="113"/>
        <v>0</v>
      </c>
      <c r="AR74" s="35">
        <f t="shared" si="114"/>
        <v>0.22222222222222221</v>
      </c>
      <c r="AU74" s="37"/>
      <c r="AV74" s="37"/>
      <c r="AW74" s="37"/>
    </row>
    <row r="76" spans="1:49" hidden="1" x14ac:dyDescent="0.2">
      <c r="A76" s="20" t="s">
        <v>135</v>
      </c>
    </row>
    <row r="77" spans="1:49" hidden="1" x14ac:dyDescent="0.2">
      <c r="A77" s="23"/>
      <c r="B77" s="24" t="s">
        <v>5</v>
      </c>
      <c r="C77" s="24" t="s">
        <v>6</v>
      </c>
      <c r="D77" s="24" t="s">
        <v>7</v>
      </c>
      <c r="E77" s="24" t="s">
        <v>8</v>
      </c>
      <c r="F77" s="24" t="s">
        <v>18</v>
      </c>
      <c r="G77" s="24" t="s">
        <v>19</v>
      </c>
      <c r="H77" s="24" t="s">
        <v>9</v>
      </c>
      <c r="I77" s="24" t="s">
        <v>10</v>
      </c>
      <c r="J77" s="24" t="s">
        <v>11</v>
      </c>
      <c r="K77" s="24" t="s">
        <v>12</v>
      </c>
      <c r="L77" s="24" t="s">
        <v>20</v>
      </c>
      <c r="M77" s="24" t="s">
        <v>21</v>
      </c>
      <c r="N77" s="24" t="s">
        <v>74</v>
      </c>
      <c r="O77" s="24" t="s">
        <v>22</v>
      </c>
      <c r="P77" s="24" t="s">
        <v>23</v>
      </c>
      <c r="Q77" s="24" t="s">
        <v>75</v>
      </c>
      <c r="R77" s="24" t="s">
        <v>27</v>
      </c>
      <c r="S77" s="24" t="s">
        <v>28</v>
      </c>
      <c r="T77" s="24" t="s">
        <v>29</v>
      </c>
      <c r="U77" s="24" t="s">
        <v>30</v>
      </c>
      <c r="V77" s="24" t="s">
        <v>31</v>
      </c>
      <c r="W77" s="24" t="s">
        <v>4</v>
      </c>
      <c r="X77" s="24" t="s">
        <v>13</v>
      </c>
      <c r="Y77" s="24" t="s">
        <v>24</v>
      </c>
      <c r="Z77" s="24" t="s">
        <v>25</v>
      </c>
      <c r="AA77" s="24" t="s">
        <v>76</v>
      </c>
      <c r="AB77" s="24" t="s">
        <v>26</v>
      </c>
      <c r="AC77" s="44"/>
      <c r="AD77" s="44"/>
      <c r="AE77" s="44"/>
      <c r="AF77" s="24" t="s">
        <v>14</v>
      </c>
      <c r="AG77" s="24" t="s">
        <v>15</v>
      </c>
      <c r="AH77" s="24" t="s">
        <v>16</v>
      </c>
      <c r="AI77" s="24" t="s">
        <v>17</v>
      </c>
      <c r="AJ77" s="24" t="s">
        <v>44</v>
      </c>
      <c r="AK77" s="24" t="s">
        <v>43</v>
      </c>
      <c r="AL77" s="24" t="s">
        <v>40</v>
      </c>
      <c r="AM77" s="24" t="s">
        <v>47</v>
      </c>
      <c r="AN77" s="24" t="s">
        <v>48</v>
      </c>
      <c r="AO77" s="24" t="s">
        <v>51</v>
      </c>
      <c r="AP77" s="24" t="s">
        <v>49</v>
      </c>
      <c r="AQ77" s="25" t="s">
        <v>50</v>
      </c>
      <c r="AR77" s="26" t="s">
        <v>60</v>
      </c>
    </row>
    <row r="78" spans="1:49" hidden="1" x14ac:dyDescent="0.2">
      <c r="A78" s="27" t="s">
        <v>124</v>
      </c>
      <c r="F78" s="21">
        <v>1</v>
      </c>
      <c r="I78" s="21">
        <v>1</v>
      </c>
      <c r="S78" s="21">
        <v>1</v>
      </c>
      <c r="T78" s="21">
        <f t="shared" ref="T78:T88" si="116">B78+C78+D78+E78</f>
        <v>0</v>
      </c>
      <c r="U78" s="21">
        <f t="shared" ref="U78:U88" si="117">B78+2*C78+3*D78+4*E78</f>
        <v>0</v>
      </c>
      <c r="V78" s="21">
        <f>T78+I78+J78</f>
        <v>1</v>
      </c>
      <c r="W78" s="21">
        <f>B78+C78+D78+E78+F78+K78+O78+P78+Q78</f>
        <v>1</v>
      </c>
      <c r="X78" s="21">
        <f>B78+C78+D78+E78+F78+G78+H78+I78+J78+K78+O78+P78+Q78</f>
        <v>2</v>
      </c>
      <c r="Y78" s="21">
        <f t="shared" ref="Y78:Z88" si="118">L78+O78+R78</f>
        <v>0</v>
      </c>
      <c r="Z78" s="21">
        <f t="shared" si="118"/>
        <v>1</v>
      </c>
      <c r="AA78" s="21">
        <f>Q78+N78</f>
        <v>0</v>
      </c>
      <c r="AB78" s="21">
        <f>T78+H78+F78+O78+P78+Q78</f>
        <v>1</v>
      </c>
      <c r="AC78" s="29"/>
      <c r="AD78" s="29"/>
      <c r="AE78" s="29"/>
      <c r="AF78" s="28">
        <f t="shared" ref="AF78:AF89" si="119">IF(W78=0,"NA",T78/W78)</f>
        <v>0</v>
      </c>
      <c r="AG78" s="28">
        <f t="shared" ref="AG78:AG89" si="120">IF(X78=0,"NA",(T78+I78+J78)/X78)</f>
        <v>0.5</v>
      </c>
      <c r="AH78" s="28">
        <f t="shared" ref="AH78:AH89" si="121">IFERROR(U78/W78,"NA")</f>
        <v>0</v>
      </c>
      <c r="AI78" s="28">
        <f>IFERROR(AG78+AH78,"NA")</f>
        <v>0.5</v>
      </c>
      <c r="AJ78" s="29">
        <f>IFERROR(K78/X78,"NA")</f>
        <v>0</v>
      </c>
      <c r="AK78" s="29">
        <f>IFERROR((I78+J78)/X78,"NA")</f>
        <v>0.5</v>
      </c>
      <c r="AL78" s="29">
        <f>IFERROR(AB78/X78,"NA")</f>
        <v>0.5</v>
      </c>
      <c r="AM78" s="28">
        <f>IFERROR((H78+O78+P78)/AB78,"NA")</f>
        <v>0</v>
      </c>
      <c r="AN78" s="28">
        <f>IFERROR((H78+O78+P78+R78+S78)/AB78,"NA")</f>
        <v>1</v>
      </c>
      <c r="AO78" s="28">
        <f>IFERROR((F78+T78)/AB78,"NA")</f>
        <v>1</v>
      </c>
      <c r="AP78" s="28">
        <f>IFERROR(T78/AB78,"NA")</f>
        <v>0</v>
      </c>
      <c r="AQ78" s="28">
        <f>IFERROR(AH78-AF78,"NA")</f>
        <v>0</v>
      </c>
      <c r="AR78" s="30">
        <f>(V78+F78+G78)/X78</f>
        <v>1</v>
      </c>
    </row>
    <row r="79" spans="1:49" hidden="1" x14ac:dyDescent="0.2">
      <c r="A79" s="27" t="s">
        <v>125</v>
      </c>
      <c r="I79" s="21">
        <v>2</v>
      </c>
      <c r="T79" s="21">
        <f t="shared" si="116"/>
        <v>0</v>
      </c>
      <c r="U79" s="21">
        <f t="shared" si="117"/>
        <v>0</v>
      </c>
      <c r="V79" s="21">
        <f t="shared" ref="V79:V88" si="122">T79+I79+J79</f>
        <v>2</v>
      </c>
      <c r="W79" s="21">
        <f t="shared" ref="W79:W88" si="123">B79+C79+D79+E79+F79+K79+O79+P79+Q79</f>
        <v>0</v>
      </c>
      <c r="X79" s="21">
        <f t="shared" ref="X79:X88" si="124">B79+C79+D79+E79+F79+G79+H79+I79+J79+K79+O79+P79+Q79</f>
        <v>2</v>
      </c>
      <c r="Y79" s="21">
        <f t="shared" si="118"/>
        <v>0</v>
      </c>
      <c r="Z79" s="21">
        <f t="shared" si="118"/>
        <v>0</v>
      </c>
      <c r="AA79" s="21">
        <f t="shared" ref="AA79:AA88" si="125">Q79+N79</f>
        <v>0</v>
      </c>
      <c r="AB79" s="21">
        <f t="shared" ref="AB79:AB88" si="126">T79+H79+F79+O79+P79+Q79</f>
        <v>0</v>
      </c>
      <c r="AC79" s="29"/>
      <c r="AD79" s="29"/>
      <c r="AE79" s="29"/>
      <c r="AF79" s="28" t="str">
        <f t="shared" si="119"/>
        <v>NA</v>
      </c>
      <c r="AG79" s="28">
        <f t="shared" si="120"/>
        <v>1</v>
      </c>
      <c r="AH79" s="28" t="str">
        <f t="shared" si="121"/>
        <v>NA</v>
      </c>
      <c r="AI79" s="28" t="str">
        <f t="shared" ref="AI79:AI89" si="127">IFERROR(AG79+AH79,"NA")</f>
        <v>NA</v>
      </c>
      <c r="AJ79" s="29">
        <f t="shared" ref="AJ79:AJ89" si="128">IFERROR(K79/X79,"NA")</f>
        <v>0</v>
      </c>
      <c r="AK79" s="29">
        <f t="shared" ref="AK79:AK89" si="129">IFERROR((I79+J79)/X79,"NA")</f>
        <v>1</v>
      </c>
      <c r="AL79" s="29">
        <f t="shared" ref="AL79:AL89" si="130">IFERROR(AB79/X79,"NA")</f>
        <v>0</v>
      </c>
      <c r="AM79" s="28" t="str">
        <f t="shared" ref="AM79:AM88" si="131">IFERROR((H79+O79+P79)/AB79,"NA")</f>
        <v>NA</v>
      </c>
      <c r="AN79" s="28" t="str">
        <f t="shared" ref="AN79:AN88" si="132">IFERROR((H79+O79+P79+R79+S79)/AB79,"NA")</f>
        <v>NA</v>
      </c>
      <c r="AO79" s="28" t="str">
        <f t="shared" ref="AO79:AO89" si="133">IFERROR((F79+T79)/AB79,"NA")</f>
        <v>NA</v>
      </c>
      <c r="AP79" s="28" t="str">
        <f t="shared" ref="AP79:AP89" si="134">IFERROR(T79/AB79,"NA")</f>
        <v>NA</v>
      </c>
      <c r="AQ79" s="28" t="str">
        <f t="shared" ref="AQ79:AQ89" si="135">IFERROR(AH79-AF79,"NA")</f>
        <v>NA</v>
      </c>
      <c r="AR79" s="30">
        <f t="shared" ref="AR79:AR89" si="136">(V79+F79+G79)/X79</f>
        <v>1</v>
      </c>
    </row>
    <row r="80" spans="1:49" hidden="1" x14ac:dyDescent="0.2">
      <c r="A80" s="27" t="s">
        <v>77</v>
      </c>
      <c r="F80" s="21">
        <v>1</v>
      </c>
      <c r="I80" s="21">
        <v>1</v>
      </c>
      <c r="R80" s="21">
        <v>1</v>
      </c>
      <c r="T80" s="21">
        <f t="shared" si="116"/>
        <v>0</v>
      </c>
      <c r="U80" s="21">
        <f t="shared" si="117"/>
        <v>0</v>
      </c>
      <c r="V80" s="21">
        <f t="shared" si="122"/>
        <v>1</v>
      </c>
      <c r="W80" s="21">
        <f t="shared" si="123"/>
        <v>1</v>
      </c>
      <c r="X80" s="21">
        <f t="shared" si="124"/>
        <v>2</v>
      </c>
      <c r="Y80" s="21">
        <f t="shared" si="118"/>
        <v>1</v>
      </c>
      <c r="Z80" s="21">
        <f t="shared" si="118"/>
        <v>0</v>
      </c>
      <c r="AA80" s="21">
        <f t="shared" si="125"/>
        <v>0</v>
      </c>
      <c r="AB80" s="21">
        <f t="shared" si="126"/>
        <v>1</v>
      </c>
      <c r="AC80" s="29"/>
      <c r="AD80" s="29"/>
      <c r="AE80" s="29"/>
      <c r="AF80" s="28">
        <f t="shared" si="119"/>
        <v>0</v>
      </c>
      <c r="AG80" s="28">
        <f t="shared" si="120"/>
        <v>0.5</v>
      </c>
      <c r="AH80" s="28">
        <f t="shared" si="121"/>
        <v>0</v>
      </c>
      <c r="AI80" s="28">
        <f t="shared" si="127"/>
        <v>0.5</v>
      </c>
      <c r="AJ80" s="29">
        <f t="shared" si="128"/>
        <v>0</v>
      </c>
      <c r="AK80" s="29">
        <f t="shared" si="129"/>
        <v>0.5</v>
      </c>
      <c r="AL80" s="29">
        <f t="shared" si="130"/>
        <v>0.5</v>
      </c>
      <c r="AM80" s="28">
        <f t="shared" si="131"/>
        <v>0</v>
      </c>
      <c r="AN80" s="28">
        <f t="shared" si="132"/>
        <v>1</v>
      </c>
      <c r="AO80" s="28">
        <f t="shared" si="133"/>
        <v>1</v>
      </c>
      <c r="AP80" s="28">
        <f t="shared" si="134"/>
        <v>0</v>
      </c>
      <c r="AQ80" s="28">
        <f t="shared" si="135"/>
        <v>0</v>
      </c>
      <c r="AR80" s="30">
        <f t="shared" si="136"/>
        <v>1</v>
      </c>
    </row>
    <row r="81" spans="1:49" hidden="1" x14ac:dyDescent="0.2">
      <c r="A81" s="27" t="s">
        <v>68</v>
      </c>
      <c r="B81" s="21">
        <v>2</v>
      </c>
      <c r="N81" s="21">
        <v>2</v>
      </c>
      <c r="T81" s="21">
        <f t="shared" si="116"/>
        <v>2</v>
      </c>
      <c r="U81" s="21">
        <f t="shared" si="117"/>
        <v>2</v>
      </c>
      <c r="V81" s="21">
        <f t="shared" si="122"/>
        <v>2</v>
      </c>
      <c r="W81" s="21">
        <f t="shared" si="123"/>
        <v>2</v>
      </c>
      <c r="X81" s="21">
        <f t="shared" si="124"/>
        <v>2</v>
      </c>
      <c r="Y81" s="21">
        <f t="shared" si="118"/>
        <v>0</v>
      </c>
      <c r="Z81" s="21">
        <f t="shared" si="118"/>
        <v>0</v>
      </c>
      <c r="AA81" s="21">
        <f t="shared" si="125"/>
        <v>2</v>
      </c>
      <c r="AB81" s="21">
        <f t="shared" si="126"/>
        <v>2</v>
      </c>
      <c r="AC81" s="29"/>
      <c r="AD81" s="29"/>
      <c r="AE81" s="29"/>
      <c r="AF81" s="28">
        <f t="shared" si="119"/>
        <v>1</v>
      </c>
      <c r="AG81" s="28">
        <f t="shared" si="120"/>
        <v>1</v>
      </c>
      <c r="AH81" s="28">
        <f t="shared" si="121"/>
        <v>1</v>
      </c>
      <c r="AI81" s="28">
        <f t="shared" si="127"/>
        <v>2</v>
      </c>
      <c r="AJ81" s="29">
        <f t="shared" si="128"/>
        <v>0</v>
      </c>
      <c r="AK81" s="29">
        <f t="shared" si="129"/>
        <v>0</v>
      </c>
      <c r="AL81" s="29">
        <f t="shared" si="130"/>
        <v>1</v>
      </c>
      <c r="AM81" s="28">
        <f t="shared" si="131"/>
        <v>0</v>
      </c>
      <c r="AN81" s="28">
        <f t="shared" si="132"/>
        <v>0</v>
      </c>
      <c r="AO81" s="28">
        <f t="shared" si="133"/>
        <v>1</v>
      </c>
      <c r="AP81" s="28">
        <f t="shared" si="134"/>
        <v>1</v>
      </c>
      <c r="AQ81" s="28">
        <f t="shared" si="135"/>
        <v>0</v>
      </c>
      <c r="AR81" s="30">
        <f t="shared" si="136"/>
        <v>1</v>
      </c>
    </row>
    <row r="82" spans="1:49" hidden="1" x14ac:dyDescent="0.2">
      <c r="A82" s="27" t="s">
        <v>123</v>
      </c>
      <c r="C82" s="21">
        <v>1</v>
      </c>
      <c r="I82" s="21">
        <v>1</v>
      </c>
      <c r="N82" s="21">
        <v>1</v>
      </c>
      <c r="T82" s="21">
        <f t="shared" si="116"/>
        <v>1</v>
      </c>
      <c r="U82" s="21">
        <f t="shared" si="117"/>
        <v>2</v>
      </c>
      <c r="V82" s="21">
        <f t="shared" si="122"/>
        <v>2</v>
      </c>
      <c r="W82" s="21">
        <f t="shared" si="123"/>
        <v>1</v>
      </c>
      <c r="X82" s="21">
        <f t="shared" si="124"/>
        <v>2</v>
      </c>
      <c r="Y82" s="21">
        <f t="shared" si="118"/>
        <v>0</v>
      </c>
      <c r="Z82" s="21">
        <f t="shared" si="118"/>
        <v>0</v>
      </c>
      <c r="AA82" s="21">
        <f t="shared" si="125"/>
        <v>1</v>
      </c>
      <c r="AB82" s="21">
        <f t="shared" si="126"/>
        <v>1</v>
      </c>
      <c r="AC82" s="29"/>
      <c r="AD82" s="29"/>
      <c r="AE82" s="29"/>
      <c r="AF82" s="28">
        <f t="shared" si="119"/>
        <v>1</v>
      </c>
      <c r="AG82" s="28">
        <f t="shared" si="120"/>
        <v>1</v>
      </c>
      <c r="AH82" s="28">
        <f t="shared" si="121"/>
        <v>2</v>
      </c>
      <c r="AI82" s="28">
        <f t="shared" si="127"/>
        <v>3</v>
      </c>
      <c r="AJ82" s="29">
        <f t="shared" si="128"/>
        <v>0</v>
      </c>
      <c r="AK82" s="29">
        <f t="shared" si="129"/>
        <v>0.5</v>
      </c>
      <c r="AL82" s="29">
        <f t="shared" si="130"/>
        <v>0.5</v>
      </c>
      <c r="AM82" s="28">
        <f t="shared" si="131"/>
        <v>0</v>
      </c>
      <c r="AN82" s="28">
        <f t="shared" si="132"/>
        <v>0</v>
      </c>
      <c r="AO82" s="28">
        <f t="shared" si="133"/>
        <v>1</v>
      </c>
      <c r="AP82" s="28">
        <f t="shared" si="134"/>
        <v>1</v>
      </c>
      <c r="AQ82" s="28">
        <f t="shared" si="135"/>
        <v>1</v>
      </c>
      <c r="AR82" s="30">
        <f t="shared" si="136"/>
        <v>1</v>
      </c>
    </row>
    <row r="83" spans="1:49" hidden="1" x14ac:dyDescent="0.2">
      <c r="A83" s="27" t="s">
        <v>0</v>
      </c>
      <c r="I83" s="21">
        <v>1</v>
      </c>
      <c r="K83" s="21">
        <v>1</v>
      </c>
      <c r="T83" s="21">
        <f t="shared" si="116"/>
        <v>0</v>
      </c>
      <c r="U83" s="21">
        <f t="shared" si="117"/>
        <v>0</v>
      </c>
      <c r="V83" s="21">
        <f t="shared" si="122"/>
        <v>1</v>
      </c>
      <c r="W83" s="21">
        <f t="shared" si="123"/>
        <v>1</v>
      </c>
      <c r="X83" s="21">
        <f t="shared" si="124"/>
        <v>2</v>
      </c>
      <c r="Y83" s="21">
        <f t="shared" si="118"/>
        <v>0</v>
      </c>
      <c r="Z83" s="21">
        <f t="shared" si="118"/>
        <v>0</v>
      </c>
      <c r="AA83" s="21">
        <f t="shared" si="125"/>
        <v>0</v>
      </c>
      <c r="AB83" s="21">
        <f t="shared" si="126"/>
        <v>0</v>
      </c>
      <c r="AC83" s="29"/>
      <c r="AD83" s="29"/>
      <c r="AE83" s="29"/>
      <c r="AF83" s="28">
        <f t="shared" si="119"/>
        <v>0</v>
      </c>
      <c r="AG83" s="28">
        <f t="shared" si="120"/>
        <v>0.5</v>
      </c>
      <c r="AH83" s="28">
        <f t="shared" si="121"/>
        <v>0</v>
      </c>
      <c r="AI83" s="28">
        <f t="shared" si="127"/>
        <v>0.5</v>
      </c>
      <c r="AJ83" s="29">
        <f t="shared" si="128"/>
        <v>0.5</v>
      </c>
      <c r="AK83" s="29">
        <f t="shared" si="129"/>
        <v>0.5</v>
      </c>
      <c r="AL83" s="29">
        <f t="shared" si="130"/>
        <v>0</v>
      </c>
      <c r="AM83" s="28" t="str">
        <f t="shared" si="131"/>
        <v>NA</v>
      </c>
      <c r="AN83" s="28" t="str">
        <f t="shared" si="132"/>
        <v>NA</v>
      </c>
      <c r="AO83" s="28" t="str">
        <f t="shared" si="133"/>
        <v>NA</v>
      </c>
      <c r="AP83" s="28" t="str">
        <f t="shared" si="134"/>
        <v>NA</v>
      </c>
      <c r="AQ83" s="28">
        <f t="shared" si="135"/>
        <v>0</v>
      </c>
      <c r="AR83" s="30">
        <f t="shared" si="136"/>
        <v>0.5</v>
      </c>
    </row>
    <row r="84" spans="1:49" hidden="1" x14ac:dyDescent="0.2">
      <c r="A84" s="27" t="s">
        <v>126</v>
      </c>
      <c r="I84" s="21">
        <v>1</v>
      </c>
      <c r="K84" s="21">
        <v>1</v>
      </c>
      <c r="T84" s="21">
        <f t="shared" si="116"/>
        <v>0</v>
      </c>
      <c r="U84" s="21">
        <f t="shared" si="117"/>
        <v>0</v>
      </c>
      <c r="V84" s="21">
        <f t="shared" si="122"/>
        <v>1</v>
      </c>
      <c r="W84" s="21">
        <f t="shared" si="123"/>
        <v>1</v>
      </c>
      <c r="X84" s="21">
        <f t="shared" si="124"/>
        <v>2</v>
      </c>
      <c r="Y84" s="21">
        <f t="shared" si="118"/>
        <v>0</v>
      </c>
      <c r="Z84" s="21">
        <f t="shared" si="118"/>
        <v>0</v>
      </c>
      <c r="AA84" s="21">
        <f t="shared" si="125"/>
        <v>0</v>
      </c>
      <c r="AB84" s="21">
        <f t="shared" si="126"/>
        <v>0</v>
      </c>
      <c r="AC84" s="29"/>
      <c r="AD84" s="29"/>
      <c r="AE84" s="29"/>
      <c r="AF84" s="28">
        <f t="shared" si="119"/>
        <v>0</v>
      </c>
      <c r="AG84" s="28">
        <f t="shared" si="120"/>
        <v>0.5</v>
      </c>
      <c r="AH84" s="28">
        <f t="shared" si="121"/>
        <v>0</v>
      </c>
      <c r="AI84" s="28">
        <f t="shared" si="127"/>
        <v>0.5</v>
      </c>
      <c r="AJ84" s="29">
        <f t="shared" si="128"/>
        <v>0.5</v>
      </c>
      <c r="AK84" s="29">
        <f t="shared" si="129"/>
        <v>0.5</v>
      </c>
      <c r="AL84" s="29">
        <f t="shared" si="130"/>
        <v>0</v>
      </c>
      <c r="AM84" s="28" t="str">
        <f t="shared" si="131"/>
        <v>NA</v>
      </c>
      <c r="AN84" s="28" t="str">
        <f t="shared" si="132"/>
        <v>NA</v>
      </c>
      <c r="AO84" s="28" t="str">
        <f t="shared" si="133"/>
        <v>NA</v>
      </c>
      <c r="AP84" s="28" t="str">
        <f t="shared" si="134"/>
        <v>NA</v>
      </c>
      <c r="AQ84" s="28">
        <f t="shared" si="135"/>
        <v>0</v>
      </c>
      <c r="AR84" s="30">
        <f t="shared" si="136"/>
        <v>0.5</v>
      </c>
    </row>
    <row r="85" spans="1:49" hidden="1" x14ac:dyDescent="0.2">
      <c r="A85" s="27" t="s">
        <v>65</v>
      </c>
      <c r="I85" s="21">
        <v>1</v>
      </c>
      <c r="O85" s="21">
        <v>1</v>
      </c>
      <c r="T85" s="21">
        <f t="shared" si="116"/>
        <v>0</v>
      </c>
      <c r="U85" s="21">
        <f t="shared" si="117"/>
        <v>0</v>
      </c>
      <c r="V85" s="21">
        <f t="shared" si="122"/>
        <v>1</v>
      </c>
      <c r="W85" s="21">
        <f t="shared" si="123"/>
        <v>1</v>
      </c>
      <c r="X85" s="21">
        <f t="shared" si="124"/>
        <v>2</v>
      </c>
      <c r="Y85" s="21">
        <f t="shared" si="118"/>
        <v>1</v>
      </c>
      <c r="Z85" s="21">
        <f t="shared" si="118"/>
        <v>0</v>
      </c>
      <c r="AA85" s="21">
        <f t="shared" si="125"/>
        <v>0</v>
      </c>
      <c r="AB85" s="21">
        <f t="shared" si="126"/>
        <v>1</v>
      </c>
      <c r="AC85" s="29"/>
      <c r="AD85" s="29"/>
      <c r="AE85" s="29"/>
      <c r="AF85" s="28">
        <f t="shared" si="119"/>
        <v>0</v>
      </c>
      <c r="AG85" s="28">
        <f t="shared" si="120"/>
        <v>0.5</v>
      </c>
      <c r="AH85" s="28">
        <f t="shared" si="121"/>
        <v>0</v>
      </c>
      <c r="AI85" s="28">
        <f t="shared" si="127"/>
        <v>0.5</v>
      </c>
      <c r="AJ85" s="29">
        <f t="shared" si="128"/>
        <v>0</v>
      </c>
      <c r="AK85" s="29">
        <f t="shared" si="129"/>
        <v>0.5</v>
      </c>
      <c r="AL85" s="29">
        <f t="shared" si="130"/>
        <v>0.5</v>
      </c>
      <c r="AM85" s="28">
        <f t="shared" si="131"/>
        <v>1</v>
      </c>
      <c r="AN85" s="28">
        <f t="shared" si="132"/>
        <v>1</v>
      </c>
      <c r="AO85" s="28">
        <f t="shared" si="133"/>
        <v>0</v>
      </c>
      <c r="AP85" s="28">
        <f t="shared" si="134"/>
        <v>0</v>
      </c>
      <c r="AQ85" s="28">
        <f t="shared" si="135"/>
        <v>0</v>
      </c>
      <c r="AR85" s="30">
        <f t="shared" si="136"/>
        <v>0.5</v>
      </c>
    </row>
    <row r="86" spans="1:49" hidden="1" x14ac:dyDescent="0.2">
      <c r="A86" s="27" t="s">
        <v>127</v>
      </c>
      <c r="I86" s="21">
        <v>1</v>
      </c>
      <c r="K86" s="21">
        <v>1</v>
      </c>
      <c r="T86" s="21">
        <f t="shared" si="116"/>
        <v>0</v>
      </c>
      <c r="U86" s="21">
        <f t="shared" si="117"/>
        <v>0</v>
      </c>
      <c r="V86" s="21">
        <f t="shared" si="122"/>
        <v>1</v>
      </c>
      <c r="W86" s="21">
        <f t="shared" si="123"/>
        <v>1</v>
      </c>
      <c r="X86" s="21">
        <f t="shared" si="124"/>
        <v>2</v>
      </c>
      <c r="Y86" s="21">
        <f t="shared" si="118"/>
        <v>0</v>
      </c>
      <c r="Z86" s="21">
        <f t="shared" si="118"/>
        <v>0</v>
      </c>
      <c r="AA86" s="21">
        <f t="shared" si="125"/>
        <v>0</v>
      </c>
      <c r="AB86" s="21">
        <f t="shared" si="126"/>
        <v>0</v>
      </c>
      <c r="AC86" s="29"/>
      <c r="AD86" s="29"/>
      <c r="AE86" s="29"/>
      <c r="AF86" s="28">
        <f t="shared" si="119"/>
        <v>0</v>
      </c>
      <c r="AG86" s="28">
        <f t="shared" si="120"/>
        <v>0.5</v>
      </c>
      <c r="AH86" s="28">
        <f t="shared" si="121"/>
        <v>0</v>
      </c>
      <c r="AI86" s="28">
        <f t="shared" si="127"/>
        <v>0.5</v>
      </c>
      <c r="AJ86" s="29">
        <f t="shared" si="128"/>
        <v>0.5</v>
      </c>
      <c r="AK86" s="29">
        <f t="shared" si="129"/>
        <v>0.5</v>
      </c>
      <c r="AL86" s="29">
        <f t="shared" si="130"/>
        <v>0</v>
      </c>
      <c r="AM86" s="28" t="str">
        <f t="shared" si="131"/>
        <v>NA</v>
      </c>
      <c r="AN86" s="28" t="str">
        <f t="shared" si="132"/>
        <v>NA</v>
      </c>
      <c r="AO86" s="28" t="str">
        <f t="shared" si="133"/>
        <v>NA</v>
      </c>
      <c r="AP86" s="28" t="str">
        <f t="shared" si="134"/>
        <v>NA</v>
      </c>
      <c r="AQ86" s="28">
        <f t="shared" si="135"/>
        <v>0</v>
      </c>
      <c r="AR86" s="30">
        <f t="shared" si="136"/>
        <v>0.5</v>
      </c>
    </row>
    <row r="87" spans="1:49" hidden="1" x14ac:dyDescent="0.2">
      <c r="A87" s="27" t="s">
        <v>128</v>
      </c>
      <c r="P87" s="21">
        <v>1</v>
      </c>
      <c r="T87" s="21">
        <f>B87+C87+D87+E87</f>
        <v>0</v>
      </c>
      <c r="U87" s="21">
        <f>B87+2*C87+3*D87+4*E87</f>
        <v>0</v>
      </c>
      <c r="V87" s="21">
        <f>T87+I87+J87</f>
        <v>0</v>
      </c>
      <c r="W87" s="21">
        <f>B87+C87+D87+E87+F87+K87+O87+P87+Q87</f>
        <v>1</v>
      </c>
      <c r="X87" s="21">
        <f>B87+C87+D87+E87+F87+G87+H87+I87+J87+K87+O87+P87+Q87</f>
        <v>1</v>
      </c>
      <c r="Y87" s="21">
        <f>L87+O87+R87</f>
        <v>0</v>
      </c>
      <c r="Z87" s="21">
        <f>M87+P87+S87</f>
        <v>1</v>
      </c>
      <c r="AA87" s="21">
        <f>Q87+N87</f>
        <v>0</v>
      </c>
      <c r="AB87" s="21">
        <f>T87+H87+F87+O87+P87+Q87</f>
        <v>1</v>
      </c>
      <c r="AC87" s="29"/>
      <c r="AD87" s="29"/>
      <c r="AE87" s="29"/>
      <c r="AF87" s="28">
        <f>IF(W87=0,"NA",T87/W87)</f>
        <v>0</v>
      </c>
      <c r="AG87" s="28">
        <f>IF(X87=0,"NA",(T87+I87+J87)/X87)</f>
        <v>0</v>
      </c>
      <c r="AH87" s="28">
        <f>IFERROR(U87/W87,"NA")</f>
        <v>0</v>
      </c>
      <c r="AI87" s="28">
        <f>IFERROR(AG87+AH87,"NA")</f>
        <v>0</v>
      </c>
      <c r="AJ87" s="29">
        <f>IFERROR(K87/X87,"NA")</f>
        <v>0</v>
      </c>
      <c r="AK87" s="29">
        <f>IFERROR((I87+J87)/X87,"NA")</f>
        <v>0</v>
      </c>
      <c r="AL87" s="29">
        <f>IFERROR(AB87/X87,"NA")</f>
        <v>1</v>
      </c>
      <c r="AM87" s="28">
        <f>IFERROR((H87+O87+P87)/AB87,"NA")</f>
        <v>1</v>
      </c>
      <c r="AN87" s="28">
        <f>IFERROR((H87+O87+P87+R87+S87)/AB87,"NA")</f>
        <v>1</v>
      </c>
      <c r="AO87" s="28">
        <f>IFERROR((F87+T87)/AB87,"NA")</f>
        <v>0</v>
      </c>
      <c r="AP87" s="28">
        <f>IFERROR(T87/AB87,"NA")</f>
        <v>0</v>
      </c>
      <c r="AQ87" s="28">
        <f>IFERROR(AH87-AF87,"NA")</f>
        <v>0</v>
      </c>
      <c r="AR87" s="30">
        <f>(V87+F87+G87)/X87</f>
        <v>0</v>
      </c>
    </row>
    <row r="88" spans="1:49" hidden="1" x14ac:dyDescent="0.2">
      <c r="A88" s="27" t="s">
        <v>3</v>
      </c>
      <c r="B88" s="21">
        <v>1</v>
      </c>
      <c r="M88" s="21">
        <v>1</v>
      </c>
      <c r="T88" s="21">
        <f t="shared" si="116"/>
        <v>1</v>
      </c>
      <c r="U88" s="21">
        <f t="shared" si="117"/>
        <v>1</v>
      </c>
      <c r="V88" s="21">
        <f t="shared" si="122"/>
        <v>1</v>
      </c>
      <c r="W88" s="21">
        <f t="shared" si="123"/>
        <v>1</v>
      </c>
      <c r="X88" s="21">
        <f t="shared" si="124"/>
        <v>1</v>
      </c>
      <c r="Y88" s="21">
        <f t="shared" si="118"/>
        <v>0</v>
      </c>
      <c r="Z88" s="21">
        <f t="shared" si="118"/>
        <v>1</v>
      </c>
      <c r="AA88" s="21">
        <f t="shared" si="125"/>
        <v>0</v>
      </c>
      <c r="AB88" s="21">
        <f t="shared" si="126"/>
        <v>1</v>
      </c>
      <c r="AC88" s="29"/>
      <c r="AD88" s="29"/>
      <c r="AE88" s="29"/>
      <c r="AF88" s="28">
        <f t="shared" si="119"/>
        <v>1</v>
      </c>
      <c r="AG88" s="28">
        <f t="shared" si="120"/>
        <v>1</v>
      </c>
      <c r="AH88" s="28">
        <f t="shared" si="121"/>
        <v>1</v>
      </c>
      <c r="AI88" s="28">
        <f t="shared" si="127"/>
        <v>2</v>
      </c>
      <c r="AJ88" s="29">
        <f t="shared" si="128"/>
        <v>0</v>
      </c>
      <c r="AK88" s="29">
        <f t="shared" si="129"/>
        <v>0</v>
      </c>
      <c r="AL88" s="29">
        <f t="shared" si="130"/>
        <v>1</v>
      </c>
      <c r="AM88" s="28">
        <f t="shared" si="131"/>
        <v>0</v>
      </c>
      <c r="AN88" s="28">
        <f t="shared" si="132"/>
        <v>0</v>
      </c>
      <c r="AO88" s="28">
        <f t="shared" si="133"/>
        <v>1</v>
      </c>
      <c r="AP88" s="28">
        <f t="shared" si="134"/>
        <v>1</v>
      </c>
      <c r="AQ88" s="28">
        <f t="shared" si="135"/>
        <v>0</v>
      </c>
      <c r="AR88" s="30">
        <f t="shared" si="136"/>
        <v>1</v>
      </c>
    </row>
    <row r="89" spans="1:49" s="20" customFormat="1" hidden="1" x14ac:dyDescent="0.2">
      <c r="A89" s="31" t="s">
        <v>32</v>
      </c>
      <c r="B89" s="32">
        <f>SUM(B78:B88)</f>
        <v>3</v>
      </c>
      <c r="C89" s="32">
        <f t="shared" ref="C89:X89" si="137">SUM(C78:C88)</f>
        <v>1</v>
      </c>
      <c r="D89" s="32">
        <f t="shared" si="137"/>
        <v>0</v>
      </c>
      <c r="E89" s="32">
        <f t="shared" si="137"/>
        <v>0</v>
      </c>
      <c r="F89" s="32">
        <f t="shared" si="137"/>
        <v>2</v>
      </c>
      <c r="G89" s="32">
        <f t="shared" si="137"/>
        <v>0</v>
      </c>
      <c r="H89" s="32">
        <f t="shared" si="137"/>
        <v>0</v>
      </c>
      <c r="I89" s="32">
        <f t="shared" si="137"/>
        <v>9</v>
      </c>
      <c r="J89" s="32">
        <f t="shared" si="137"/>
        <v>0</v>
      </c>
      <c r="K89" s="32">
        <f t="shared" si="137"/>
        <v>3</v>
      </c>
      <c r="L89" s="32">
        <f t="shared" si="137"/>
        <v>0</v>
      </c>
      <c r="M89" s="32">
        <f t="shared" si="137"/>
        <v>1</v>
      </c>
      <c r="N89" s="32">
        <f t="shared" si="137"/>
        <v>3</v>
      </c>
      <c r="O89" s="32">
        <f t="shared" si="137"/>
        <v>1</v>
      </c>
      <c r="P89" s="32">
        <f t="shared" si="137"/>
        <v>1</v>
      </c>
      <c r="Q89" s="32">
        <f t="shared" si="137"/>
        <v>0</v>
      </c>
      <c r="R89" s="32">
        <f t="shared" si="137"/>
        <v>1</v>
      </c>
      <c r="S89" s="32">
        <f t="shared" si="137"/>
        <v>1</v>
      </c>
      <c r="T89" s="32">
        <f t="shared" si="137"/>
        <v>4</v>
      </c>
      <c r="U89" s="32">
        <f t="shared" si="137"/>
        <v>5</v>
      </c>
      <c r="V89" s="32">
        <f t="shared" si="137"/>
        <v>13</v>
      </c>
      <c r="W89" s="32">
        <f t="shared" si="137"/>
        <v>11</v>
      </c>
      <c r="X89" s="32">
        <f t="shared" si="137"/>
        <v>20</v>
      </c>
      <c r="Y89" s="32">
        <f>SUM(Y78:Y88)</f>
        <v>2</v>
      </c>
      <c r="Z89" s="32">
        <f>SUM(Z78:Z88)</f>
        <v>3</v>
      </c>
      <c r="AA89" s="32">
        <f>SUM(AA78:AA88)</f>
        <v>3</v>
      </c>
      <c r="AB89" s="32">
        <f>SUM(AB78:AB88)</f>
        <v>8</v>
      </c>
      <c r="AC89" s="34"/>
      <c r="AD89" s="34"/>
      <c r="AE89" s="34"/>
      <c r="AF89" s="33">
        <f t="shared" si="119"/>
        <v>0.36363636363636365</v>
      </c>
      <c r="AG89" s="33">
        <f t="shared" si="120"/>
        <v>0.65</v>
      </c>
      <c r="AH89" s="33">
        <f t="shared" si="121"/>
        <v>0.45454545454545453</v>
      </c>
      <c r="AI89" s="33">
        <f t="shared" si="127"/>
        <v>1.1045454545454545</v>
      </c>
      <c r="AJ89" s="34">
        <f t="shared" si="128"/>
        <v>0.15</v>
      </c>
      <c r="AK89" s="34">
        <f t="shared" si="129"/>
        <v>0.45</v>
      </c>
      <c r="AL89" s="34">
        <f t="shared" si="130"/>
        <v>0.4</v>
      </c>
      <c r="AM89" s="33">
        <f>IFERROR((H89+O89+P89)/AB89,"NA")</f>
        <v>0.25</v>
      </c>
      <c r="AN89" s="33">
        <f>IFERROR((H89+O89+P89+R89+S89)/AB89,"NA")</f>
        <v>0.5</v>
      </c>
      <c r="AO89" s="33">
        <f t="shared" si="133"/>
        <v>0.75</v>
      </c>
      <c r="AP89" s="33">
        <f t="shared" si="134"/>
        <v>0.5</v>
      </c>
      <c r="AQ89" s="33">
        <f t="shared" si="135"/>
        <v>9.0909090909090884E-2</v>
      </c>
      <c r="AR89" s="35">
        <f t="shared" si="136"/>
        <v>0.75</v>
      </c>
      <c r="AU89" s="37"/>
      <c r="AV89" s="37"/>
      <c r="AW89" s="37"/>
    </row>
    <row r="90" spans="1:49" hidden="1" x14ac:dyDescent="0.2"/>
    <row r="91" spans="1:49" hidden="1" x14ac:dyDescent="0.2">
      <c r="A91" s="20" t="s">
        <v>136</v>
      </c>
    </row>
    <row r="92" spans="1:49" hidden="1" x14ac:dyDescent="0.2">
      <c r="A92" s="23"/>
      <c r="B92" s="24" t="s">
        <v>5</v>
      </c>
      <c r="C92" s="24" t="s">
        <v>6</v>
      </c>
      <c r="D92" s="24" t="s">
        <v>7</v>
      </c>
      <c r="E92" s="24" t="s">
        <v>8</v>
      </c>
      <c r="F92" s="24" t="s">
        <v>18</v>
      </c>
      <c r="G92" s="24" t="s">
        <v>19</v>
      </c>
      <c r="H92" s="24" t="s">
        <v>9</v>
      </c>
      <c r="I92" s="24" t="s">
        <v>10</v>
      </c>
      <c r="J92" s="24" t="s">
        <v>11</v>
      </c>
      <c r="K92" s="24" t="s">
        <v>12</v>
      </c>
      <c r="L92" s="24" t="s">
        <v>20</v>
      </c>
      <c r="M92" s="24" t="s">
        <v>21</v>
      </c>
      <c r="N92" s="24" t="s">
        <v>74</v>
      </c>
      <c r="O92" s="24" t="s">
        <v>22</v>
      </c>
      <c r="P92" s="24" t="s">
        <v>23</v>
      </c>
      <c r="Q92" s="24" t="s">
        <v>75</v>
      </c>
      <c r="R92" s="24" t="s">
        <v>27</v>
      </c>
      <c r="S92" s="24" t="s">
        <v>28</v>
      </c>
      <c r="T92" s="24" t="s">
        <v>29</v>
      </c>
      <c r="U92" s="24" t="s">
        <v>30</v>
      </c>
      <c r="V92" s="24" t="s">
        <v>31</v>
      </c>
      <c r="W92" s="24" t="s">
        <v>4</v>
      </c>
      <c r="X92" s="24" t="s">
        <v>13</v>
      </c>
      <c r="Y92" s="24" t="s">
        <v>24</v>
      </c>
      <c r="Z92" s="24" t="s">
        <v>25</v>
      </c>
      <c r="AA92" s="24" t="s">
        <v>76</v>
      </c>
      <c r="AB92" s="24" t="s">
        <v>26</v>
      </c>
      <c r="AC92" s="44"/>
      <c r="AD92" s="44"/>
      <c r="AE92" s="44"/>
      <c r="AF92" s="24" t="s">
        <v>14</v>
      </c>
      <c r="AG92" s="24" t="s">
        <v>15</v>
      </c>
      <c r="AH92" s="24" t="s">
        <v>16</v>
      </c>
      <c r="AI92" s="24" t="s">
        <v>17</v>
      </c>
      <c r="AJ92" s="24" t="s">
        <v>44</v>
      </c>
      <c r="AK92" s="24" t="s">
        <v>43</v>
      </c>
      <c r="AL92" s="24" t="s">
        <v>40</v>
      </c>
      <c r="AM92" s="24" t="s">
        <v>47</v>
      </c>
      <c r="AN92" s="24" t="s">
        <v>48</v>
      </c>
      <c r="AO92" s="24" t="s">
        <v>51</v>
      </c>
      <c r="AP92" s="24" t="s">
        <v>49</v>
      </c>
      <c r="AQ92" s="25" t="s">
        <v>50</v>
      </c>
      <c r="AR92" s="26" t="s">
        <v>60</v>
      </c>
    </row>
    <row r="93" spans="1:49" hidden="1" x14ac:dyDescent="0.2">
      <c r="A93" s="27" t="s">
        <v>124</v>
      </c>
      <c r="F93" s="21">
        <v>1</v>
      </c>
      <c r="P93" s="21">
        <v>1</v>
      </c>
      <c r="S93" s="21">
        <v>1</v>
      </c>
      <c r="T93" s="21">
        <f t="shared" ref="T93:T103" si="138">B93+C93+D93+E93</f>
        <v>0</v>
      </c>
      <c r="U93" s="21">
        <f t="shared" ref="U93:U103" si="139">B93+2*C93+3*D93+4*E93</f>
        <v>0</v>
      </c>
      <c r="V93" s="21">
        <f>T93+I93+J93</f>
        <v>0</v>
      </c>
      <c r="W93" s="21">
        <f>B93+C93+D93+E93+F93+K93+O93+P93+Q93</f>
        <v>2</v>
      </c>
      <c r="X93" s="21">
        <f>B93+C93+D93+E93+F93+G93+H93+I93+J93+K93+O93+P93+Q93</f>
        <v>2</v>
      </c>
      <c r="Y93" s="21">
        <f t="shared" ref="Y93:Z103" si="140">L93+O93+R93</f>
        <v>0</v>
      </c>
      <c r="Z93" s="21">
        <f t="shared" si="140"/>
        <v>2</v>
      </c>
      <c r="AA93" s="21">
        <f>Q93+N93</f>
        <v>0</v>
      </c>
      <c r="AB93" s="21">
        <f>T93+H93+F93+O93+P93+Q93</f>
        <v>2</v>
      </c>
      <c r="AC93" s="29"/>
      <c r="AD93" s="29"/>
      <c r="AE93" s="29"/>
      <c r="AF93" s="28">
        <f t="shared" ref="AF93:AF104" si="141">IF(W93=0,"NA",T93/W93)</f>
        <v>0</v>
      </c>
      <c r="AG93" s="28">
        <f t="shared" ref="AG93:AG104" si="142">IF(X93=0,"NA",(T93+I93+J93)/X93)</f>
        <v>0</v>
      </c>
      <c r="AH93" s="28">
        <f t="shared" ref="AH93:AH104" si="143">IFERROR(U93/W93,"NA")</f>
        <v>0</v>
      </c>
      <c r="AI93" s="28">
        <f>IFERROR(AG93+AH93,"NA")</f>
        <v>0</v>
      </c>
      <c r="AJ93" s="29">
        <f>IFERROR(K93/X93,"NA")</f>
        <v>0</v>
      </c>
      <c r="AK93" s="29">
        <f>IFERROR((I93+J93)/X93,"NA")</f>
        <v>0</v>
      </c>
      <c r="AL93" s="29">
        <f>IFERROR(AB93/X93,"NA")</f>
        <v>1</v>
      </c>
      <c r="AM93" s="28">
        <f>IFERROR((H93+O93+P93)/AB93,"NA")</f>
        <v>0.5</v>
      </c>
      <c r="AN93" s="28">
        <f>IFERROR((H93+O93+P93+R93+S93)/AB93,"NA")</f>
        <v>1</v>
      </c>
      <c r="AO93" s="28">
        <f>IFERROR((F93+T93)/AB93,"NA")</f>
        <v>0.5</v>
      </c>
      <c r="AP93" s="28">
        <f>IFERROR(T93/AB93,"NA")</f>
        <v>0</v>
      </c>
      <c r="AQ93" s="28">
        <f>IFERROR(AH93-AF93,"NA")</f>
        <v>0</v>
      </c>
      <c r="AR93" s="30">
        <f>(V93+F93+G93)/X93</f>
        <v>0.5</v>
      </c>
    </row>
    <row r="94" spans="1:49" hidden="1" x14ac:dyDescent="0.2">
      <c r="A94" s="27" t="s">
        <v>125</v>
      </c>
      <c r="I94" s="21">
        <v>2</v>
      </c>
      <c r="T94" s="21">
        <f t="shared" si="138"/>
        <v>0</v>
      </c>
      <c r="U94" s="21">
        <f t="shared" si="139"/>
        <v>0</v>
      </c>
      <c r="V94" s="21">
        <f t="shared" ref="V94:V103" si="144">T94+I94+J94</f>
        <v>2</v>
      </c>
      <c r="W94" s="21">
        <f t="shared" ref="W94:W103" si="145">B94+C94+D94+E94+F94+K94+O94+P94+Q94</f>
        <v>0</v>
      </c>
      <c r="X94" s="21">
        <f t="shared" ref="X94:X103" si="146">B94+C94+D94+E94+F94+G94+H94+I94+J94+K94+O94+P94+Q94</f>
        <v>2</v>
      </c>
      <c r="Y94" s="21">
        <f t="shared" si="140"/>
        <v>0</v>
      </c>
      <c r="Z94" s="21">
        <f t="shared" si="140"/>
        <v>0</v>
      </c>
      <c r="AA94" s="21">
        <f t="shared" ref="AA94:AA103" si="147">Q94+N94</f>
        <v>0</v>
      </c>
      <c r="AB94" s="21">
        <f t="shared" ref="AB94:AB103" si="148">T94+H94+F94+O94+P94+Q94</f>
        <v>0</v>
      </c>
      <c r="AC94" s="29"/>
      <c r="AD94" s="29"/>
      <c r="AE94" s="29"/>
      <c r="AF94" s="28" t="str">
        <f t="shared" si="141"/>
        <v>NA</v>
      </c>
      <c r="AG94" s="28">
        <f t="shared" si="142"/>
        <v>1</v>
      </c>
      <c r="AH94" s="28" t="str">
        <f t="shared" si="143"/>
        <v>NA</v>
      </c>
      <c r="AI94" s="28" t="str">
        <f t="shared" ref="AI94:AI104" si="149">IFERROR(AG94+AH94,"NA")</f>
        <v>NA</v>
      </c>
      <c r="AJ94" s="29">
        <f t="shared" ref="AJ94:AJ104" si="150">IFERROR(K94/X94,"NA")</f>
        <v>0</v>
      </c>
      <c r="AK94" s="29">
        <f t="shared" ref="AK94:AK104" si="151">IFERROR((I94+J94)/X94,"NA")</f>
        <v>1</v>
      </c>
      <c r="AL94" s="29">
        <f t="shared" ref="AL94:AL104" si="152">IFERROR(AB94/X94,"NA")</f>
        <v>0</v>
      </c>
      <c r="AM94" s="28" t="str">
        <f t="shared" ref="AM94:AM103" si="153">IFERROR((H94+O94+P94)/AB94,"NA")</f>
        <v>NA</v>
      </c>
      <c r="AN94" s="28" t="str">
        <f t="shared" ref="AN94:AN103" si="154">IFERROR((H94+O94+P94+R94+S94)/AB94,"NA")</f>
        <v>NA</v>
      </c>
      <c r="AO94" s="28" t="str">
        <f t="shared" ref="AO94:AO104" si="155">IFERROR((F94+T94)/AB94,"NA")</f>
        <v>NA</v>
      </c>
      <c r="AP94" s="28" t="str">
        <f t="shared" ref="AP94:AP104" si="156">IFERROR(T94/AB94,"NA")</f>
        <v>NA</v>
      </c>
      <c r="AQ94" s="28" t="str">
        <f t="shared" ref="AQ94:AQ104" si="157">IFERROR(AH94-AF94,"NA")</f>
        <v>NA</v>
      </c>
      <c r="AR94" s="30">
        <f t="shared" ref="AR94:AR104" si="158">(V94+F94+G94)/X94</f>
        <v>1</v>
      </c>
    </row>
    <row r="95" spans="1:49" hidden="1" x14ac:dyDescent="0.2">
      <c r="A95" s="27" t="s">
        <v>77</v>
      </c>
      <c r="F95" s="21">
        <v>1</v>
      </c>
      <c r="K95" s="21">
        <v>1</v>
      </c>
      <c r="R95" s="21">
        <v>1</v>
      </c>
      <c r="T95" s="21">
        <f t="shared" si="138"/>
        <v>0</v>
      </c>
      <c r="U95" s="21">
        <f t="shared" si="139"/>
        <v>0</v>
      </c>
      <c r="V95" s="21">
        <f t="shared" si="144"/>
        <v>0</v>
      </c>
      <c r="W95" s="21">
        <f t="shared" si="145"/>
        <v>2</v>
      </c>
      <c r="X95" s="21">
        <f t="shared" si="146"/>
        <v>2</v>
      </c>
      <c r="Y95" s="21">
        <f t="shared" si="140"/>
        <v>1</v>
      </c>
      <c r="Z95" s="21">
        <f t="shared" si="140"/>
        <v>0</v>
      </c>
      <c r="AA95" s="21">
        <f t="shared" si="147"/>
        <v>0</v>
      </c>
      <c r="AB95" s="21">
        <f t="shared" si="148"/>
        <v>1</v>
      </c>
      <c r="AC95" s="29"/>
      <c r="AD95" s="29"/>
      <c r="AE95" s="29"/>
      <c r="AF95" s="28">
        <f t="shared" si="141"/>
        <v>0</v>
      </c>
      <c r="AG95" s="28">
        <f t="shared" si="142"/>
        <v>0</v>
      </c>
      <c r="AH95" s="28">
        <f t="shared" si="143"/>
        <v>0</v>
      </c>
      <c r="AI95" s="28">
        <f t="shared" si="149"/>
        <v>0</v>
      </c>
      <c r="AJ95" s="29">
        <f t="shared" si="150"/>
        <v>0.5</v>
      </c>
      <c r="AK95" s="29">
        <f t="shared" si="151"/>
        <v>0</v>
      </c>
      <c r="AL95" s="29">
        <f t="shared" si="152"/>
        <v>0.5</v>
      </c>
      <c r="AM95" s="28">
        <f t="shared" si="153"/>
        <v>0</v>
      </c>
      <c r="AN95" s="28">
        <f t="shared" si="154"/>
        <v>1</v>
      </c>
      <c r="AO95" s="28">
        <f t="shared" si="155"/>
        <v>1</v>
      </c>
      <c r="AP95" s="28">
        <f t="shared" si="156"/>
        <v>0</v>
      </c>
      <c r="AQ95" s="28">
        <f t="shared" si="157"/>
        <v>0</v>
      </c>
      <c r="AR95" s="30">
        <f t="shared" si="158"/>
        <v>0.5</v>
      </c>
    </row>
    <row r="96" spans="1:49" hidden="1" x14ac:dyDescent="0.2">
      <c r="A96" s="27" t="s">
        <v>68</v>
      </c>
      <c r="I96" s="21">
        <v>1</v>
      </c>
      <c r="K96" s="21">
        <v>1</v>
      </c>
      <c r="T96" s="21">
        <f t="shared" si="138"/>
        <v>0</v>
      </c>
      <c r="U96" s="21">
        <f t="shared" si="139"/>
        <v>0</v>
      </c>
      <c r="V96" s="21">
        <f t="shared" si="144"/>
        <v>1</v>
      </c>
      <c r="W96" s="21">
        <f t="shared" si="145"/>
        <v>1</v>
      </c>
      <c r="X96" s="21">
        <f t="shared" si="146"/>
        <v>2</v>
      </c>
      <c r="Y96" s="21">
        <f t="shared" si="140"/>
        <v>0</v>
      </c>
      <c r="Z96" s="21">
        <f t="shared" si="140"/>
        <v>0</v>
      </c>
      <c r="AA96" s="21">
        <f t="shared" si="147"/>
        <v>0</v>
      </c>
      <c r="AB96" s="21">
        <f t="shared" si="148"/>
        <v>0</v>
      </c>
      <c r="AC96" s="29"/>
      <c r="AD96" s="29"/>
      <c r="AE96" s="29"/>
      <c r="AF96" s="28">
        <f t="shared" si="141"/>
        <v>0</v>
      </c>
      <c r="AG96" s="28">
        <f t="shared" si="142"/>
        <v>0.5</v>
      </c>
      <c r="AH96" s="28">
        <f t="shared" si="143"/>
        <v>0</v>
      </c>
      <c r="AI96" s="28">
        <f t="shared" si="149"/>
        <v>0.5</v>
      </c>
      <c r="AJ96" s="29">
        <f t="shared" si="150"/>
        <v>0.5</v>
      </c>
      <c r="AK96" s="29">
        <f t="shared" si="151"/>
        <v>0.5</v>
      </c>
      <c r="AL96" s="29">
        <f t="shared" si="152"/>
        <v>0</v>
      </c>
      <c r="AM96" s="28" t="str">
        <f t="shared" si="153"/>
        <v>NA</v>
      </c>
      <c r="AN96" s="28" t="str">
        <f t="shared" si="154"/>
        <v>NA</v>
      </c>
      <c r="AO96" s="28" t="str">
        <f t="shared" si="155"/>
        <v>NA</v>
      </c>
      <c r="AP96" s="28" t="str">
        <f t="shared" si="156"/>
        <v>NA</v>
      </c>
      <c r="AQ96" s="28">
        <f t="shared" si="157"/>
        <v>0</v>
      </c>
      <c r="AR96" s="30">
        <f t="shared" si="158"/>
        <v>0.5</v>
      </c>
    </row>
    <row r="97" spans="1:49" hidden="1" x14ac:dyDescent="0.2">
      <c r="A97" s="27" t="s">
        <v>123</v>
      </c>
      <c r="K97" s="21">
        <v>2</v>
      </c>
      <c r="T97" s="21">
        <f t="shared" si="138"/>
        <v>0</v>
      </c>
      <c r="U97" s="21">
        <f t="shared" si="139"/>
        <v>0</v>
      </c>
      <c r="V97" s="21">
        <f t="shared" si="144"/>
        <v>0</v>
      </c>
      <c r="W97" s="21">
        <f t="shared" si="145"/>
        <v>2</v>
      </c>
      <c r="X97" s="21">
        <f t="shared" si="146"/>
        <v>2</v>
      </c>
      <c r="Y97" s="21">
        <f t="shared" si="140"/>
        <v>0</v>
      </c>
      <c r="Z97" s="21">
        <f t="shared" si="140"/>
        <v>0</v>
      </c>
      <c r="AA97" s="21">
        <f t="shared" si="147"/>
        <v>0</v>
      </c>
      <c r="AB97" s="21">
        <f t="shared" si="148"/>
        <v>0</v>
      </c>
      <c r="AC97" s="29"/>
      <c r="AD97" s="29"/>
      <c r="AE97" s="29"/>
      <c r="AF97" s="28">
        <f t="shared" si="141"/>
        <v>0</v>
      </c>
      <c r="AG97" s="28">
        <f t="shared" si="142"/>
        <v>0</v>
      </c>
      <c r="AH97" s="28">
        <f t="shared" si="143"/>
        <v>0</v>
      </c>
      <c r="AI97" s="28">
        <f t="shared" si="149"/>
        <v>0</v>
      </c>
      <c r="AJ97" s="29">
        <f t="shared" si="150"/>
        <v>1</v>
      </c>
      <c r="AK97" s="29">
        <f t="shared" si="151"/>
        <v>0</v>
      </c>
      <c r="AL97" s="29">
        <f t="shared" si="152"/>
        <v>0</v>
      </c>
      <c r="AM97" s="28" t="str">
        <f t="shared" si="153"/>
        <v>NA</v>
      </c>
      <c r="AN97" s="28" t="str">
        <f t="shared" si="154"/>
        <v>NA</v>
      </c>
      <c r="AO97" s="28" t="str">
        <f t="shared" si="155"/>
        <v>NA</v>
      </c>
      <c r="AP97" s="28" t="str">
        <f t="shared" si="156"/>
        <v>NA</v>
      </c>
      <c r="AQ97" s="28">
        <f t="shared" si="157"/>
        <v>0</v>
      </c>
      <c r="AR97" s="30">
        <f t="shared" si="158"/>
        <v>0</v>
      </c>
    </row>
    <row r="98" spans="1:49" hidden="1" x14ac:dyDescent="0.2">
      <c r="A98" s="27" t="s">
        <v>0</v>
      </c>
      <c r="F98" s="21">
        <v>1</v>
      </c>
      <c r="P98" s="21">
        <v>1</v>
      </c>
      <c r="S98" s="21">
        <v>1</v>
      </c>
      <c r="T98" s="21">
        <f t="shared" si="138"/>
        <v>0</v>
      </c>
      <c r="U98" s="21">
        <f t="shared" si="139"/>
        <v>0</v>
      </c>
      <c r="V98" s="21">
        <f t="shared" si="144"/>
        <v>0</v>
      </c>
      <c r="W98" s="21">
        <f t="shared" si="145"/>
        <v>2</v>
      </c>
      <c r="X98" s="21">
        <f t="shared" si="146"/>
        <v>2</v>
      </c>
      <c r="Y98" s="21">
        <f t="shared" si="140"/>
        <v>0</v>
      </c>
      <c r="Z98" s="21">
        <f t="shared" si="140"/>
        <v>2</v>
      </c>
      <c r="AA98" s="21">
        <f t="shared" si="147"/>
        <v>0</v>
      </c>
      <c r="AB98" s="21">
        <f t="shared" si="148"/>
        <v>2</v>
      </c>
      <c r="AC98" s="29"/>
      <c r="AD98" s="29"/>
      <c r="AE98" s="29"/>
      <c r="AF98" s="28">
        <f t="shared" si="141"/>
        <v>0</v>
      </c>
      <c r="AG98" s="28">
        <f t="shared" si="142"/>
        <v>0</v>
      </c>
      <c r="AH98" s="28">
        <f t="shared" si="143"/>
        <v>0</v>
      </c>
      <c r="AI98" s="28">
        <f t="shared" si="149"/>
        <v>0</v>
      </c>
      <c r="AJ98" s="29">
        <f t="shared" si="150"/>
        <v>0</v>
      </c>
      <c r="AK98" s="29">
        <f t="shared" si="151"/>
        <v>0</v>
      </c>
      <c r="AL98" s="29">
        <f t="shared" si="152"/>
        <v>1</v>
      </c>
      <c r="AM98" s="28">
        <f t="shared" si="153"/>
        <v>0.5</v>
      </c>
      <c r="AN98" s="28">
        <f t="shared" si="154"/>
        <v>1</v>
      </c>
      <c r="AO98" s="28">
        <f t="shared" si="155"/>
        <v>0.5</v>
      </c>
      <c r="AP98" s="28">
        <f t="shared" si="156"/>
        <v>0</v>
      </c>
      <c r="AQ98" s="28">
        <f t="shared" si="157"/>
        <v>0</v>
      </c>
      <c r="AR98" s="30">
        <f t="shared" si="158"/>
        <v>0.5</v>
      </c>
    </row>
    <row r="99" spans="1:49" hidden="1" x14ac:dyDescent="0.2">
      <c r="A99" s="27" t="s">
        <v>126</v>
      </c>
      <c r="P99" s="21">
        <v>1</v>
      </c>
      <c r="T99" s="21">
        <f t="shared" si="138"/>
        <v>0</v>
      </c>
      <c r="U99" s="21">
        <f t="shared" si="139"/>
        <v>0</v>
      </c>
      <c r="V99" s="21">
        <f t="shared" si="144"/>
        <v>0</v>
      </c>
      <c r="W99" s="21">
        <f t="shared" si="145"/>
        <v>1</v>
      </c>
      <c r="X99" s="21">
        <f t="shared" si="146"/>
        <v>1</v>
      </c>
      <c r="Y99" s="21">
        <f t="shared" si="140"/>
        <v>0</v>
      </c>
      <c r="Z99" s="21">
        <f t="shared" si="140"/>
        <v>1</v>
      </c>
      <c r="AA99" s="21">
        <f t="shared" si="147"/>
        <v>0</v>
      </c>
      <c r="AB99" s="21">
        <f t="shared" si="148"/>
        <v>1</v>
      </c>
      <c r="AC99" s="29"/>
      <c r="AD99" s="29"/>
      <c r="AE99" s="29"/>
      <c r="AF99" s="28">
        <f t="shared" si="141"/>
        <v>0</v>
      </c>
      <c r="AG99" s="28">
        <f t="shared" si="142"/>
        <v>0</v>
      </c>
      <c r="AH99" s="28">
        <f t="shared" si="143"/>
        <v>0</v>
      </c>
      <c r="AI99" s="28">
        <f t="shared" si="149"/>
        <v>0</v>
      </c>
      <c r="AJ99" s="29">
        <f t="shared" si="150"/>
        <v>0</v>
      </c>
      <c r="AK99" s="29">
        <f t="shared" si="151"/>
        <v>0</v>
      </c>
      <c r="AL99" s="29">
        <f t="shared" si="152"/>
        <v>1</v>
      </c>
      <c r="AM99" s="28">
        <f t="shared" si="153"/>
        <v>1</v>
      </c>
      <c r="AN99" s="28">
        <f t="shared" si="154"/>
        <v>1</v>
      </c>
      <c r="AO99" s="28">
        <f t="shared" si="155"/>
        <v>0</v>
      </c>
      <c r="AP99" s="28">
        <f t="shared" si="156"/>
        <v>0</v>
      </c>
      <c r="AQ99" s="28">
        <f t="shared" si="157"/>
        <v>0</v>
      </c>
      <c r="AR99" s="30">
        <f t="shared" si="158"/>
        <v>0</v>
      </c>
    </row>
    <row r="100" spans="1:49" hidden="1" x14ac:dyDescent="0.2">
      <c r="A100" s="27" t="s">
        <v>65</v>
      </c>
      <c r="K100" s="21">
        <v>1</v>
      </c>
      <c r="O100" s="21">
        <v>1</v>
      </c>
      <c r="T100" s="21">
        <f t="shared" si="138"/>
        <v>0</v>
      </c>
      <c r="U100" s="21">
        <f t="shared" si="139"/>
        <v>0</v>
      </c>
      <c r="V100" s="21">
        <f t="shared" si="144"/>
        <v>0</v>
      </c>
      <c r="W100" s="21">
        <f t="shared" si="145"/>
        <v>2</v>
      </c>
      <c r="X100" s="21">
        <f t="shared" si="146"/>
        <v>2</v>
      </c>
      <c r="Y100" s="21">
        <f t="shared" si="140"/>
        <v>1</v>
      </c>
      <c r="Z100" s="21">
        <f t="shared" si="140"/>
        <v>0</v>
      </c>
      <c r="AA100" s="21">
        <f t="shared" si="147"/>
        <v>0</v>
      </c>
      <c r="AB100" s="21">
        <f t="shared" si="148"/>
        <v>1</v>
      </c>
      <c r="AC100" s="29"/>
      <c r="AD100" s="29"/>
      <c r="AE100" s="29"/>
      <c r="AF100" s="28">
        <f t="shared" si="141"/>
        <v>0</v>
      </c>
      <c r="AG100" s="28">
        <f t="shared" si="142"/>
        <v>0</v>
      </c>
      <c r="AH100" s="28">
        <f t="shared" si="143"/>
        <v>0</v>
      </c>
      <c r="AI100" s="28">
        <f t="shared" si="149"/>
        <v>0</v>
      </c>
      <c r="AJ100" s="29">
        <f t="shared" si="150"/>
        <v>0.5</v>
      </c>
      <c r="AK100" s="29">
        <f t="shared" si="151"/>
        <v>0</v>
      </c>
      <c r="AL100" s="29">
        <f t="shared" si="152"/>
        <v>0.5</v>
      </c>
      <c r="AM100" s="28">
        <f t="shared" si="153"/>
        <v>1</v>
      </c>
      <c r="AN100" s="28">
        <f t="shared" si="154"/>
        <v>1</v>
      </c>
      <c r="AO100" s="28">
        <f t="shared" si="155"/>
        <v>0</v>
      </c>
      <c r="AP100" s="28">
        <f t="shared" si="156"/>
        <v>0</v>
      </c>
      <c r="AQ100" s="28">
        <f t="shared" si="157"/>
        <v>0</v>
      </c>
      <c r="AR100" s="30">
        <f t="shared" si="158"/>
        <v>0</v>
      </c>
    </row>
    <row r="101" spans="1:49" hidden="1" x14ac:dyDescent="0.2">
      <c r="A101" s="27" t="s">
        <v>127</v>
      </c>
      <c r="K101" s="21">
        <v>1</v>
      </c>
      <c r="Q101" s="21">
        <v>1</v>
      </c>
      <c r="T101" s="21">
        <f t="shared" si="138"/>
        <v>0</v>
      </c>
      <c r="U101" s="21">
        <f t="shared" si="139"/>
        <v>0</v>
      </c>
      <c r="V101" s="21">
        <f t="shared" si="144"/>
        <v>0</v>
      </c>
      <c r="W101" s="21">
        <f t="shared" si="145"/>
        <v>2</v>
      </c>
      <c r="X101" s="21">
        <f t="shared" si="146"/>
        <v>2</v>
      </c>
      <c r="Y101" s="21">
        <f t="shared" si="140"/>
        <v>0</v>
      </c>
      <c r="Z101" s="21">
        <f t="shared" si="140"/>
        <v>0</v>
      </c>
      <c r="AA101" s="21">
        <f t="shared" si="147"/>
        <v>1</v>
      </c>
      <c r="AB101" s="21">
        <f t="shared" si="148"/>
        <v>1</v>
      </c>
      <c r="AC101" s="29"/>
      <c r="AD101" s="29"/>
      <c r="AE101" s="29"/>
      <c r="AF101" s="28">
        <f t="shared" si="141"/>
        <v>0</v>
      </c>
      <c r="AG101" s="28">
        <f t="shared" si="142"/>
        <v>0</v>
      </c>
      <c r="AH101" s="28">
        <f t="shared" si="143"/>
        <v>0</v>
      </c>
      <c r="AI101" s="28">
        <f t="shared" si="149"/>
        <v>0</v>
      </c>
      <c r="AJ101" s="29">
        <f t="shared" si="150"/>
        <v>0.5</v>
      </c>
      <c r="AK101" s="29">
        <f t="shared" si="151"/>
        <v>0</v>
      </c>
      <c r="AL101" s="29">
        <f t="shared" si="152"/>
        <v>0.5</v>
      </c>
      <c r="AM101" s="28">
        <f t="shared" si="153"/>
        <v>0</v>
      </c>
      <c r="AN101" s="28">
        <f t="shared" si="154"/>
        <v>0</v>
      </c>
      <c r="AO101" s="28">
        <f t="shared" si="155"/>
        <v>0</v>
      </c>
      <c r="AP101" s="28">
        <f t="shared" si="156"/>
        <v>0</v>
      </c>
      <c r="AQ101" s="28">
        <f t="shared" si="157"/>
        <v>0</v>
      </c>
      <c r="AR101" s="30">
        <f t="shared" si="158"/>
        <v>0</v>
      </c>
    </row>
    <row r="102" spans="1:49" hidden="1" x14ac:dyDescent="0.2">
      <c r="A102" s="27" t="s">
        <v>128</v>
      </c>
      <c r="F102" s="21">
        <v>1</v>
      </c>
      <c r="R102" s="21">
        <v>1</v>
      </c>
      <c r="T102" s="21">
        <f>B102+C102+D102+E102</f>
        <v>0</v>
      </c>
      <c r="U102" s="21">
        <f>B102+2*C102+3*D102+4*E102</f>
        <v>0</v>
      </c>
      <c r="V102" s="21">
        <f>T102+I102+J102</f>
        <v>0</v>
      </c>
      <c r="W102" s="21">
        <f>B102+C102+D102+E102+F102+K102+O102+P102+Q102</f>
        <v>1</v>
      </c>
      <c r="X102" s="21">
        <f>B102+C102+D102+E102+F102+G102+H102+I102+J102+K102+O102+P102+Q102</f>
        <v>1</v>
      </c>
      <c r="Y102" s="21">
        <f>L102+O102+R102</f>
        <v>1</v>
      </c>
      <c r="Z102" s="21">
        <f>M102+P102+S102</f>
        <v>0</v>
      </c>
      <c r="AA102" s="21">
        <f>Q102+N102</f>
        <v>0</v>
      </c>
      <c r="AB102" s="21">
        <f>T102+H102+F102+O102+P102+Q102</f>
        <v>1</v>
      </c>
      <c r="AC102" s="29"/>
      <c r="AD102" s="29"/>
      <c r="AE102" s="29"/>
      <c r="AF102" s="28">
        <f>IF(W102=0,"NA",T102/W102)</f>
        <v>0</v>
      </c>
      <c r="AG102" s="28">
        <f>IF(X102=0,"NA",(T102+I102+J102)/X102)</f>
        <v>0</v>
      </c>
      <c r="AH102" s="28">
        <f>IFERROR(U102/W102,"NA")</f>
        <v>0</v>
      </c>
      <c r="AI102" s="28">
        <f>IFERROR(AG102+AH102,"NA")</f>
        <v>0</v>
      </c>
      <c r="AJ102" s="29">
        <f>IFERROR(K102/X102,"NA")</f>
        <v>0</v>
      </c>
      <c r="AK102" s="29">
        <f>IFERROR((I102+J102)/X102,"NA")</f>
        <v>0</v>
      </c>
      <c r="AL102" s="29">
        <f>IFERROR(AB102/X102,"NA")</f>
        <v>1</v>
      </c>
      <c r="AM102" s="28">
        <f>IFERROR((H102+O102+P102)/AB102,"NA")</f>
        <v>0</v>
      </c>
      <c r="AN102" s="28">
        <f>IFERROR((H102+O102+P102+R102+S102)/AB102,"NA")</f>
        <v>1</v>
      </c>
      <c r="AO102" s="28">
        <f>IFERROR((F102+T102)/AB102,"NA")</f>
        <v>1</v>
      </c>
      <c r="AP102" s="28">
        <f>IFERROR(T102/AB102,"NA")</f>
        <v>0</v>
      </c>
      <c r="AQ102" s="28">
        <f>IFERROR(AH102-AF102,"NA")</f>
        <v>0</v>
      </c>
      <c r="AR102" s="30">
        <f>(V102+F102+G102)/X102</f>
        <v>1</v>
      </c>
    </row>
    <row r="103" spans="1:49" hidden="1" x14ac:dyDescent="0.2">
      <c r="A103" s="27" t="s">
        <v>3</v>
      </c>
      <c r="P103" s="21">
        <v>1</v>
      </c>
      <c r="T103" s="21">
        <f t="shared" si="138"/>
        <v>0</v>
      </c>
      <c r="U103" s="21">
        <f t="shared" si="139"/>
        <v>0</v>
      </c>
      <c r="V103" s="21">
        <f t="shared" si="144"/>
        <v>0</v>
      </c>
      <c r="W103" s="21">
        <f t="shared" si="145"/>
        <v>1</v>
      </c>
      <c r="X103" s="21">
        <f t="shared" si="146"/>
        <v>1</v>
      </c>
      <c r="Y103" s="21">
        <f t="shared" si="140"/>
        <v>0</v>
      </c>
      <c r="Z103" s="21">
        <f t="shared" si="140"/>
        <v>1</v>
      </c>
      <c r="AA103" s="21">
        <f t="shared" si="147"/>
        <v>0</v>
      </c>
      <c r="AB103" s="21">
        <f t="shared" si="148"/>
        <v>1</v>
      </c>
      <c r="AC103" s="29"/>
      <c r="AD103" s="29"/>
      <c r="AE103" s="29"/>
      <c r="AF103" s="28">
        <f t="shared" si="141"/>
        <v>0</v>
      </c>
      <c r="AG103" s="28">
        <f t="shared" si="142"/>
        <v>0</v>
      </c>
      <c r="AH103" s="28">
        <f t="shared" si="143"/>
        <v>0</v>
      </c>
      <c r="AI103" s="28">
        <f t="shared" si="149"/>
        <v>0</v>
      </c>
      <c r="AJ103" s="29">
        <f t="shared" si="150"/>
        <v>0</v>
      </c>
      <c r="AK103" s="29">
        <f t="shared" si="151"/>
        <v>0</v>
      </c>
      <c r="AL103" s="29">
        <f t="shared" si="152"/>
        <v>1</v>
      </c>
      <c r="AM103" s="28">
        <f t="shared" si="153"/>
        <v>1</v>
      </c>
      <c r="AN103" s="28">
        <f t="shared" si="154"/>
        <v>1</v>
      </c>
      <c r="AO103" s="28">
        <f t="shared" si="155"/>
        <v>0</v>
      </c>
      <c r="AP103" s="28">
        <f t="shared" si="156"/>
        <v>0</v>
      </c>
      <c r="AQ103" s="28">
        <f t="shared" si="157"/>
        <v>0</v>
      </c>
      <c r="AR103" s="30">
        <f t="shared" si="158"/>
        <v>0</v>
      </c>
    </row>
    <row r="104" spans="1:49" s="20" customFormat="1" hidden="1" x14ac:dyDescent="0.2">
      <c r="A104" s="31" t="s">
        <v>32</v>
      </c>
      <c r="B104" s="32">
        <f>SUM(B93:B103)</f>
        <v>0</v>
      </c>
      <c r="C104" s="32">
        <f t="shared" ref="C104:X104" si="159">SUM(C93:C103)</f>
        <v>0</v>
      </c>
      <c r="D104" s="32">
        <f t="shared" si="159"/>
        <v>0</v>
      </c>
      <c r="E104" s="32">
        <f t="shared" si="159"/>
        <v>0</v>
      </c>
      <c r="F104" s="32">
        <f t="shared" si="159"/>
        <v>4</v>
      </c>
      <c r="G104" s="32">
        <f t="shared" si="159"/>
        <v>0</v>
      </c>
      <c r="H104" s="32">
        <f t="shared" si="159"/>
        <v>0</v>
      </c>
      <c r="I104" s="32">
        <f t="shared" si="159"/>
        <v>3</v>
      </c>
      <c r="J104" s="32">
        <f t="shared" si="159"/>
        <v>0</v>
      </c>
      <c r="K104" s="32">
        <f t="shared" si="159"/>
        <v>6</v>
      </c>
      <c r="L104" s="32">
        <f t="shared" si="159"/>
        <v>0</v>
      </c>
      <c r="M104" s="32">
        <f t="shared" si="159"/>
        <v>0</v>
      </c>
      <c r="N104" s="32">
        <f t="shared" si="159"/>
        <v>0</v>
      </c>
      <c r="O104" s="32">
        <f t="shared" si="159"/>
        <v>1</v>
      </c>
      <c r="P104" s="32">
        <f t="shared" si="159"/>
        <v>4</v>
      </c>
      <c r="Q104" s="32">
        <f t="shared" si="159"/>
        <v>1</v>
      </c>
      <c r="R104" s="32">
        <f t="shared" si="159"/>
        <v>2</v>
      </c>
      <c r="S104" s="32">
        <f t="shared" si="159"/>
        <v>2</v>
      </c>
      <c r="T104" s="32">
        <f t="shared" si="159"/>
        <v>0</v>
      </c>
      <c r="U104" s="32">
        <f t="shared" si="159"/>
        <v>0</v>
      </c>
      <c r="V104" s="32">
        <f t="shared" si="159"/>
        <v>3</v>
      </c>
      <c r="W104" s="32">
        <f t="shared" si="159"/>
        <v>16</v>
      </c>
      <c r="X104" s="32">
        <f t="shared" si="159"/>
        <v>19</v>
      </c>
      <c r="Y104" s="32">
        <f>SUM(Y93:Y103)</f>
        <v>3</v>
      </c>
      <c r="Z104" s="32">
        <f>SUM(Z93:Z103)</f>
        <v>6</v>
      </c>
      <c r="AA104" s="32">
        <f>SUM(AA93:AA103)</f>
        <v>1</v>
      </c>
      <c r="AB104" s="32">
        <f>SUM(AB93:AB103)</f>
        <v>10</v>
      </c>
      <c r="AC104" s="34"/>
      <c r="AD104" s="34"/>
      <c r="AE104" s="34"/>
      <c r="AF104" s="33">
        <f t="shared" si="141"/>
        <v>0</v>
      </c>
      <c r="AG104" s="33">
        <f t="shared" si="142"/>
        <v>0.15789473684210525</v>
      </c>
      <c r="AH104" s="33">
        <f t="shared" si="143"/>
        <v>0</v>
      </c>
      <c r="AI104" s="33">
        <f t="shared" si="149"/>
        <v>0.15789473684210525</v>
      </c>
      <c r="AJ104" s="34">
        <f t="shared" si="150"/>
        <v>0.31578947368421051</v>
      </c>
      <c r="AK104" s="34">
        <f t="shared" si="151"/>
        <v>0.15789473684210525</v>
      </c>
      <c r="AL104" s="34">
        <f t="shared" si="152"/>
        <v>0.52631578947368418</v>
      </c>
      <c r="AM104" s="33">
        <f>IFERROR((H104+O104+P104)/AB104,"NA")</f>
        <v>0.5</v>
      </c>
      <c r="AN104" s="33">
        <f>IFERROR((H104+O104+P104+R104+S104)/AB104,"NA")</f>
        <v>0.9</v>
      </c>
      <c r="AO104" s="33">
        <f t="shared" si="155"/>
        <v>0.4</v>
      </c>
      <c r="AP104" s="33">
        <f t="shared" si="156"/>
        <v>0</v>
      </c>
      <c r="AQ104" s="33">
        <f t="shared" si="157"/>
        <v>0</v>
      </c>
      <c r="AR104" s="35">
        <f t="shared" si="158"/>
        <v>0.36842105263157893</v>
      </c>
      <c r="AU104" s="37"/>
      <c r="AV104" s="37"/>
      <c r="AW104" s="37"/>
    </row>
    <row r="105" spans="1:49" hidden="1" x14ac:dyDescent="0.2"/>
    <row r="106" spans="1:49" hidden="1" x14ac:dyDescent="0.2">
      <c r="A106" s="20" t="s">
        <v>137</v>
      </c>
    </row>
    <row r="107" spans="1:49" hidden="1" x14ac:dyDescent="0.2">
      <c r="A107" s="23"/>
      <c r="B107" s="24" t="s">
        <v>5</v>
      </c>
      <c r="C107" s="24" t="s">
        <v>6</v>
      </c>
      <c r="D107" s="24" t="s">
        <v>7</v>
      </c>
      <c r="E107" s="24" t="s">
        <v>8</v>
      </c>
      <c r="F107" s="24" t="s">
        <v>18</v>
      </c>
      <c r="G107" s="24" t="s">
        <v>19</v>
      </c>
      <c r="H107" s="24" t="s">
        <v>9</v>
      </c>
      <c r="I107" s="24" t="s">
        <v>10</v>
      </c>
      <c r="J107" s="24" t="s">
        <v>11</v>
      </c>
      <c r="K107" s="24" t="s">
        <v>12</v>
      </c>
      <c r="L107" s="24" t="s">
        <v>20</v>
      </c>
      <c r="M107" s="24" t="s">
        <v>21</v>
      </c>
      <c r="N107" s="24" t="s">
        <v>74</v>
      </c>
      <c r="O107" s="24" t="s">
        <v>22</v>
      </c>
      <c r="P107" s="24" t="s">
        <v>23</v>
      </c>
      <c r="Q107" s="24" t="s">
        <v>75</v>
      </c>
      <c r="R107" s="24" t="s">
        <v>27</v>
      </c>
      <c r="S107" s="24" t="s">
        <v>28</v>
      </c>
      <c r="T107" s="24" t="s">
        <v>29</v>
      </c>
      <c r="U107" s="24" t="s">
        <v>30</v>
      </c>
      <c r="V107" s="24" t="s">
        <v>31</v>
      </c>
      <c r="W107" s="24" t="s">
        <v>4</v>
      </c>
      <c r="X107" s="24" t="s">
        <v>13</v>
      </c>
      <c r="Y107" s="24" t="s">
        <v>24</v>
      </c>
      <c r="Z107" s="24" t="s">
        <v>25</v>
      </c>
      <c r="AA107" s="24" t="s">
        <v>76</v>
      </c>
      <c r="AB107" s="24" t="s">
        <v>26</v>
      </c>
      <c r="AC107" s="44"/>
      <c r="AD107" s="44"/>
      <c r="AE107" s="44"/>
      <c r="AF107" s="24" t="s">
        <v>14</v>
      </c>
      <c r="AG107" s="24" t="s">
        <v>15</v>
      </c>
      <c r="AH107" s="24" t="s">
        <v>16</v>
      </c>
      <c r="AI107" s="24" t="s">
        <v>17</v>
      </c>
      <c r="AJ107" s="24" t="s">
        <v>44</v>
      </c>
      <c r="AK107" s="24" t="s">
        <v>43</v>
      </c>
      <c r="AL107" s="24" t="s">
        <v>40</v>
      </c>
      <c r="AM107" s="24" t="s">
        <v>47</v>
      </c>
      <c r="AN107" s="24" t="s">
        <v>48</v>
      </c>
      <c r="AO107" s="24" t="s">
        <v>51</v>
      </c>
      <c r="AP107" s="24" t="s">
        <v>49</v>
      </c>
      <c r="AQ107" s="25" t="s">
        <v>50</v>
      </c>
      <c r="AR107" s="26" t="s">
        <v>60</v>
      </c>
    </row>
    <row r="108" spans="1:49" hidden="1" x14ac:dyDescent="0.2">
      <c r="A108" s="27" t="s">
        <v>124</v>
      </c>
      <c r="C108" s="21">
        <v>1</v>
      </c>
      <c r="F108" s="21">
        <v>1</v>
      </c>
      <c r="N108" s="21">
        <v>1</v>
      </c>
      <c r="O108" s="21">
        <v>1</v>
      </c>
      <c r="R108" s="21">
        <v>1</v>
      </c>
      <c r="T108" s="21">
        <f t="shared" ref="T108:T118" si="160">B108+C108+D108+E108</f>
        <v>1</v>
      </c>
      <c r="U108" s="21">
        <f t="shared" ref="U108:U118" si="161">B108+2*C108+3*D108+4*E108</f>
        <v>2</v>
      </c>
      <c r="V108" s="21">
        <f>T108+I108+J108</f>
        <v>1</v>
      </c>
      <c r="W108" s="21">
        <f>B108+C108+D108+E108+F108+K108+O108+P108+Q108</f>
        <v>3</v>
      </c>
      <c r="X108" s="21">
        <f>B108+C108+D108+E108+F108+G108+H108+I108+J108+K108+O108+P108+Q108</f>
        <v>3</v>
      </c>
      <c r="Y108" s="21">
        <f t="shared" ref="Y108:Z118" si="162">L108+O108+R108</f>
        <v>2</v>
      </c>
      <c r="Z108" s="21">
        <f t="shared" si="162"/>
        <v>0</v>
      </c>
      <c r="AA108" s="21">
        <f>Q108+N108</f>
        <v>1</v>
      </c>
      <c r="AB108" s="21">
        <f>T108+H108+F108+O108+P108+Q108</f>
        <v>3</v>
      </c>
      <c r="AC108" s="29"/>
      <c r="AD108" s="29"/>
      <c r="AE108" s="29"/>
      <c r="AF108" s="28">
        <f t="shared" ref="AF108:AF119" si="163">IF(W108=0,"NA",T108/W108)</f>
        <v>0.33333333333333331</v>
      </c>
      <c r="AG108" s="28">
        <f t="shared" ref="AG108:AG119" si="164">IF(X108=0,"NA",(T108+I108+J108)/X108)</f>
        <v>0.33333333333333331</v>
      </c>
      <c r="AH108" s="28">
        <f t="shared" ref="AH108:AH119" si="165">IFERROR(U108/W108,"NA")</f>
        <v>0.66666666666666663</v>
      </c>
      <c r="AI108" s="28">
        <f>IFERROR(AG108+AH108,"NA")</f>
        <v>1</v>
      </c>
      <c r="AJ108" s="29">
        <f>IFERROR(K108/X108,"NA")</f>
        <v>0</v>
      </c>
      <c r="AK108" s="29">
        <f>IFERROR((I108+J108)/X108,"NA")</f>
        <v>0</v>
      </c>
      <c r="AL108" s="29">
        <f>IFERROR(AB108/X108,"NA")</f>
        <v>1</v>
      </c>
      <c r="AM108" s="28">
        <f>IFERROR((H108+O108+P108)/AB108,"NA")</f>
        <v>0.33333333333333331</v>
      </c>
      <c r="AN108" s="28">
        <f>IFERROR((H108+O108+P108+R108+S108)/AB108,"NA")</f>
        <v>0.66666666666666663</v>
      </c>
      <c r="AO108" s="28">
        <f>IFERROR((F108+T108)/AB108,"NA")</f>
        <v>0.66666666666666663</v>
      </c>
      <c r="AP108" s="28">
        <f>IFERROR(T108/AB108,"NA")</f>
        <v>0.33333333333333331</v>
      </c>
      <c r="AQ108" s="28">
        <f>IFERROR(AH108-AF108,"NA")</f>
        <v>0.33333333333333331</v>
      </c>
      <c r="AR108" s="30">
        <f>(V108+F108+G108)/X108</f>
        <v>0.66666666666666663</v>
      </c>
    </row>
    <row r="109" spans="1:49" hidden="1" x14ac:dyDescent="0.2">
      <c r="A109" s="27" t="s">
        <v>125</v>
      </c>
      <c r="B109" s="21">
        <v>1</v>
      </c>
      <c r="E109" s="21">
        <v>1</v>
      </c>
      <c r="L109" s="21">
        <v>1</v>
      </c>
      <c r="M109" s="21">
        <v>1</v>
      </c>
      <c r="P109" s="21">
        <v>1</v>
      </c>
      <c r="T109" s="21">
        <f t="shared" si="160"/>
        <v>2</v>
      </c>
      <c r="U109" s="21">
        <f t="shared" si="161"/>
        <v>5</v>
      </c>
      <c r="V109" s="21">
        <f t="shared" ref="V109:V118" si="166">T109+I109+J109</f>
        <v>2</v>
      </c>
      <c r="W109" s="21">
        <f t="shared" ref="W109:W118" si="167">B109+C109+D109+E109+F109+K109+O109+P109+Q109</f>
        <v>3</v>
      </c>
      <c r="X109" s="21">
        <f t="shared" ref="X109:X118" si="168">B109+C109+D109+E109+F109+G109+H109+I109+J109+K109+O109+P109+Q109</f>
        <v>3</v>
      </c>
      <c r="Y109" s="21">
        <f t="shared" si="162"/>
        <v>1</v>
      </c>
      <c r="Z109" s="21">
        <f t="shared" si="162"/>
        <v>2</v>
      </c>
      <c r="AA109" s="21">
        <f t="shared" ref="AA109:AA118" si="169">Q109+N109</f>
        <v>0</v>
      </c>
      <c r="AB109" s="21">
        <f t="shared" ref="AB109:AB118" si="170">T109+H109+F109+O109+P109+Q109</f>
        <v>3</v>
      </c>
      <c r="AC109" s="29"/>
      <c r="AD109" s="29"/>
      <c r="AE109" s="29"/>
      <c r="AF109" s="28">
        <f t="shared" si="163"/>
        <v>0.66666666666666663</v>
      </c>
      <c r="AG109" s="28">
        <f t="shared" si="164"/>
        <v>0.66666666666666663</v>
      </c>
      <c r="AH109" s="28">
        <f t="shared" si="165"/>
        <v>1.6666666666666667</v>
      </c>
      <c r="AI109" s="28">
        <f t="shared" ref="AI109:AI119" si="171">IFERROR(AG109+AH109,"NA")</f>
        <v>2.3333333333333335</v>
      </c>
      <c r="AJ109" s="29">
        <f t="shared" ref="AJ109:AJ119" si="172">IFERROR(K109/X109,"NA")</f>
        <v>0</v>
      </c>
      <c r="AK109" s="29">
        <f t="shared" ref="AK109:AK119" si="173">IFERROR((I109+J109)/X109,"NA")</f>
        <v>0</v>
      </c>
      <c r="AL109" s="29">
        <f t="shared" ref="AL109:AL119" si="174">IFERROR(AB109/X109,"NA")</f>
        <v>1</v>
      </c>
      <c r="AM109" s="28">
        <f t="shared" ref="AM109:AM118" si="175">IFERROR((H109+O109+P109)/AB109,"NA")</f>
        <v>0.33333333333333331</v>
      </c>
      <c r="AN109" s="28">
        <f t="shared" ref="AN109:AN118" si="176">IFERROR((H109+O109+P109+R109+S109)/AB109,"NA")</f>
        <v>0.33333333333333331</v>
      </c>
      <c r="AO109" s="28">
        <f t="shared" ref="AO109:AO119" si="177">IFERROR((F109+T109)/AB109,"NA")</f>
        <v>0.66666666666666663</v>
      </c>
      <c r="AP109" s="28">
        <f t="shared" ref="AP109:AP119" si="178">IFERROR(T109/AB109,"NA")</f>
        <v>0.66666666666666663</v>
      </c>
      <c r="AQ109" s="28">
        <f t="shared" ref="AQ109:AQ119" si="179">IFERROR(AH109-AF109,"NA")</f>
        <v>1</v>
      </c>
      <c r="AR109" s="30">
        <f t="shared" ref="AR109:AR119" si="180">(V109+F109+G109)/X109</f>
        <v>0.66666666666666663</v>
      </c>
    </row>
    <row r="110" spans="1:49" hidden="1" x14ac:dyDescent="0.2">
      <c r="A110" s="27" t="s">
        <v>77</v>
      </c>
      <c r="E110" s="21">
        <v>1</v>
      </c>
      <c r="K110" s="21">
        <v>1</v>
      </c>
      <c r="M110" s="21">
        <v>1</v>
      </c>
      <c r="O110" s="21">
        <v>1</v>
      </c>
      <c r="T110" s="21">
        <f t="shared" si="160"/>
        <v>1</v>
      </c>
      <c r="U110" s="21">
        <f t="shared" si="161"/>
        <v>4</v>
      </c>
      <c r="V110" s="21">
        <f t="shared" si="166"/>
        <v>1</v>
      </c>
      <c r="W110" s="21">
        <f t="shared" si="167"/>
        <v>3</v>
      </c>
      <c r="X110" s="21">
        <f t="shared" si="168"/>
        <v>3</v>
      </c>
      <c r="Y110" s="21">
        <f t="shared" si="162"/>
        <v>1</v>
      </c>
      <c r="Z110" s="21">
        <f t="shared" si="162"/>
        <v>1</v>
      </c>
      <c r="AA110" s="21">
        <f t="shared" si="169"/>
        <v>0</v>
      </c>
      <c r="AB110" s="21">
        <f t="shared" si="170"/>
        <v>2</v>
      </c>
      <c r="AC110" s="29"/>
      <c r="AD110" s="29"/>
      <c r="AE110" s="29"/>
      <c r="AF110" s="28">
        <f t="shared" si="163"/>
        <v>0.33333333333333331</v>
      </c>
      <c r="AG110" s="28">
        <f t="shared" si="164"/>
        <v>0.33333333333333331</v>
      </c>
      <c r="AH110" s="28">
        <f t="shared" si="165"/>
        <v>1.3333333333333333</v>
      </c>
      <c r="AI110" s="28">
        <f t="shared" si="171"/>
        <v>1.6666666666666665</v>
      </c>
      <c r="AJ110" s="29">
        <f t="shared" si="172"/>
        <v>0.33333333333333331</v>
      </c>
      <c r="AK110" s="29">
        <f t="shared" si="173"/>
        <v>0</v>
      </c>
      <c r="AL110" s="29">
        <f t="shared" si="174"/>
        <v>0.66666666666666663</v>
      </c>
      <c r="AM110" s="28">
        <f t="shared" si="175"/>
        <v>0.5</v>
      </c>
      <c r="AN110" s="28">
        <f t="shared" si="176"/>
        <v>0.5</v>
      </c>
      <c r="AO110" s="28">
        <f t="shared" si="177"/>
        <v>0.5</v>
      </c>
      <c r="AP110" s="28">
        <f t="shared" si="178"/>
        <v>0.5</v>
      </c>
      <c r="AQ110" s="28">
        <f t="shared" si="179"/>
        <v>1</v>
      </c>
      <c r="AR110" s="30">
        <f t="shared" si="180"/>
        <v>0.33333333333333331</v>
      </c>
    </row>
    <row r="111" spans="1:49" hidden="1" x14ac:dyDescent="0.2">
      <c r="A111" s="27" t="s">
        <v>68</v>
      </c>
      <c r="B111" s="21">
        <v>2</v>
      </c>
      <c r="I111" s="21">
        <v>1</v>
      </c>
      <c r="L111" s="21">
        <v>2</v>
      </c>
      <c r="T111" s="21">
        <f t="shared" si="160"/>
        <v>2</v>
      </c>
      <c r="U111" s="21">
        <f t="shared" si="161"/>
        <v>2</v>
      </c>
      <c r="V111" s="21">
        <f t="shared" si="166"/>
        <v>3</v>
      </c>
      <c r="W111" s="21">
        <f t="shared" si="167"/>
        <v>2</v>
      </c>
      <c r="X111" s="21">
        <f t="shared" si="168"/>
        <v>3</v>
      </c>
      <c r="Y111" s="21">
        <f t="shared" si="162"/>
        <v>2</v>
      </c>
      <c r="Z111" s="21">
        <f t="shared" si="162"/>
        <v>0</v>
      </c>
      <c r="AA111" s="21">
        <f t="shared" si="169"/>
        <v>0</v>
      </c>
      <c r="AB111" s="21">
        <f t="shared" si="170"/>
        <v>2</v>
      </c>
      <c r="AC111" s="29"/>
      <c r="AD111" s="29"/>
      <c r="AE111" s="29"/>
      <c r="AF111" s="28">
        <f t="shared" si="163"/>
        <v>1</v>
      </c>
      <c r="AG111" s="28">
        <f t="shared" si="164"/>
        <v>1</v>
      </c>
      <c r="AH111" s="28">
        <f t="shared" si="165"/>
        <v>1</v>
      </c>
      <c r="AI111" s="28">
        <f t="shared" si="171"/>
        <v>2</v>
      </c>
      <c r="AJ111" s="29">
        <f t="shared" si="172"/>
        <v>0</v>
      </c>
      <c r="AK111" s="29">
        <f t="shared" si="173"/>
        <v>0.33333333333333331</v>
      </c>
      <c r="AL111" s="29">
        <f t="shared" si="174"/>
        <v>0.66666666666666663</v>
      </c>
      <c r="AM111" s="28">
        <f t="shared" si="175"/>
        <v>0</v>
      </c>
      <c r="AN111" s="28">
        <f t="shared" si="176"/>
        <v>0</v>
      </c>
      <c r="AO111" s="28">
        <f t="shared" si="177"/>
        <v>1</v>
      </c>
      <c r="AP111" s="28">
        <f t="shared" si="178"/>
        <v>1</v>
      </c>
      <c r="AQ111" s="28">
        <f t="shared" si="179"/>
        <v>0</v>
      </c>
      <c r="AR111" s="30">
        <f t="shared" si="180"/>
        <v>1</v>
      </c>
    </row>
    <row r="112" spans="1:49" hidden="1" x14ac:dyDescent="0.2">
      <c r="A112" s="27" t="s">
        <v>123</v>
      </c>
      <c r="K112" s="21">
        <v>2</v>
      </c>
      <c r="P112" s="21">
        <v>1</v>
      </c>
      <c r="T112" s="21">
        <f t="shared" si="160"/>
        <v>0</v>
      </c>
      <c r="U112" s="21">
        <f t="shared" si="161"/>
        <v>0</v>
      </c>
      <c r="V112" s="21">
        <f t="shared" si="166"/>
        <v>0</v>
      </c>
      <c r="W112" s="21">
        <f t="shared" si="167"/>
        <v>3</v>
      </c>
      <c r="X112" s="21">
        <f t="shared" si="168"/>
        <v>3</v>
      </c>
      <c r="Y112" s="21">
        <f t="shared" si="162"/>
        <v>0</v>
      </c>
      <c r="Z112" s="21">
        <f t="shared" si="162"/>
        <v>1</v>
      </c>
      <c r="AA112" s="21">
        <f t="shared" si="169"/>
        <v>0</v>
      </c>
      <c r="AB112" s="21">
        <f t="shared" si="170"/>
        <v>1</v>
      </c>
      <c r="AC112" s="29"/>
      <c r="AD112" s="29"/>
      <c r="AE112" s="29"/>
      <c r="AF112" s="28">
        <f t="shared" si="163"/>
        <v>0</v>
      </c>
      <c r="AG112" s="28">
        <f t="shared" si="164"/>
        <v>0</v>
      </c>
      <c r="AH112" s="28">
        <f t="shared" si="165"/>
        <v>0</v>
      </c>
      <c r="AI112" s="28">
        <f t="shared" si="171"/>
        <v>0</v>
      </c>
      <c r="AJ112" s="29">
        <f t="shared" si="172"/>
        <v>0.66666666666666663</v>
      </c>
      <c r="AK112" s="29">
        <f t="shared" si="173"/>
        <v>0</v>
      </c>
      <c r="AL112" s="29">
        <f t="shared" si="174"/>
        <v>0.33333333333333331</v>
      </c>
      <c r="AM112" s="28">
        <f t="shared" si="175"/>
        <v>1</v>
      </c>
      <c r="AN112" s="28">
        <f t="shared" si="176"/>
        <v>1</v>
      </c>
      <c r="AO112" s="28">
        <f t="shared" si="177"/>
        <v>0</v>
      </c>
      <c r="AP112" s="28">
        <f t="shared" si="178"/>
        <v>0</v>
      </c>
      <c r="AQ112" s="28">
        <f t="shared" si="179"/>
        <v>0</v>
      </c>
      <c r="AR112" s="30">
        <f t="shared" si="180"/>
        <v>0</v>
      </c>
    </row>
    <row r="113" spans="1:44" hidden="1" x14ac:dyDescent="0.2">
      <c r="A113" s="27" t="s">
        <v>0</v>
      </c>
      <c r="B113" s="21">
        <v>1</v>
      </c>
      <c r="I113" s="21">
        <v>1</v>
      </c>
      <c r="M113" s="21">
        <v>1</v>
      </c>
      <c r="O113" s="21">
        <v>1</v>
      </c>
      <c r="T113" s="21">
        <f t="shared" si="160"/>
        <v>1</v>
      </c>
      <c r="U113" s="21">
        <f t="shared" si="161"/>
        <v>1</v>
      </c>
      <c r="V113" s="21">
        <f t="shared" si="166"/>
        <v>2</v>
      </c>
      <c r="W113" s="21">
        <f t="shared" si="167"/>
        <v>2</v>
      </c>
      <c r="X113" s="21">
        <f t="shared" si="168"/>
        <v>3</v>
      </c>
      <c r="Y113" s="21">
        <f t="shared" si="162"/>
        <v>1</v>
      </c>
      <c r="Z113" s="21">
        <f t="shared" si="162"/>
        <v>1</v>
      </c>
      <c r="AA113" s="21">
        <f t="shared" si="169"/>
        <v>0</v>
      </c>
      <c r="AB113" s="21">
        <f t="shared" si="170"/>
        <v>2</v>
      </c>
      <c r="AC113" s="29"/>
      <c r="AD113" s="29"/>
      <c r="AE113" s="29"/>
      <c r="AF113" s="28">
        <f t="shared" si="163"/>
        <v>0.5</v>
      </c>
      <c r="AG113" s="28">
        <f t="shared" si="164"/>
        <v>0.66666666666666663</v>
      </c>
      <c r="AH113" s="28">
        <f t="shared" si="165"/>
        <v>0.5</v>
      </c>
      <c r="AI113" s="28">
        <f t="shared" si="171"/>
        <v>1.1666666666666665</v>
      </c>
      <c r="AJ113" s="29">
        <f t="shared" si="172"/>
        <v>0</v>
      </c>
      <c r="AK113" s="29">
        <f t="shared" si="173"/>
        <v>0.33333333333333331</v>
      </c>
      <c r="AL113" s="29">
        <f t="shared" si="174"/>
        <v>0.66666666666666663</v>
      </c>
      <c r="AM113" s="28">
        <f t="shared" si="175"/>
        <v>0.5</v>
      </c>
      <c r="AN113" s="28">
        <f t="shared" si="176"/>
        <v>0.5</v>
      </c>
      <c r="AO113" s="28">
        <f t="shared" si="177"/>
        <v>0.5</v>
      </c>
      <c r="AP113" s="28">
        <f t="shared" si="178"/>
        <v>0.5</v>
      </c>
      <c r="AQ113" s="28">
        <f t="shared" si="179"/>
        <v>0</v>
      </c>
      <c r="AR113" s="30">
        <f t="shared" si="180"/>
        <v>0.66666666666666663</v>
      </c>
    </row>
    <row r="114" spans="1:44" hidden="1" x14ac:dyDescent="0.2">
      <c r="A114" s="27" t="s">
        <v>126</v>
      </c>
      <c r="K114" s="21">
        <v>2</v>
      </c>
      <c r="T114" s="21">
        <f t="shared" si="160"/>
        <v>0</v>
      </c>
      <c r="U114" s="21">
        <f t="shared" si="161"/>
        <v>0</v>
      </c>
      <c r="V114" s="21">
        <f t="shared" si="166"/>
        <v>0</v>
      </c>
      <c r="W114" s="21">
        <f t="shared" si="167"/>
        <v>2</v>
      </c>
      <c r="X114" s="21">
        <f t="shared" si="168"/>
        <v>2</v>
      </c>
      <c r="Y114" s="21">
        <f t="shared" si="162"/>
        <v>0</v>
      </c>
      <c r="Z114" s="21">
        <f t="shared" si="162"/>
        <v>0</v>
      </c>
      <c r="AA114" s="21">
        <f t="shared" si="169"/>
        <v>0</v>
      </c>
      <c r="AB114" s="21">
        <f t="shared" si="170"/>
        <v>0</v>
      </c>
      <c r="AC114" s="29"/>
      <c r="AD114" s="29"/>
      <c r="AE114" s="29"/>
      <c r="AF114" s="28">
        <f t="shared" si="163"/>
        <v>0</v>
      </c>
      <c r="AG114" s="28">
        <f t="shared" si="164"/>
        <v>0</v>
      </c>
      <c r="AH114" s="28">
        <f t="shared" si="165"/>
        <v>0</v>
      </c>
      <c r="AI114" s="28">
        <f t="shared" si="171"/>
        <v>0</v>
      </c>
      <c r="AJ114" s="29">
        <f t="shared" si="172"/>
        <v>1</v>
      </c>
      <c r="AK114" s="29">
        <f t="shared" si="173"/>
        <v>0</v>
      </c>
      <c r="AL114" s="29">
        <f t="shared" si="174"/>
        <v>0</v>
      </c>
      <c r="AM114" s="28" t="str">
        <f t="shared" si="175"/>
        <v>NA</v>
      </c>
      <c r="AN114" s="28" t="str">
        <f t="shared" si="176"/>
        <v>NA</v>
      </c>
      <c r="AO114" s="28" t="str">
        <f t="shared" si="177"/>
        <v>NA</v>
      </c>
      <c r="AP114" s="28" t="str">
        <f t="shared" si="178"/>
        <v>NA</v>
      </c>
      <c r="AQ114" s="28">
        <f t="shared" si="179"/>
        <v>0</v>
      </c>
      <c r="AR114" s="30">
        <f t="shared" si="180"/>
        <v>0</v>
      </c>
    </row>
    <row r="115" spans="1:44" hidden="1" x14ac:dyDescent="0.2">
      <c r="A115" s="27" t="s">
        <v>65</v>
      </c>
      <c r="C115" s="21">
        <v>1</v>
      </c>
      <c r="I115" s="21">
        <v>1</v>
      </c>
      <c r="M115" s="21">
        <v>1</v>
      </c>
      <c r="T115" s="21">
        <f t="shared" si="160"/>
        <v>1</v>
      </c>
      <c r="U115" s="21">
        <f t="shared" si="161"/>
        <v>2</v>
      </c>
      <c r="V115" s="21">
        <f t="shared" si="166"/>
        <v>2</v>
      </c>
      <c r="W115" s="21">
        <f t="shared" si="167"/>
        <v>1</v>
      </c>
      <c r="X115" s="21">
        <f t="shared" si="168"/>
        <v>2</v>
      </c>
      <c r="Y115" s="21">
        <f t="shared" si="162"/>
        <v>0</v>
      </c>
      <c r="Z115" s="21">
        <f t="shared" si="162"/>
        <v>1</v>
      </c>
      <c r="AA115" s="21">
        <f t="shared" si="169"/>
        <v>0</v>
      </c>
      <c r="AB115" s="21">
        <f t="shared" si="170"/>
        <v>1</v>
      </c>
      <c r="AC115" s="29"/>
      <c r="AD115" s="29"/>
      <c r="AE115" s="29"/>
      <c r="AF115" s="28">
        <f t="shared" si="163"/>
        <v>1</v>
      </c>
      <c r="AG115" s="28">
        <f t="shared" si="164"/>
        <v>1</v>
      </c>
      <c r="AH115" s="28">
        <f t="shared" si="165"/>
        <v>2</v>
      </c>
      <c r="AI115" s="28">
        <f t="shared" si="171"/>
        <v>3</v>
      </c>
      <c r="AJ115" s="29">
        <f t="shared" si="172"/>
        <v>0</v>
      </c>
      <c r="AK115" s="29">
        <f t="shared" si="173"/>
        <v>0.5</v>
      </c>
      <c r="AL115" s="29">
        <f t="shared" si="174"/>
        <v>0.5</v>
      </c>
      <c r="AM115" s="28">
        <f t="shared" si="175"/>
        <v>0</v>
      </c>
      <c r="AN115" s="28">
        <f t="shared" si="176"/>
        <v>0</v>
      </c>
      <c r="AO115" s="28">
        <f t="shared" si="177"/>
        <v>1</v>
      </c>
      <c r="AP115" s="28">
        <f t="shared" si="178"/>
        <v>1</v>
      </c>
      <c r="AQ115" s="28">
        <f t="shared" si="179"/>
        <v>1</v>
      </c>
      <c r="AR115" s="30">
        <f t="shared" si="180"/>
        <v>1</v>
      </c>
    </row>
    <row r="116" spans="1:44" hidden="1" x14ac:dyDescent="0.2">
      <c r="A116" s="27" t="s">
        <v>127</v>
      </c>
      <c r="B116" s="21">
        <v>1</v>
      </c>
      <c r="C116" s="21">
        <v>1</v>
      </c>
      <c r="I116" s="21">
        <v>1</v>
      </c>
      <c r="M116" s="21">
        <v>2</v>
      </c>
      <c r="T116" s="21">
        <f t="shared" si="160"/>
        <v>2</v>
      </c>
      <c r="U116" s="21">
        <f t="shared" si="161"/>
        <v>3</v>
      </c>
      <c r="V116" s="21">
        <f t="shared" si="166"/>
        <v>3</v>
      </c>
      <c r="W116" s="21">
        <f t="shared" si="167"/>
        <v>2</v>
      </c>
      <c r="X116" s="21">
        <f t="shared" si="168"/>
        <v>3</v>
      </c>
      <c r="Y116" s="21">
        <f t="shared" si="162"/>
        <v>0</v>
      </c>
      <c r="Z116" s="21">
        <f t="shared" si="162"/>
        <v>2</v>
      </c>
      <c r="AA116" s="21">
        <f t="shared" si="169"/>
        <v>0</v>
      </c>
      <c r="AB116" s="21">
        <f t="shared" si="170"/>
        <v>2</v>
      </c>
      <c r="AC116" s="29"/>
      <c r="AD116" s="29"/>
      <c r="AE116" s="29"/>
      <c r="AF116" s="28">
        <f t="shared" si="163"/>
        <v>1</v>
      </c>
      <c r="AG116" s="28">
        <f t="shared" si="164"/>
        <v>1</v>
      </c>
      <c r="AH116" s="28">
        <f t="shared" si="165"/>
        <v>1.5</v>
      </c>
      <c r="AI116" s="28">
        <f t="shared" si="171"/>
        <v>2.5</v>
      </c>
      <c r="AJ116" s="29">
        <f t="shared" si="172"/>
        <v>0</v>
      </c>
      <c r="AK116" s="29">
        <f t="shared" si="173"/>
        <v>0.33333333333333331</v>
      </c>
      <c r="AL116" s="29">
        <f t="shared" si="174"/>
        <v>0.66666666666666663</v>
      </c>
      <c r="AM116" s="28">
        <f t="shared" si="175"/>
        <v>0</v>
      </c>
      <c r="AN116" s="28">
        <f t="shared" si="176"/>
        <v>0</v>
      </c>
      <c r="AO116" s="28">
        <f t="shared" si="177"/>
        <v>1</v>
      </c>
      <c r="AP116" s="28">
        <f t="shared" si="178"/>
        <v>1</v>
      </c>
      <c r="AQ116" s="28">
        <f t="shared" si="179"/>
        <v>0.5</v>
      </c>
      <c r="AR116" s="30">
        <f t="shared" si="180"/>
        <v>1</v>
      </c>
    </row>
    <row r="117" spans="1:44" hidden="1" x14ac:dyDescent="0.2">
      <c r="A117" s="27" t="s">
        <v>128</v>
      </c>
      <c r="B117" s="21">
        <v>1</v>
      </c>
      <c r="L117" s="21">
        <v>1</v>
      </c>
      <c r="O117" s="21">
        <v>1</v>
      </c>
      <c r="T117" s="21">
        <f>B117+C117+D117+E117</f>
        <v>1</v>
      </c>
      <c r="U117" s="21">
        <f>B117+2*C117+3*D117+4*E117</f>
        <v>1</v>
      </c>
      <c r="V117" s="21">
        <f>T117+I117+J117</f>
        <v>1</v>
      </c>
      <c r="W117" s="21">
        <f>B117+C117+D117+E117+F117+K117+O117+P117+Q117</f>
        <v>2</v>
      </c>
      <c r="X117" s="21">
        <f>B117+C117+D117+E117+F117+G117+H117+I117+J117+K117+O117+P117+Q117</f>
        <v>2</v>
      </c>
      <c r="Y117" s="21">
        <f>L117+O117+R117</f>
        <v>2</v>
      </c>
      <c r="Z117" s="21">
        <f>M117+P117+S117</f>
        <v>0</v>
      </c>
      <c r="AA117" s="21">
        <f>Q117+N117</f>
        <v>0</v>
      </c>
      <c r="AB117" s="21">
        <f>T117+H117+F117+O117+P117+Q117</f>
        <v>2</v>
      </c>
      <c r="AC117" s="29"/>
      <c r="AD117" s="29"/>
      <c r="AE117" s="29"/>
      <c r="AF117" s="28">
        <f>IF(W117=0,"NA",T117/W117)</f>
        <v>0.5</v>
      </c>
      <c r="AG117" s="28">
        <f>IF(X117=0,"NA",(T117+I117+J117)/X117)</f>
        <v>0.5</v>
      </c>
      <c r="AH117" s="28">
        <f>IFERROR(U117/W117,"NA")</f>
        <v>0.5</v>
      </c>
      <c r="AI117" s="28">
        <f>IFERROR(AG117+AH117,"NA")</f>
        <v>1</v>
      </c>
      <c r="AJ117" s="29">
        <f>IFERROR(K117/X117,"NA")</f>
        <v>0</v>
      </c>
      <c r="AK117" s="29">
        <f>IFERROR((I117+J117)/X117,"NA")</f>
        <v>0</v>
      </c>
      <c r="AL117" s="29">
        <f>IFERROR(AB117/X117,"NA")</f>
        <v>1</v>
      </c>
      <c r="AM117" s="28">
        <f>IFERROR((H117+O117+P117)/AB117,"NA")</f>
        <v>0.5</v>
      </c>
      <c r="AN117" s="28">
        <f>IFERROR((H117+O117+P117+R117+S117)/AB117,"NA")</f>
        <v>0.5</v>
      </c>
      <c r="AO117" s="28">
        <f>IFERROR((F117+T117)/AB117,"NA")</f>
        <v>0.5</v>
      </c>
      <c r="AP117" s="28">
        <f>IFERROR(T117/AB117,"NA")</f>
        <v>0.5</v>
      </c>
      <c r="AQ117" s="28">
        <f>IFERROR(AH117-AF117,"NA")</f>
        <v>0</v>
      </c>
      <c r="AR117" s="30">
        <f>(V117+F117+G117)/X117</f>
        <v>0.5</v>
      </c>
    </row>
    <row r="118" spans="1:44" hidden="1" x14ac:dyDescent="0.2">
      <c r="A118" s="27" t="s">
        <v>3</v>
      </c>
      <c r="J118" s="21">
        <v>2</v>
      </c>
      <c r="T118" s="21">
        <f t="shared" si="160"/>
        <v>0</v>
      </c>
      <c r="U118" s="21">
        <f t="shared" si="161"/>
        <v>0</v>
      </c>
      <c r="V118" s="21">
        <f t="shared" si="166"/>
        <v>2</v>
      </c>
      <c r="W118" s="21">
        <f t="shared" si="167"/>
        <v>0</v>
      </c>
      <c r="X118" s="21">
        <f t="shared" si="168"/>
        <v>2</v>
      </c>
      <c r="Y118" s="21">
        <f t="shared" si="162"/>
        <v>0</v>
      </c>
      <c r="Z118" s="21">
        <f t="shared" si="162"/>
        <v>0</v>
      </c>
      <c r="AA118" s="21">
        <f t="shared" si="169"/>
        <v>0</v>
      </c>
      <c r="AB118" s="21">
        <f t="shared" si="170"/>
        <v>0</v>
      </c>
      <c r="AC118" s="29"/>
      <c r="AD118" s="29"/>
      <c r="AE118" s="29"/>
      <c r="AF118" s="28" t="str">
        <f t="shared" si="163"/>
        <v>NA</v>
      </c>
      <c r="AG118" s="28">
        <f t="shared" si="164"/>
        <v>1</v>
      </c>
      <c r="AH118" s="28" t="str">
        <f t="shared" si="165"/>
        <v>NA</v>
      </c>
      <c r="AI118" s="28" t="str">
        <f t="shared" si="171"/>
        <v>NA</v>
      </c>
      <c r="AJ118" s="29">
        <f t="shared" si="172"/>
        <v>0</v>
      </c>
      <c r="AK118" s="29">
        <f t="shared" si="173"/>
        <v>1</v>
      </c>
      <c r="AL118" s="29">
        <f t="shared" si="174"/>
        <v>0</v>
      </c>
      <c r="AM118" s="28" t="str">
        <f t="shared" si="175"/>
        <v>NA</v>
      </c>
      <c r="AN118" s="28" t="str">
        <f t="shared" si="176"/>
        <v>NA</v>
      </c>
      <c r="AO118" s="28" t="str">
        <f t="shared" si="177"/>
        <v>NA</v>
      </c>
      <c r="AP118" s="28" t="str">
        <f t="shared" si="178"/>
        <v>NA</v>
      </c>
      <c r="AQ118" s="28" t="str">
        <f t="shared" si="179"/>
        <v>NA</v>
      </c>
      <c r="AR118" s="30">
        <f t="shared" si="180"/>
        <v>1</v>
      </c>
    </row>
    <row r="119" spans="1:44" hidden="1" x14ac:dyDescent="0.2">
      <c r="A119" s="41" t="s">
        <v>32</v>
      </c>
      <c r="B119" s="32">
        <f>SUM(B108:B118)</f>
        <v>6</v>
      </c>
      <c r="C119" s="32">
        <f t="shared" ref="C119:AB119" si="181">SUM(C108:C118)</f>
        <v>3</v>
      </c>
      <c r="D119" s="32">
        <f t="shared" si="181"/>
        <v>0</v>
      </c>
      <c r="E119" s="32">
        <f t="shared" si="181"/>
        <v>2</v>
      </c>
      <c r="F119" s="32">
        <f t="shared" si="181"/>
        <v>1</v>
      </c>
      <c r="G119" s="32">
        <f t="shared" si="181"/>
        <v>0</v>
      </c>
      <c r="H119" s="32">
        <f t="shared" si="181"/>
        <v>0</v>
      </c>
      <c r="I119" s="32">
        <f t="shared" si="181"/>
        <v>4</v>
      </c>
      <c r="J119" s="32">
        <f t="shared" si="181"/>
        <v>2</v>
      </c>
      <c r="K119" s="32">
        <f t="shared" si="181"/>
        <v>5</v>
      </c>
      <c r="L119" s="32">
        <f t="shared" si="181"/>
        <v>4</v>
      </c>
      <c r="M119" s="32">
        <f t="shared" si="181"/>
        <v>6</v>
      </c>
      <c r="N119" s="32">
        <f t="shared" si="181"/>
        <v>1</v>
      </c>
      <c r="O119" s="32">
        <f t="shared" si="181"/>
        <v>4</v>
      </c>
      <c r="P119" s="32">
        <f t="shared" si="181"/>
        <v>2</v>
      </c>
      <c r="Q119" s="32">
        <f t="shared" si="181"/>
        <v>0</v>
      </c>
      <c r="R119" s="32">
        <f t="shared" si="181"/>
        <v>1</v>
      </c>
      <c r="S119" s="32">
        <f t="shared" si="181"/>
        <v>0</v>
      </c>
      <c r="T119" s="32">
        <f t="shared" si="181"/>
        <v>11</v>
      </c>
      <c r="U119" s="32">
        <f t="shared" si="181"/>
        <v>20</v>
      </c>
      <c r="V119" s="32">
        <f t="shared" si="181"/>
        <v>17</v>
      </c>
      <c r="W119" s="32">
        <f t="shared" si="181"/>
        <v>23</v>
      </c>
      <c r="X119" s="32">
        <f t="shared" si="181"/>
        <v>29</v>
      </c>
      <c r="Y119" s="32">
        <f t="shared" si="181"/>
        <v>9</v>
      </c>
      <c r="Z119" s="32">
        <f t="shared" si="181"/>
        <v>8</v>
      </c>
      <c r="AA119" s="32">
        <f t="shared" si="181"/>
        <v>1</v>
      </c>
      <c r="AB119" s="32">
        <f t="shared" si="181"/>
        <v>18</v>
      </c>
      <c r="AC119" s="34"/>
      <c r="AD119" s="34"/>
      <c r="AE119" s="34"/>
      <c r="AF119" s="33">
        <f t="shared" si="163"/>
        <v>0.47826086956521741</v>
      </c>
      <c r="AG119" s="33">
        <f t="shared" si="164"/>
        <v>0.58620689655172409</v>
      </c>
      <c r="AH119" s="33">
        <f t="shared" si="165"/>
        <v>0.86956521739130432</v>
      </c>
      <c r="AI119" s="33">
        <f t="shared" si="171"/>
        <v>1.4557721139430284</v>
      </c>
      <c r="AJ119" s="34">
        <f t="shared" si="172"/>
        <v>0.17241379310344829</v>
      </c>
      <c r="AK119" s="34">
        <f t="shared" si="173"/>
        <v>0.20689655172413793</v>
      </c>
      <c r="AL119" s="34">
        <f t="shared" si="174"/>
        <v>0.62068965517241381</v>
      </c>
      <c r="AM119" s="33">
        <f>IFERROR((H119+O119+P119)/AB119,"NA")</f>
        <v>0.33333333333333331</v>
      </c>
      <c r="AN119" s="33">
        <f>IFERROR((H119+O119+P119+R119+S119)/AB119,"NA")</f>
        <v>0.3888888888888889</v>
      </c>
      <c r="AO119" s="33">
        <f t="shared" si="177"/>
        <v>0.66666666666666663</v>
      </c>
      <c r="AP119" s="33">
        <f t="shared" si="178"/>
        <v>0.61111111111111116</v>
      </c>
      <c r="AQ119" s="33">
        <f t="shared" si="179"/>
        <v>0.39130434782608692</v>
      </c>
      <c r="AR119" s="39">
        <f t="shared" si="180"/>
        <v>0.62068965517241381</v>
      </c>
    </row>
    <row r="120" spans="1:44" hidden="1" x14ac:dyDescent="0.2"/>
    <row r="121" spans="1:44" hidden="1" x14ac:dyDescent="0.2">
      <c r="A121" s="20" t="s">
        <v>138</v>
      </c>
    </row>
    <row r="122" spans="1:44" hidden="1" x14ac:dyDescent="0.2">
      <c r="A122" s="23"/>
      <c r="B122" s="24" t="s">
        <v>5</v>
      </c>
      <c r="C122" s="24" t="s">
        <v>6</v>
      </c>
      <c r="D122" s="24" t="s">
        <v>7</v>
      </c>
      <c r="E122" s="24" t="s">
        <v>8</v>
      </c>
      <c r="F122" s="24" t="s">
        <v>18</v>
      </c>
      <c r="G122" s="24" t="s">
        <v>19</v>
      </c>
      <c r="H122" s="24" t="s">
        <v>9</v>
      </c>
      <c r="I122" s="24" t="s">
        <v>10</v>
      </c>
      <c r="J122" s="24" t="s">
        <v>11</v>
      </c>
      <c r="K122" s="24" t="s">
        <v>12</v>
      </c>
      <c r="L122" s="24" t="s">
        <v>20</v>
      </c>
      <c r="M122" s="24" t="s">
        <v>21</v>
      </c>
      <c r="N122" s="24" t="s">
        <v>74</v>
      </c>
      <c r="O122" s="24" t="s">
        <v>22</v>
      </c>
      <c r="P122" s="24" t="s">
        <v>23</v>
      </c>
      <c r="Q122" s="24" t="s">
        <v>75</v>
      </c>
      <c r="R122" s="24" t="s">
        <v>27</v>
      </c>
      <c r="S122" s="24" t="s">
        <v>28</v>
      </c>
      <c r="T122" s="24" t="s">
        <v>29</v>
      </c>
      <c r="U122" s="24" t="s">
        <v>30</v>
      </c>
      <c r="V122" s="24" t="s">
        <v>31</v>
      </c>
      <c r="W122" s="24" t="s">
        <v>4</v>
      </c>
      <c r="X122" s="24" t="s">
        <v>13</v>
      </c>
      <c r="Y122" s="24" t="s">
        <v>24</v>
      </c>
      <c r="Z122" s="24" t="s">
        <v>25</v>
      </c>
      <c r="AA122" s="24" t="s">
        <v>76</v>
      </c>
      <c r="AB122" s="24" t="s">
        <v>26</v>
      </c>
      <c r="AC122" s="44"/>
      <c r="AD122" s="44"/>
      <c r="AE122" s="44"/>
      <c r="AF122" s="24" t="s">
        <v>14</v>
      </c>
      <c r="AG122" s="24" t="s">
        <v>15</v>
      </c>
      <c r="AH122" s="24" t="s">
        <v>16</v>
      </c>
      <c r="AI122" s="24" t="s">
        <v>17</v>
      </c>
      <c r="AJ122" s="24" t="s">
        <v>44</v>
      </c>
      <c r="AK122" s="24" t="s">
        <v>43</v>
      </c>
      <c r="AL122" s="24" t="s">
        <v>40</v>
      </c>
      <c r="AM122" s="24" t="s">
        <v>47</v>
      </c>
      <c r="AN122" s="24" t="s">
        <v>48</v>
      </c>
      <c r="AO122" s="24" t="s">
        <v>51</v>
      </c>
      <c r="AP122" s="24" t="s">
        <v>49</v>
      </c>
      <c r="AQ122" s="25" t="s">
        <v>50</v>
      </c>
      <c r="AR122" s="26" t="s">
        <v>60</v>
      </c>
    </row>
    <row r="123" spans="1:44" hidden="1" x14ac:dyDescent="0.2">
      <c r="A123" s="27" t="s">
        <v>124</v>
      </c>
      <c r="B123" s="21">
        <v>1</v>
      </c>
      <c r="K123" s="21">
        <v>1</v>
      </c>
      <c r="L123" s="21">
        <v>1</v>
      </c>
      <c r="T123" s="21">
        <f t="shared" ref="T123:T133" si="182">B123+C123+D123+E123</f>
        <v>1</v>
      </c>
      <c r="U123" s="21">
        <f t="shared" ref="U123:U133" si="183">B123+2*C123+3*D123+4*E123</f>
        <v>1</v>
      </c>
      <c r="V123" s="21">
        <f>T123+I123+J123</f>
        <v>1</v>
      </c>
      <c r="W123" s="21">
        <f>B123+G123+C123+D123+E123+F123+K123+O123+P123+Q123</f>
        <v>2</v>
      </c>
      <c r="X123" s="21">
        <f>B123+C123+D123+E123+F123+G123+H123+I123+J123+K123+O123+P123+Q123</f>
        <v>2</v>
      </c>
      <c r="Y123" s="21">
        <f t="shared" ref="Y123:Z133" si="184">L123+O123+R123</f>
        <v>1</v>
      </c>
      <c r="Z123" s="21">
        <f t="shared" si="184"/>
        <v>0</v>
      </c>
      <c r="AA123" s="21">
        <f>Q123+N123</f>
        <v>0</v>
      </c>
      <c r="AB123" s="21">
        <f>T123+H123+F123+O123+P123+Q123</f>
        <v>1</v>
      </c>
      <c r="AC123" s="29"/>
      <c r="AD123" s="29"/>
      <c r="AE123" s="29"/>
      <c r="AF123" s="28">
        <f t="shared" ref="AF123:AF134" si="185">IF(W123=0,"NA",T123/W123)</f>
        <v>0.5</v>
      </c>
      <c r="AG123" s="28">
        <f t="shared" ref="AG123:AG134" si="186">IF(X123=0,"NA",(T123+I123+J123)/X123)</f>
        <v>0.5</v>
      </c>
      <c r="AH123" s="28">
        <f t="shared" ref="AH123:AH134" si="187">IFERROR(U123/W123,"NA")</f>
        <v>0.5</v>
      </c>
      <c r="AI123" s="28">
        <f>IFERROR(AG123+AH123,"NA")</f>
        <v>1</v>
      </c>
      <c r="AJ123" s="29">
        <f>IFERROR(K123/X123,"NA")</f>
        <v>0.5</v>
      </c>
      <c r="AK123" s="29">
        <f>IFERROR((I123+J123)/X123,"NA")</f>
        <v>0</v>
      </c>
      <c r="AL123" s="29">
        <f>IFERROR(AB123/X123,"NA")</f>
        <v>0.5</v>
      </c>
      <c r="AM123" s="28">
        <f>IFERROR((H123+O123+P123)/AB123,"NA")</f>
        <v>0</v>
      </c>
      <c r="AN123" s="28">
        <f>IFERROR((H123+O123+P123+R123+S123)/AB123,"NA")</f>
        <v>0</v>
      </c>
      <c r="AO123" s="28">
        <f>IFERROR((F123+T123)/AB123,"NA")</f>
        <v>1</v>
      </c>
      <c r="AP123" s="28">
        <f>IFERROR(T123/AB123,"NA")</f>
        <v>1</v>
      </c>
      <c r="AQ123" s="28">
        <f>IFERROR(AH123-AF123,"NA")</f>
        <v>0</v>
      </c>
      <c r="AR123" s="30">
        <f>(V123+F123+G123)/X123</f>
        <v>0.5</v>
      </c>
    </row>
    <row r="124" spans="1:44" hidden="1" x14ac:dyDescent="0.2">
      <c r="A124" s="27" t="s">
        <v>125</v>
      </c>
      <c r="I124" s="21">
        <v>1</v>
      </c>
      <c r="O124" s="21">
        <v>1</v>
      </c>
      <c r="T124" s="21">
        <f t="shared" si="182"/>
        <v>0</v>
      </c>
      <c r="U124" s="21">
        <f t="shared" si="183"/>
        <v>0</v>
      </c>
      <c r="V124" s="21">
        <f t="shared" ref="V124:V133" si="188">T124+I124+J124</f>
        <v>1</v>
      </c>
      <c r="W124" s="21">
        <f t="shared" ref="W124:W133" si="189">B124+G124+C124+D124+E124+F124+K124+O124+P124+Q124</f>
        <v>1</v>
      </c>
      <c r="X124" s="21">
        <f t="shared" ref="X124:X133" si="190">B124+C124+D124+E124+F124+G124+H124+I124+J124+K124+O124+P124+Q124</f>
        <v>2</v>
      </c>
      <c r="Y124" s="21">
        <f t="shared" si="184"/>
        <v>1</v>
      </c>
      <c r="Z124" s="21">
        <f t="shared" si="184"/>
        <v>0</v>
      </c>
      <c r="AA124" s="21">
        <f t="shared" ref="AA124:AA133" si="191">Q124+N124</f>
        <v>0</v>
      </c>
      <c r="AB124" s="21">
        <f t="shared" ref="AB124:AB133" si="192">T124+H124+F124+O124+P124+Q124</f>
        <v>1</v>
      </c>
      <c r="AC124" s="29"/>
      <c r="AD124" s="29"/>
      <c r="AE124" s="29"/>
      <c r="AF124" s="28">
        <f t="shared" si="185"/>
        <v>0</v>
      </c>
      <c r="AG124" s="28">
        <f t="shared" si="186"/>
        <v>0.5</v>
      </c>
      <c r="AH124" s="28">
        <f t="shared" si="187"/>
        <v>0</v>
      </c>
      <c r="AI124" s="28">
        <f t="shared" ref="AI124:AI134" si="193">IFERROR(AG124+AH124,"NA")</f>
        <v>0.5</v>
      </c>
      <c r="AJ124" s="29">
        <f t="shared" ref="AJ124:AJ134" si="194">IFERROR(K124/X124,"NA")</f>
        <v>0</v>
      </c>
      <c r="AK124" s="29">
        <f t="shared" ref="AK124:AK134" si="195">IFERROR((I124+J124)/X124,"NA")</f>
        <v>0.5</v>
      </c>
      <c r="AL124" s="29">
        <f t="shared" ref="AL124:AL134" si="196">IFERROR(AB124/X124,"NA")</f>
        <v>0.5</v>
      </c>
      <c r="AM124" s="28">
        <f t="shared" ref="AM124:AM133" si="197">IFERROR((H124+O124+P124)/AB124,"NA")</f>
        <v>1</v>
      </c>
      <c r="AN124" s="28">
        <f t="shared" ref="AN124:AN133" si="198">IFERROR((H124+O124+P124+R124+S124)/AB124,"NA")</f>
        <v>1</v>
      </c>
      <c r="AO124" s="28">
        <f t="shared" ref="AO124:AO134" si="199">IFERROR((F124+T124)/AB124,"NA")</f>
        <v>0</v>
      </c>
      <c r="AP124" s="28">
        <f t="shared" ref="AP124:AP134" si="200">IFERROR(T124/AB124,"NA")</f>
        <v>0</v>
      </c>
      <c r="AQ124" s="28">
        <f t="shared" ref="AQ124:AQ134" si="201">IFERROR(AH124-AF124,"NA")</f>
        <v>0</v>
      </c>
      <c r="AR124" s="30">
        <f t="shared" ref="AR124:AR134" si="202">(V124+F124+G124)/X124</f>
        <v>0.5</v>
      </c>
    </row>
    <row r="125" spans="1:44" hidden="1" x14ac:dyDescent="0.2">
      <c r="A125" s="27" t="s">
        <v>77</v>
      </c>
      <c r="K125" s="21">
        <v>1</v>
      </c>
      <c r="O125" s="21">
        <v>1</v>
      </c>
      <c r="T125" s="21">
        <f t="shared" si="182"/>
        <v>0</v>
      </c>
      <c r="U125" s="21">
        <f t="shared" si="183"/>
        <v>0</v>
      </c>
      <c r="V125" s="21">
        <f t="shared" si="188"/>
        <v>0</v>
      </c>
      <c r="W125" s="21">
        <f t="shared" si="189"/>
        <v>2</v>
      </c>
      <c r="X125" s="21">
        <f t="shared" si="190"/>
        <v>2</v>
      </c>
      <c r="Y125" s="21">
        <f t="shared" si="184"/>
        <v>1</v>
      </c>
      <c r="Z125" s="21">
        <f t="shared" si="184"/>
        <v>0</v>
      </c>
      <c r="AA125" s="21">
        <f t="shared" si="191"/>
        <v>0</v>
      </c>
      <c r="AB125" s="21">
        <f t="shared" si="192"/>
        <v>1</v>
      </c>
      <c r="AC125" s="29"/>
      <c r="AD125" s="29"/>
      <c r="AE125" s="29"/>
      <c r="AF125" s="28">
        <f t="shared" si="185"/>
        <v>0</v>
      </c>
      <c r="AG125" s="28">
        <f t="shared" si="186"/>
        <v>0</v>
      </c>
      <c r="AH125" s="28">
        <f t="shared" si="187"/>
        <v>0</v>
      </c>
      <c r="AI125" s="28">
        <f t="shared" si="193"/>
        <v>0</v>
      </c>
      <c r="AJ125" s="29">
        <f t="shared" si="194"/>
        <v>0.5</v>
      </c>
      <c r="AK125" s="29">
        <f t="shared" si="195"/>
        <v>0</v>
      </c>
      <c r="AL125" s="29">
        <f t="shared" si="196"/>
        <v>0.5</v>
      </c>
      <c r="AM125" s="28">
        <f t="shared" si="197"/>
        <v>1</v>
      </c>
      <c r="AN125" s="28">
        <f t="shared" si="198"/>
        <v>1</v>
      </c>
      <c r="AO125" s="28">
        <f t="shared" si="199"/>
        <v>0</v>
      </c>
      <c r="AP125" s="28">
        <f t="shared" si="200"/>
        <v>0</v>
      </c>
      <c r="AQ125" s="28">
        <f t="shared" si="201"/>
        <v>0</v>
      </c>
      <c r="AR125" s="30">
        <f t="shared" si="202"/>
        <v>0</v>
      </c>
    </row>
    <row r="126" spans="1:44" hidden="1" x14ac:dyDescent="0.2">
      <c r="A126" s="27" t="s">
        <v>68</v>
      </c>
      <c r="F126" s="21">
        <v>1</v>
      </c>
      <c r="P126" s="21">
        <v>1</v>
      </c>
      <c r="R126" s="21">
        <v>1</v>
      </c>
      <c r="T126" s="21">
        <f t="shared" si="182"/>
        <v>0</v>
      </c>
      <c r="U126" s="21">
        <f t="shared" si="183"/>
        <v>0</v>
      </c>
      <c r="V126" s="21">
        <f t="shared" si="188"/>
        <v>0</v>
      </c>
      <c r="W126" s="21">
        <f t="shared" si="189"/>
        <v>2</v>
      </c>
      <c r="X126" s="21">
        <f t="shared" si="190"/>
        <v>2</v>
      </c>
      <c r="Y126" s="21">
        <f t="shared" si="184"/>
        <v>1</v>
      </c>
      <c r="Z126" s="21">
        <f t="shared" si="184"/>
        <v>1</v>
      </c>
      <c r="AA126" s="21">
        <f t="shared" si="191"/>
        <v>0</v>
      </c>
      <c r="AB126" s="21">
        <f t="shared" si="192"/>
        <v>2</v>
      </c>
      <c r="AC126" s="29"/>
      <c r="AD126" s="29"/>
      <c r="AE126" s="29"/>
      <c r="AF126" s="28">
        <f t="shared" si="185"/>
        <v>0</v>
      </c>
      <c r="AG126" s="28">
        <f t="shared" si="186"/>
        <v>0</v>
      </c>
      <c r="AH126" s="28">
        <f t="shared" si="187"/>
        <v>0</v>
      </c>
      <c r="AI126" s="28">
        <f t="shared" si="193"/>
        <v>0</v>
      </c>
      <c r="AJ126" s="29">
        <f t="shared" si="194"/>
        <v>0</v>
      </c>
      <c r="AK126" s="29">
        <f t="shared" si="195"/>
        <v>0</v>
      </c>
      <c r="AL126" s="29">
        <f t="shared" si="196"/>
        <v>1</v>
      </c>
      <c r="AM126" s="28">
        <f t="shared" si="197"/>
        <v>0.5</v>
      </c>
      <c r="AN126" s="28">
        <f t="shared" si="198"/>
        <v>1</v>
      </c>
      <c r="AO126" s="28">
        <f t="shared" si="199"/>
        <v>0.5</v>
      </c>
      <c r="AP126" s="28">
        <f t="shared" si="200"/>
        <v>0</v>
      </c>
      <c r="AQ126" s="28">
        <f t="shared" si="201"/>
        <v>0</v>
      </c>
      <c r="AR126" s="30">
        <f t="shared" si="202"/>
        <v>0.5</v>
      </c>
    </row>
    <row r="127" spans="1:44" hidden="1" x14ac:dyDescent="0.2">
      <c r="A127" s="27" t="s">
        <v>123</v>
      </c>
      <c r="K127" s="21">
        <v>1</v>
      </c>
      <c r="Q127" s="21">
        <v>1</v>
      </c>
      <c r="T127" s="21">
        <f t="shared" si="182"/>
        <v>0</v>
      </c>
      <c r="U127" s="21">
        <f t="shared" si="183"/>
        <v>0</v>
      </c>
      <c r="V127" s="21">
        <f t="shared" si="188"/>
        <v>0</v>
      </c>
      <c r="W127" s="21">
        <f t="shared" si="189"/>
        <v>2</v>
      </c>
      <c r="X127" s="21">
        <f t="shared" si="190"/>
        <v>2</v>
      </c>
      <c r="Y127" s="21">
        <f t="shared" si="184"/>
        <v>0</v>
      </c>
      <c r="Z127" s="21">
        <f t="shared" si="184"/>
        <v>0</v>
      </c>
      <c r="AA127" s="21">
        <f t="shared" si="191"/>
        <v>1</v>
      </c>
      <c r="AB127" s="21">
        <f t="shared" si="192"/>
        <v>1</v>
      </c>
      <c r="AC127" s="29"/>
      <c r="AD127" s="29"/>
      <c r="AE127" s="29"/>
      <c r="AF127" s="28">
        <f t="shared" si="185"/>
        <v>0</v>
      </c>
      <c r="AG127" s="28">
        <f t="shared" si="186"/>
        <v>0</v>
      </c>
      <c r="AH127" s="28">
        <f t="shared" si="187"/>
        <v>0</v>
      </c>
      <c r="AI127" s="28">
        <f t="shared" si="193"/>
        <v>0</v>
      </c>
      <c r="AJ127" s="29">
        <f t="shared" si="194"/>
        <v>0.5</v>
      </c>
      <c r="AK127" s="29">
        <f t="shared" si="195"/>
        <v>0</v>
      </c>
      <c r="AL127" s="29">
        <f t="shared" si="196"/>
        <v>0.5</v>
      </c>
      <c r="AM127" s="28">
        <f t="shared" si="197"/>
        <v>0</v>
      </c>
      <c r="AN127" s="28">
        <f t="shared" si="198"/>
        <v>0</v>
      </c>
      <c r="AO127" s="28">
        <f t="shared" si="199"/>
        <v>0</v>
      </c>
      <c r="AP127" s="28">
        <f t="shared" si="200"/>
        <v>0</v>
      </c>
      <c r="AQ127" s="28">
        <f t="shared" si="201"/>
        <v>0</v>
      </c>
      <c r="AR127" s="30">
        <f t="shared" si="202"/>
        <v>0</v>
      </c>
    </row>
    <row r="128" spans="1:44" hidden="1" x14ac:dyDescent="0.2">
      <c r="A128" s="27" t="s">
        <v>0</v>
      </c>
      <c r="K128" s="21">
        <v>1</v>
      </c>
      <c r="O128" s="21">
        <v>1</v>
      </c>
      <c r="T128" s="21">
        <f t="shared" si="182"/>
        <v>0</v>
      </c>
      <c r="U128" s="21">
        <f t="shared" si="183"/>
        <v>0</v>
      </c>
      <c r="V128" s="21">
        <f t="shared" si="188"/>
        <v>0</v>
      </c>
      <c r="W128" s="21">
        <f t="shared" si="189"/>
        <v>2</v>
      </c>
      <c r="X128" s="21">
        <f t="shared" si="190"/>
        <v>2</v>
      </c>
      <c r="Y128" s="21">
        <f t="shared" si="184"/>
        <v>1</v>
      </c>
      <c r="Z128" s="21">
        <f t="shared" si="184"/>
        <v>0</v>
      </c>
      <c r="AA128" s="21">
        <f t="shared" si="191"/>
        <v>0</v>
      </c>
      <c r="AB128" s="21">
        <f t="shared" si="192"/>
        <v>1</v>
      </c>
      <c r="AC128" s="29"/>
      <c r="AD128" s="29"/>
      <c r="AE128" s="29"/>
      <c r="AF128" s="28">
        <f t="shared" si="185"/>
        <v>0</v>
      </c>
      <c r="AG128" s="28">
        <f t="shared" si="186"/>
        <v>0</v>
      </c>
      <c r="AH128" s="28">
        <f t="shared" si="187"/>
        <v>0</v>
      </c>
      <c r="AI128" s="28">
        <f t="shared" si="193"/>
        <v>0</v>
      </c>
      <c r="AJ128" s="29">
        <f t="shared" si="194"/>
        <v>0.5</v>
      </c>
      <c r="AK128" s="29">
        <f t="shared" si="195"/>
        <v>0</v>
      </c>
      <c r="AL128" s="29">
        <f t="shared" si="196"/>
        <v>0.5</v>
      </c>
      <c r="AM128" s="28">
        <f t="shared" si="197"/>
        <v>1</v>
      </c>
      <c r="AN128" s="28">
        <f t="shared" si="198"/>
        <v>1</v>
      </c>
      <c r="AO128" s="28">
        <f t="shared" si="199"/>
        <v>0</v>
      </c>
      <c r="AP128" s="28">
        <f t="shared" si="200"/>
        <v>0</v>
      </c>
      <c r="AQ128" s="28">
        <f t="shared" si="201"/>
        <v>0</v>
      </c>
      <c r="AR128" s="30">
        <f t="shared" si="202"/>
        <v>0</v>
      </c>
    </row>
    <row r="129" spans="1:49" hidden="1" x14ac:dyDescent="0.2">
      <c r="A129" s="27" t="s">
        <v>126</v>
      </c>
      <c r="K129" s="21">
        <v>1</v>
      </c>
      <c r="T129" s="21">
        <f t="shared" si="182"/>
        <v>0</v>
      </c>
      <c r="U129" s="21">
        <f t="shared" si="183"/>
        <v>0</v>
      </c>
      <c r="V129" s="21">
        <f t="shared" si="188"/>
        <v>0</v>
      </c>
      <c r="W129" s="21">
        <f t="shared" si="189"/>
        <v>1</v>
      </c>
      <c r="X129" s="21">
        <f t="shared" si="190"/>
        <v>1</v>
      </c>
      <c r="Y129" s="21">
        <f t="shared" si="184"/>
        <v>0</v>
      </c>
      <c r="Z129" s="21">
        <f t="shared" si="184"/>
        <v>0</v>
      </c>
      <c r="AA129" s="21">
        <f t="shared" si="191"/>
        <v>0</v>
      </c>
      <c r="AB129" s="21">
        <f t="shared" si="192"/>
        <v>0</v>
      </c>
      <c r="AC129" s="29"/>
      <c r="AD129" s="29"/>
      <c r="AE129" s="29"/>
      <c r="AF129" s="28">
        <f t="shared" si="185"/>
        <v>0</v>
      </c>
      <c r="AG129" s="28">
        <f t="shared" si="186"/>
        <v>0</v>
      </c>
      <c r="AH129" s="28">
        <f t="shared" si="187"/>
        <v>0</v>
      </c>
      <c r="AI129" s="28">
        <f t="shared" si="193"/>
        <v>0</v>
      </c>
      <c r="AJ129" s="29">
        <f t="shared" si="194"/>
        <v>1</v>
      </c>
      <c r="AK129" s="29">
        <f t="shared" si="195"/>
        <v>0</v>
      </c>
      <c r="AL129" s="29">
        <f t="shared" si="196"/>
        <v>0</v>
      </c>
      <c r="AM129" s="28" t="str">
        <f t="shared" si="197"/>
        <v>NA</v>
      </c>
      <c r="AN129" s="28" t="str">
        <f t="shared" si="198"/>
        <v>NA</v>
      </c>
      <c r="AO129" s="28" t="str">
        <f t="shared" si="199"/>
        <v>NA</v>
      </c>
      <c r="AP129" s="28" t="str">
        <f t="shared" si="200"/>
        <v>NA</v>
      </c>
      <c r="AQ129" s="28">
        <f t="shared" si="201"/>
        <v>0</v>
      </c>
      <c r="AR129" s="30">
        <f t="shared" si="202"/>
        <v>0</v>
      </c>
    </row>
    <row r="130" spans="1:49" hidden="1" x14ac:dyDescent="0.2">
      <c r="A130" s="27" t="s">
        <v>65</v>
      </c>
      <c r="B130" s="21">
        <v>1</v>
      </c>
      <c r="K130" s="21">
        <v>1</v>
      </c>
      <c r="L130" s="21">
        <v>1</v>
      </c>
      <c r="T130" s="21">
        <f t="shared" si="182"/>
        <v>1</v>
      </c>
      <c r="U130" s="21">
        <f t="shared" si="183"/>
        <v>1</v>
      </c>
      <c r="V130" s="21">
        <f t="shared" si="188"/>
        <v>1</v>
      </c>
      <c r="W130" s="21">
        <f t="shared" si="189"/>
        <v>2</v>
      </c>
      <c r="X130" s="21">
        <f t="shared" si="190"/>
        <v>2</v>
      </c>
      <c r="Y130" s="21">
        <f t="shared" si="184"/>
        <v>1</v>
      </c>
      <c r="Z130" s="21">
        <f t="shared" si="184"/>
        <v>0</v>
      </c>
      <c r="AA130" s="21">
        <f t="shared" si="191"/>
        <v>0</v>
      </c>
      <c r="AB130" s="21">
        <f t="shared" si="192"/>
        <v>1</v>
      </c>
      <c r="AC130" s="29"/>
      <c r="AD130" s="29"/>
      <c r="AE130" s="29"/>
      <c r="AF130" s="28">
        <f t="shared" si="185"/>
        <v>0.5</v>
      </c>
      <c r="AG130" s="28">
        <f t="shared" si="186"/>
        <v>0.5</v>
      </c>
      <c r="AH130" s="28">
        <f t="shared" si="187"/>
        <v>0.5</v>
      </c>
      <c r="AI130" s="28">
        <f t="shared" si="193"/>
        <v>1</v>
      </c>
      <c r="AJ130" s="29">
        <f t="shared" si="194"/>
        <v>0.5</v>
      </c>
      <c r="AK130" s="29">
        <f t="shared" si="195"/>
        <v>0</v>
      </c>
      <c r="AL130" s="29">
        <f t="shared" si="196"/>
        <v>0.5</v>
      </c>
      <c r="AM130" s="28">
        <f t="shared" si="197"/>
        <v>0</v>
      </c>
      <c r="AN130" s="28">
        <f t="shared" si="198"/>
        <v>0</v>
      </c>
      <c r="AO130" s="28">
        <f t="shared" si="199"/>
        <v>1</v>
      </c>
      <c r="AP130" s="28">
        <f t="shared" si="200"/>
        <v>1</v>
      </c>
      <c r="AQ130" s="28">
        <f t="shared" si="201"/>
        <v>0</v>
      </c>
      <c r="AR130" s="30">
        <f t="shared" si="202"/>
        <v>0.5</v>
      </c>
    </row>
    <row r="131" spans="1:49" hidden="1" x14ac:dyDescent="0.2">
      <c r="A131" s="27" t="s">
        <v>127</v>
      </c>
      <c r="P131" s="21">
        <v>2</v>
      </c>
      <c r="T131" s="21">
        <f t="shared" si="182"/>
        <v>0</v>
      </c>
      <c r="U131" s="21">
        <f t="shared" si="183"/>
        <v>0</v>
      </c>
      <c r="V131" s="21">
        <f t="shared" si="188"/>
        <v>0</v>
      </c>
      <c r="W131" s="21">
        <f t="shared" si="189"/>
        <v>2</v>
      </c>
      <c r="X131" s="21">
        <f t="shared" si="190"/>
        <v>2</v>
      </c>
      <c r="Y131" s="21">
        <f t="shared" si="184"/>
        <v>0</v>
      </c>
      <c r="Z131" s="21">
        <f t="shared" si="184"/>
        <v>2</v>
      </c>
      <c r="AA131" s="21">
        <f t="shared" si="191"/>
        <v>0</v>
      </c>
      <c r="AB131" s="21">
        <f t="shared" si="192"/>
        <v>2</v>
      </c>
      <c r="AC131" s="29"/>
      <c r="AD131" s="29"/>
      <c r="AE131" s="29"/>
      <c r="AF131" s="28">
        <f t="shared" si="185"/>
        <v>0</v>
      </c>
      <c r="AG131" s="28">
        <f t="shared" si="186"/>
        <v>0</v>
      </c>
      <c r="AH131" s="28">
        <f t="shared" si="187"/>
        <v>0</v>
      </c>
      <c r="AI131" s="28">
        <f t="shared" si="193"/>
        <v>0</v>
      </c>
      <c r="AJ131" s="29">
        <f t="shared" si="194"/>
        <v>0</v>
      </c>
      <c r="AK131" s="29">
        <f t="shared" si="195"/>
        <v>0</v>
      </c>
      <c r="AL131" s="29">
        <f t="shared" si="196"/>
        <v>1</v>
      </c>
      <c r="AM131" s="28">
        <f t="shared" si="197"/>
        <v>1</v>
      </c>
      <c r="AN131" s="28">
        <f t="shared" si="198"/>
        <v>1</v>
      </c>
      <c r="AO131" s="28">
        <f t="shared" si="199"/>
        <v>0</v>
      </c>
      <c r="AP131" s="28">
        <f t="shared" si="200"/>
        <v>0</v>
      </c>
      <c r="AQ131" s="28">
        <f t="shared" si="201"/>
        <v>0</v>
      </c>
      <c r="AR131" s="30">
        <f t="shared" si="202"/>
        <v>0</v>
      </c>
    </row>
    <row r="132" spans="1:49" hidden="1" x14ac:dyDescent="0.2">
      <c r="A132" s="27" t="s">
        <v>128</v>
      </c>
      <c r="O132" s="21">
        <v>1</v>
      </c>
      <c r="T132" s="21">
        <f>B132+C132+D132+E132</f>
        <v>0</v>
      </c>
      <c r="U132" s="21">
        <f>B132+2*C132+3*D132+4*E132</f>
        <v>0</v>
      </c>
      <c r="V132" s="21">
        <f>T132+I132+J132</f>
        <v>0</v>
      </c>
      <c r="W132" s="21">
        <f>B132+G132+C132+D132+E132+F132+K132+O132+P132+Q132</f>
        <v>1</v>
      </c>
      <c r="X132" s="21">
        <f>B132+C132+D132+E132+F132+G132+H132+I132+J132+K132+O132+P132+Q132</f>
        <v>1</v>
      </c>
      <c r="Y132" s="21">
        <f>L132+O132+R132</f>
        <v>1</v>
      </c>
      <c r="Z132" s="21">
        <f>M132+P132+S132</f>
        <v>0</v>
      </c>
      <c r="AA132" s="21">
        <f>Q132+N132</f>
        <v>0</v>
      </c>
      <c r="AB132" s="21">
        <f>T132+H132+F132+O132+P132+Q132</f>
        <v>1</v>
      </c>
      <c r="AC132" s="29"/>
      <c r="AD132" s="29"/>
      <c r="AE132" s="29"/>
      <c r="AF132" s="28">
        <f>IF(W132=0,"NA",T132/W132)</f>
        <v>0</v>
      </c>
      <c r="AG132" s="28">
        <f>IF(X132=0,"NA",(T132+I132+J132)/X132)</f>
        <v>0</v>
      </c>
      <c r="AH132" s="28">
        <f>IFERROR(U132/W132,"NA")</f>
        <v>0</v>
      </c>
      <c r="AI132" s="28">
        <f>IFERROR(AG132+AH132,"NA")</f>
        <v>0</v>
      </c>
      <c r="AJ132" s="29">
        <f>IFERROR(K132/X132,"NA")</f>
        <v>0</v>
      </c>
      <c r="AK132" s="29">
        <f>IFERROR((I132+J132)/X132,"NA")</f>
        <v>0</v>
      </c>
      <c r="AL132" s="29">
        <f>IFERROR(AB132/X132,"NA")</f>
        <v>1</v>
      </c>
      <c r="AM132" s="28">
        <f>IFERROR((H132+O132+P132)/AB132,"NA")</f>
        <v>1</v>
      </c>
      <c r="AN132" s="28">
        <f>IFERROR((H132+O132+P132+R132+S132)/AB132,"NA")</f>
        <v>1</v>
      </c>
      <c r="AO132" s="28">
        <f>IFERROR((F132+T132)/AB132,"NA")</f>
        <v>0</v>
      </c>
      <c r="AP132" s="28">
        <f>IFERROR(T132/AB132,"NA")</f>
        <v>0</v>
      </c>
      <c r="AQ132" s="28">
        <f>IFERROR(AH132-AF132,"NA")</f>
        <v>0</v>
      </c>
      <c r="AR132" s="30">
        <f>(V132+F132+G132)/X132</f>
        <v>0</v>
      </c>
    </row>
    <row r="133" spans="1:49" hidden="1" x14ac:dyDescent="0.2">
      <c r="A133" s="27" t="s">
        <v>3</v>
      </c>
      <c r="C133" s="21">
        <v>1</v>
      </c>
      <c r="I133" s="21">
        <v>1</v>
      </c>
      <c r="N133" s="21">
        <v>1</v>
      </c>
      <c r="T133" s="21">
        <f t="shared" si="182"/>
        <v>1</v>
      </c>
      <c r="U133" s="21">
        <f t="shared" si="183"/>
        <v>2</v>
      </c>
      <c r="V133" s="21">
        <f t="shared" si="188"/>
        <v>2</v>
      </c>
      <c r="W133" s="21">
        <f t="shared" si="189"/>
        <v>1</v>
      </c>
      <c r="X133" s="21">
        <f t="shared" si="190"/>
        <v>2</v>
      </c>
      <c r="Y133" s="21">
        <f t="shared" si="184"/>
        <v>0</v>
      </c>
      <c r="Z133" s="21">
        <f t="shared" si="184"/>
        <v>0</v>
      </c>
      <c r="AA133" s="21">
        <f t="shared" si="191"/>
        <v>1</v>
      </c>
      <c r="AB133" s="21">
        <f t="shared" si="192"/>
        <v>1</v>
      </c>
      <c r="AC133" s="29"/>
      <c r="AD133" s="29"/>
      <c r="AE133" s="29"/>
      <c r="AF133" s="28">
        <f t="shared" si="185"/>
        <v>1</v>
      </c>
      <c r="AG133" s="28">
        <f t="shared" si="186"/>
        <v>1</v>
      </c>
      <c r="AH133" s="28">
        <f t="shared" si="187"/>
        <v>2</v>
      </c>
      <c r="AI133" s="28">
        <f t="shared" si="193"/>
        <v>3</v>
      </c>
      <c r="AJ133" s="29">
        <f t="shared" si="194"/>
        <v>0</v>
      </c>
      <c r="AK133" s="29">
        <f t="shared" si="195"/>
        <v>0.5</v>
      </c>
      <c r="AL133" s="29">
        <f t="shared" si="196"/>
        <v>0.5</v>
      </c>
      <c r="AM133" s="28">
        <f t="shared" si="197"/>
        <v>0</v>
      </c>
      <c r="AN133" s="28">
        <f t="shared" si="198"/>
        <v>0</v>
      </c>
      <c r="AO133" s="28">
        <f t="shared" si="199"/>
        <v>1</v>
      </c>
      <c r="AP133" s="28">
        <f t="shared" si="200"/>
        <v>1</v>
      </c>
      <c r="AQ133" s="28">
        <f t="shared" si="201"/>
        <v>1</v>
      </c>
      <c r="AR133" s="30">
        <f t="shared" si="202"/>
        <v>1</v>
      </c>
    </row>
    <row r="134" spans="1:49" s="20" customFormat="1" hidden="1" x14ac:dyDescent="0.2">
      <c r="A134" s="31" t="s">
        <v>32</v>
      </c>
      <c r="B134" s="32">
        <f>SUM(B123:B133)</f>
        <v>2</v>
      </c>
      <c r="C134" s="32">
        <f t="shared" ref="C134:AA134" si="203">SUM(C123:C133)</f>
        <v>1</v>
      </c>
      <c r="D134" s="32">
        <f t="shared" si="203"/>
        <v>0</v>
      </c>
      <c r="E134" s="32">
        <f t="shared" si="203"/>
        <v>0</v>
      </c>
      <c r="F134" s="32">
        <f t="shared" si="203"/>
        <v>1</v>
      </c>
      <c r="G134" s="32">
        <f t="shared" si="203"/>
        <v>0</v>
      </c>
      <c r="H134" s="32">
        <f t="shared" si="203"/>
        <v>0</v>
      </c>
      <c r="I134" s="32">
        <f t="shared" si="203"/>
        <v>2</v>
      </c>
      <c r="J134" s="32">
        <f t="shared" si="203"/>
        <v>0</v>
      </c>
      <c r="K134" s="32">
        <f t="shared" si="203"/>
        <v>6</v>
      </c>
      <c r="L134" s="32">
        <f t="shared" si="203"/>
        <v>2</v>
      </c>
      <c r="M134" s="32">
        <f t="shared" si="203"/>
        <v>0</v>
      </c>
      <c r="N134" s="32">
        <f t="shared" si="203"/>
        <v>1</v>
      </c>
      <c r="O134" s="32">
        <f t="shared" si="203"/>
        <v>4</v>
      </c>
      <c r="P134" s="32">
        <f t="shared" si="203"/>
        <v>3</v>
      </c>
      <c r="Q134" s="32">
        <f t="shared" si="203"/>
        <v>1</v>
      </c>
      <c r="R134" s="32">
        <f t="shared" si="203"/>
        <v>1</v>
      </c>
      <c r="S134" s="32">
        <f t="shared" si="203"/>
        <v>0</v>
      </c>
      <c r="T134" s="32">
        <f t="shared" si="203"/>
        <v>3</v>
      </c>
      <c r="U134" s="32">
        <f t="shared" si="203"/>
        <v>4</v>
      </c>
      <c r="V134" s="32">
        <f t="shared" si="203"/>
        <v>5</v>
      </c>
      <c r="W134" s="32">
        <f t="shared" si="203"/>
        <v>18</v>
      </c>
      <c r="X134" s="32">
        <f t="shared" si="203"/>
        <v>20</v>
      </c>
      <c r="Y134" s="32">
        <f t="shared" si="203"/>
        <v>7</v>
      </c>
      <c r="Z134" s="32">
        <f t="shared" si="203"/>
        <v>3</v>
      </c>
      <c r="AA134" s="32">
        <f t="shared" si="203"/>
        <v>2</v>
      </c>
      <c r="AB134" s="32">
        <f>SUM(AB123:AB133)</f>
        <v>12</v>
      </c>
      <c r="AC134" s="34"/>
      <c r="AD134" s="34"/>
      <c r="AE134" s="34"/>
      <c r="AF134" s="33">
        <f t="shared" si="185"/>
        <v>0.16666666666666666</v>
      </c>
      <c r="AG134" s="33">
        <f t="shared" si="186"/>
        <v>0.25</v>
      </c>
      <c r="AH134" s="33">
        <f t="shared" si="187"/>
        <v>0.22222222222222221</v>
      </c>
      <c r="AI134" s="33">
        <f t="shared" si="193"/>
        <v>0.47222222222222221</v>
      </c>
      <c r="AJ134" s="34">
        <f t="shared" si="194"/>
        <v>0.3</v>
      </c>
      <c r="AK134" s="34">
        <f t="shared" si="195"/>
        <v>0.1</v>
      </c>
      <c r="AL134" s="34">
        <f t="shared" si="196"/>
        <v>0.6</v>
      </c>
      <c r="AM134" s="33">
        <f>IFERROR((H134+O134+P134)/AB134,"NA")</f>
        <v>0.58333333333333337</v>
      </c>
      <c r="AN134" s="33">
        <f>IFERROR((H134+O134+P134+R134+S134)/AB134,"NA")</f>
        <v>0.66666666666666663</v>
      </c>
      <c r="AO134" s="33">
        <f t="shared" si="199"/>
        <v>0.33333333333333331</v>
      </c>
      <c r="AP134" s="33">
        <f t="shared" si="200"/>
        <v>0.25</v>
      </c>
      <c r="AQ134" s="33">
        <f t="shared" si="201"/>
        <v>5.5555555555555552E-2</v>
      </c>
      <c r="AR134" s="39">
        <f t="shared" si="202"/>
        <v>0.3</v>
      </c>
      <c r="AU134" s="37"/>
      <c r="AV134" s="37"/>
      <c r="AW134" s="37"/>
    </row>
    <row r="135" spans="1:49" hidden="1" x14ac:dyDescent="0.2"/>
    <row r="136" spans="1:49" hidden="1" x14ac:dyDescent="0.2">
      <c r="A136" s="20" t="s">
        <v>149</v>
      </c>
    </row>
    <row r="137" spans="1:49" hidden="1" x14ac:dyDescent="0.2">
      <c r="A137" s="23"/>
      <c r="B137" s="24" t="s">
        <v>5</v>
      </c>
      <c r="C137" s="24" t="s">
        <v>6</v>
      </c>
      <c r="D137" s="24" t="s">
        <v>7</v>
      </c>
      <c r="E137" s="24" t="s">
        <v>8</v>
      </c>
      <c r="F137" s="24" t="s">
        <v>18</v>
      </c>
      <c r="G137" s="24" t="s">
        <v>19</v>
      </c>
      <c r="H137" s="24" t="s">
        <v>9</v>
      </c>
      <c r="I137" s="24" t="s">
        <v>10</v>
      </c>
      <c r="J137" s="24" t="s">
        <v>11</v>
      </c>
      <c r="K137" s="24" t="s">
        <v>12</v>
      </c>
      <c r="L137" s="24" t="s">
        <v>20</v>
      </c>
      <c r="M137" s="24" t="s">
        <v>21</v>
      </c>
      <c r="N137" s="24" t="s">
        <v>74</v>
      </c>
      <c r="O137" s="24" t="s">
        <v>22</v>
      </c>
      <c r="P137" s="24" t="s">
        <v>23</v>
      </c>
      <c r="Q137" s="24" t="s">
        <v>75</v>
      </c>
      <c r="R137" s="24" t="s">
        <v>27</v>
      </c>
      <c r="S137" s="24" t="s">
        <v>28</v>
      </c>
      <c r="T137" s="24" t="s">
        <v>29</v>
      </c>
      <c r="U137" s="24" t="s">
        <v>30</v>
      </c>
      <c r="V137" s="24" t="s">
        <v>31</v>
      </c>
      <c r="W137" s="24" t="s">
        <v>4</v>
      </c>
      <c r="X137" s="24" t="s">
        <v>13</v>
      </c>
      <c r="Y137" s="24" t="s">
        <v>24</v>
      </c>
      <c r="Z137" s="24" t="s">
        <v>25</v>
      </c>
      <c r="AA137" s="24" t="s">
        <v>76</v>
      </c>
      <c r="AB137" s="24" t="s">
        <v>26</v>
      </c>
      <c r="AC137" s="44"/>
      <c r="AD137" s="44"/>
      <c r="AE137" s="44"/>
      <c r="AF137" s="24" t="s">
        <v>14</v>
      </c>
      <c r="AG137" s="24" t="s">
        <v>15</v>
      </c>
      <c r="AH137" s="24" t="s">
        <v>16</v>
      </c>
      <c r="AI137" s="24" t="s">
        <v>17</v>
      </c>
      <c r="AJ137" s="24" t="s">
        <v>44</v>
      </c>
      <c r="AK137" s="24" t="s">
        <v>43</v>
      </c>
      <c r="AL137" s="24" t="s">
        <v>40</v>
      </c>
      <c r="AM137" s="24" t="s">
        <v>47</v>
      </c>
      <c r="AN137" s="24" t="s">
        <v>48</v>
      </c>
      <c r="AO137" s="24" t="s">
        <v>51</v>
      </c>
      <c r="AP137" s="24" t="s">
        <v>49</v>
      </c>
      <c r="AQ137" s="25" t="s">
        <v>50</v>
      </c>
      <c r="AR137" s="26" t="s">
        <v>60</v>
      </c>
    </row>
    <row r="138" spans="1:49" hidden="1" x14ac:dyDescent="0.2">
      <c r="A138" s="27" t="s">
        <v>124</v>
      </c>
      <c r="I138" s="21">
        <v>1</v>
      </c>
      <c r="P138" s="21">
        <v>1</v>
      </c>
      <c r="T138" s="21">
        <f t="shared" ref="T138:T147" si="204">B138+C138+D138+E138</f>
        <v>0</v>
      </c>
      <c r="U138" s="21">
        <f t="shared" ref="U138:U147" si="205">B138+2*C138+3*D138+4*E138</f>
        <v>0</v>
      </c>
      <c r="V138" s="21">
        <f>T138+I138+J138</f>
        <v>1</v>
      </c>
      <c r="W138" s="21">
        <f>B138+C138+D138+E138+F138+K138+O138+P138+Q138</f>
        <v>1</v>
      </c>
      <c r="X138" s="21">
        <f>B138+C138+D138+E138+F138+G138+H138+I138+J138+K138+O138+P138+Q138</f>
        <v>2</v>
      </c>
      <c r="Y138" s="21">
        <f t="shared" ref="Y138:Z147" si="206">L138+O138+R138</f>
        <v>0</v>
      </c>
      <c r="Z138" s="21">
        <f t="shared" si="206"/>
        <v>1</v>
      </c>
      <c r="AA138" s="21">
        <f>Q138+N138</f>
        <v>0</v>
      </c>
      <c r="AB138" s="21">
        <f>T138+H138+F138+O138+P138+Q138</f>
        <v>1</v>
      </c>
      <c r="AC138" s="29"/>
      <c r="AD138" s="29"/>
      <c r="AE138" s="29"/>
      <c r="AF138" s="28">
        <f t="shared" ref="AF138:AF149" si="207">IF(W138=0,"NA",T138/W138)</f>
        <v>0</v>
      </c>
      <c r="AG138" s="28">
        <f t="shared" ref="AG138:AG149" si="208">IF(X138=0,"NA",(T138+I138+J138)/X138)</f>
        <v>0.5</v>
      </c>
      <c r="AH138" s="28">
        <f t="shared" ref="AH138:AH149" si="209">IFERROR(U138/W138,"NA")</f>
        <v>0</v>
      </c>
      <c r="AI138" s="28">
        <f>IFERROR(AG138+AH138,"NA")</f>
        <v>0.5</v>
      </c>
      <c r="AJ138" s="29">
        <f>IFERROR(K138/X138,"NA")</f>
        <v>0</v>
      </c>
      <c r="AK138" s="29">
        <f>IFERROR((I138+J138)/X138,"NA")</f>
        <v>0.5</v>
      </c>
      <c r="AL138" s="29">
        <f>IFERROR(AB138/X138,"NA")</f>
        <v>0.5</v>
      </c>
      <c r="AM138" s="28">
        <f>IFERROR((H138+O138+P138)/AB138,"NA")</f>
        <v>1</v>
      </c>
      <c r="AN138" s="28">
        <f>IFERROR((H138+O138+P138+R138+S138)/AB138,"NA")</f>
        <v>1</v>
      </c>
      <c r="AO138" s="28">
        <f>IFERROR((F138+T138)/AB138,"NA")</f>
        <v>0</v>
      </c>
      <c r="AP138" s="28">
        <f>IFERROR(T138/AB138,"NA")</f>
        <v>0</v>
      </c>
      <c r="AQ138" s="28">
        <f>IFERROR(AH138-AF138,"NA")</f>
        <v>0</v>
      </c>
      <c r="AR138" s="30">
        <f>(V138+F138+G138)/X138</f>
        <v>0.5</v>
      </c>
    </row>
    <row r="139" spans="1:49" hidden="1" x14ac:dyDescent="0.2">
      <c r="A139" s="27" t="s">
        <v>125</v>
      </c>
      <c r="I139" s="21">
        <v>1</v>
      </c>
      <c r="P139" s="21">
        <v>1</v>
      </c>
      <c r="T139" s="21">
        <f t="shared" si="204"/>
        <v>0</v>
      </c>
      <c r="U139" s="21">
        <f t="shared" si="205"/>
        <v>0</v>
      </c>
      <c r="V139" s="21">
        <f t="shared" ref="V139:V147" si="210">T139+I139+J139</f>
        <v>1</v>
      </c>
      <c r="W139" s="21">
        <f t="shared" ref="W139:W147" si="211">B139+C139+D139+E139+F139+K139+O139+P139+Q139</f>
        <v>1</v>
      </c>
      <c r="X139" s="21">
        <f t="shared" ref="X139:X147" si="212">B139+C139+D139+E139+F139+G139+H139+I139+J139+K139+O139+P139+Q139</f>
        <v>2</v>
      </c>
      <c r="Y139" s="21">
        <f t="shared" si="206"/>
        <v>0</v>
      </c>
      <c r="Z139" s="21">
        <f t="shared" si="206"/>
        <v>1</v>
      </c>
      <c r="AA139" s="21">
        <f t="shared" ref="AA139:AA147" si="213">Q139+N139</f>
        <v>0</v>
      </c>
      <c r="AB139" s="21">
        <f t="shared" ref="AB139:AB147" si="214">T139+H139+F139+O139+P139+Q139</f>
        <v>1</v>
      </c>
      <c r="AC139" s="29"/>
      <c r="AD139" s="29"/>
      <c r="AE139" s="29"/>
      <c r="AF139" s="28">
        <f t="shared" si="207"/>
        <v>0</v>
      </c>
      <c r="AG139" s="28">
        <f t="shared" si="208"/>
        <v>0.5</v>
      </c>
      <c r="AH139" s="28">
        <f t="shared" si="209"/>
        <v>0</v>
      </c>
      <c r="AI139" s="28">
        <f t="shared" ref="AI139:AI149" si="215">IFERROR(AG139+AH139,"NA")</f>
        <v>0.5</v>
      </c>
      <c r="AJ139" s="29">
        <f t="shared" ref="AJ139:AJ149" si="216">IFERROR(K139/X139,"NA")</f>
        <v>0</v>
      </c>
      <c r="AK139" s="29">
        <f t="shared" ref="AK139:AK149" si="217">IFERROR((I139+J139)/X139,"NA")</f>
        <v>0.5</v>
      </c>
      <c r="AL139" s="29">
        <f t="shared" ref="AL139:AL149" si="218">IFERROR(AB139/X139,"NA")</f>
        <v>0.5</v>
      </c>
      <c r="AM139" s="28">
        <f t="shared" ref="AM139:AM147" si="219">IFERROR((H139+O139+P139)/AB139,"NA")</f>
        <v>1</v>
      </c>
      <c r="AN139" s="28">
        <f t="shared" ref="AN139:AN147" si="220">IFERROR((H139+O139+P139+R139+S139)/AB139,"NA")</f>
        <v>1</v>
      </c>
      <c r="AO139" s="28">
        <f t="shared" ref="AO139:AO149" si="221">IFERROR((F139+T139)/AB139,"NA")</f>
        <v>0</v>
      </c>
      <c r="AP139" s="28">
        <f t="shared" ref="AP139:AP149" si="222">IFERROR(T139/AB139,"NA")</f>
        <v>0</v>
      </c>
      <c r="AQ139" s="28">
        <f t="shared" ref="AQ139:AQ149" si="223">IFERROR(AH139-AF139,"NA")</f>
        <v>0</v>
      </c>
      <c r="AR139" s="30">
        <f t="shared" ref="AR139:AR149" si="224">(V139+F139+G139)/X139</f>
        <v>0.5</v>
      </c>
    </row>
    <row r="140" spans="1:49" hidden="1" x14ac:dyDescent="0.2">
      <c r="A140" s="27" t="s">
        <v>77</v>
      </c>
      <c r="J140" s="21">
        <v>1</v>
      </c>
      <c r="K140" s="21">
        <v>1</v>
      </c>
      <c r="T140" s="21">
        <f t="shared" si="204"/>
        <v>0</v>
      </c>
      <c r="U140" s="21">
        <f t="shared" si="205"/>
        <v>0</v>
      </c>
      <c r="V140" s="21">
        <f t="shared" si="210"/>
        <v>1</v>
      </c>
      <c r="W140" s="21">
        <f t="shared" si="211"/>
        <v>1</v>
      </c>
      <c r="X140" s="21">
        <f t="shared" si="212"/>
        <v>2</v>
      </c>
      <c r="Y140" s="21">
        <f t="shared" si="206"/>
        <v>0</v>
      </c>
      <c r="Z140" s="21">
        <f t="shared" si="206"/>
        <v>0</v>
      </c>
      <c r="AA140" s="21">
        <f t="shared" si="213"/>
        <v>0</v>
      </c>
      <c r="AB140" s="21">
        <f t="shared" si="214"/>
        <v>0</v>
      </c>
      <c r="AC140" s="29"/>
      <c r="AD140" s="29"/>
      <c r="AE140" s="29"/>
      <c r="AF140" s="28">
        <f t="shared" si="207"/>
        <v>0</v>
      </c>
      <c r="AG140" s="28">
        <f t="shared" si="208"/>
        <v>0.5</v>
      </c>
      <c r="AH140" s="28">
        <f t="shared" si="209"/>
        <v>0</v>
      </c>
      <c r="AI140" s="28">
        <f t="shared" si="215"/>
        <v>0.5</v>
      </c>
      <c r="AJ140" s="29">
        <f t="shared" si="216"/>
        <v>0.5</v>
      </c>
      <c r="AK140" s="29">
        <f t="shared" si="217"/>
        <v>0.5</v>
      </c>
      <c r="AL140" s="29">
        <f t="shared" si="218"/>
        <v>0</v>
      </c>
      <c r="AM140" s="28" t="str">
        <f t="shared" si="219"/>
        <v>NA</v>
      </c>
      <c r="AN140" s="28" t="str">
        <f t="shared" si="220"/>
        <v>NA</v>
      </c>
      <c r="AO140" s="28" t="str">
        <f t="shared" si="221"/>
        <v>NA</v>
      </c>
      <c r="AP140" s="28" t="str">
        <f t="shared" si="222"/>
        <v>NA</v>
      </c>
      <c r="AQ140" s="28">
        <f t="shared" si="223"/>
        <v>0</v>
      </c>
      <c r="AR140" s="30">
        <f t="shared" si="224"/>
        <v>0.5</v>
      </c>
    </row>
    <row r="141" spans="1:49" hidden="1" x14ac:dyDescent="0.2">
      <c r="A141" s="27" t="s">
        <v>68</v>
      </c>
      <c r="K141" s="21">
        <v>2</v>
      </c>
      <c r="T141" s="21">
        <f t="shared" si="204"/>
        <v>0</v>
      </c>
      <c r="U141" s="21">
        <f t="shared" si="205"/>
        <v>0</v>
      </c>
      <c r="V141" s="21">
        <f t="shared" si="210"/>
        <v>0</v>
      </c>
      <c r="W141" s="21">
        <f t="shared" si="211"/>
        <v>2</v>
      </c>
      <c r="X141" s="21">
        <f t="shared" si="212"/>
        <v>2</v>
      </c>
      <c r="Y141" s="21">
        <f t="shared" si="206"/>
        <v>0</v>
      </c>
      <c r="Z141" s="21">
        <f t="shared" si="206"/>
        <v>0</v>
      </c>
      <c r="AA141" s="21">
        <f t="shared" si="213"/>
        <v>0</v>
      </c>
      <c r="AB141" s="21">
        <f t="shared" si="214"/>
        <v>0</v>
      </c>
      <c r="AC141" s="29"/>
      <c r="AD141" s="29"/>
      <c r="AE141" s="29"/>
      <c r="AF141" s="28">
        <f t="shared" si="207"/>
        <v>0</v>
      </c>
      <c r="AG141" s="28">
        <f t="shared" si="208"/>
        <v>0</v>
      </c>
      <c r="AH141" s="28">
        <f t="shared" si="209"/>
        <v>0</v>
      </c>
      <c r="AI141" s="28">
        <f t="shared" si="215"/>
        <v>0</v>
      </c>
      <c r="AJ141" s="29">
        <f t="shared" si="216"/>
        <v>1</v>
      </c>
      <c r="AK141" s="29">
        <f t="shared" si="217"/>
        <v>0</v>
      </c>
      <c r="AL141" s="29">
        <f t="shared" si="218"/>
        <v>0</v>
      </c>
      <c r="AM141" s="28" t="str">
        <f t="shared" si="219"/>
        <v>NA</v>
      </c>
      <c r="AN141" s="28" t="str">
        <f t="shared" si="220"/>
        <v>NA</v>
      </c>
      <c r="AO141" s="28" t="str">
        <f t="shared" si="221"/>
        <v>NA</v>
      </c>
      <c r="AP141" s="28" t="str">
        <f t="shared" si="222"/>
        <v>NA</v>
      </c>
      <c r="AQ141" s="28">
        <f t="shared" si="223"/>
        <v>0</v>
      </c>
      <c r="AR141" s="30">
        <f t="shared" si="224"/>
        <v>0</v>
      </c>
    </row>
    <row r="142" spans="1:49" hidden="1" x14ac:dyDescent="0.2">
      <c r="A142" s="27" t="s">
        <v>123</v>
      </c>
      <c r="C142" s="21">
        <v>1</v>
      </c>
      <c r="F142" s="21">
        <v>1</v>
      </c>
      <c r="N142" s="21">
        <v>1</v>
      </c>
      <c r="R142" s="21">
        <v>1</v>
      </c>
      <c r="T142" s="21">
        <f t="shared" si="204"/>
        <v>1</v>
      </c>
      <c r="U142" s="21">
        <f t="shared" si="205"/>
        <v>2</v>
      </c>
      <c r="V142" s="21">
        <f t="shared" si="210"/>
        <v>1</v>
      </c>
      <c r="W142" s="21">
        <f t="shared" si="211"/>
        <v>2</v>
      </c>
      <c r="X142" s="21">
        <f t="shared" si="212"/>
        <v>2</v>
      </c>
      <c r="Y142" s="21">
        <f t="shared" si="206"/>
        <v>1</v>
      </c>
      <c r="Z142" s="21">
        <f t="shared" si="206"/>
        <v>0</v>
      </c>
      <c r="AA142" s="21">
        <f t="shared" si="213"/>
        <v>1</v>
      </c>
      <c r="AB142" s="21">
        <f t="shared" si="214"/>
        <v>2</v>
      </c>
      <c r="AC142" s="29"/>
      <c r="AD142" s="29"/>
      <c r="AE142" s="29"/>
      <c r="AF142" s="28">
        <f t="shared" si="207"/>
        <v>0.5</v>
      </c>
      <c r="AG142" s="28">
        <f t="shared" si="208"/>
        <v>0.5</v>
      </c>
      <c r="AH142" s="28">
        <f t="shared" si="209"/>
        <v>1</v>
      </c>
      <c r="AI142" s="28">
        <f t="shared" si="215"/>
        <v>1.5</v>
      </c>
      <c r="AJ142" s="29">
        <f t="shared" si="216"/>
        <v>0</v>
      </c>
      <c r="AK142" s="29">
        <f t="shared" si="217"/>
        <v>0</v>
      </c>
      <c r="AL142" s="29">
        <f t="shared" si="218"/>
        <v>1</v>
      </c>
      <c r="AM142" s="28">
        <f t="shared" si="219"/>
        <v>0</v>
      </c>
      <c r="AN142" s="28">
        <f t="shared" si="220"/>
        <v>0.5</v>
      </c>
      <c r="AO142" s="28">
        <f t="shared" si="221"/>
        <v>1</v>
      </c>
      <c r="AP142" s="28">
        <f t="shared" si="222"/>
        <v>0.5</v>
      </c>
      <c r="AQ142" s="28">
        <f t="shared" si="223"/>
        <v>0.5</v>
      </c>
      <c r="AR142" s="30">
        <f t="shared" si="224"/>
        <v>1</v>
      </c>
    </row>
    <row r="143" spans="1:49" hidden="1" x14ac:dyDescent="0.2">
      <c r="A143" s="27" t="s">
        <v>0</v>
      </c>
      <c r="F143" s="21">
        <v>1</v>
      </c>
      <c r="I143" s="21">
        <v>1</v>
      </c>
      <c r="R143" s="21">
        <v>1</v>
      </c>
      <c r="T143" s="21">
        <f t="shared" si="204"/>
        <v>0</v>
      </c>
      <c r="U143" s="21">
        <f t="shared" si="205"/>
        <v>0</v>
      </c>
      <c r="V143" s="21">
        <f t="shared" si="210"/>
        <v>1</v>
      </c>
      <c r="W143" s="21">
        <f t="shared" si="211"/>
        <v>1</v>
      </c>
      <c r="X143" s="21">
        <f t="shared" si="212"/>
        <v>2</v>
      </c>
      <c r="Y143" s="21">
        <f t="shared" si="206"/>
        <v>1</v>
      </c>
      <c r="Z143" s="21">
        <f t="shared" si="206"/>
        <v>0</v>
      </c>
      <c r="AA143" s="21">
        <f t="shared" si="213"/>
        <v>0</v>
      </c>
      <c r="AB143" s="21">
        <f t="shared" si="214"/>
        <v>1</v>
      </c>
      <c r="AC143" s="29"/>
      <c r="AD143" s="29"/>
      <c r="AE143" s="29"/>
      <c r="AF143" s="28">
        <f t="shared" si="207"/>
        <v>0</v>
      </c>
      <c r="AG143" s="28">
        <f t="shared" si="208"/>
        <v>0.5</v>
      </c>
      <c r="AH143" s="28">
        <f t="shared" si="209"/>
        <v>0</v>
      </c>
      <c r="AI143" s="28">
        <f t="shared" si="215"/>
        <v>0.5</v>
      </c>
      <c r="AJ143" s="29">
        <f t="shared" si="216"/>
        <v>0</v>
      </c>
      <c r="AK143" s="29">
        <f t="shared" si="217"/>
        <v>0.5</v>
      </c>
      <c r="AL143" s="29">
        <f t="shared" si="218"/>
        <v>0.5</v>
      </c>
      <c r="AM143" s="28">
        <f t="shared" si="219"/>
        <v>0</v>
      </c>
      <c r="AN143" s="28">
        <f t="shared" si="220"/>
        <v>1</v>
      </c>
      <c r="AO143" s="28">
        <f t="shared" si="221"/>
        <v>1</v>
      </c>
      <c r="AP143" s="28">
        <f t="shared" si="222"/>
        <v>0</v>
      </c>
      <c r="AQ143" s="28">
        <f t="shared" si="223"/>
        <v>0</v>
      </c>
      <c r="AR143" s="30">
        <f t="shared" si="224"/>
        <v>1</v>
      </c>
    </row>
    <row r="144" spans="1:49" hidden="1" x14ac:dyDescent="0.2">
      <c r="A144" s="27" t="s">
        <v>126</v>
      </c>
      <c r="I144" s="21">
        <v>1</v>
      </c>
      <c r="K144" s="21">
        <v>1</v>
      </c>
      <c r="T144" s="21">
        <f t="shared" si="204"/>
        <v>0</v>
      </c>
      <c r="U144" s="21">
        <f t="shared" si="205"/>
        <v>0</v>
      </c>
      <c r="V144" s="21">
        <f t="shared" si="210"/>
        <v>1</v>
      </c>
      <c r="W144" s="21">
        <f t="shared" si="211"/>
        <v>1</v>
      </c>
      <c r="X144" s="21">
        <f t="shared" si="212"/>
        <v>2</v>
      </c>
      <c r="Y144" s="21">
        <f t="shared" si="206"/>
        <v>0</v>
      </c>
      <c r="Z144" s="21">
        <f t="shared" si="206"/>
        <v>0</v>
      </c>
      <c r="AA144" s="21">
        <f t="shared" si="213"/>
        <v>0</v>
      </c>
      <c r="AB144" s="21">
        <f t="shared" si="214"/>
        <v>0</v>
      </c>
      <c r="AC144" s="29"/>
      <c r="AD144" s="29"/>
      <c r="AE144" s="29"/>
      <c r="AF144" s="28">
        <f t="shared" si="207"/>
        <v>0</v>
      </c>
      <c r="AG144" s="28">
        <f t="shared" si="208"/>
        <v>0.5</v>
      </c>
      <c r="AH144" s="28">
        <f t="shared" si="209"/>
        <v>0</v>
      </c>
      <c r="AI144" s="28">
        <f t="shared" si="215"/>
        <v>0.5</v>
      </c>
      <c r="AJ144" s="29">
        <f t="shared" si="216"/>
        <v>0.5</v>
      </c>
      <c r="AK144" s="29">
        <f t="shared" si="217"/>
        <v>0.5</v>
      </c>
      <c r="AL144" s="29">
        <f t="shared" si="218"/>
        <v>0</v>
      </c>
      <c r="AM144" s="28" t="str">
        <f t="shared" si="219"/>
        <v>NA</v>
      </c>
      <c r="AN144" s="28" t="str">
        <f t="shared" si="220"/>
        <v>NA</v>
      </c>
      <c r="AO144" s="28" t="str">
        <f t="shared" si="221"/>
        <v>NA</v>
      </c>
      <c r="AP144" s="28" t="str">
        <f t="shared" si="222"/>
        <v>NA</v>
      </c>
      <c r="AQ144" s="28">
        <f t="shared" si="223"/>
        <v>0</v>
      </c>
      <c r="AR144" s="30">
        <f t="shared" si="224"/>
        <v>0.5</v>
      </c>
    </row>
    <row r="145" spans="1:49" hidden="1" x14ac:dyDescent="0.2">
      <c r="A145" s="27" t="s">
        <v>65</v>
      </c>
      <c r="O145" s="21">
        <v>2</v>
      </c>
      <c r="T145" s="21">
        <f t="shared" si="204"/>
        <v>0</v>
      </c>
      <c r="U145" s="21">
        <f t="shared" si="205"/>
        <v>0</v>
      </c>
      <c r="V145" s="21">
        <f t="shared" si="210"/>
        <v>0</v>
      </c>
      <c r="W145" s="21">
        <f t="shared" si="211"/>
        <v>2</v>
      </c>
      <c r="X145" s="21">
        <f t="shared" si="212"/>
        <v>2</v>
      </c>
      <c r="Y145" s="21">
        <f t="shared" si="206"/>
        <v>2</v>
      </c>
      <c r="Z145" s="21">
        <f t="shared" si="206"/>
        <v>0</v>
      </c>
      <c r="AA145" s="21">
        <f t="shared" si="213"/>
        <v>0</v>
      </c>
      <c r="AB145" s="21">
        <f t="shared" si="214"/>
        <v>2</v>
      </c>
      <c r="AC145" s="29"/>
      <c r="AD145" s="29"/>
      <c r="AE145" s="29"/>
      <c r="AF145" s="28">
        <f t="shared" si="207"/>
        <v>0</v>
      </c>
      <c r="AG145" s="28">
        <f t="shared" si="208"/>
        <v>0</v>
      </c>
      <c r="AH145" s="28">
        <f t="shared" si="209"/>
        <v>0</v>
      </c>
      <c r="AI145" s="28">
        <f t="shared" si="215"/>
        <v>0</v>
      </c>
      <c r="AJ145" s="29">
        <f t="shared" si="216"/>
        <v>0</v>
      </c>
      <c r="AK145" s="29">
        <f t="shared" si="217"/>
        <v>0</v>
      </c>
      <c r="AL145" s="29">
        <f t="shared" si="218"/>
        <v>1</v>
      </c>
      <c r="AM145" s="28">
        <f t="shared" si="219"/>
        <v>1</v>
      </c>
      <c r="AN145" s="28">
        <f t="shared" si="220"/>
        <v>1</v>
      </c>
      <c r="AO145" s="28">
        <f t="shared" si="221"/>
        <v>0</v>
      </c>
      <c r="AP145" s="28">
        <f t="shared" si="222"/>
        <v>0</v>
      </c>
      <c r="AQ145" s="28">
        <f t="shared" si="223"/>
        <v>0</v>
      </c>
      <c r="AR145" s="30">
        <f t="shared" si="224"/>
        <v>0</v>
      </c>
    </row>
    <row r="146" spans="1:49" hidden="1" x14ac:dyDescent="0.2">
      <c r="A146" s="27" t="s">
        <v>127</v>
      </c>
      <c r="I146" s="21">
        <v>1</v>
      </c>
      <c r="K146" s="21">
        <v>1</v>
      </c>
      <c r="T146" s="21">
        <f t="shared" si="204"/>
        <v>0</v>
      </c>
      <c r="U146" s="21">
        <f t="shared" si="205"/>
        <v>0</v>
      </c>
      <c r="V146" s="21">
        <f t="shared" si="210"/>
        <v>1</v>
      </c>
      <c r="W146" s="21">
        <f t="shared" si="211"/>
        <v>1</v>
      </c>
      <c r="X146" s="21">
        <f t="shared" si="212"/>
        <v>2</v>
      </c>
      <c r="Y146" s="21">
        <f t="shared" si="206"/>
        <v>0</v>
      </c>
      <c r="Z146" s="21">
        <f t="shared" si="206"/>
        <v>0</v>
      </c>
      <c r="AA146" s="21">
        <f t="shared" si="213"/>
        <v>0</v>
      </c>
      <c r="AB146" s="21">
        <f t="shared" si="214"/>
        <v>0</v>
      </c>
      <c r="AC146" s="29"/>
      <c r="AD146" s="29"/>
      <c r="AE146" s="29"/>
      <c r="AF146" s="28">
        <f t="shared" si="207"/>
        <v>0</v>
      </c>
      <c r="AG146" s="28">
        <f t="shared" si="208"/>
        <v>0.5</v>
      </c>
      <c r="AH146" s="28">
        <f t="shared" si="209"/>
        <v>0</v>
      </c>
      <c r="AI146" s="28">
        <f t="shared" si="215"/>
        <v>0.5</v>
      </c>
      <c r="AJ146" s="29">
        <f t="shared" si="216"/>
        <v>0.5</v>
      </c>
      <c r="AK146" s="29">
        <f t="shared" si="217"/>
        <v>0.5</v>
      </c>
      <c r="AL146" s="29">
        <f t="shared" si="218"/>
        <v>0</v>
      </c>
      <c r="AM146" s="28" t="str">
        <f t="shared" si="219"/>
        <v>NA</v>
      </c>
      <c r="AN146" s="28" t="str">
        <f t="shared" si="220"/>
        <v>NA</v>
      </c>
      <c r="AO146" s="28" t="str">
        <f t="shared" si="221"/>
        <v>NA</v>
      </c>
      <c r="AP146" s="28" t="str">
        <f t="shared" si="222"/>
        <v>NA</v>
      </c>
      <c r="AQ146" s="28">
        <f t="shared" si="223"/>
        <v>0</v>
      </c>
      <c r="AR146" s="30">
        <f t="shared" si="224"/>
        <v>0.5</v>
      </c>
    </row>
    <row r="147" spans="1:49" hidden="1" x14ac:dyDescent="0.2">
      <c r="A147" s="27" t="s">
        <v>128</v>
      </c>
      <c r="P147" s="21">
        <v>1</v>
      </c>
      <c r="T147" s="21">
        <f t="shared" si="204"/>
        <v>0</v>
      </c>
      <c r="U147" s="21">
        <f t="shared" si="205"/>
        <v>0</v>
      </c>
      <c r="V147" s="21">
        <f t="shared" si="210"/>
        <v>0</v>
      </c>
      <c r="W147" s="21">
        <f t="shared" si="211"/>
        <v>1</v>
      </c>
      <c r="X147" s="21">
        <f t="shared" si="212"/>
        <v>1</v>
      </c>
      <c r="Y147" s="21">
        <f t="shared" si="206"/>
        <v>0</v>
      </c>
      <c r="Z147" s="21">
        <f t="shared" si="206"/>
        <v>1</v>
      </c>
      <c r="AA147" s="21">
        <f t="shared" si="213"/>
        <v>0</v>
      </c>
      <c r="AB147" s="21">
        <f t="shared" si="214"/>
        <v>1</v>
      </c>
      <c r="AC147" s="29"/>
      <c r="AD147" s="29"/>
      <c r="AE147" s="29"/>
      <c r="AF147" s="28">
        <f t="shared" si="207"/>
        <v>0</v>
      </c>
      <c r="AG147" s="28">
        <f t="shared" si="208"/>
        <v>0</v>
      </c>
      <c r="AH147" s="28">
        <f t="shared" si="209"/>
        <v>0</v>
      </c>
      <c r="AI147" s="28">
        <f t="shared" si="215"/>
        <v>0</v>
      </c>
      <c r="AJ147" s="29">
        <f t="shared" si="216"/>
        <v>0</v>
      </c>
      <c r="AK147" s="29">
        <f t="shared" si="217"/>
        <v>0</v>
      </c>
      <c r="AL147" s="29">
        <f t="shared" si="218"/>
        <v>1</v>
      </c>
      <c r="AM147" s="28">
        <f t="shared" si="219"/>
        <v>1</v>
      </c>
      <c r="AN147" s="28">
        <f t="shared" si="220"/>
        <v>1</v>
      </c>
      <c r="AO147" s="28">
        <f t="shared" si="221"/>
        <v>0</v>
      </c>
      <c r="AP147" s="28">
        <f t="shared" si="222"/>
        <v>0</v>
      </c>
      <c r="AQ147" s="28">
        <f t="shared" si="223"/>
        <v>0</v>
      </c>
      <c r="AR147" s="30">
        <f t="shared" si="224"/>
        <v>0</v>
      </c>
    </row>
    <row r="148" spans="1:49" hidden="1" x14ac:dyDescent="0.2">
      <c r="A148" s="27" t="s">
        <v>3</v>
      </c>
      <c r="K148" s="21">
        <v>2</v>
      </c>
      <c r="T148" s="21">
        <f>B148+C148+D148+E148</f>
        <v>0</v>
      </c>
      <c r="U148" s="21">
        <f>B148+2*C148+3*D148+4*E148</f>
        <v>0</v>
      </c>
      <c r="V148" s="21">
        <f>T148+I148+J148</f>
        <v>0</v>
      </c>
      <c r="W148" s="21">
        <f>B148+C148+D148+E148+F148+K148+O148+P148+Q148</f>
        <v>2</v>
      </c>
      <c r="X148" s="21">
        <f>B148+C148+D148+E148+F148+G148+H148+I148+J148+K148+O148+P148+Q148</f>
        <v>2</v>
      </c>
      <c r="Y148" s="21">
        <f>L148+O148+R148</f>
        <v>0</v>
      </c>
      <c r="Z148" s="21">
        <f>M148+P148+S148</f>
        <v>0</v>
      </c>
      <c r="AA148" s="21">
        <f>Q148+N148</f>
        <v>0</v>
      </c>
      <c r="AB148" s="21">
        <f>T148+H148+F148+O148+P148+Q148</f>
        <v>0</v>
      </c>
      <c r="AC148" s="29"/>
      <c r="AD148" s="29"/>
      <c r="AE148" s="29"/>
      <c r="AF148" s="28">
        <f>IF(W148=0,"NA",T148/W148)</f>
        <v>0</v>
      </c>
      <c r="AG148" s="28">
        <f>IF(X148=0,"NA",(T148+I148+J148)/X148)</f>
        <v>0</v>
      </c>
      <c r="AH148" s="28">
        <f>IFERROR(U148/W148,"NA")</f>
        <v>0</v>
      </c>
      <c r="AI148" s="28">
        <f>IFERROR(AG148+AH148,"NA")</f>
        <v>0</v>
      </c>
      <c r="AJ148" s="29">
        <f>IFERROR(K148/X148,"NA")</f>
        <v>1</v>
      </c>
      <c r="AK148" s="29">
        <f>IFERROR((I148+J148)/X148,"NA")</f>
        <v>0</v>
      </c>
      <c r="AL148" s="29">
        <f>IFERROR(AB148/X148,"NA")</f>
        <v>0</v>
      </c>
      <c r="AM148" s="28" t="str">
        <f>IFERROR((H148+O148+P148)/AB148,"NA")</f>
        <v>NA</v>
      </c>
      <c r="AN148" s="28" t="str">
        <f>IFERROR((H148+O148+P148+R148+S148)/AB148,"NA")</f>
        <v>NA</v>
      </c>
      <c r="AO148" s="28" t="str">
        <f>IFERROR((F148+T148)/AB148,"NA")</f>
        <v>NA</v>
      </c>
      <c r="AP148" s="28" t="str">
        <f>IFERROR(T148/AB148,"NA")</f>
        <v>NA</v>
      </c>
      <c r="AQ148" s="28">
        <f>IFERROR(AH148-AF148,"NA")</f>
        <v>0</v>
      </c>
      <c r="AR148" s="30">
        <f>(V148+F148+G148)/X148</f>
        <v>0</v>
      </c>
    </row>
    <row r="149" spans="1:49" s="20" customFormat="1" hidden="1" x14ac:dyDescent="0.2">
      <c r="A149" s="31" t="s">
        <v>32</v>
      </c>
      <c r="B149" s="32">
        <f>SUM(B138:B148)</f>
        <v>0</v>
      </c>
      <c r="C149" s="32">
        <f t="shared" ref="C149:AB149" si="225">SUM(C138:C148)</f>
        <v>1</v>
      </c>
      <c r="D149" s="32">
        <f t="shared" si="225"/>
        <v>0</v>
      </c>
      <c r="E149" s="32">
        <f t="shared" si="225"/>
        <v>0</v>
      </c>
      <c r="F149" s="32">
        <f t="shared" si="225"/>
        <v>2</v>
      </c>
      <c r="G149" s="32">
        <f t="shared" si="225"/>
        <v>0</v>
      </c>
      <c r="H149" s="32">
        <f t="shared" si="225"/>
        <v>0</v>
      </c>
      <c r="I149" s="32">
        <f t="shared" si="225"/>
        <v>5</v>
      </c>
      <c r="J149" s="32">
        <f t="shared" si="225"/>
        <v>1</v>
      </c>
      <c r="K149" s="32">
        <f t="shared" si="225"/>
        <v>7</v>
      </c>
      <c r="L149" s="32">
        <f t="shared" si="225"/>
        <v>0</v>
      </c>
      <c r="M149" s="32">
        <f t="shared" si="225"/>
        <v>0</v>
      </c>
      <c r="N149" s="32">
        <f t="shared" si="225"/>
        <v>1</v>
      </c>
      <c r="O149" s="32">
        <f t="shared" si="225"/>
        <v>2</v>
      </c>
      <c r="P149" s="32">
        <f t="shared" si="225"/>
        <v>3</v>
      </c>
      <c r="Q149" s="32">
        <f t="shared" si="225"/>
        <v>0</v>
      </c>
      <c r="R149" s="32">
        <f t="shared" si="225"/>
        <v>2</v>
      </c>
      <c r="S149" s="32">
        <f t="shared" si="225"/>
        <v>0</v>
      </c>
      <c r="T149" s="32">
        <f t="shared" si="225"/>
        <v>1</v>
      </c>
      <c r="U149" s="32">
        <f t="shared" si="225"/>
        <v>2</v>
      </c>
      <c r="V149" s="32">
        <f t="shared" si="225"/>
        <v>7</v>
      </c>
      <c r="W149" s="32">
        <f t="shared" si="225"/>
        <v>15</v>
      </c>
      <c r="X149" s="32">
        <f t="shared" si="225"/>
        <v>21</v>
      </c>
      <c r="Y149" s="32">
        <f t="shared" si="225"/>
        <v>4</v>
      </c>
      <c r="Z149" s="32">
        <f t="shared" si="225"/>
        <v>3</v>
      </c>
      <c r="AA149" s="32">
        <f t="shared" si="225"/>
        <v>1</v>
      </c>
      <c r="AB149" s="32">
        <f t="shared" si="225"/>
        <v>8</v>
      </c>
      <c r="AC149" s="34"/>
      <c r="AD149" s="34"/>
      <c r="AE149" s="34"/>
      <c r="AF149" s="33">
        <f t="shared" si="207"/>
        <v>6.6666666666666666E-2</v>
      </c>
      <c r="AG149" s="33">
        <f t="shared" si="208"/>
        <v>0.33333333333333331</v>
      </c>
      <c r="AH149" s="33">
        <f t="shared" si="209"/>
        <v>0.13333333333333333</v>
      </c>
      <c r="AI149" s="33">
        <f t="shared" si="215"/>
        <v>0.46666666666666667</v>
      </c>
      <c r="AJ149" s="34">
        <f t="shared" si="216"/>
        <v>0.33333333333333331</v>
      </c>
      <c r="AK149" s="34">
        <f t="shared" si="217"/>
        <v>0.2857142857142857</v>
      </c>
      <c r="AL149" s="34">
        <f t="shared" si="218"/>
        <v>0.38095238095238093</v>
      </c>
      <c r="AM149" s="33">
        <f>IFERROR((H149+O149+P149)/AB149,"NA")</f>
        <v>0.625</v>
      </c>
      <c r="AN149" s="33">
        <f>IFERROR((H149+O149+P149+R149+S149)/AB149,"NA")</f>
        <v>0.875</v>
      </c>
      <c r="AO149" s="33">
        <f t="shared" si="221"/>
        <v>0.375</v>
      </c>
      <c r="AP149" s="33">
        <f t="shared" si="222"/>
        <v>0.125</v>
      </c>
      <c r="AQ149" s="33">
        <f t="shared" si="223"/>
        <v>6.6666666666666666E-2</v>
      </c>
      <c r="AR149" s="39">
        <f t="shared" si="224"/>
        <v>0.42857142857142855</v>
      </c>
      <c r="AU149" s="37"/>
      <c r="AV149" s="37"/>
      <c r="AW149" s="37"/>
    </row>
    <row r="150" spans="1:49" hidden="1" x14ac:dyDescent="0.2"/>
    <row r="151" spans="1:49" hidden="1" x14ac:dyDescent="0.2">
      <c r="A151" s="20" t="s">
        <v>150</v>
      </c>
    </row>
    <row r="152" spans="1:49" hidden="1" x14ac:dyDescent="0.2">
      <c r="A152" s="23"/>
      <c r="B152" s="24" t="s">
        <v>5</v>
      </c>
      <c r="C152" s="24" t="s">
        <v>6</v>
      </c>
      <c r="D152" s="24" t="s">
        <v>7</v>
      </c>
      <c r="E152" s="24" t="s">
        <v>8</v>
      </c>
      <c r="F152" s="24" t="s">
        <v>18</v>
      </c>
      <c r="G152" s="24" t="s">
        <v>19</v>
      </c>
      <c r="H152" s="24" t="s">
        <v>9</v>
      </c>
      <c r="I152" s="24" t="s">
        <v>10</v>
      </c>
      <c r="J152" s="24" t="s">
        <v>11</v>
      </c>
      <c r="K152" s="24" t="s">
        <v>12</v>
      </c>
      <c r="L152" s="24" t="s">
        <v>20</v>
      </c>
      <c r="M152" s="24" t="s">
        <v>21</v>
      </c>
      <c r="N152" s="24" t="s">
        <v>74</v>
      </c>
      <c r="O152" s="24" t="s">
        <v>22</v>
      </c>
      <c r="P152" s="24" t="s">
        <v>23</v>
      </c>
      <c r="Q152" s="24" t="s">
        <v>75</v>
      </c>
      <c r="R152" s="24" t="s">
        <v>27</v>
      </c>
      <c r="S152" s="24" t="s">
        <v>28</v>
      </c>
      <c r="T152" s="24" t="s">
        <v>29</v>
      </c>
      <c r="U152" s="24" t="s">
        <v>30</v>
      </c>
      <c r="V152" s="24" t="s">
        <v>31</v>
      </c>
      <c r="W152" s="24" t="s">
        <v>4</v>
      </c>
      <c r="X152" s="24" t="s">
        <v>13</v>
      </c>
      <c r="Y152" s="24" t="s">
        <v>24</v>
      </c>
      <c r="Z152" s="24" t="s">
        <v>25</v>
      </c>
      <c r="AA152" s="24" t="s">
        <v>76</v>
      </c>
      <c r="AB152" s="24" t="s">
        <v>26</v>
      </c>
      <c r="AC152" s="44"/>
      <c r="AD152" s="44"/>
      <c r="AE152" s="44"/>
      <c r="AF152" s="24" t="s">
        <v>14</v>
      </c>
      <c r="AG152" s="24" t="s">
        <v>15</v>
      </c>
      <c r="AH152" s="24" t="s">
        <v>16</v>
      </c>
      <c r="AI152" s="24" t="s">
        <v>17</v>
      </c>
      <c r="AJ152" s="24" t="s">
        <v>44</v>
      </c>
      <c r="AK152" s="24" t="s">
        <v>43</v>
      </c>
      <c r="AL152" s="24" t="s">
        <v>40</v>
      </c>
      <c r="AM152" s="24" t="s">
        <v>47</v>
      </c>
      <c r="AN152" s="24" t="s">
        <v>48</v>
      </c>
      <c r="AO152" s="24" t="s">
        <v>51</v>
      </c>
      <c r="AP152" s="24" t="s">
        <v>49</v>
      </c>
      <c r="AQ152" s="25" t="s">
        <v>50</v>
      </c>
      <c r="AR152" s="26" t="s">
        <v>60</v>
      </c>
    </row>
    <row r="153" spans="1:49" hidden="1" x14ac:dyDescent="0.2">
      <c r="A153" s="27" t="s">
        <v>124</v>
      </c>
      <c r="E153" s="21">
        <v>2</v>
      </c>
      <c r="N153" s="21">
        <v>2</v>
      </c>
      <c r="O153" s="21">
        <v>1</v>
      </c>
      <c r="T153" s="21">
        <f t="shared" ref="T153:T162" si="226">B153+C153+D153+E153</f>
        <v>2</v>
      </c>
      <c r="U153" s="21">
        <f t="shared" ref="U153:U162" si="227">B153+2*C153+3*D153+4*E153</f>
        <v>8</v>
      </c>
      <c r="V153" s="21">
        <f>T153+I153+J153</f>
        <v>2</v>
      </c>
      <c r="W153" s="21">
        <f>B153+C153+D153+E153+F153+K153+O153+P153+Q153</f>
        <v>3</v>
      </c>
      <c r="X153" s="21">
        <f>B153+C153+D153+E153+F153+G153+H153+I153+J153+K153+O153+P153+Q153</f>
        <v>3</v>
      </c>
      <c r="Y153" s="21">
        <f t="shared" ref="Y153:Z162" si="228">L153+O153+R153</f>
        <v>1</v>
      </c>
      <c r="Z153" s="21">
        <f t="shared" si="228"/>
        <v>0</v>
      </c>
      <c r="AA153" s="21">
        <f>Q153+N153</f>
        <v>2</v>
      </c>
      <c r="AB153" s="21">
        <f>T153+H153+F153+O153+P153+Q153</f>
        <v>3</v>
      </c>
      <c r="AC153" s="29"/>
      <c r="AD153" s="29"/>
      <c r="AE153" s="29"/>
      <c r="AF153" s="28">
        <f t="shared" ref="AF153:AF164" si="229">IF(W153=0,"NA",T153/W153)</f>
        <v>0.66666666666666663</v>
      </c>
      <c r="AG153" s="28">
        <f t="shared" ref="AG153:AG164" si="230">IF(X153=0,"NA",(T153+I153+J153)/X153)</f>
        <v>0.66666666666666663</v>
      </c>
      <c r="AH153" s="28">
        <f t="shared" ref="AH153:AH164" si="231">IFERROR(U153/W153,"NA")</f>
        <v>2.6666666666666665</v>
      </c>
      <c r="AI153" s="28">
        <f>IFERROR(AG153+AH153,"NA")</f>
        <v>3.333333333333333</v>
      </c>
      <c r="AJ153" s="29">
        <f>IFERROR(K153/X153,"NA")</f>
        <v>0</v>
      </c>
      <c r="AK153" s="29">
        <f>IFERROR((I153+J153)/X153,"NA")</f>
        <v>0</v>
      </c>
      <c r="AL153" s="29">
        <f>IFERROR(AB153/X153,"NA")</f>
        <v>1</v>
      </c>
      <c r="AM153" s="28">
        <f>IFERROR((H153+O153+P153)/AB153,"NA")</f>
        <v>0.33333333333333331</v>
      </c>
      <c r="AN153" s="28">
        <f>IFERROR((H153+O153+P153+R153+S153)/AB153,"NA")</f>
        <v>0.33333333333333331</v>
      </c>
      <c r="AO153" s="28">
        <f>IFERROR((F153+T153)/AB153,"NA")</f>
        <v>0.66666666666666663</v>
      </c>
      <c r="AP153" s="28">
        <f>IFERROR(T153/AB153,"NA")</f>
        <v>0.66666666666666663</v>
      </c>
      <c r="AQ153" s="28">
        <f>IFERROR(AH153-AF153,"NA")</f>
        <v>2</v>
      </c>
      <c r="AR153" s="30">
        <f>(V153+F153+G153)/X153</f>
        <v>0.66666666666666663</v>
      </c>
    </row>
    <row r="154" spans="1:49" hidden="1" x14ac:dyDescent="0.2">
      <c r="A154" s="27" t="s">
        <v>125</v>
      </c>
      <c r="I154" s="21">
        <v>2</v>
      </c>
      <c r="P154" s="21">
        <v>1</v>
      </c>
      <c r="T154" s="21">
        <f t="shared" si="226"/>
        <v>0</v>
      </c>
      <c r="U154" s="21">
        <f t="shared" si="227"/>
        <v>0</v>
      </c>
      <c r="V154" s="21">
        <f t="shared" ref="V154:V162" si="232">T154+I154+J154</f>
        <v>2</v>
      </c>
      <c r="W154" s="21">
        <f t="shared" ref="W154:W162" si="233">B154+C154+D154+E154+F154+K154+O154+P154+Q154</f>
        <v>1</v>
      </c>
      <c r="X154" s="21">
        <f t="shared" ref="X154:X162" si="234">B154+C154+D154+E154+F154+G154+H154+I154+J154+K154+O154+P154+Q154</f>
        <v>3</v>
      </c>
      <c r="Y154" s="21">
        <f t="shared" si="228"/>
        <v>0</v>
      </c>
      <c r="Z154" s="21">
        <f t="shared" si="228"/>
        <v>1</v>
      </c>
      <c r="AA154" s="21">
        <f t="shared" ref="AA154:AA162" si="235">Q154+N154</f>
        <v>0</v>
      </c>
      <c r="AB154" s="21">
        <f t="shared" ref="AB154:AB162" si="236">T154+H154+F154+O154+P154+Q154</f>
        <v>1</v>
      </c>
      <c r="AC154" s="29"/>
      <c r="AD154" s="29"/>
      <c r="AE154" s="29"/>
      <c r="AF154" s="28">
        <f t="shared" si="229"/>
        <v>0</v>
      </c>
      <c r="AG154" s="28">
        <f t="shared" si="230"/>
        <v>0.66666666666666663</v>
      </c>
      <c r="AH154" s="28">
        <f t="shared" si="231"/>
        <v>0</v>
      </c>
      <c r="AI154" s="28">
        <f t="shared" ref="AI154:AI164" si="237">IFERROR(AG154+AH154,"NA")</f>
        <v>0.66666666666666663</v>
      </c>
      <c r="AJ154" s="29">
        <f t="shared" ref="AJ154:AJ164" si="238">IFERROR(K154/X154,"NA")</f>
        <v>0</v>
      </c>
      <c r="AK154" s="29">
        <f t="shared" ref="AK154:AK164" si="239">IFERROR((I154+J154)/X154,"NA")</f>
        <v>0.66666666666666663</v>
      </c>
      <c r="AL154" s="29">
        <f t="shared" ref="AL154:AL164" si="240">IFERROR(AB154/X154,"NA")</f>
        <v>0.33333333333333331</v>
      </c>
      <c r="AM154" s="28">
        <f t="shared" ref="AM154:AM162" si="241">IFERROR((H154+O154+P154)/AB154,"NA")</f>
        <v>1</v>
      </c>
      <c r="AN154" s="28">
        <f t="shared" ref="AN154:AN162" si="242">IFERROR((H154+O154+P154+R154+S154)/AB154,"NA")</f>
        <v>1</v>
      </c>
      <c r="AO154" s="28">
        <f t="shared" ref="AO154:AO164" si="243">IFERROR((F154+T154)/AB154,"NA")</f>
        <v>0</v>
      </c>
      <c r="AP154" s="28">
        <f t="shared" ref="AP154:AP164" si="244">IFERROR(T154/AB154,"NA")</f>
        <v>0</v>
      </c>
      <c r="AQ154" s="28">
        <f t="shared" ref="AQ154:AQ164" si="245">IFERROR(AH154-AF154,"NA")</f>
        <v>0</v>
      </c>
      <c r="AR154" s="30">
        <f t="shared" ref="AR154:AR164" si="246">(V154+F154+G154)/X154</f>
        <v>0.66666666666666663</v>
      </c>
    </row>
    <row r="155" spans="1:49" hidden="1" x14ac:dyDescent="0.2">
      <c r="A155" s="27" t="s">
        <v>77</v>
      </c>
      <c r="F155" s="21">
        <v>1</v>
      </c>
      <c r="K155" s="21">
        <v>2</v>
      </c>
      <c r="S155" s="21">
        <v>1</v>
      </c>
      <c r="T155" s="21">
        <f t="shared" si="226"/>
        <v>0</v>
      </c>
      <c r="U155" s="21">
        <f t="shared" si="227"/>
        <v>0</v>
      </c>
      <c r="V155" s="21">
        <f t="shared" si="232"/>
        <v>0</v>
      </c>
      <c r="W155" s="21">
        <f t="shared" si="233"/>
        <v>3</v>
      </c>
      <c r="X155" s="21">
        <f t="shared" si="234"/>
        <v>3</v>
      </c>
      <c r="Y155" s="21">
        <f t="shared" si="228"/>
        <v>0</v>
      </c>
      <c r="Z155" s="21">
        <f t="shared" si="228"/>
        <v>1</v>
      </c>
      <c r="AA155" s="21">
        <f t="shared" si="235"/>
        <v>0</v>
      </c>
      <c r="AB155" s="21">
        <f t="shared" si="236"/>
        <v>1</v>
      </c>
      <c r="AC155" s="29"/>
      <c r="AD155" s="29"/>
      <c r="AE155" s="29"/>
      <c r="AF155" s="28">
        <f t="shared" si="229"/>
        <v>0</v>
      </c>
      <c r="AG155" s="28">
        <f t="shared" si="230"/>
        <v>0</v>
      </c>
      <c r="AH155" s="28">
        <f t="shared" si="231"/>
        <v>0</v>
      </c>
      <c r="AI155" s="28">
        <f t="shared" si="237"/>
        <v>0</v>
      </c>
      <c r="AJ155" s="29">
        <f t="shared" si="238"/>
        <v>0.66666666666666663</v>
      </c>
      <c r="AK155" s="29">
        <f t="shared" si="239"/>
        <v>0</v>
      </c>
      <c r="AL155" s="29">
        <f t="shared" si="240"/>
        <v>0.33333333333333331</v>
      </c>
      <c r="AM155" s="28">
        <f t="shared" si="241"/>
        <v>0</v>
      </c>
      <c r="AN155" s="28">
        <f t="shared" si="242"/>
        <v>1</v>
      </c>
      <c r="AO155" s="28">
        <f t="shared" si="243"/>
        <v>1</v>
      </c>
      <c r="AP155" s="28">
        <f t="shared" si="244"/>
        <v>0</v>
      </c>
      <c r="AQ155" s="28">
        <f t="shared" si="245"/>
        <v>0</v>
      </c>
      <c r="AR155" s="30">
        <f t="shared" si="246"/>
        <v>0.33333333333333331</v>
      </c>
    </row>
    <row r="156" spans="1:49" hidden="1" x14ac:dyDescent="0.2">
      <c r="A156" s="27" t="s">
        <v>68</v>
      </c>
      <c r="I156" s="21">
        <v>1</v>
      </c>
      <c r="J156" s="21">
        <v>1</v>
      </c>
      <c r="O156" s="21">
        <v>1</v>
      </c>
      <c r="T156" s="21">
        <f t="shared" si="226"/>
        <v>0</v>
      </c>
      <c r="U156" s="21">
        <f t="shared" si="227"/>
        <v>0</v>
      </c>
      <c r="V156" s="21">
        <f t="shared" si="232"/>
        <v>2</v>
      </c>
      <c r="W156" s="21">
        <f t="shared" si="233"/>
        <v>1</v>
      </c>
      <c r="X156" s="21">
        <f t="shared" si="234"/>
        <v>3</v>
      </c>
      <c r="Y156" s="21">
        <f t="shared" si="228"/>
        <v>1</v>
      </c>
      <c r="Z156" s="21">
        <f t="shared" si="228"/>
        <v>0</v>
      </c>
      <c r="AA156" s="21">
        <f t="shared" si="235"/>
        <v>0</v>
      </c>
      <c r="AB156" s="21">
        <f t="shared" si="236"/>
        <v>1</v>
      </c>
      <c r="AC156" s="29"/>
      <c r="AD156" s="29"/>
      <c r="AE156" s="29"/>
      <c r="AF156" s="28">
        <f t="shared" si="229"/>
        <v>0</v>
      </c>
      <c r="AG156" s="28">
        <f t="shared" si="230"/>
        <v>0.66666666666666663</v>
      </c>
      <c r="AH156" s="28">
        <f t="shared" si="231"/>
        <v>0</v>
      </c>
      <c r="AI156" s="28">
        <f t="shared" si="237"/>
        <v>0.66666666666666663</v>
      </c>
      <c r="AJ156" s="29">
        <f t="shared" si="238"/>
        <v>0</v>
      </c>
      <c r="AK156" s="29">
        <f t="shared" si="239"/>
        <v>0.66666666666666663</v>
      </c>
      <c r="AL156" s="29">
        <f t="shared" si="240"/>
        <v>0.33333333333333331</v>
      </c>
      <c r="AM156" s="28">
        <f t="shared" si="241"/>
        <v>1</v>
      </c>
      <c r="AN156" s="28">
        <f t="shared" si="242"/>
        <v>1</v>
      </c>
      <c r="AO156" s="28">
        <f t="shared" si="243"/>
        <v>0</v>
      </c>
      <c r="AP156" s="28">
        <f t="shared" si="244"/>
        <v>0</v>
      </c>
      <c r="AQ156" s="28">
        <f t="shared" si="245"/>
        <v>0</v>
      </c>
      <c r="AR156" s="30">
        <f t="shared" si="246"/>
        <v>0.66666666666666663</v>
      </c>
    </row>
    <row r="157" spans="1:49" hidden="1" x14ac:dyDescent="0.2">
      <c r="A157" s="27" t="s">
        <v>123</v>
      </c>
      <c r="K157" s="21">
        <v>2</v>
      </c>
      <c r="T157" s="21">
        <f t="shared" si="226"/>
        <v>0</v>
      </c>
      <c r="U157" s="21">
        <f t="shared" si="227"/>
        <v>0</v>
      </c>
      <c r="V157" s="21">
        <f t="shared" si="232"/>
        <v>0</v>
      </c>
      <c r="W157" s="21">
        <f t="shared" si="233"/>
        <v>2</v>
      </c>
      <c r="X157" s="21">
        <f t="shared" si="234"/>
        <v>2</v>
      </c>
      <c r="Y157" s="21">
        <f t="shared" si="228"/>
        <v>0</v>
      </c>
      <c r="Z157" s="21">
        <f t="shared" si="228"/>
        <v>0</v>
      </c>
      <c r="AA157" s="21">
        <f t="shared" si="235"/>
        <v>0</v>
      </c>
      <c r="AB157" s="21">
        <f t="shared" si="236"/>
        <v>0</v>
      </c>
      <c r="AC157" s="29"/>
      <c r="AD157" s="29"/>
      <c r="AE157" s="29"/>
      <c r="AF157" s="28">
        <f t="shared" si="229"/>
        <v>0</v>
      </c>
      <c r="AG157" s="28">
        <f t="shared" si="230"/>
        <v>0</v>
      </c>
      <c r="AH157" s="28">
        <f t="shared" si="231"/>
        <v>0</v>
      </c>
      <c r="AI157" s="28">
        <f t="shared" si="237"/>
        <v>0</v>
      </c>
      <c r="AJ157" s="29">
        <f t="shared" si="238"/>
        <v>1</v>
      </c>
      <c r="AK157" s="29">
        <f t="shared" si="239"/>
        <v>0</v>
      </c>
      <c r="AL157" s="29">
        <f t="shared" si="240"/>
        <v>0</v>
      </c>
      <c r="AM157" s="28" t="str">
        <f t="shared" si="241"/>
        <v>NA</v>
      </c>
      <c r="AN157" s="28" t="str">
        <f t="shared" si="242"/>
        <v>NA</v>
      </c>
      <c r="AO157" s="28" t="str">
        <f t="shared" si="243"/>
        <v>NA</v>
      </c>
      <c r="AP157" s="28" t="str">
        <f t="shared" si="244"/>
        <v>NA</v>
      </c>
      <c r="AQ157" s="28">
        <f t="shared" si="245"/>
        <v>0</v>
      </c>
      <c r="AR157" s="30">
        <f t="shared" si="246"/>
        <v>0</v>
      </c>
    </row>
    <row r="158" spans="1:49" hidden="1" x14ac:dyDescent="0.2">
      <c r="A158" s="27" t="s">
        <v>0</v>
      </c>
      <c r="B158" s="21">
        <v>2</v>
      </c>
      <c r="L158" s="21">
        <v>2</v>
      </c>
      <c r="O158" s="21">
        <v>1</v>
      </c>
      <c r="T158" s="21">
        <f t="shared" si="226"/>
        <v>2</v>
      </c>
      <c r="U158" s="21">
        <f t="shared" si="227"/>
        <v>2</v>
      </c>
      <c r="V158" s="21">
        <f t="shared" si="232"/>
        <v>2</v>
      </c>
      <c r="W158" s="21">
        <f t="shared" si="233"/>
        <v>3</v>
      </c>
      <c r="X158" s="21">
        <f t="shared" si="234"/>
        <v>3</v>
      </c>
      <c r="Y158" s="21">
        <f t="shared" si="228"/>
        <v>3</v>
      </c>
      <c r="Z158" s="21">
        <f t="shared" si="228"/>
        <v>0</v>
      </c>
      <c r="AA158" s="21">
        <f t="shared" si="235"/>
        <v>0</v>
      </c>
      <c r="AB158" s="21">
        <f t="shared" si="236"/>
        <v>3</v>
      </c>
      <c r="AC158" s="29"/>
      <c r="AD158" s="29"/>
      <c r="AE158" s="29"/>
      <c r="AF158" s="28">
        <f t="shared" si="229"/>
        <v>0.66666666666666663</v>
      </c>
      <c r="AG158" s="28">
        <f t="shared" si="230"/>
        <v>0.66666666666666663</v>
      </c>
      <c r="AH158" s="28">
        <f t="shared" si="231"/>
        <v>0.66666666666666663</v>
      </c>
      <c r="AI158" s="28">
        <f t="shared" si="237"/>
        <v>1.3333333333333333</v>
      </c>
      <c r="AJ158" s="29">
        <f t="shared" si="238"/>
        <v>0</v>
      </c>
      <c r="AK158" s="29">
        <f t="shared" si="239"/>
        <v>0</v>
      </c>
      <c r="AL158" s="29">
        <f t="shared" si="240"/>
        <v>1</v>
      </c>
      <c r="AM158" s="28">
        <f t="shared" si="241"/>
        <v>0.33333333333333331</v>
      </c>
      <c r="AN158" s="28">
        <f t="shared" si="242"/>
        <v>0.33333333333333331</v>
      </c>
      <c r="AO158" s="28">
        <f t="shared" si="243"/>
        <v>0.66666666666666663</v>
      </c>
      <c r="AP158" s="28">
        <f t="shared" si="244"/>
        <v>0.66666666666666663</v>
      </c>
      <c r="AQ158" s="28">
        <f t="shared" si="245"/>
        <v>0</v>
      </c>
      <c r="AR158" s="30">
        <f t="shared" si="246"/>
        <v>0.66666666666666663</v>
      </c>
    </row>
    <row r="159" spans="1:49" hidden="1" x14ac:dyDescent="0.2">
      <c r="A159" s="27" t="s">
        <v>126</v>
      </c>
      <c r="H159" s="21">
        <v>1</v>
      </c>
      <c r="I159" s="21">
        <v>1</v>
      </c>
      <c r="T159" s="21">
        <f t="shared" si="226"/>
        <v>0</v>
      </c>
      <c r="U159" s="21">
        <f t="shared" si="227"/>
        <v>0</v>
      </c>
      <c r="V159" s="21">
        <f t="shared" si="232"/>
        <v>1</v>
      </c>
      <c r="W159" s="21">
        <f t="shared" si="233"/>
        <v>0</v>
      </c>
      <c r="X159" s="21">
        <f t="shared" si="234"/>
        <v>2</v>
      </c>
      <c r="Y159" s="21">
        <f t="shared" si="228"/>
        <v>0</v>
      </c>
      <c r="Z159" s="21">
        <f t="shared" si="228"/>
        <v>0</v>
      </c>
      <c r="AA159" s="21">
        <f t="shared" si="235"/>
        <v>0</v>
      </c>
      <c r="AB159" s="21">
        <f t="shared" si="236"/>
        <v>1</v>
      </c>
      <c r="AC159" s="29"/>
      <c r="AD159" s="29"/>
      <c r="AE159" s="29"/>
      <c r="AF159" s="28" t="str">
        <f t="shared" si="229"/>
        <v>NA</v>
      </c>
      <c r="AG159" s="28">
        <f t="shared" si="230"/>
        <v>0.5</v>
      </c>
      <c r="AH159" s="28" t="str">
        <f t="shared" si="231"/>
        <v>NA</v>
      </c>
      <c r="AI159" s="28" t="str">
        <f t="shared" si="237"/>
        <v>NA</v>
      </c>
      <c r="AJ159" s="29">
        <f t="shared" si="238"/>
        <v>0</v>
      </c>
      <c r="AK159" s="29">
        <f t="shared" si="239"/>
        <v>0.5</v>
      </c>
      <c r="AL159" s="29">
        <f t="shared" si="240"/>
        <v>0.5</v>
      </c>
      <c r="AM159" s="28">
        <f t="shared" si="241"/>
        <v>1</v>
      </c>
      <c r="AN159" s="28">
        <f t="shared" si="242"/>
        <v>1</v>
      </c>
      <c r="AO159" s="28">
        <f t="shared" si="243"/>
        <v>0</v>
      </c>
      <c r="AP159" s="28">
        <f t="shared" si="244"/>
        <v>0</v>
      </c>
      <c r="AQ159" s="28" t="str">
        <f t="shared" si="245"/>
        <v>NA</v>
      </c>
      <c r="AR159" s="30">
        <f t="shared" si="246"/>
        <v>0.5</v>
      </c>
    </row>
    <row r="160" spans="1:49" hidden="1" x14ac:dyDescent="0.2">
      <c r="A160" s="27" t="s">
        <v>65</v>
      </c>
      <c r="I160" s="21">
        <v>2</v>
      </c>
      <c r="O160" s="21">
        <v>1</v>
      </c>
      <c r="T160" s="21">
        <f t="shared" si="226"/>
        <v>0</v>
      </c>
      <c r="U160" s="21">
        <f t="shared" si="227"/>
        <v>0</v>
      </c>
      <c r="V160" s="21">
        <f t="shared" si="232"/>
        <v>2</v>
      </c>
      <c r="W160" s="21">
        <f t="shared" si="233"/>
        <v>1</v>
      </c>
      <c r="X160" s="21">
        <f t="shared" si="234"/>
        <v>3</v>
      </c>
      <c r="Y160" s="21">
        <f t="shared" si="228"/>
        <v>1</v>
      </c>
      <c r="Z160" s="21">
        <f t="shared" si="228"/>
        <v>0</v>
      </c>
      <c r="AA160" s="21">
        <f t="shared" si="235"/>
        <v>0</v>
      </c>
      <c r="AB160" s="21">
        <f t="shared" si="236"/>
        <v>1</v>
      </c>
      <c r="AC160" s="29"/>
      <c r="AD160" s="29"/>
      <c r="AE160" s="29"/>
      <c r="AF160" s="28">
        <f t="shared" si="229"/>
        <v>0</v>
      </c>
      <c r="AG160" s="28">
        <f t="shared" si="230"/>
        <v>0.66666666666666663</v>
      </c>
      <c r="AH160" s="28">
        <f t="shared" si="231"/>
        <v>0</v>
      </c>
      <c r="AI160" s="28">
        <f t="shared" si="237"/>
        <v>0.66666666666666663</v>
      </c>
      <c r="AJ160" s="29">
        <f t="shared" si="238"/>
        <v>0</v>
      </c>
      <c r="AK160" s="29">
        <f t="shared" si="239"/>
        <v>0.66666666666666663</v>
      </c>
      <c r="AL160" s="29">
        <f t="shared" si="240"/>
        <v>0.33333333333333331</v>
      </c>
      <c r="AM160" s="28">
        <f t="shared" si="241"/>
        <v>1</v>
      </c>
      <c r="AN160" s="28">
        <f t="shared" si="242"/>
        <v>1</v>
      </c>
      <c r="AO160" s="28">
        <f t="shared" si="243"/>
        <v>0</v>
      </c>
      <c r="AP160" s="28">
        <f t="shared" si="244"/>
        <v>0</v>
      </c>
      <c r="AQ160" s="28">
        <f t="shared" si="245"/>
        <v>0</v>
      </c>
      <c r="AR160" s="30">
        <f t="shared" si="246"/>
        <v>0.66666666666666663</v>
      </c>
    </row>
    <row r="161" spans="1:49" hidden="1" x14ac:dyDescent="0.2">
      <c r="A161" s="27" t="s">
        <v>127</v>
      </c>
      <c r="B161" s="21">
        <v>1</v>
      </c>
      <c r="I161" s="21">
        <v>1</v>
      </c>
      <c r="K161" s="21">
        <v>1</v>
      </c>
      <c r="L161" s="21">
        <v>1</v>
      </c>
      <c r="T161" s="21">
        <f t="shared" si="226"/>
        <v>1</v>
      </c>
      <c r="U161" s="21">
        <f t="shared" si="227"/>
        <v>1</v>
      </c>
      <c r="V161" s="21">
        <f t="shared" si="232"/>
        <v>2</v>
      </c>
      <c r="W161" s="21">
        <f t="shared" si="233"/>
        <v>2</v>
      </c>
      <c r="X161" s="21">
        <f t="shared" si="234"/>
        <v>3</v>
      </c>
      <c r="Y161" s="21">
        <f t="shared" si="228"/>
        <v>1</v>
      </c>
      <c r="Z161" s="21">
        <f t="shared" si="228"/>
        <v>0</v>
      </c>
      <c r="AA161" s="21">
        <f t="shared" si="235"/>
        <v>0</v>
      </c>
      <c r="AB161" s="21">
        <f t="shared" si="236"/>
        <v>1</v>
      </c>
      <c r="AC161" s="29"/>
      <c r="AD161" s="29"/>
      <c r="AE161" s="29"/>
      <c r="AF161" s="28">
        <f t="shared" si="229"/>
        <v>0.5</v>
      </c>
      <c r="AG161" s="28">
        <f t="shared" si="230"/>
        <v>0.66666666666666663</v>
      </c>
      <c r="AH161" s="28">
        <f t="shared" si="231"/>
        <v>0.5</v>
      </c>
      <c r="AI161" s="28">
        <f t="shared" si="237"/>
        <v>1.1666666666666665</v>
      </c>
      <c r="AJ161" s="29">
        <f t="shared" si="238"/>
        <v>0.33333333333333331</v>
      </c>
      <c r="AK161" s="29">
        <f t="shared" si="239"/>
        <v>0.33333333333333331</v>
      </c>
      <c r="AL161" s="29">
        <f t="shared" si="240"/>
        <v>0.33333333333333331</v>
      </c>
      <c r="AM161" s="28">
        <f t="shared" si="241"/>
        <v>0</v>
      </c>
      <c r="AN161" s="28">
        <f t="shared" si="242"/>
        <v>0</v>
      </c>
      <c r="AO161" s="28">
        <f t="shared" si="243"/>
        <v>1</v>
      </c>
      <c r="AP161" s="28">
        <f t="shared" si="244"/>
        <v>1</v>
      </c>
      <c r="AQ161" s="28">
        <f t="shared" si="245"/>
        <v>0</v>
      </c>
      <c r="AR161" s="30">
        <f t="shared" si="246"/>
        <v>0.66666666666666663</v>
      </c>
    </row>
    <row r="162" spans="1:49" hidden="1" x14ac:dyDescent="0.2">
      <c r="A162" s="27" t="s">
        <v>128</v>
      </c>
      <c r="O162" s="21">
        <v>1</v>
      </c>
      <c r="Q162" s="21">
        <v>1</v>
      </c>
      <c r="T162" s="21">
        <f t="shared" si="226"/>
        <v>0</v>
      </c>
      <c r="U162" s="21">
        <f t="shared" si="227"/>
        <v>0</v>
      </c>
      <c r="V162" s="21">
        <f t="shared" si="232"/>
        <v>0</v>
      </c>
      <c r="W162" s="21">
        <f t="shared" si="233"/>
        <v>2</v>
      </c>
      <c r="X162" s="21">
        <f t="shared" si="234"/>
        <v>2</v>
      </c>
      <c r="Y162" s="21">
        <f t="shared" si="228"/>
        <v>1</v>
      </c>
      <c r="Z162" s="21">
        <f t="shared" si="228"/>
        <v>0</v>
      </c>
      <c r="AA162" s="21">
        <f t="shared" si="235"/>
        <v>1</v>
      </c>
      <c r="AB162" s="21">
        <f t="shared" si="236"/>
        <v>2</v>
      </c>
      <c r="AC162" s="29"/>
      <c r="AD162" s="29"/>
      <c r="AE162" s="29"/>
      <c r="AF162" s="28">
        <f t="shared" si="229"/>
        <v>0</v>
      </c>
      <c r="AG162" s="28">
        <f t="shared" si="230"/>
        <v>0</v>
      </c>
      <c r="AH162" s="28">
        <f t="shared" si="231"/>
        <v>0</v>
      </c>
      <c r="AI162" s="28">
        <f t="shared" si="237"/>
        <v>0</v>
      </c>
      <c r="AJ162" s="29">
        <f t="shared" si="238"/>
        <v>0</v>
      </c>
      <c r="AK162" s="29">
        <f t="shared" si="239"/>
        <v>0</v>
      </c>
      <c r="AL162" s="29">
        <f t="shared" si="240"/>
        <v>1</v>
      </c>
      <c r="AM162" s="28">
        <f t="shared" si="241"/>
        <v>0.5</v>
      </c>
      <c r="AN162" s="28">
        <f t="shared" si="242"/>
        <v>0.5</v>
      </c>
      <c r="AO162" s="28">
        <f t="shared" si="243"/>
        <v>0</v>
      </c>
      <c r="AP162" s="28">
        <f t="shared" si="244"/>
        <v>0</v>
      </c>
      <c r="AQ162" s="28">
        <f t="shared" si="245"/>
        <v>0</v>
      </c>
      <c r="AR162" s="30">
        <f t="shared" si="246"/>
        <v>0</v>
      </c>
    </row>
    <row r="163" spans="1:49" hidden="1" x14ac:dyDescent="0.2">
      <c r="A163" s="27" t="s">
        <v>3</v>
      </c>
      <c r="I163" s="21">
        <v>1</v>
      </c>
      <c r="O163" s="21">
        <v>1</v>
      </c>
      <c r="T163" s="21">
        <f>B163+C163+D163+E163</f>
        <v>0</v>
      </c>
      <c r="U163" s="21">
        <f>B163+2*C163+3*D163+4*E163</f>
        <v>0</v>
      </c>
      <c r="V163" s="21">
        <f>T163+I163+J163</f>
        <v>1</v>
      </c>
      <c r="W163" s="21">
        <f>B163+C163+D163+E163+F163+K163+O163+P163+Q163</f>
        <v>1</v>
      </c>
      <c r="X163" s="21">
        <f>B163+C163+D163+E163+F163+G163+H163+I163+J163+K163+O163+P163+Q163</f>
        <v>2</v>
      </c>
      <c r="Y163" s="21">
        <f>L163+O163+R163</f>
        <v>1</v>
      </c>
      <c r="Z163" s="21">
        <f>M163+P163+S163</f>
        <v>0</v>
      </c>
      <c r="AA163" s="21">
        <f>Q163+N163</f>
        <v>0</v>
      </c>
      <c r="AB163" s="21">
        <f>T163+H163+F163+O163+P163+Q163</f>
        <v>1</v>
      </c>
      <c r="AC163" s="29"/>
      <c r="AD163" s="29"/>
      <c r="AE163" s="29"/>
      <c r="AF163" s="28">
        <f>IF(W163=0,"NA",T163/W163)</f>
        <v>0</v>
      </c>
      <c r="AG163" s="28">
        <f>IF(X163=0,"NA",(T163+I163+J163)/X163)</f>
        <v>0.5</v>
      </c>
      <c r="AH163" s="28">
        <f>IFERROR(U163/W163,"NA")</f>
        <v>0</v>
      </c>
      <c r="AI163" s="28">
        <f>IFERROR(AG163+AH163,"NA")</f>
        <v>0.5</v>
      </c>
      <c r="AJ163" s="29">
        <f>IFERROR(K163/X163,"NA")</f>
        <v>0</v>
      </c>
      <c r="AK163" s="29">
        <f>IFERROR((I163+J163)/X163,"NA")</f>
        <v>0.5</v>
      </c>
      <c r="AL163" s="29">
        <f>IFERROR(AB163/X163,"NA")</f>
        <v>0.5</v>
      </c>
      <c r="AM163" s="28">
        <f>IFERROR((H163+O163+P163)/AB163,"NA")</f>
        <v>1</v>
      </c>
      <c r="AN163" s="28">
        <f>IFERROR((H163+O163+P163+R163+S163)/AB163,"NA")</f>
        <v>1</v>
      </c>
      <c r="AO163" s="28">
        <f>IFERROR((F163+T163)/AB163,"NA")</f>
        <v>0</v>
      </c>
      <c r="AP163" s="28">
        <f>IFERROR(T163/AB163,"NA")</f>
        <v>0</v>
      </c>
      <c r="AQ163" s="28">
        <f>IFERROR(AH163-AF163,"NA")</f>
        <v>0</v>
      </c>
      <c r="AR163" s="30">
        <f>(V163+F163+G163)/X163</f>
        <v>0.5</v>
      </c>
    </row>
    <row r="164" spans="1:49" s="20" customFormat="1" hidden="1" x14ac:dyDescent="0.2">
      <c r="A164" s="31" t="s">
        <v>32</v>
      </c>
      <c r="B164" s="32">
        <f>SUM(B153:B163)</f>
        <v>3</v>
      </c>
      <c r="C164" s="32">
        <f t="shared" ref="C164:AB164" si="247">SUM(C153:C163)</f>
        <v>0</v>
      </c>
      <c r="D164" s="32">
        <f t="shared" si="247"/>
        <v>0</v>
      </c>
      <c r="E164" s="32">
        <f t="shared" si="247"/>
        <v>2</v>
      </c>
      <c r="F164" s="32">
        <f t="shared" si="247"/>
        <v>1</v>
      </c>
      <c r="G164" s="32">
        <f t="shared" si="247"/>
        <v>0</v>
      </c>
      <c r="H164" s="32">
        <f t="shared" si="247"/>
        <v>1</v>
      </c>
      <c r="I164" s="32">
        <f t="shared" si="247"/>
        <v>8</v>
      </c>
      <c r="J164" s="32">
        <f t="shared" si="247"/>
        <v>1</v>
      </c>
      <c r="K164" s="32">
        <f t="shared" si="247"/>
        <v>5</v>
      </c>
      <c r="L164" s="32">
        <f t="shared" si="247"/>
        <v>3</v>
      </c>
      <c r="M164" s="32">
        <f t="shared" si="247"/>
        <v>0</v>
      </c>
      <c r="N164" s="32">
        <f t="shared" si="247"/>
        <v>2</v>
      </c>
      <c r="O164" s="32">
        <f t="shared" si="247"/>
        <v>6</v>
      </c>
      <c r="P164" s="32">
        <f t="shared" si="247"/>
        <v>1</v>
      </c>
      <c r="Q164" s="32">
        <f t="shared" si="247"/>
        <v>1</v>
      </c>
      <c r="R164" s="32">
        <f t="shared" si="247"/>
        <v>0</v>
      </c>
      <c r="S164" s="32">
        <f t="shared" si="247"/>
        <v>1</v>
      </c>
      <c r="T164" s="32">
        <f t="shared" si="247"/>
        <v>5</v>
      </c>
      <c r="U164" s="32">
        <f t="shared" si="247"/>
        <v>11</v>
      </c>
      <c r="V164" s="32">
        <f t="shared" si="247"/>
        <v>14</v>
      </c>
      <c r="W164" s="32">
        <f t="shared" si="247"/>
        <v>19</v>
      </c>
      <c r="X164" s="32">
        <f t="shared" si="247"/>
        <v>29</v>
      </c>
      <c r="Y164" s="32">
        <f t="shared" si="247"/>
        <v>9</v>
      </c>
      <c r="Z164" s="32">
        <f t="shared" si="247"/>
        <v>2</v>
      </c>
      <c r="AA164" s="32">
        <f t="shared" si="247"/>
        <v>3</v>
      </c>
      <c r="AB164" s="32">
        <f t="shared" si="247"/>
        <v>15</v>
      </c>
      <c r="AC164" s="34"/>
      <c r="AD164" s="34"/>
      <c r="AE164" s="34"/>
      <c r="AF164" s="33">
        <f t="shared" si="229"/>
        <v>0.26315789473684209</v>
      </c>
      <c r="AG164" s="33">
        <f t="shared" si="230"/>
        <v>0.48275862068965519</v>
      </c>
      <c r="AH164" s="33">
        <f t="shared" si="231"/>
        <v>0.57894736842105265</v>
      </c>
      <c r="AI164" s="33">
        <f t="shared" si="237"/>
        <v>1.0617059891107079</v>
      </c>
      <c r="AJ164" s="34">
        <f t="shared" si="238"/>
        <v>0.17241379310344829</v>
      </c>
      <c r="AK164" s="34">
        <f t="shared" si="239"/>
        <v>0.31034482758620691</v>
      </c>
      <c r="AL164" s="34">
        <f t="shared" si="240"/>
        <v>0.51724137931034486</v>
      </c>
      <c r="AM164" s="33">
        <f>IFERROR((H164+O164+P164)/AB164,"NA")</f>
        <v>0.53333333333333333</v>
      </c>
      <c r="AN164" s="33">
        <f>IFERROR((H164+O164+P164+R164+S164)/AB164,"NA")</f>
        <v>0.6</v>
      </c>
      <c r="AO164" s="33">
        <f t="shared" si="243"/>
        <v>0.4</v>
      </c>
      <c r="AP164" s="33">
        <f t="shared" si="244"/>
        <v>0.33333333333333331</v>
      </c>
      <c r="AQ164" s="33">
        <f t="shared" si="245"/>
        <v>0.31578947368421056</v>
      </c>
      <c r="AR164" s="39">
        <f t="shared" si="246"/>
        <v>0.51724137931034486</v>
      </c>
      <c r="AU164" s="37"/>
      <c r="AV164" s="37"/>
      <c r="AW164" s="37"/>
    </row>
    <row r="165" spans="1:49" hidden="1" x14ac:dyDescent="0.2"/>
    <row r="166" spans="1:49" hidden="1" x14ac:dyDescent="0.2">
      <c r="A166" s="20" t="s">
        <v>151</v>
      </c>
    </row>
    <row r="167" spans="1:49" hidden="1" x14ac:dyDescent="0.2">
      <c r="A167" s="23"/>
      <c r="B167" s="24" t="s">
        <v>5</v>
      </c>
      <c r="C167" s="24" t="s">
        <v>6</v>
      </c>
      <c r="D167" s="24" t="s">
        <v>7</v>
      </c>
      <c r="E167" s="24" t="s">
        <v>8</v>
      </c>
      <c r="F167" s="24" t="s">
        <v>18</v>
      </c>
      <c r="G167" s="24" t="s">
        <v>19</v>
      </c>
      <c r="H167" s="24" t="s">
        <v>9</v>
      </c>
      <c r="I167" s="24" t="s">
        <v>10</v>
      </c>
      <c r="J167" s="24" t="s">
        <v>11</v>
      </c>
      <c r="K167" s="24" t="s">
        <v>12</v>
      </c>
      <c r="L167" s="24" t="s">
        <v>20</v>
      </c>
      <c r="M167" s="24" t="s">
        <v>21</v>
      </c>
      <c r="N167" s="24" t="s">
        <v>74</v>
      </c>
      <c r="O167" s="24" t="s">
        <v>22</v>
      </c>
      <c r="P167" s="24" t="s">
        <v>23</v>
      </c>
      <c r="Q167" s="24" t="s">
        <v>75</v>
      </c>
      <c r="R167" s="24" t="s">
        <v>27</v>
      </c>
      <c r="S167" s="24" t="s">
        <v>28</v>
      </c>
      <c r="T167" s="24" t="s">
        <v>29</v>
      </c>
      <c r="U167" s="24" t="s">
        <v>30</v>
      </c>
      <c r="V167" s="24" t="s">
        <v>31</v>
      </c>
      <c r="W167" s="24" t="s">
        <v>4</v>
      </c>
      <c r="X167" s="24" t="s">
        <v>13</v>
      </c>
      <c r="Y167" s="24" t="s">
        <v>24</v>
      </c>
      <c r="Z167" s="24" t="s">
        <v>25</v>
      </c>
      <c r="AA167" s="24" t="s">
        <v>76</v>
      </c>
      <c r="AB167" s="24" t="s">
        <v>26</v>
      </c>
      <c r="AC167" s="44"/>
      <c r="AD167" s="44"/>
      <c r="AE167" s="44"/>
      <c r="AF167" s="24" t="s">
        <v>14</v>
      </c>
      <c r="AG167" s="24" t="s">
        <v>15</v>
      </c>
      <c r="AH167" s="24" t="s">
        <v>16</v>
      </c>
      <c r="AI167" s="24" t="s">
        <v>17</v>
      </c>
      <c r="AJ167" s="24" t="s">
        <v>44</v>
      </c>
      <c r="AK167" s="24" t="s">
        <v>43</v>
      </c>
      <c r="AL167" s="24" t="s">
        <v>40</v>
      </c>
      <c r="AM167" s="24" t="s">
        <v>47</v>
      </c>
      <c r="AN167" s="24" t="s">
        <v>48</v>
      </c>
      <c r="AO167" s="24" t="s">
        <v>51</v>
      </c>
      <c r="AP167" s="24" t="s">
        <v>49</v>
      </c>
      <c r="AQ167" s="25" t="s">
        <v>50</v>
      </c>
      <c r="AR167" s="26" t="s">
        <v>60</v>
      </c>
    </row>
    <row r="168" spans="1:49" hidden="1" x14ac:dyDescent="0.2">
      <c r="A168" s="27" t="s">
        <v>124</v>
      </c>
      <c r="B168" s="21">
        <v>2</v>
      </c>
      <c r="I168" s="21">
        <v>1</v>
      </c>
      <c r="L168" s="21">
        <v>2</v>
      </c>
      <c r="T168" s="21">
        <f t="shared" ref="T168:T177" si="248">B168+C168+D168+E168</f>
        <v>2</v>
      </c>
      <c r="U168" s="21">
        <f t="shared" ref="U168:U177" si="249">B168+2*C168+3*D168+4*E168</f>
        <v>2</v>
      </c>
      <c r="V168" s="21">
        <f>T168+I168+J168</f>
        <v>3</v>
      </c>
      <c r="W168" s="21">
        <f>B168+C168+D168+E168+F168+K168+O168+P168+Q168</f>
        <v>2</v>
      </c>
      <c r="X168" s="21">
        <f>B168+C168+D168+E168+F168+G168+H168+I168+J168+K168+O168+P168+Q168</f>
        <v>3</v>
      </c>
      <c r="Y168" s="21">
        <f t="shared" ref="Y168:Z177" si="250">L168+O168+R168</f>
        <v>2</v>
      </c>
      <c r="Z168" s="21">
        <f t="shared" si="250"/>
        <v>0</v>
      </c>
      <c r="AA168" s="21">
        <f>Q168+N168</f>
        <v>0</v>
      </c>
      <c r="AB168" s="21">
        <f>T168+H168+F168+O168+P168+Q168</f>
        <v>2</v>
      </c>
      <c r="AC168" s="29"/>
      <c r="AD168" s="29"/>
      <c r="AE168" s="29"/>
      <c r="AF168" s="28">
        <f t="shared" ref="AF168:AF179" si="251">IF(W168=0,"NA",T168/W168)</f>
        <v>1</v>
      </c>
      <c r="AG168" s="28">
        <f t="shared" ref="AG168:AG179" si="252">IF(X168=0,"NA",(T168+I168+J168)/X168)</f>
        <v>1</v>
      </c>
      <c r="AH168" s="28">
        <f t="shared" ref="AH168:AH179" si="253">IFERROR(U168/W168,"NA")</f>
        <v>1</v>
      </c>
      <c r="AI168" s="28">
        <f>IFERROR(AG168+AH168,"NA")</f>
        <v>2</v>
      </c>
      <c r="AJ168" s="29">
        <f>IFERROR((G168+K168)/X168,"NA")</f>
        <v>0</v>
      </c>
      <c r="AK168" s="29">
        <f>IFERROR((I168+J168)/X168,"NA")</f>
        <v>0.33333333333333331</v>
      </c>
      <c r="AL168" s="29">
        <f>IFERROR(AB168/X168,"NA")</f>
        <v>0.66666666666666663</v>
      </c>
      <c r="AM168" s="28">
        <f>IFERROR((H168+O168+P168)/AB168,"NA")</f>
        <v>0</v>
      </c>
      <c r="AN168" s="28">
        <f>IFERROR((H168+O168+P168+R168+S168)/AB168,"NA")</f>
        <v>0</v>
      </c>
      <c r="AO168" s="28">
        <f>IFERROR((F168+T168)/AB168,"NA")</f>
        <v>1</v>
      </c>
      <c r="AP168" s="28">
        <f>IFERROR(T168/AB168,"NA")</f>
        <v>1</v>
      </c>
      <c r="AQ168" s="28">
        <f>IFERROR(AH168-AF168,"NA")</f>
        <v>0</v>
      </c>
      <c r="AR168" s="30">
        <f>(V168+F168+G168)/X168</f>
        <v>1</v>
      </c>
    </row>
    <row r="169" spans="1:49" hidden="1" x14ac:dyDescent="0.2">
      <c r="A169" s="27" t="s">
        <v>125</v>
      </c>
      <c r="B169" s="21">
        <v>1</v>
      </c>
      <c r="I169" s="21">
        <v>2</v>
      </c>
      <c r="L169" s="21">
        <v>1</v>
      </c>
      <c r="T169" s="21">
        <f t="shared" si="248"/>
        <v>1</v>
      </c>
      <c r="U169" s="21">
        <f t="shared" si="249"/>
        <v>1</v>
      </c>
      <c r="V169" s="21">
        <f t="shared" ref="V169:V177" si="254">T169+I169+J169</f>
        <v>3</v>
      </c>
      <c r="W169" s="21">
        <f t="shared" ref="W169:W177" si="255">B169+C169+D169+E169+F169+K169+O169+P169+Q169</f>
        <v>1</v>
      </c>
      <c r="X169" s="21">
        <f t="shared" ref="X169:X177" si="256">B169+C169+D169+E169+F169+G169+H169+I169+J169+K169+O169+P169+Q169</f>
        <v>3</v>
      </c>
      <c r="Y169" s="21">
        <f t="shared" si="250"/>
        <v>1</v>
      </c>
      <c r="Z169" s="21">
        <f t="shared" si="250"/>
        <v>0</v>
      </c>
      <c r="AA169" s="21">
        <f t="shared" ref="AA169:AA177" si="257">Q169+N169</f>
        <v>0</v>
      </c>
      <c r="AB169" s="21">
        <f t="shared" ref="AB169:AB177" si="258">T169+H169+F169+O169+P169+Q169</f>
        <v>1</v>
      </c>
      <c r="AC169" s="29"/>
      <c r="AD169" s="29"/>
      <c r="AE169" s="29"/>
      <c r="AF169" s="28">
        <f t="shared" si="251"/>
        <v>1</v>
      </c>
      <c r="AG169" s="28">
        <f t="shared" si="252"/>
        <v>1</v>
      </c>
      <c r="AH169" s="28">
        <f t="shared" si="253"/>
        <v>1</v>
      </c>
      <c r="AI169" s="28">
        <f t="shared" ref="AI169:AI179" si="259">IFERROR(AG169+AH169,"NA")</f>
        <v>2</v>
      </c>
      <c r="AJ169" s="29">
        <f t="shared" ref="AJ169:AJ178" si="260">IFERROR((G169+K169)/X169,"NA")</f>
        <v>0</v>
      </c>
      <c r="AK169" s="29">
        <f t="shared" ref="AK169:AK179" si="261">IFERROR((I169+J169)/X169,"NA")</f>
        <v>0.66666666666666663</v>
      </c>
      <c r="AL169" s="29">
        <f t="shared" ref="AL169:AL179" si="262">IFERROR(AB169/X169,"NA")</f>
        <v>0.33333333333333331</v>
      </c>
      <c r="AM169" s="28">
        <f t="shared" ref="AM169:AM177" si="263">IFERROR((H169+O169+P169)/AB169,"NA")</f>
        <v>0</v>
      </c>
      <c r="AN169" s="28">
        <f t="shared" ref="AN169:AN177" si="264">IFERROR((H169+O169+P169+R169+S169)/AB169,"NA")</f>
        <v>0</v>
      </c>
      <c r="AO169" s="28">
        <f t="shared" ref="AO169:AO179" si="265">IFERROR((F169+T169)/AB169,"NA")</f>
        <v>1</v>
      </c>
      <c r="AP169" s="28">
        <f t="shared" ref="AP169:AP179" si="266">IFERROR(T169/AB169,"NA")</f>
        <v>1</v>
      </c>
      <c r="AQ169" s="28">
        <f t="shared" ref="AQ169:AQ179" si="267">IFERROR(AH169-AF169,"NA")</f>
        <v>0</v>
      </c>
      <c r="AR169" s="30">
        <f t="shared" ref="AR169:AR179" si="268">(V169+F169+G169)/X169</f>
        <v>1</v>
      </c>
    </row>
    <row r="170" spans="1:49" hidden="1" x14ac:dyDescent="0.2">
      <c r="A170" s="27" t="s">
        <v>77</v>
      </c>
      <c r="B170" s="21">
        <v>1</v>
      </c>
      <c r="F170" s="21">
        <v>1</v>
      </c>
      <c r="J170" s="21">
        <v>1</v>
      </c>
      <c r="N170" s="21">
        <v>1</v>
      </c>
      <c r="R170" s="21">
        <v>1</v>
      </c>
      <c r="T170" s="21">
        <f t="shared" si="248"/>
        <v>1</v>
      </c>
      <c r="U170" s="21">
        <f t="shared" si="249"/>
        <v>1</v>
      </c>
      <c r="V170" s="21">
        <f t="shared" si="254"/>
        <v>2</v>
      </c>
      <c r="W170" s="21">
        <f t="shared" si="255"/>
        <v>2</v>
      </c>
      <c r="X170" s="21">
        <f t="shared" si="256"/>
        <v>3</v>
      </c>
      <c r="Y170" s="21">
        <f t="shared" si="250"/>
        <v>1</v>
      </c>
      <c r="Z170" s="21">
        <f t="shared" si="250"/>
        <v>0</v>
      </c>
      <c r="AA170" s="21">
        <f t="shared" si="257"/>
        <v>1</v>
      </c>
      <c r="AB170" s="21">
        <f t="shared" si="258"/>
        <v>2</v>
      </c>
      <c r="AC170" s="29"/>
      <c r="AD170" s="29"/>
      <c r="AE170" s="29"/>
      <c r="AF170" s="28">
        <f t="shared" si="251"/>
        <v>0.5</v>
      </c>
      <c r="AG170" s="28">
        <f t="shared" si="252"/>
        <v>0.66666666666666663</v>
      </c>
      <c r="AH170" s="28">
        <f t="shared" si="253"/>
        <v>0.5</v>
      </c>
      <c r="AI170" s="28">
        <f t="shared" si="259"/>
        <v>1.1666666666666665</v>
      </c>
      <c r="AJ170" s="29">
        <f t="shared" si="260"/>
        <v>0</v>
      </c>
      <c r="AK170" s="29">
        <f t="shared" si="261"/>
        <v>0.33333333333333331</v>
      </c>
      <c r="AL170" s="29">
        <f t="shared" si="262"/>
        <v>0.66666666666666663</v>
      </c>
      <c r="AM170" s="28">
        <f t="shared" si="263"/>
        <v>0</v>
      </c>
      <c r="AN170" s="28">
        <f t="shared" si="264"/>
        <v>0.5</v>
      </c>
      <c r="AO170" s="28">
        <f t="shared" si="265"/>
        <v>1</v>
      </c>
      <c r="AP170" s="28">
        <f t="shared" si="266"/>
        <v>0.5</v>
      </c>
      <c r="AQ170" s="28">
        <f t="shared" si="267"/>
        <v>0</v>
      </c>
      <c r="AR170" s="30">
        <f t="shared" si="268"/>
        <v>1</v>
      </c>
    </row>
    <row r="171" spans="1:49" hidden="1" x14ac:dyDescent="0.2">
      <c r="A171" s="27" t="s">
        <v>68</v>
      </c>
      <c r="C171" s="21">
        <v>1</v>
      </c>
      <c r="N171" s="21">
        <v>1</v>
      </c>
      <c r="O171" s="21">
        <v>1</v>
      </c>
      <c r="P171" s="21">
        <v>1</v>
      </c>
      <c r="T171" s="21">
        <f t="shared" si="248"/>
        <v>1</v>
      </c>
      <c r="U171" s="21">
        <f t="shared" si="249"/>
        <v>2</v>
      </c>
      <c r="V171" s="21">
        <f t="shared" si="254"/>
        <v>1</v>
      </c>
      <c r="W171" s="21">
        <f t="shared" si="255"/>
        <v>3</v>
      </c>
      <c r="X171" s="21">
        <f t="shared" si="256"/>
        <v>3</v>
      </c>
      <c r="Y171" s="21">
        <f t="shared" si="250"/>
        <v>1</v>
      </c>
      <c r="Z171" s="21">
        <f t="shared" si="250"/>
        <v>1</v>
      </c>
      <c r="AA171" s="21">
        <f t="shared" si="257"/>
        <v>1</v>
      </c>
      <c r="AB171" s="21">
        <f t="shared" si="258"/>
        <v>3</v>
      </c>
      <c r="AC171" s="29"/>
      <c r="AD171" s="29"/>
      <c r="AE171" s="29"/>
      <c r="AF171" s="28">
        <f t="shared" si="251"/>
        <v>0.33333333333333331</v>
      </c>
      <c r="AG171" s="28">
        <f t="shared" si="252"/>
        <v>0.33333333333333331</v>
      </c>
      <c r="AH171" s="28">
        <f t="shared" si="253"/>
        <v>0.66666666666666663</v>
      </c>
      <c r="AI171" s="28">
        <f t="shared" si="259"/>
        <v>1</v>
      </c>
      <c r="AJ171" s="29">
        <f t="shared" si="260"/>
        <v>0</v>
      </c>
      <c r="AK171" s="29">
        <f t="shared" si="261"/>
        <v>0</v>
      </c>
      <c r="AL171" s="29">
        <f t="shared" si="262"/>
        <v>1</v>
      </c>
      <c r="AM171" s="28">
        <f t="shared" si="263"/>
        <v>0.66666666666666663</v>
      </c>
      <c r="AN171" s="28">
        <f t="shared" si="264"/>
        <v>0.66666666666666663</v>
      </c>
      <c r="AO171" s="28">
        <f t="shared" si="265"/>
        <v>0.33333333333333331</v>
      </c>
      <c r="AP171" s="28">
        <f t="shared" si="266"/>
        <v>0.33333333333333331</v>
      </c>
      <c r="AQ171" s="28">
        <f t="shared" si="267"/>
        <v>0.33333333333333331</v>
      </c>
      <c r="AR171" s="30">
        <f t="shared" si="268"/>
        <v>0.33333333333333331</v>
      </c>
    </row>
    <row r="172" spans="1:49" hidden="1" x14ac:dyDescent="0.2">
      <c r="A172" s="27" t="s">
        <v>123</v>
      </c>
      <c r="B172" s="21">
        <v>1</v>
      </c>
      <c r="D172" s="21">
        <v>1</v>
      </c>
      <c r="N172" s="21">
        <v>2</v>
      </c>
      <c r="T172" s="21">
        <f t="shared" si="248"/>
        <v>2</v>
      </c>
      <c r="U172" s="21">
        <f t="shared" si="249"/>
        <v>4</v>
      </c>
      <c r="V172" s="21">
        <f t="shared" si="254"/>
        <v>2</v>
      </c>
      <c r="W172" s="21">
        <f t="shared" si="255"/>
        <v>2</v>
      </c>
      <c r="X172" s="21">
        <f t="shared" si="256"/>
        <v>2</v>
      </c>
      <c r="Y172" s="21">
        <f t="shared" si="250"/>
        <v>0</v>
      </c>
      <c r="Z172" s="21">
        <f t="shared" si="250"/>
        <v>0</v>
      </c>
      <c r="AA172" s="21">
        <f t="shared" si="257"/>
        <v>2</v>
      </c>
      <c r="AB172" s="21">
        <f t="shared" si="258"/>
        <v>2</v>
      </c>
      <c r="AC172" s="29"/>
      <c r="AD172" s="29"/>
      <c r="AE172" s="29"/>
      <c r="AF172" s="28">
        <f t="shared" si="251"/>
        <v>1</v>
      </c>
      <c r="AG172" s="28">
        <f t="shared" si="252"/>
        <v>1</v>
      </c>
      <c r="AH172" s="28">
        <f t="shared" si="253"/>
        <v>2</v>
      </c>
      <c r="AI172" s="28">
        <f t="shared" si="259"/>
        <v>3</v>
      </c>
      <c r="AJ172" s="29">
        <f t="shared" si="260"/>
        <v>0</v>
      </c>
      <c r="AK172" s="29">
        <f t="shared" si="261"/>
        <v>0</v>
      </c>
      <c r="AL172" s="29">
        <f t="shared" si="262"/>
        <v>1</v>
      </c>
      <c r="AM172" s="28">
        <f t="shared" si="263"/>
        <v>0</v>
      </c>
      <c r="AN172" s="28">
        <f t="shared" si="264"/>
        <v>0</v>
      </c>
      <c r="AO172" s="28">
        <f t="shared" si="265"/>
        <v>1</v>
      </c>
      <c r="AP172" s="28">
        <f t="shared" si="266"/>
        <v>1</v>
      </c>
      <c r="AQ172" s="28">
        <f t="shared" si="267"/>
        <v>1</v>
      </c>
      <c r="AR172" s="30">
        <f t="shared" si="268"/>
        <v>1</v>
      </c>
    </row>
    <row r="173" spans="1:49" hidden="1" x14ac:dyDescent="0.2">
      <c r="A173" s="27" t="s">
        <v>0</v>
      </c>
      <c r="C173" s="21">
        <v>1</v>
      </c>
      <c r="I173" s="21">
        <v>1</v>
      </c>
      <c r="N173" s="21">
        <v>1</v>
      </c>
      <c r="T173" s="21">
        <f t="shared" si="248"/>
        <v>1</v>
      </c>
      <c r="U173" s="21">
        <f t="shared" si="249"/>
        <v>2</v>
      </c>
      <c r="V173" s="21">
        <f t="shared" si="254"/>
        <v>2</v>
      </c>
      <c r="W173" s="21">
        <f t="shared" si="255"/>
        <v>1</v>
      </c>
      <c r="X173" s="21">
        <f t="shared" si="256"/>
        <v>2</v>
      </c>
      <c r="Y173" s="21">
        <f t="shared" si="250"/>
        <v>0</v>
      </c>
      <c r="Z173" s="21">
        <f t="shared" si="250"/>
        <v>0</v>
      </c>
      <c r="AA173" s="21">
        <f t="shared" si="257"/>
        <v>1</v>
      </c>
      <c r="AB173" s="21">
        <f t="shared" si="258"/>
        <v>1</v>
      </c>
      <c r="AC173" s="29"/>
      <c r="AD173" s="29"/>
      <c r="AE173" s="29"/>
      <c r="AF173" s="28">
        <f t="shared" si="251"/>
        <v>1</v>
      </c>
      <c r="AG173" s="28">
        <f t="shared" si="252"/>
        <v>1</v>
      </c>
      <c r="AH173" s="28">
        <f t="shared" si="253"/>
        <v>2</v>
      </c>
      <c r="AI173" s="28">
        <f t="shared" si="259"/>
        <v>3</v>
      </c>
      <c r="AJ173" s="29">
        <f t="shared" si="260"/>
        <v>0</v>
      </c>
      <c r="AK173" s="29">
        <f t="shared" si="261"/>
        <v>0.5</v>
      </c>
      <c r="AL173" s="29">
        <f t="shared" si="262"/>
        <v>0.5</v>
      </c>
      <c r="AM173" s="28">
        <f t="shared" si="263"/>
        <v>0</v>
      </c>
      <c r="AN173" s="28">
        <f t="shared" si="264"/>
        <v>0</v>
      </c>
      <c r="AO173" s="28">
        <f t="shared" si="265"/>
        <v>1</v>
      </c>
      <c r="AP173" s="28">
        <f t="shared" si="266"/>
        <v>1</v>
      </c>
      <c r="AQ173" s="28">
        <f t="shared" si="267"/>
        <v>1</v>
      </c>
      <c r="AR173" s="30">
        <f t="shared" si="268"/>
        <v>1</v>
      </c>
    </row>
    <row r="174" spans="1:49" hidden="1" x14ac:dyDescent="0.2">
      <c r="A174" s="27" t="s">
        <v>126</v>
      </c>
      <c r="K174" s="21">
        <v>1</v>
      </c>
      <c r="P174" s="21">
        <v>1</v>
      </c>
      <c r="T174" s="21">
        <f t="shared" si="248"/>
        <v>0</v>
      </c>
      <c r="U174" s="21">
        <f t="shared" si="249"/>
        <v>0</v>
      </c>
      <c r="V174" s="21">
        <f t="shared" si="254"/>
        <v>0</v>
      </c>
      <c r="W174" s="21">
        <f t="shared" si="255"/>
        <v>2</v>
      </c>
      <c r="X174" s="21">
        <f t="shared" si="256"/>
        <v>2</v>
      </c>
      <c r="Y174" s="21">
        <f t="shared" si="250"/>
        <v>0</v>
      </c>
      <c r="Z174" s="21">
        <f t="shared" si="250"/>
        <v>1</v>
      </c>
      <c r="AA174" s="21">
        <f t="shared" si="257"/>
        <v>0</v>
      </c>
      <c r="AB174" s="21">
        <f t="shared" si="258"/>
        <v>1</v>
      </c>
      <c r="AC174" s="29"/>
      <c r="AD174" s="29"/>
      <c r="AE174" s="29"/>
      <c r="AF174" s="28">
        <f t="shared" si="251"/>
        <v>0</v>
      </c>
      <c r="AG174" s="28">
        <f t="shared" si="252"/>
        <v>0</v>
      </c>
      <c r="AH174" s="28">
        <f t="shared" si="253"/>
        <v>0</v>
      </c>
      <c r="AI174" s="28">
        <f t="shared" si="259"/>
        <v>0</v>
      </c>
      <c r="AJ174" s="29">
        <f t="shared" si="260"/>
        <v>0.5</v>
      </c>
      <c r="AK174" s="29">
        <f t="shared" si="261"/>
        <v>0</v>
      </c>
      <c r="AL174" s="29">
        <f t="shared" si="262"/>
        <v>0.5</v>
      </c>
      <c r="AM174" s="28">
        <f t="shared" si="263"/>
        <v>1</v>
      </c>
      <c r="AN174" s="28">
        <f t="shared" si="264"/>
        <v>1</v>
      </c>
      <c r="AO174" s="28">
        <f t="shared" si="265"/>
        <v>0</v>
      </c>
      <c r="AP174" s="28">
        <f t="shared" si="266"/>
        <v>0</v>
      </c>
      <c r="AQ174" s="28">
        <f t="shared" si="267"/>
        <v>0</v>
      </c>
      <c r="AR174" s="30">
        <f t="shared" si="268"/>
        <v>0</v>
      </c>
    </row>
    <row r="175" spans="1:49" hidden="1" x14ac:dyDescent="0.2">
      <c r="A175" s="27" t="s">
        <v>65</v>
      </c>
      <c r="F175" s="21">
        <v>1</v>
      </c>
      <c r="K175" s="21">
        <v>1</v>
      </c>
      <c r="R175" s="21">
        <v>1</v>
      </c>
      <c r="T175" s="21">
        <f t="shared" si="248"/>
        <v>0</v>
      </c>
      <c r="U175" s="21">
        <f t="shared" si="249"/>
        <v>0</v>
      </c>
      <c r="V175" s="21">
        <f t="shared" si="254"/>
        <v>0</v>
      </c>
      <c r="W175" s="21">
        <f t="shared" si="255"/>
        <v>2</v>
      </c>
      <c r="X175" s="21">
        <f t="shared" si="256"/>
        <v>2</v>
      </c>
      <c r="Y175" s="21">
        <f t="shared" si="250"/>
        <v>1</v>
      </c>
      <c r="Z175" s="21">
        <f t="shared" si="250"/>
        <v>0</v>
      </c>
      <c r="AA175" s="21">
        <f t="shared" si="257"/>
        <v>0</v>
      </c>
      <c r="AB175" s="21">
        <f t="shared" si="258"/>
        <v>1</v>
      </c>
      <c r="AC175" s="29"/>
      <c r="AD175" s="29"/>
      <c r="AE175" s="29"/>
      <c r="AF175" s="28">
        <f t="shared" si="251"/>
        <v>0</v>
      </c>
      <c r="AG175" s="28">
        <f t="shared" si="252"/>
        <v>0</v>
      </c>
      <c r="AH175" s="28">
        <f t="shared" si="253"/>
        <v>0</v>
      </c>
      <c r="AI175" s="28">
        <f t="shared" si="259"/>
        <v>0</v>
      </c>
      <c r="AJ175" s="29">
        <f t="shared" si="260"/>
        <v>0.5</v>
      </c>
      <c r="AK175" s="29">
        <f t="shared" si="261"/>
        <v>0</v>
      </c>
      <c r="AL175" s="29">
        <f t="shared" si="262"/>
        <v>0.5</v>
      </c>
      <c r="AM175" s="28">
        <f t="shared" si="263"/>
        <v>0</v>
      </c>
      <c r="AN175" s="28">
        <f t="shared" si="264"/>
        <v>1</v>
      </c>
      <c r="AO175" s="28">
        <f t="shared" si="265"/>
        <v>1</v>
      </c>
      <c r="AP175" s="28">
        <f t="shared" si="266"/>
        <v>0</v>
      </c>
      <c r="AQ175" s="28">
        <f t="shared" si="267"/>
        <v>0</v>
      </c>
      <c r="AR175" s="30">
        <f t="shared" si="268"/>
        <v>0.5</v>
      </c>
    </row>
    <row r="176" spans="1:49" hidden="1" x14ac:dyDescent="0.2">
      <c r="A176" s="27" t="s">
        <v>127</v>
      </c>
      <c r="G176" s="21">
        <v>1</v>
      </c>
      <c r="O176" s="21">
        <v>1</v>
      </c>
      <c r="T176" s="21">
        <f t="shared" si="248"/>
        <v>0</v>
      </c>
      <c r="U176" s="21">
        <f t="shared" si="249"/>
        <v>0</v>
      </c>
      <c r="V176" s="21">
        <f t="shared" si="254"/>
        <v>0</v>
      </c>
      <c r="W176" s="21">
        <f t="shared" si="255"/>
        <v>1</v>
      </c>
      <c r="X176" s="21">
        <f t="shared" si="256"/>
        <v>2</v>
      </c>
      <c r="Y176" s="21">
        <f t="shared" si="250"/>
        <v>1</v>
      </c>
      <c r="Z176" s="21">
        <f t="shared" si="250"/>
        <v>0</v>
      </c>
      <c r="AA176" s="21">
        <f t="shared" si="257"/>
        <v>0</v>
      </c>
      <c r="AB176" s="21">
        <f t="shared" si="258"/>
        <v>1</v>
      </c>
      <c r="AC176" s="29"/>
      <c r="AD176" s="29"/>
      <c r="AE176" s="29"/>
      <c r="AF176" s="28">
        <f t="shared" si="251"/>
        <v>0</v>
      </c>
      <c r="AG176" s="28">
        <f t="shared" si="252"/>
        <v>0</v>
      </c>
      <c r="AH176" s="28">
        <f t="shared" si="253"/>
        <v>0</v>
      </c>
      <c r="AI176" s="28">
        <f t="shared" si="259"/>
        <v>0</v>
      </c>
      <c r="AJ176" s="29">
        <f t="shared" si="260"/>
        <v>0.5</v>
      </c>
      <c r="AK176" s="29">
        <f t="shared" si="261"/>
        <v>0</v>
      </c>
      <c r="AL176" s="29">
        <f t="shared" si="262"/>
        <v>0.5</v>
      </c>
      <c r="AM176" s="28">
        <f t="shared" si="263"/>
        <v>1</v>
      </c>
      <c r="AN176" s="28">
        <f t="shared" si="264"/>
        <v>1</v>
      </c>
      <c r="AO176" s="28">
        <f t="shared" si="265"/>
        <v>0</v>
      </c>
      <c r="AP176" s="28">
        <f t="shared" si="266"/>
        <v>0</v>
      </c>
      <c r="AQ176" s="28">
        <f t="shared" si="267"/>
        <v>0</v>
      </c>
      <c r="AR176" s="30">
        <f t="shared" si="268"/>
        <v>0.5</v>
      </c>
    </row>
    <row r="177" spans="1:44" hidden="1" x14ac:dyDescent="0.2">
      <c r="A177" s="27" t="s">
        <v>128</v>
      </c>
      <c r="B177" s="21">
        <v>1</v>
      </c>
      <c r="I177" s="21">
        <v>1</v>
      </c>
      <c r="M177" s="21">
        <v>1</v>
      </c>
      <c r="T177" s="21">
        <f t="shared" si="248"/>
        <v>1</v>
      </c>
      <c r="U177" s="21">
        <f t="shared" si="249"/>
        <v>1</v>
      </c>
      <c r="V177" s="21">
        <f t="shared" si="254"/>
        <v>2</v>
      </c>
      <c r="W177" s="21">
        <f t="shared" si="255"/>
        <v>1</v>
      </c>
      <c r="X177" s="21">
        <f t="shared" si="256"/>
        <v>2</v>
      </c>
      <c r="Y177" s="21">
        <f t="shared" si="250"/>
        <v>0</v>
      </c>
      <c r="Z177" s="21">
        <f t="shared" si="250"/>
        <v>1</v>
      </c>
      <c r="AA177" s="21">
        <f t="shared" si="257"/>
        <v>0</v>
      </c>
      <c r="AB177" s="21">
        <f t="shared" si="258"/>
        <v>1</v>
      </c>
      <c r="AC177" s="29"/>
      <c r="AD177" s="29"/>
      <c r="AE177" s="29"/>
      <c r="AF177" s="28">
        <f t="shared" si="251"/>
        <v>1</v>
      </c>
      <c r="AG177" s="28">
        <f t="shared" si="252"/>
        <v>1</v>
      </c>
      <c r="AH177" s="28">
        <f t="shared" si="253"/>
        <v>1</v>
      </c>
      <c r="AI177" s="28">
        <f t="shared" si="259"/>
        <v>2</v>
      </c>
      <c r="AJ177" s="29">
        <f t="shared" si="260"/>
        <v>0</v>
      </c>
      <c r="AK177" s="29">
        <f t="shared" si="261"/>
        <v>0.5</v>
      </c>
      <c r="AL177" s="29">
        <f t="shared" si="262"/>
        <v>0.5</v>
      </c>
      <c r="AM177" s="28">
        <f t="shared" si="263"/>
        <v>0</v>
      </c>
      <c r="AN177" s="28">
        <f t="shared" si="264"/>
        <v>0</v>
      </c>
      <c r="AO177" s="28">
        <f t="shared" si="265"/>
        <v>1</v>
      </c>
      <c r="AP177" s="28">
        <f t="shared" si="266"/>
        <v>1</v>
      </c>
      <c r="AQ177" s="28">
        <f t="shared" si="267"/>
        <v>0</v>
      </c>
      <c r="AR177" s="30">
        <f t="shared" si="268"/>
        <v>1</v>
      </c>
    </row>
    <row r="178" spans="1:44" hidden="1" x14ac:dyDescent="0.2">
      <c r="A178" s="27" t="s">
        <v>3</v>
      </c>
      <c r="K178" s="21">
        <v>2</v>
      </c>
      <c r="T178" s="21">
        <f>B178+C178+D178+E178</f>
        <v>0</v>
      </c>
      <c r="U178" s="21">
        <f>B178+2*C178+3*D178+4*E178</f>
        <v>0</v>
      </c>
      <c r="V178" s="21">
        <f>T178+I178+J178</f>
        <v>0</v>
      </c>
      <c r="W178" s="21">
        <f>B178+C178+D178+E178+F178+K178+O178+P178+Q178</f>
        <v>2</v>
      </c>
      <c r="X178" s="21">
        <f>B178+C178+D178+E178+F178+G178+H178+I178+J178+K178+O178+P178+Q178</f>
        <v>2</v>
      </c>
      <c r="Y178" s="21">
        <f>L178+O178+R178</f>
        <v>0</v>
      </c>
      <c r="Z178" s="21">
        <f>M178+P178+S178</f>
        <v>0</v>
      </c>
      <c r="AA178" s="21">
        <f>Q178+N178</f>
        <v>0</v>
      </c>
      <c r="AB178" s="21">
        <f>T178+H178+F178+O178+P178+Q178</f>
        <v>0</v>
      </c>
      <c r="AC178" s="29"/>
      <c r="AD178" s="29"/>
      <c r="AE178" s="29"/>
      <c r="AF178" s="28">
        <f>IF(W178=0,"NA",T178/W178)</f>
        <v>0</v>
      </c>
      <c r="AG178" s="28">
        <f>IF(X178=0,"NA",(T178+I178+J178)/X178)</f>
        <v>0</v>
      </c>
      <c r="AH178" s="28">
        <f>IFERROR(U178/W178,"NA")</f>
        <v>0</v>
      </c>
      <c r="AI178" s="28">
        <f>IFERROR(AG178+AH178,"NA")</f>
        <v>0</v>
      </c>
      <c r="AJ178" s="29">
        <f t="shared" si="260"/>
        <v>1</v>
      </c>
      <c r="AK178" s="29">
        <f>IFERROR((I178+J178)/X178,"NA")</f>
        <v>0</v>
      </c>
      <c r="AL178" s="29">
        <f>IFERROR(AB178/X178,"NA")</f>
        <v>0</v>
      </c>
      <c r="AM178" s="28" t="str">
        <f>IFERROR((H178+O178+P178)/AB178,"NA")</f>
        <v>NA</v>
      </c>
      <c r="AN178" s="28" t="str">
        <f>IFERROR((H178+O178+P178+R178+S178)/AB178,"NA")</f>
        <v>NA</v>
      </c>
      <c r="AO178" s="28" t="str">
        <f>IFERROR((F178+T178)/AB178,"NA")</f>
        <v>NA</v>
      </c>
      <c r="AP178" s="28" t="str">
        <f>IFERROR(T178/AB178,"NA")</f>
        <v>NA</v>
      </c>
      <c r="AQ178" s="28">
        <f>IFERROR(AH178-AF178,"NA")</f>
        <v>0</v>
      </c>
      <c r="AR178" s="30">
        <f>(V178+F178+G178)/X178</f>
        <v>0</v>
      </c>
    </row>
    <row r="179" spans="1:44" hidden="1" x14ac:dyDescent="0.2">
      <c r="A179" s="31" t="s">
        <v>32</v>
      </c>
      <c r="B179" s="32">
        <f>SUM(B168:B178)</f>
        <v>6</v>
      </c>
      <c r="C179" s="32">
        <f t="shared" ref="C179:AB179" si="269">SUM(C168:C178)</f>
        <v>2</v>
      </c>
      <c r="D179" s="32">
        <f t="shared" si="269"/>
        <v>1</v>
      </c>
      <c r="E179" s="32">
        <f t="shared" si="269"/>
        <v>0</v>
      </c>
      <c r="F179" s="32">
        <f t="shared" si="269"/>
        <v>2</v>
      </c>
      <c r="G179" s="32">
        <f t="shared" si="269"/>
        <v>1</v>
      </c>
      <c r="H179" s="32">
        <f t="shared" si="269"/>
        <v>0</v>
      </c>
      <c r="I179" s="32">
        <f t="shared" si="269"/>
        <v>5</v>
      </c>
      <c r="J179" s="32">
        <f t="shared" si="269"/>
        <v>1</v>
      </c>
      <c r="K179" s="32">
        <f t="shared" si="269"/>
        <v>4</v>
      </c>
      <c r="L179" s="32">
        <f t="shared" si="269"/>
        <v>3</v>
      </c>
      <c r="M179" s="32">
        <f t="shared" si="269"/>
        <v>1</v>
      </c>
      <c r="N179" s="32">
        <f t="shared" si="269"/>
        <v>5</v>
      </c>
      <c r="O179" s="32">
        <f t="shared" si="269"/>
        <v>2</v>
      </c>
      <c r="P179" s="32">
        <f t="shared" si="269"/>
        <v>2</v>
      </c>
      <c r="Q179" s="32">
        <f t="shared" si="269"/>
        <v>0</v>
      </c>
      <c r="R179" s="32">
        <f t="shared" si="269"/>
        <v>2</v>
      </c>
      <c r="S179" s="32">
        <f t="shared" si="269"/>
        <v>0</v>
      </c>
      <c r="T179" s="32">
        <f t="shared" si="269"/>
        <v>9</v>
      </c>
      <c r="U179" s="32">
        <f t="shared" si="269"/>
        <v>13</v>
      </c>
      <c r="V179" s="32">
        <f t="shared" si="269"/>
        <v>15</v>
      </c>
      <c r="W179" s="32">
        <f t="shared" si="269"/>
        <v>19</v>
      </c>
      <c r="X179" s="32">
        <f t="shared" si="269"/>
        <v>26</v>
      </c>
      <c r="Y179" s="32">
        <f t="shared" si="269"/>
        <v>7</v>
      </c>
      <c r="Z179" s="32">
        <f t="shared" si="269"/>
        <v>3</v>
      </c>
      <c r="AA179" s="32">
        <f t="shared" si="269"/>
        <v>5</v>
      </c>
      <c r="AB179" s="32">
        <f t="shared" si="269"/>
        <v>15</v>
      </c>
      <c r="AC179" s="34"/>
      <c r="AD179" s="34"/>
      <c r="AE179" s="34"/>
      <c r="AF179" s="33">
        <f t="shared" si="251"/>
        <v>0.47368421052631576</v>
      </c>
      <c r="AG179" s="33">
        <f t="shared" si="252"/>
        <v>0.57692307692307687</v>
      </c>
      <c r="AH179" s="33">
        <f t="shared" si="253"/>
        <v>0.68421052631578949</v>
      </c>
      <c r="AI179" s="33">
        <f t="shared" si="259"/>
        <v>1.2611336032388665</v>
      </c>
      <c r="AJ179" s="34">
        <f>IFERROR((G179+K179)/X179,"NA")</f>
        <v>0.19230769230769232</v>
      </c>
      <c r="AK179" s="34">
        <f t="shared" si="261"/>
        <v>0.23076923076923078</v>
      </c>
      <c r="AL179" s="34">
        <f t="shared" si="262"/>
        <v>0.57692307692307687</v>
      </c>
      <c r="AM179" s="33">
        <f>IFERROR((H179+O179+P179)/AB179,"NA")</f>
        <v>0.26666666666666666</v>
      </c>
      <c r="AN179" s="33">
        <f>IFERROR((H179+O179+P179+R179+S179)/AB179,"NA")</f>
        <v>0.4</v>
      </c>
      <c r="AO179" s="33">
        <f t="shared" si="265"/>
        <v>0.73333333333333328</v>
      </c>
      <c r="AP179" s="33">
        <f t="shared" si="266"/>
        <v>0.6</v>
      </c>
      <c r="AQ179" s="33">
        <f t="shared" si="267"/>
        <v>0.21052631578947373</v>
      </c>
      <c r="AR179" s="39">
        <f t="shared" si="268"/>
        <v>0.69230769230769229</v>
      </c>
    </row>
    <row r="180" spans="1:44" hidden="1" x14ac:dyDescent="0.2"/>
    <row r="181" spans="1:44" hidden="1" x14ac:dyDescent="0.2">
      <c r="A181" s="20" t="s">
        <v>152</v>
      </c>
    </row>
    <row r="182" spans="1:44" hidden="1" x14ac:dyDescent="0.2">
      <c r="A182" s="23"/>
      <c r="B182" s="24" t="s">
        <v>5</v>
      </c>
      <c r="C182" s="24" t="s">
        <v>6</v>
      </c>
      <c r="D182" s="24" t="s">
        <v>7</v>
      </c>
      <c r="E182" s="24" t="s">
        <v>8</v>
      </c>
      <c r="F182" s="24" t="s">
        <v>18</v>
      </c>
      <c r="G182" s="24" t="s">
        <v>19</v>
      </c>
      <c r="H182" s="24" t="s">
        <v>9</v>
      </c>
      <c r="I182" s="24" t="s">
        <v>10</v>
      </c>
      <c r="J182" s="24" t="s">
        <v>11</v>
      </c>
      <c r="K182" s="24" t="s">
        <v>12</v>
      </c>
      <c r="L182" s="24" t="s">
        <v>20</v>
      </c>
      <c r="M182" s="24" t="s">
        <v>21</v>
      </c>
      <c r="N182" s="24" t="s">
        <v>74</v>
      </c>
      <c r="O182" s="24" t="s">
        <v>22</v>
      </c>
      <c r="P182" s="24" t="s">
        <v>23</v>
      </c>
      <c r="Q182" s="24" t="s">
        <v>75</v>
      </c>
      <c r="R182" s="24" t="s">
        <v>27</v>
      </c>
      <c r="S182" s="24" t="s">
        <v>28</v>
      </c>
      <c r="T182" s="24" t="s">
        <v>29</v>
      </c>
      <c r="U182" s="24" t="s">
        <v>30</v>
      </c>
      <c r="V182" s="24" t="s">
        <v>31</v>
      </c>
      <c r="W182" s="24" t="s">
        <v>4</v>
      </c>
      <c r="X182" s="24" t="s">
        <v>13</v>
      </c>
      <c r="Y182" s="24" t="s">
        <v>24</v>
      </c>
      <c r="Z182" s="24" t="s">
        <v>25</v>
      </c>
      <c r="AA182" s="24" t="s">
        <v>76</v>
      </c>
      <c r="AB182" s="24" t="s">
        <v>26</v>
      </c>
      <c r="AC182" s="44"/>
      <c r="AD182" s="44"/>
      <c r="AE182" s="44"/>
      <c r="AF182" s="24" t="s">
        <v>14</v>
      </c>
      <c r="AG182" s="24" t="s">
        <v>15</v>
      </c>
      <c r="AH182" s="24" t="s">
        <v>16</v>
      </c>
      <c r="AI182" s="24" t="s">
        <v>17</v>
      </c>
      <c r="AJ182" s="24" t="s">
        <v>44</v>
      </c>
      <c r="AK182" s="24" t="s">
        <v>43</v>
      </c>
      <c r="AL182" s="24" t="s">
        <v>40</v>
      </c>
      <c r="AM182" s="24" t="s">
        <v>47</v>
      </c>
      <c r="AN182" s="24" t="s">
        <v>48</v>
      </c>
      <c r="AO182" s="24" t="s">
        <v>51</v>
      </c>
      <c r="AP182" s="24" t="s">
        <v>49</v>
      </c>
      <c r="AQ182" s="25" t="s">
        <v>50</v>
      </c>
      <c r="AR182" s="26" t="s">
        <v>60</v>
      </c>
    </row>
    <row r="183" spans="1:44" hidden="1" x14ac:dyDescent="0.2">
      <c r="A183" s="27" t="s">
        <v>124</v>
      </c>
      <c r="B183" s="21">
        <v>1</v>
      </c>
      <c r="E183" s="21">
        <v>1</v>
      </c>
      <c r="N183" s="21">
        <v>2</v>
      </c>
      <c r="P183" s="21">
        <v>1</v>
      </c>
      <c r="T183" s="21">
        <f t="shared" ref="T183:T192" si="270">B183+C183+D183+E183</f>
        <v>2</v>
      </c>
      <c r="U183" s="21">
        <f t="shared" ref="U183:U192" si="271">B183+2*C183+3*D183+4*E183</f>
        <v>5</v>
      </c>
      <c r="V183" s="21">
        <f>T183+I183+J183</f>
        <v>2</v>
      </c>
      <c r="W183" s="21">
        <f>B183+C183+D183+E183+F183+K183+O183+P183+Q183</f>
        <v>3</v>
      </c>
      <c r="X183" s="21">
        <f>B183+C183+D183+E183+F183+G183+H183+I183+J183+K183+O183+P183+Q183</f>
        <v>3</v>
      </c>
      <c r="Y183" s="21">
        <f t="shared" ref="Y183:Z192" si="272">L183+O183+R183</f>
        <v>0</v>
      </c>
      <c r="Z183" s="21">
        <f t="shared" si="272"/>
        <v>1</v>
      </c>
      <c r="AA183" s="21">
        <f>Q183+N183</f>
        <v>2</v>
      </c>
      <c r="AB183" s="21">
        <f>T183+H183+F183+O183+P183+Q183</f>
        <v>3</v>
      </c>
      <c r="AC183" s="29"/>
      <c r="AD183" s="29"/>
      <c r="AE183" s="29"/>
      <c r="AF183" s="28">
        <f t="shared" ref="AF183:AF194" si="273">IF(W183=0,"NA",T183/W183)</f>
        <v>0.66666666666666663</v>
      </c>
      <c r="AG183" s="28">
        <f t="shared" ref="AG183:AG194" si="274">IF(X183=0,"NA",(T183+I183+J183)/X183)</f>
        <v>0.66666666666666663</v>
      </c>
      <c r="AH183" s="28">
        <f t="shared" ref="AH183:AH194" si="275">IFERROR(U183/W183,"NA")</f>
        <v>1.6666666666666667</v>
      </c>
      <c r="AI183" s="28">
        <f>IFERROR(AG183+AH183,"NA")</f>
        <v>2.3333333333333335</v>
      </c>
      <c r="AJ183" s="29">
        <f>IFERROR(K183/X183,"NA")</f>
        <v>0</v>
      </c>
      <c r="AK183" s="29">
        <f>IFERROR((I183+J183)/X183,"NA")</f>
        <v>0</v>
      </c>
      <c r="AL183" s="29">
        <f>IFERROR(AB183/X183,"NA")</f>
        <v>1</v>
      </c>
      <c r="AM183" s="28">
        <f>IFERROR((H183+O183+P183)/AB183,"NA")</f>
        <v>0.33333333333333331</v>
      </c>
      <c r="AN183" s="28">
        <f>IFERROR((H183+O183+P183+R183+S183)/AB183,"NA")</f>
        <v>0.33333333333333331</v>
      </c>
      <c r="AO183" s="28">
        <f>IFERROR((F183+T183)/AB183,"NA")</f>
        <v>0.66666666666666663</v>
      </c>
      <c r="AP183" s="28">
        <f>IFERROR(T183/AB183,"NA")</f>
        <v>0.66666666666666663</v>
      </c>
      <c r="AQ183" s="28">
        <f>IFERROR(AH183-AF183,"NA")</f>
        <v>1</v>
      </c>
      <c r="AR183" s="30">
        <f>(V183+F183+G183)/X183</f>
        <v>0.66666666666666663</v>
      </c>
    </row>
    <row r="184" spans="1:44" hidden="1" x14ac:dyDescent="0.2">
      <c r="A184" s="27" t="s">
        <v>125</v>
      </c>
      <c r="B184" s="21">
        <v>1</v>
      </c>
      <c r="I184" s="21">
        <v>2</v>
      </c>
      <c r="L184" s="21">
        <v>1</v>
      </c>
      <c r="T184" s="21">
        <f t="shared" si="270"/>
        <v>1</v>
      </c>
      <c r="U184" s="21">
        <f t="shared" si="271"/>
        <v>1</v>
      </c>
      <c r="V184" s="21">
        <f t="shared" ref="V184:V192" si="276">T184+I184+J184</f>
        <v>3</v>
      </c>
      <c r="W184" s="21">
        <f t="shared" ref="W184:W192" si="277">B184+C184+D184+E184+F184+K184+O184+P184+Q184</f>
        <v>1</v>
      </c>
      <c r="X184" s="21">
        <f t="shared" ref="X184:X192" si="278">B184+C184+D184+E184+F184+G184+H184+I184+J184+K184+O184+P184+Q184</f>
        <v>3</v>
      </c>
      <c r="Y184" s="21">
        <f t="shared" si="272"/>
        <v>1</v>
      </c>
      <c r="Z184" s="21">
        <f t="shared" si="272"/>
        <v>0</v>
      </c>
      <c r="AA184" s="21">
        <f t="shared" ref="AA184:AA192" si="279">Q184+N184</f>
        <v>0</v>
      </c>
      <c r="AB184" s="21">
        <f t="shared" ref="AB184:AB192" si="280">T184+H184+F184+O184+P184+Q184</f>
        <v>1</v>
      </c>
      <c r="AC184" s="29"/>
      <c r="AD184" s="29"/>
      <c r="AE184" s="29"/>
      <c r="AF184" s="28">
        <f t="shared" si="273"/>
        <v>1</v>
      </c>
      <c r="AG184" s="28">
        <f t="shared" si="274"/>
        <v>1</v>
      </c>
      <c r="AH184" s="28">
        <f t="shared" si="275"/>
        <v>1</v>
      </c>
      <c r="AI184" s="28">
        <f t="shared" ref="AI184:AI194" si="281">IFERROR(AG184+AH184,"NA")</f>
        <v>2</v>
      </c>
      <c r="AJ184" s="29">
        <f t="shared" ref="AJ184:AJ194" si="282">IFERROR(K184/X184,"NA")</f>
        <v>0</v>
      </c>
      <c r="AK184" s="29">
        <f t="shared" ref="AK184:AK194" si="283">IFERROR((I184+J184)/X184,"NA")</f>
        <v>0.66666666666666663</v>
      </c>
      <c r="AL184" s="29">
        <f t="shared" ref="AL184:AL194" si="284">IFERROR(AB184/X184,"NA")</f>
        <v>0.33333333333333331</v>
      </c>
      <c r="AM184" s="28">
        <f t="shared" ref="AM184:AM192" si="285">IFERROR((H184+O184+P184)/AB184,"NA")</f>
        <v>0</v>
      </c>
      <c r="AN184" s="28">
        <f t="shared" ref="AN184:AN192" si="286">IFERROR((H184+O184+P184+R184+S184)/AB184,"NA")</f>
        <v>0</v>
      </c>
      <c r="AO184" s="28">
        <f t="shared" ref="AO184:AO194" si="287">IFERROR((F184+T184)/AB184,"NA")</f>
        <v>1</v>
      </c>
      <c r="AP184" s="28">
        <f t="shared" ref="AP184:AP194" si="288">IFERROR(T184/AB184,"NA")</f>
        <v>1</v>
      </c>
      <c r="AQ184" s="28">
        <f t="shared" ref="AQ184:AQ194" si="289">IFERROR(AH184-AF184,"NA")</f>
        <v>0</v>
      </c>
      <c r="AR184" s="30">
        <f t="shared" ref="AR184:AR194" si="290">(V184+F184+G184)/X184</f>
        <v>1</v>
      </c>
    </row>
    <row r="185" spans="1:44" hidden="1" x14ac:dyDescent="0.2">
      <c r="A185" s="27" t="s">
        <v>77</v>
      </c>
      <c r="B185" s="21">
        <v>1</v>
      </c>
      <c r="I185" s="21">
        <v>1</v>
      </c>
      <c r="M185" s="21">
        <v>1</v>
      </c>
      <c r="T185" s="21">
        <f t="shared" si="270"/>
        <v>1</v>
      </c>
      <c r="U185" s="21">
        <f t="shared" si="271"/>
        <v>1</v>
      </c>
      <c r="V185" s="21">
        <f t="shared" si="276"/>
        <v>2</v>
      </c>
      <c r="W185" s="21">
        <f t="shared" si="277"/>
        <v>1</v>
      </c>
      <c r="X185" s="21">
        <f t="shared" si="278"/>
        <v>2</v>
      </c>
      <c r="Y185" s="21">
        <f t="shared" si="272"/>
        <v>0</v>
      </c>
      <c r="Z185" s="21">
        <f t="shared" si="272"/>
        <v>1</v>
      </c>
      <c r="AA185" s="21">
        <f t="shared" si="279"/>
        <v>0</v>
      </c>
      <c r="AB185" s="21">
        <f t="shared" si="280"/>
        <v>1</v>
      </c>
      <c r="AC185" s="29"/>
      <c r="AD185" s="29"/>
      <c r="AE185" s="29"/>
      <c r="AF185" s="28">
        <f t="shared" si="273"/>
        <v>1</v>
      </c>
      <c r="AG185" s="28">
        <f t="shared" si="274"/>
        <v>1</v>
      </c>
      <c r="AH185" s="28">
        <f t="shared" si="275"/>
        <v>1</v>
      </c>
      <c r="AI185" s="28">
        <f t="shared" si="281"/>
        <v>2</v>
      </c>
      <c r="AJ185" s="29">
        <f t="shared" si="282"/>
        <v>0</v>
      </c>
      <c r="AK185" s="29">
        <f t="shared" si="283"/>
        <v>0.5</v>
      </c>
      <c r="AL185" s="29">
        <f t="shared" si="284"/>
        <v>0.5</v>
      </c>
      <c r="AM185" s="28">
        <f t="shared" si="285"/>
        <v>0</v>
      </c>
      <c r="AN185" s="28">
        <f t="shared" si="286"/>
        <v>0</v>
      </c>
      <c r="AO185" s="28">
        <f t="shared" si="287"/>
        <v>1</v>
      </c>
      <c r="AP185" s="28">
        <f t="shared" si="288"/>
        <v>1</v>
      </c>
      <c r="AQ185" s="28">
        <f t="shared" si="289"/>
        <v>0</v>
      </c>
      <c r="AR185" s="30">
        <f t="shared" si="290"/>
        <v>1</v>
      </c>
    </row>
    <row r="186" spans="1:44" hidden="1" x14ac:dyDescent="0.2">
      <c r="A186" s="27" t="s">
        <v>68</v>
      </c>
      <c r="B186" s="21">
        <v>1</v>
      </c>
      <c r="I186" s="21">
        <v>1</v>
      </c>
      <c r="K186" s="21">
        <v>1</v>
      </c>
      <c r="L186" s="21">
        <v>1</v>
      </c>
      <c r="T186" s="21">
        <f t="shared" si="270"/>
        <v>1</v>
      </c>
      <c r="U186" s="21">
        <f t="shared" si="271"/>
        <v>1</v>
      </c>
      <c r="V186" s="21">
        <f t="shared" si="276"/>
        <v>2</v>
      </c>
      <c r="W186" s="21">
        <f t="shared" si="277"/>
        <v>2</v>
      </c>
      <c r="X186" s="21">
        <f t="shared" si="278"/>
        <v>3</v>
      </c>
      <c r="Y186" s="21">
        <f t="shared" si="272"/>
        <v>1</v>
      </c>
      <c r="Z186" s="21">
        <f t="shared" si="272"/>
        <v>0</v>
      </c>
      <c r="AA186" s="21">
        <f t="shared" si="279"/>
        <v>0</v>
      </c>
      <c r="AB186" s="21">
        <f t="shared" si="280"/>
        <v>1</v>
      </c>
      <c r="AC186" s="29"/>
      <c r="AD186" s="29"/>
      <c r="AE186" s="29"/>
      <c r="AF186" s="28">
        <f t="shared" si="273"/>
        <v>0.5</v>
      </c>
      <c r="AG186" s="28">
        <f t="shared" si="274"/>
        <v>0.66666666666666663</v>
      </c>
      <c r="AH186" s="28">
        <f t="shared" si="275"/>
        <v>0.5</v>
      </c>
      <c r="AI186" s="28">
        <f t="shared" si="281"/>
        <v>1.1666666666666665</v>
      </c>
      <c r="AJ186" s="29">
        <f t="shared" si="282"/>
        <v>0.33333333333333331</v>
      </c>
      <c r="AK186" s="29">
        <f t="shared" si="283"/>
        <v>0.33333333333333331</v>
      </c>
      <c r="AL186" s="29">
        <f t="shared" si="284"/>
        <v>0.33333333333333331</v>
      </c>
      <c r="AM186" s="28">
        <f t="shared" si="285"/>
        <v>0</v>
      </c>
      <c r="AN186" s="28">
        <f t="shared" si="286"/>
        <v>0</v>
      </c>
      <c r="AO186" s="28">
        <f t="shared" si="287"/>
        <v>1</v>
      </c>
      <c r="AP186" s="28">
        <f t="shared" si="288"/>
        <v>1</v>
      </c>
      <c r="AQ186" s="28">
        <f t="shared" si="289"/>
        <v>0</v>
      </c>
      <c r="AR186" s="30">
        <f t="shared" si="290"/>
        <v>0.66666666666666663</v>
      </c>
    </row>
    <row r="187" spans="1:44" hidden="1" x14ac:dyDescent="0.2">
      <c r="A187" s="27" t="s">
        <v>123</v>
      </c>
      <c r="B187" s="21">
        <v>2</v>
      </c>
      <c r="K187" s="21">
        <v>1</v>
      </c>
      <c r="L187" s="21">
        <v>1</v>
      </c>
      <c r="M187" s="21">
        <v>1</v>
      </c>
      <c r="T187" s="21">
        <f t="shared" si="270"/>
        <v>2</v>
      </c>
      <c r="U187" s="21">
        <f t="shared" si="271"/>
        <v>2</v>
      </c>
      <c r="V187" s="21">
        <f t="shared" si="276"/>
        <v>2</v>
      </c>
      <c r="W187" s="21">
        <f t="shared" si="277"/>
        <v>3</v>
      </c>
      <c r="X187" s="21">
        <f t="shared" si="278"/>
        <v>3</v>
      </c>
      <c r="Y187" s="21">
        <f t="shared" si="272"/>
        <v>1</v>
      </c>
      <c r="Z187" s="21">
        <f t="shared" si="272"/>
        <v>1</v>
      </c>
      <c r="AA187" s="21">
        <f t="shared" si="279"/>
        <v>0</v>
      </c>
      <c r="AB187" s="21">
        <f t="shared" si="280"/>
        <v>2</v>
      </c>
      <c r="AC187" s="29"/>
      <c r="AD187" s="29"/>
      <c r="AE187" s="29"/>
      <c r="AF187" s="28">
        <f t="shared" si="273"/>
        <v>0.66666666666666663</v>
      </c>
      <c r="AG187" s="28">
        <f t="shared" si="274"/>
        <v>0.66666666666666663</v>
      </c>
      <c r="AH187" s="28">
        <f t="shared" si="275"/>
        <v>0.66666666666666663</v>
      </c>
      <c r="AI187" s="28">
        <f t="shared" si="281"/>
        <v>1.3333333333333333</v>
      </c>
      <c r="AJ187" s="29">
        <f t="shared" si="282"/>
        <v>0.33333333333333331</v>
      </c>
      <c r="AK187" s="29">
        <f t="shared" si="283"/>
        <v>0</v>
      </c>
      <c r="AL187" s="29">
        <f t="shared" si="284"/>
        <v>0.66666666666666663</v>
      </c>
      <c r="AM187" s="28">
        <f t="shared" si="285"/>
        <v>0</v>
      </c>
      <c r="AN187" s="28">
        <f t="shared" si="286"/>
        <v>0</v>
      </c>
      <c r="AO187" s="28">
        <f t="shared" si="287"/>
        <v>1</v>
      </c>
      <c r="AP187" s="28">
        <f t="shared" si="288"/>
        <v>1</v>
      </c>
      <c r="AQ187" s="28">
        <f t="shared" si="289"/>
        <v>0</v>
      </c>
      <c r="AR187" s="30">
        <f t="shared" si="290"/>
        <v>0.66666666666666663</v>
      </c>
    </row>
    <row r="188" spans="1:44" hidden="1" x14ac:dyDescent="0.2">
      <c r="A188" s="27" t="s">
        <v>0</v>
      </c>
      <c r="B188" s="21">
        <v>3</v>
      </c>
      <c r="M188" s="21">
        <v>2</v>
      </c>
      <c r="N188" s="21">
        <v>1</v>
      </c>
      <c r="T188" s="21">
        <f t="shared" si="270"/>
        <v>3</v>
      </c>
      <c r="U188" s="21">
        <f t="shared" si="271"/>
        <v>3</v>
      </c>
      <c r="V188" s="21">
        <f t="shared" si="276"/>
        <v>3</v>
      </c>
      <c r="W188" s="21">
        <f t="shared" si="277"/>
        <v>3</v>
      </c>
      <c r="X188" s="21">
        <f t="shared" si="278"/>
        <v>3</v>
      </c>
      <c r="Y188" s="21">
        <f t="shared" si="272"/>
        <v>0</v>
      </c>
      <c r="Z188" s="21">
        <f t="shared" si="272"/>
        <v>2</v>
      </c>
      <c r="AA188" s="21">
        <f t="shared" si="279"/>
        <v>1</v>
      </c>
      <c r="AB188" s="21">
        <f t="shared" si="280"/>
        <v>3</v>
      </c>
      <c r="AC188" s="29"/>
      <c r="AD188" s="29"/>
      <c r="AE188" s="29"/>
      <c r="AF188" s="28">
        <f t="shared" si="273"/>
        <v>1</v>
      </c>
      <c r="AG188" s="28">
        <f t="shared" si="274"/>
        <v>1</v>
      </c>
      <c r="AH188" s="28">
        <f t="shared" si="275"/>
        <v>1</v>
      </c>
      <c r="AI188" s="28">
        <f t="shared" si="281"/>
        <v>2</v>
      </c>
      <c r="AJ188" s="29">
        <f t="shared" si="282"/>
        <v>0</v>
      </c>
      <c r="AK188" s="29">
        <f t="shared" si="283"/>
        <v>0</v>
      </c>
      <c r="AL188" s="29">
        <f t="shared" si="284"/>
        <v>1</v>
      </c>
      <c r="AM188" s="28">
        <f t="shared" si="285"/>
        <v>0</v>
      </c>
      <c r="AN188" s="28">
        <f t="shared" si="286"/>
        <v>0</v>
      </c>
      <c r="AO188" s="28">
        <f t="shared" si="287"/>
        <v>1</v>
      </c>
      <c r="AP188" s="28">
        <f t="shared" si="288"/>
        <v>1</v>
      </c>
      <c r="AQ188" s="28">
        <f t="shared" si="289"/>
        <v>0</v>
      </c>
      <c r="AR188" s="30">
        <f t="shared" si="290"/>
        <v>1</v>
      </c>
    </row>
    <row r="189" spans="1:44" hidden="1" x14ac:dyDescent="0.2">
      <c r="A189" s="27" t="s">
        <v>126</v>
      </c>
      <c r="B189" s="21">
        <v>1</v>
      </c>
      <c r="L189" s="21">
        <v>1</v>
      </c>
      <c r="O189" s="21">
        <v>1</v>
      </c>
      <c r="T189" s="21">
        <f t="shared" si="270"/>
        <v>1</v>
      </c>
      <c r="U189" s="21">
        <f t="shared" si="271"/>
        <v>1</v>
      </c>
      <c r="V189" s="21">
        <f t="shared" si="276"/>
        <v>1</v>
      </c>
      <c r="W189" s="21">
        <f t="shared" si="277"/>
        <v>2</v>
      </c>
      <c r="X189" s="21">
        <f t="shared" si="278"/>
        <v>2</v>
      </c>
      <c r="Y189" s="21">
        <f t="shared" si="272"/>
        <v>2</v>
      </c>
      <c r="Z189" s="21">
        <f t="shared" si="272"/>
        <v>0</v>
      </c>
      <c r="AA189" s="21">
        <f t="shared" si="279"/>
        <v>0</v>
      </c>
      <c r="AB189" s="21">
        <f t="shared" si="280"/>
        <v>2</v>
      </c>
      <c r="AC189" s="29"/>
      <c r="AD189" s="29"/>
      <c r="AE189" s="29"/>
      <c r="AF189" s="28">
        <f t="shared" si="273"/>
        <v>0.5</v>
      </c>
      <c r="AG189" s="28">
        <f t="shared" si="274"/>
        <v>0.5</v>
      </c>
      <c r="AH189" s="28">
        <f t="shared" si="275"/>
        <v>0.5</v>
      </c>
      <c r="AI189" s="28">
        <f t="shared" si="281"/>
        <v>1</v>
      </c>
      <c r="AJ189" s="29">
        <f t="shared" si="282"/>
        <v>0</v>
      </c>
      <c r="AK189" s="29">
        <f t="shared" si="283"/>
        <v>0</v>
      </c>
      <c r="AL189" s="29">
        <f t="shared" si="284"/>
        <v>1</v>
      </c>
      <c r="AM189" s="28">
        <f t="shared" si="285"/>
        <v>0.5</v>
      </c>
      <c r="AN189" s="28">
        <f t="shared" si="286"/>
        <v>0.5</v>
      </c>
      <c r="AO189" s="28">
        <f t="shared" si="287"/>
        <v>0.5</v>
      </c>
      <c r="AP189" s="28">
        <f t="shared" si="288"/>
        <v>0.5</v>
      </c>
      <c r="AQ189" s="28">
        <f t="shared" si="289"/>
        <v>0</v>
      </c>
      <c r="AR189" s="30">
        <f t="shared" si="290"/>
        <v>0.5</v>
      </c>
    </row>
    <row r="190" spans="1:44" hidden="1" x14ac:dyDescent="0.2">
      <c r="A190" s="27" t="s">
        <v>65</v>
      </c>
      <c r="F190" s="21">
        <v>1</v>
      </c>
      <c r="I190" s="21">
        <v>1</v>
      </c>
      <c r="K190" s="21">
        <v>1</v>
      </c>
      <c r="R190" s="21">
        <v>1</v>
      </c>
      <c r="T190" s="21">
        <f t="shared" si="270"/>
        <v>0</v>
      </c>
      <c r="U190" s="21">
        <f t="shared" si="271"/>
        <v>0</v>
      </c>
      <c r="V190" s="21">
        <f t="shared" si="276"/>
        <v>1</v>
      </c>
      <c r="W190" s="21">
        <f t="shared" si="277"/>
        <v>2</v>
      </c>
      <c r="X190" s="21">
        <f t="shared" si="278"/>
        <v>3</v>
      </c>
      <c r="Y190" s="21">
        <f t="shared" si="272"/>
        <v>1</v>
      </c>
      <c r="Z190" s="21">
        <f t="shared" si="272"/>
        <v>0</v>
      </c>
      <c r="AA190" s="21">
        <f t="shared" si="279"/>
        <v>0</v>
      </c>
      <c r="AB190" s="21">
        <f t="shared" si="280"/>
        <v>1</v>
      </c>
      <c r="AC190" s="29"/>
      <c r="AD190" s="29"/>
      <c r="AE190" s="29"/>
      <c r="AF190" s="28">
        <f t="shared" si="273"/>
        <v>0</v>
      </c>
      <c r="AG190" s="28">
        <f t="shared" si="274"/>
        <v>0.33333333333333331</v>
      </c>
      <c r="AH190" s="28">
        <f t="shared" si="275"/>
        <v>0</v>
      </c>
      <c r="AI190" s="28">
        <f t="shared" si="281"/>
        <v>0.33333333333333331</v>
      </c>
      <c r="AJ190" s="29">
        <f t="shared" si="282"/>
        <v>0.33333333333333331</v>
      </c>
      <c r="AK190" s="29">
        <f t="shared" si="283"/>
        <v>0.33333333333333331</v>
      </c>
      <c r="AL190" s="29">
        <f t="shared" si="284"/>
        <v>0.33333333333333331</v>
      </c>
      <c r="AM190" s="28">
        <f t="shared" si="285"/>
        <v>0</v>
      </c>
      <c r="AN190" s="28">
        <f t="shared" si="286"/>
        <v>1</v>
      </c>
      <c r="AO190" s="28">
        <f t="shared" si="287"/>
        <v>1</v>
      </c>
      <c r="AP190" s="28">
        <f t="shared" si="288"/>
        <v>0</v>
      </c>
      <c r="AQ190" s="28">
        <f t="shared" si="289"/>
        <v>0</v>
      </c>
      <c r="AR190" s="30">
        <f t="shared" si="290"/>
        <v>0.66666666666666663</v>
      </c>
    </row>
    <row r="191" spans="1:44" hidden="1" x14ac:dyDescent="0.2">
      <c r="A191" s="27" t="s">
        <v>127</v>
      </c>
      <c r="B191" s="21">
        <v>1</v>
      </c>
      <c r="I191" s="21">
        <v>1</v>
      </c>
      <c r="M191" s="21">
        <v>1</v>
      </c>
      <c r="T191" s="21">
        <f t="shared" si="270"/>
        <v>1</v>
      </c>
      <c r="U191" s="21">
        <f t="shared" si="271"/>
        <v>1</v>
      </c>
      <c r="V191" s="21">
        <f t="shared" si="276"/>
        <v>2</v>
      </c>
      <c r="W191" s="21">
        <f t="shared" si="277"/>
        <v>1</v>
      </c>
      <c r="X191" s="21">
        <f t="shared" si="278"/>
        <v>2</v>
      </c>
      <c r="Y191" s="21">
        <f t="shared" si="272"/>
        <v>0</v>
      </c>
      <c r="Z191" s="21">
        <f t="shared" si="272"/>
        <v>1</v>
      </c>
      <c r="AA191" s="21">
        <f t="shared" si="279"/>
        <v>0</v>
      </c>
      <c r="AB191" s="21">
        <f t="shared" si="280"/>
        <v>1</v>
      </c>
      <c r="AC191" s="29"/>
      <c r="AD191" s="29"/>
      <c r="AE191" s="29"/>
      <c r="AF191" s="28">
        <f t="shared" si="273"/>
        <v>1</v>
      </c>
      <c r="AG191" s="28">
        <f t="shared" si="274"/>
        <v>1</v>
      </c>
      <c r="AH191" s="28">
        <f t="shared" si="275"/>
        <v>1</v>
      </c>
      <c r="AI191" s="28">
        <f t="shared" si="281"/>
        <v>2</v>
      </c>
      <c r="AJ191" s="29">
        <f t="shared" si="282"/>
        <v>0</v>
      </c>
      <c r="AK191" s="29">
        <f t="shared" si="283"/>
        <v>0.5</v>
      </c>
      <c r="AL191" s="29">
        <f t="shared" si="284"/>
        <v>0.5</v>
      </c>
      <c r="AM191" s="28">
        <f t="shared" si="285"/>
        <v>0</v>
      </c>
      <c r="AN191" s="28">
        <f t="shared" si="286"/>
        <v>0</v>
      </c>
      <c r="AO191" s="28">
        <f t="shared" si="287"/>
        <v>1</v>
      </c>
      <c r="AP191" s="28">
        <f t="shared" si="288"/>
        <v>1</v>
      </c>
      <c r="AQ191" s="28">
        <f t="shared" si="289"/>
        <v>0</v>
      </c>
      <c r="AR191" s="30">
        <f t="shared" si="290"/>
        <v>1</v>
      </c>
    </row>
    <row r="192" spans="1:44" hidden="1" x14ac:dyDescent="0.2">
      <c r="A192" s="27" t="s">
        <v>128</v>
      </c>
      <c r="B192" s="21">
        <v>1</v>
      </c>
      <c r="L192" s="21">
        <v>1</v>
      </c>
      <c r="O192" s="21">
        <v>1</v>
      </c>
      <c r="T192" s="21">
        <f t="shared" si="270"/>
        <v>1</v>
      </c>
      <c r="U192" s="21">
        <f t="shared" si="271"/>
        <v>1</v>
      </c>
      <c r="V192" s="21">
        <f t="shared" si="276"/>
        <v>1</v>
      </c>
      <c r="W192" s="21">
        <f t="shared" si="277"/>
        <v>2</v>
      </c>
      <c r="X192" s="21">
        <f t="shared" si="278"/>
        <v>2</v>
      </c>
      <c r="Y192" s="21">
        <f t="shared" si="272"/>
        <v>2</v>
      </c>
      <c r="Z192" s="21">
        <f t="shared" si="272"/>
        <v>0</v>
      </c>
      <c r="AA192" s="21">
        <f t="shared" si="279"/>
        <v>0</v>
      </c>
      <c r="AB192" s="21">
        <f t="shared" si="280"/>
        <v>2</v>
      </c>
      <c r="AC192" s="29"/>
      <c r="AD192" s="29"/>
      <c r="AE192" s="29"/>
      <c r="AF192" s="28">
        <f t="shared" si="273"/>
        <v>0.5</v>
      </c>
      <c r="AG192" s="28">
        <f t="shared" si="274"/>
        <v>0.5</v>
      </c>
      <c r="AH192" s="28">
        <f t="shared" si="275"/>
        <v>0.5</v>
      </c>
      <c r="AI192" s="28">
        <f t="shared" si="281"/>
        <v>1</v>
      </c>
      <c r="AJ192" s="29">
        <f t="shared" si="282"/>
        <v>0</v>
      </c>
      <c r="AK192" s="29">
        <f t="shared" si="283"/>
        <v>0</v>
      </c>
      <c r="AL192" s="29">
        <f t="shared" si="284"/>
        <v>1</v>
      </c>
      <c r="AM192" s="28">
        <f t="shared" si="285"/>
        <v>0.5</v>
      </c>
      <c r="AN192" s="28">
        <f t="shared" si="286"/>
        <v>0.5</v>
      </c>
      <c r="AO192" s="28">
        <f t="shared" si="287"/>
        <v>0.5</v>
      </c>
      <c r="AP192" s="28">
        <f t="shared" si="288"/>
        <v>0.5</v>
      </c>
      <c r="AQ192" s="28">
        <f t="shared" si="289"/>
        <v>0</v>
      </c>
      <c r="AR192" s="30">
        <f t="shared" si="290"/>
        <v>0.5</v>
      </c>
    </row>
    <row r="193" spans="1:44" hidden="1" x14ac:dyDescent="0.2">
      <c r="A193" s="27" t="s">
        <v>3</v>
      </c>
      <c r="B193" s="21">
        <v>1</v>
      </c>
      <c r="F193" s="21">
        <v>1</v>
      </c>
      <c r="N193" s="21">
        <v>1</v>
      </c>
      <c r="R193" s="21">
        <v>1</v>
      </c>
      <c r="T193" s="21">
        <f>B193+C193+D193+E193</f>
        <v>1</v>
      </c>
      <c r="U193" s="21">
        <f>B193+2*C193+3*D193+4*E193</f>
        <v>1</v>
      </c>
      <c r="V193" s="21">
        <f>T193+I193+J193</f>
        <v>1</v>
      </c>
      <c r="W193" s="21">
        <f>B193+C193+D193+E193+F193+K193+O193+P193+Q193</f>
        <v>2</v>
      </c>
      <c r="X193" s="21">
        <f>B193+C193+D193+E193+F193+G193+H193+I193+J193+K193+O193+P193+Q193</f>
        <v>2</v>
      </c>
      <c r="Y193" s="21">
        <f>L193+O193+R193</f>
        <v>1</v>
      </c>
      <c r="Z193" s="21">
        <f>M193+P193+S193</f>
        <v>0</v>
      </c>
      <c r="AA193" s="21">
        <f>Q193+N193</f>
        <v>1</v>
      </c>
      <c r="AB193" s="21">
        <f>T193+H193+F193+O193+P193+Q193</f>
        <v>2</v>
      </c>
      <c r="AC193" s="29"/>
      <c r="AD193" s="29"/>
      <c r="AE193" s="29"/>
      <c r="AF193" s="28">
        <f>IF(W193=0,"NA",T193/W193)</f>
        <v>0.5</v>
      </c>
      <c r="AG193" s="28">
        <f>IF(X193=0,"NA",(T193+I193+J193)/X193)</f>
        <v>0.5</v>
      </c>
      <c r="AH193" s="28">
        <f>IFERROR(U193/W193,"NA")</f>
        <v>0.5</v>
      </c>
      <c r="AI193" s="28">
        <f>IFERROR(AG193+AH193,"NA")</f>
        <v>1</v>
      </c>
      <c r="AJ193" s="29">
        <f>IFERROR(K193/X193,"NA")</f>
        <v>0</v>
      </c>
      <c r="AK193" s="29">
        <f>IFERROR((I193+J193)/X193,"NA")</f>
        <v>0</v>
      </c>
      <c r="AL193" s="29">
        <f>IFERROR(AB193/X193,"NA")</f>
        <v>1</v>
      </c>
      <c r="AM193" s="28">
        <f>IFERROR((H193+O193+P193)/AB193,"NA")</f>
        <v>0</v>
      </c>
      <c r="AN193" s="28">
        <f>IFERROR((H193+O193+P193+R193+S193)/AB193,"NA")</f>
        <v>0.5</v>
      </c>
      <c r="AO193" s="28">
        <f>IFERROR((F193+T193)/AB193,"NA")</f>
        <v>1</v>
      </c>
      <c r="AP193" s="28">
        <f>IFERROR(T193/AB193,"NA")</f>
        <v>0.5</v>
      </c>
      <c r="AQ193" s="28">
        <f>IFERROR(AH193-AF193,"NA")</f>
        <v>0</v>
      </c>
      <c r="AR193" s="30">
        <f>(V193+F193+G193)/X193</f>
        <v>1</v>
      </c>
    </row>
    <row r="194" spans="1:44" hidden="1" x14ac:dyDescent="0.2">
      <c r="A194" s="31" t="s">
        <v>32</v>
      </c>
      <c r="B194" s="32">
        <f>SUM(B183:B193)</f>
        <v>13</v>
      </c>
      <c r="C194" s="32">
        <f t="shared" ref="C194:AB194" si="291">SUM(C183:C193)</f>
        <v>0</v>
      </c>
      <c r="D194" s="32">
        <f t="shared" si="291"/>
        <v>0</v>
      </c>
      <c r="E194" s="32">
        <f t="shared" si="291"/>
        <v>1</v>
      </c>
      <c r="F194" s="32">
        <f t="shared" si="291"/>
        <v>2</v>
      </c>
      <c r="G194" s="32">
        <f t="shared" si="291"/>
        <v>0</v>
      </c>
      <c r="H194" s="32">
        <f t="shared" si="291"/>
        <v>0</v>
      </c>
      <c r="I194" s="32">
        <f t="shared" si="291"/>
        <v>6</v>
      </c>
      <c r="J194" s="32">
        <f t="shared" si="291"/>
        <v>0</v>
      </c>
      <c r="K194" s="32">
        <f t="shared" si="291"/>
        <v>3</v>
      </c>
      <c r="L194" s="32">
        <f t="shared" si="291"/>
        <v>5</v>
      </c>
      <c r="M194" s="32">
        <f t="shared" si="291"/>
        <v>5</v>
      </c>
      <c r="N194" s="32">
        <f t="shared" si="291"/>
        <v>4</v>
      </c>
      <c r="O194" s="32">
        <f t="shared" si="291"/>
        <v>2</v>
      </c>
      <c r="P194" s="32">
        <f t="shared" si="291"/>
        <v>1</v>
      </c>
      <c r="Q194" s="32">
        <f t="shared" si="291"/>
        <v>0</v>
      </c>
      <c r="R194" s="32">
        <f t="shared" si="291"/>
        <v>2</v>
      </c>
      <c r="S194" s="32">
        <f t="shared" si="291"/>
        <v>0</v>
      </c>
      <c r="T194" s="32">
        <f t="shared" si="291"/>
        <v>14</v>
      </c>
      <c r="U194" s="32">
        <f t="shared" si="291"/>
        <v>17</v>
      </c>
      <c r="V194" s="32">
        <f t="shared" si="291"/>
        <v>20</v>
      </c>
      <c r="W194" s="32">
        <f t="shared" si="291"/>
        <v>22</v>
      </c>
      <c r="X194" s="32">
        <f t="shared" si="291"/>
        <v>28</v>
      </c>
      <c r="Y194" s="32">
        <f t="shared" si="291"/>
        <v>9</v>
      </c>
      <c r="Z194" s="32">
        <f t="shared" si="291"/>
        <v>6</v>
      </c>
      <c r="AA194" s="32">
        <f t="shared" si="291"/>
        <v>4</v>
      </c>
      <c r="AB194" s="32">
        <f t="shared" si="291"/>
        <v>19</v>
      </c>
      <c r="AC194" s="34"/>
      <c r="AD194" s="34"/>
      <c r="AE194" s="34"/>
      <c r="AF194" s="33">
        <f t="shared" si="273"/>
        <v>0.63636363636363635</v>
      </c>
      <c r="AG194" s="33">
        <f t="shared" si="274"/>
        <v>0.7142857142857143</v>
      </c>
      <c r="AH194" s="33">
        <f t="shared" si="275"/>
        <v>0.77272727272727271</v>
      </c>
      <c r="AI194" s="33">
        <f t="shared" si="281"/>
        <v>1.4870129870129869</v>
      </c>
      <c r="AJ194" s="34">
        <f t="shared" si="282"/>
        <v>0.10714285714285714</v>
      </c>
      <c r="AK194" s="34">
        <f t="shared" si="283"/>
        <v>0.21428571428571427</v>
      </c>
      <c r="AL194" s="34">
        <f t="shared" si="284"/>
        <v>0.6785714285714286</v>
      </c>
      <c r="AM194" s="33">
        <f>IFERROR((H194+O194+P194)/AB194,"NA")</f>
        <v>0.15789473684210525</v>
      </c>
      <c r="AN194" s="33">
        <f>IFERROR((H194+O194+P194+R194+S194)/AB194,"NA")</f>
        <v>0.26315789473684209</v>
      </c>
      <c r="AO194" s="33">
        <f t="shared" si="287"/>
        <v>0.84210526315789469</v>
      </c>
      <c r="AP194" s="33">
        <f t="shared" si="288"/>
        <v>0.73684210526315785</v>
      </c>
      <c r="AQ194" s="33">
        <f t="shared" si="289"/>
        <v>0.13636363636363635</v>
      </c>
      <c r="AR194" s="39">
        <f t="shared" si="290"/>
        <v>0.7857142857142857</v>
      </c>
    </row>
    <row r="195" spans="1:44" hidden="1" x14ac:dyDescent="0.2"/>
    <row r="196" spans="1:44" hidden="1" x14ac:dyDescent="0.2">
      <c r="A196" s="20" t="s">
        <v>153</v>
      </c>
    </row>
    <row r="197" spans="1:44" hidden="1" x14ac:dyDescent="0.2">
      <c r="A197" s="23"/>
      <c r="B197" s="24" t="s">
        <v>5</v>
      </c>
      <c r="C197" s="24" t="s">
        <v>6</v>
      </c>
      <c r="D197" s="24" t="s">
        <v>7</v>
      </c>
      <c r="E197" s="24" t="s">
        <v>8</v>
      </c>
      <c r="F197" s="24" t="s">
        <v>18</v>
      </c>
      <c r="G197" s="24" t="s">
        <v>19</v>
      </c>
      <c r="H197" s="24" t="s">
        <v>9</v>
      </c>
      <c r="I197" s="24" t="s">
        <v>10</v>
      </c>
      <c r="J197" s="24" t="s">
        <v>11</v>
      </c>
      <c r="K197" s="24" t="s">
        <v>12</v>
      </c>
      <c r="L197" s="24" t="s">
        <v>20</v>
      </c>
      <c r="M197" s="24" t="s">
        <v>21</v>
      </c>
      <c r="N197" s="24" t="s">
        <v>74</v>
      </c>
      <c r="O197" s="24" t="s">
        <v>22</v>
      </c>
      <c r="P197" s="24" t="s">
        <v>23</v>
      </c>
      <c r="Q197" s="24" t="s">
        <v>75</v>
      </c>
      <c r="R197" s="24" t="s">
        <v>27</v>
      </c>
      <c r="S197" s="24" t="s">
        <v>28</v>
      </c>
      <c r="T197" s="24" t="s">
        <v>29</v>
      </c>
      <c r="U197" s="24" t="s">
        <v>30</v>
      </c>
      <c r="V197" s="24" t="s">
        <v>31</v>
      </c>
      <c r="W197" s="24" t="s">
        <v>4</v>
      </c>
      <c r="X197" s="24" t="s">
        <v>13</v>
      </c>
      <c r="Y197" s="24" t="s">
        <v>24</v>
      </c>
      <c r="Z197" s="24" t="s">
        <v>25</v>
      </c>
      <c r="AA197" s="24" t="s">
        <v>76</v>
      </c>
      <c r="AB197" s="24" t="s">
        <v>26</v>
      </c>
      <c r="AC197" s="44"/>
      <c r="AD197" s="44"/>
      <c r="AE197" s="44"/>
      <c r="AF197" s="24" t="s">
        <v>14</v>
      </c>
      <c r="AG197" s="24" t="s">
        <v>15</v>
      </c>
      <c r="AH197" s="24" t="s">
        <v>16</v>
      </c>
      <c r="AI197" s="24" t="s">
        <v>17</v>
      </c>
      <c r="AJ197" s="24" t="s">
        <v>44</v>
      </c>
      <c r="AK197" s="24" t="s">
        <v>43</v>
      </c>
      <c r="AL197" s="24" t="s">
        <v>40</v>
      </c>
      <c r="AM197" s="24" t="s">
        <v>47</v>
      </c>
      <c r="AN197" s="24" t="s">
        <v>48</v>
      </c>
      <c r="AO197" s="24" t="s">
        <v>51</v>
      </c>
      <c r="AP197" s="24" t="s">
        <v>49</v>
      </c>
      <c r="AQ197" s="25" t="s">
        <v>50</v>
      </c>
      <c r="AR197" s="26" t="s">
        <v>60</v>
      </c>
    </row>
    <row r="198" spans="1:44" hidden="1" x14ac:dyDescent="0.2">
      <c r="A198" s="27" t="s">
        <v>124</v>
      </c>
      <c r="P198" s="21">
        <v>1</v>
      </c>
      <c r="Q198" s="21">
        <v>1</v>
      </c>
      <c r="T198" s="21">
        <f t="shared" ref="T198:T207" si="292">B198+C198+D198+E198</f>
        <v>0</v>
      </c>
      <c r="U198" s="21">
        <f t="shared" ref="U198:U207" si="293">B198+2*C198+3*D198+4*E198</f>
        <v>0</v>
      </c>
      <c r="V198" s="21">
        <f>T198+I198+J198</f>
        <v>0</v>
      </c>
      <c r="W198" s="21">
        <f>B198+C198+D198+E198+F198+K198+O198+P198+Q198</f>
        <v>2</v>
      </c>
      <c r="X198" s="21">
        <f>B198+C198+D198+E198+F198+G198+H198+I198+J198+K198+O198+P198+Q198</f>
        <v>2</v>
      </c>
      <c r="Y198" s="21">
        <f t="shared" ref="Y198:Z207" si="294">L198+O198+R198</f>
        <v>0</v>
      </c>
      <c r="Z198" s="21">
        <f t="shared" si="294"/>
        <v>1</v>
      </c>
      <c r="AA198" s="21">
        <f>Q198+N198</f>
        <v>1</v>
      </c>
      <c r="AB198" s="21">
        <f>T198+H198+F198+O198+P198+Q198</f>
        <v>2</v>
      </c>
      <c r="AC198" s="29"/>
      <c r="AD198" s="29"/>
      <c r="AE198" s="29"/>
      <c r="AF198" s="28">
        <f t="shared" ref="AF198:AF209" si="295">IF(W198=0,"NA",T198/W198)</f>
        <v>0</v>
      </c>
      <c r="AG198" s="28">
        <f t="shared" ref="AG198:AG209" si="296">IF(X198=0,"NA",(T198+I198+J198)/X198)</f>
        <v>0</v>
      </c>
      <c r="AH198" s="28">
        <f t="shared" ref="AH198:AH209" si="297">IFERROR(U198/W198,"NA")</f>
        <v>0</v>
      </c>
      <c r="AI198" s="28">
        <f>IFERROR(AG198+AH198,"NA")</f>
        <v>0</v>
      </c>
      <c r="AJ198" s="29">
        <f>IFERROR(K198/X198,"NA")</f>
        <v>0</v>
      </c>
      <c r="AK198" s="29">
        <f>IFERROR((I198+J198)/X198,"NA")</f>
        <v>0</v>
      </c>
      <c r="AL198" s="29">
        <f>IFERROR(AB198/X198,"NA")</f>
        <v>1</v>
      </c>
      <c r="AM198" s="28">
        <f>IFERROR((H198+O198+P198)/AB198,"NA")</f>
        <v>0.5</v>
      </c>
      <c r="AN198" s="28">
        <f>IFERROR((H198+O198+P198+R198+S198)/AB198,"NA")</f>
        <v>0.5</v>
      </c>
      <c r="AO198" s="28">
        <f>IFERROR((F198+T198)/AB198,"NA")</f>
        <v>0</v>
      </c>
      <c r="AP198" s="28">
        <f>IFERROR(T198/AB198,"NA")</f>
        <v>0</v>
      </c>
      <c r="AQ198" s="28">
        <f>IFERROR(AH198-AF198,"NA")</f>
        <v>0</v>
      </c>
      <c r="AR198" s="30">
        <f>(V198+F198+G198)/X198</f>
        <v>0</v>
      </c>
    </row>
    <row r="199" spans="1:44" hidden="1" x14ac:dyDescent="0.2">
      <c r="A199" s="27" t="s">
        <v>125</v>
      </c>
      <c r="B199" s="21">
        <v>1</v>
      </c>
      <c r="F199" s="21">
        <v>1</v>
      </c>
      <c r="L199" s="21">
        <v>1</v>
      </c>
      <c r="R199" s="21">
        <v>1</v>
      </c>
      <c r="T199" s="21">
        <f t="shared" si="292"/>
        <v>1</v>
      </c>
      <c r="U199" s="21">
        <f t="shared" si="293"/>
        <v>1</v>
      </c>
      <c r="V199" s="21">
        <f t="shared" ref="V199:V207" si="298">T199+I199+J199</f>
        <v>1</v>
      </c>
      <c r="W199" s="21">
        <f t="shared" ref="W199:W207" si="299">B199+C199+D199+E199+F199+K199+O199+P199+Q199</f>
        <v>2</v>
      </c>
      <c r="X199" s="21">
        <f t="shared" ref="X199:X207" si="300">B199+C199+D199+E199+F199+G199+H199+I199+J199+K199+O199+P199+Q199</f>
        <v>2</v>
      </c>
      <c r="Y199" s="21">
        <f t="shared" si="294"/>
        <v>2</v>
      </c>
      <c r="Z199" s="21">
        <f t="shared" si="294"/>
        <v>0</v>
      </c>
      <c r="AA199" s="21">
        <f t="shared" ref="AA199:AA207" si="301">Q199+N199</f>
        <v>0</v>
      </c>
      <c r="AB199" s="21">
        <f t="shared" ref="AB199:AB207" si="302">T199+H199+F199+O199+P199+Q199</f>
        <v>2</v>
      </c>
      <c r="AC199" s="29"/>
      <c r="AD199" s="29"/>
      <c r="AE199" s="29"/>
      <c r="AF199" s="28">
        <f t="shared" si="295"/>
        <v>0.5</v>
      </c>
      <c r="AG199" s="28">
        <f t="shared" si="296"/>
        <v>0.5</v>
      </c>
      <c r="AH199" s="28">
        <f t="shared" si="297"/>
        <v>0.5</v>
      </c>
      <c r="AI199" s="28">
        <f t="shared" ref="AI199:AI209" si="303">IFERROR(AG199+AH199,"NA")</f>
        <v>1</v>
      </c>
      <c r="AJ199" s="29">
        <f t="shared" ref="AJ199:AJ209" si="304">IFERROR(K199/X199,"NA")</f>
        <v>0</v>
      </c>
      <c r="AK199" s="29">
        <f t="shared" ref="AK199:AK209" si="305">IFERROR((I199+J199)/X199,"NA")</f>
        <v>0</v>
      </c>
      <c r="AL199" s="29">
        <f t="shared" ref="AL199:AL209" si="306">IFERROR(AB199/X199,"NA")</f>
        <v>1</v>
      </c>
      <c r="AM199" s="28">
        <f t="shared" ref="AM199:AM207" si="307">IFERROR((H199+O199+P199)/AB199,"NA")</f>
        <v>0</v>
      </c>
      <c r="AN199" s="28">
        <f t="shared" ref="AN199:AN207" si="308">IFERROR((H199+O199+P199+R199+S199)/AB199,"NA")</f>
        <v>0.5</v>
      </c>
      <c r="AO199" s="28">
        <f t="shared" ref="AO199:AO209" si="309">IFERROR((F199+T199)/AB199,"NA")</f>
        <v>1</v>
      </c>
      <c r="AP199" s="28">
        <f t="shared" ref="AP199:AP209" si="310">IFERROR(T199/AB199,"NA")</f>
        <v>0.5</v>
      </c>
      <c r="AQ199" s="28">
        <f t="shared" ref="AQ199:AQ209" si="311">IFERROR(AH199-AF199,"NA")</f>
        <v>0</v>
      </c>
      <c r="AR199" s="30">
        <f t="shared" ref="AR199:AR209" si="312">(V199+F199+G199)/X199</f>
        <v>1</v>
      </c>
    </row>
    <row r="200" spans="1:44" hidden="1" x14ac:dyDescent="0.2">
      <c r="A200" s="27" t="s">
        <v>77</v>
      </c>
      <c r="K200" s="21">
        <v>2</v>
      </c>
      <c r="T200" s="21">
        <f t="shared" si="292"/>
        <v>0</v>
      </c>
      <c r="U200" s="21">
        <f t="shared" si="293"/>
        <v>0</v>
      </c>
      <c r="V200" s="21">
        <f t="shared" si="298"/>
        <v>0</v>
      </c>
      <c r="W200" s="21">
        <f t="shared" si="299"/>
        <v>2</v>
      </c>
      <c r="X200" s="21">
        <f t="shared" si="300"/>
        <v>2</v>
      </c>
      <c r="Y200" s="21">
        <f t="shared" si="294"/>
        <v>0</v>
      </c>
      <c r="Z200" s="21">
        <f t="shared" si="294"/>
        <v>0</v>
      </c>
      <c r="AA200" s="21">
        <f t="shared" si="301"/>
        <v>0</v>
      </c>
      <c r="AB200" s="21">
        <f t="shared" si="302"/>
        <v>0</v>
      </c>
      <c r="AC200" s="29"/>
      <c r="AD200" s="29"/>
      <c r="AE200" s="29"/>
      <c r="AF200" s="28">
        <f t="shared" si="295"/>
        <v>0</v>
      </c>
      <c r="AG200" s="28">
        <f t="shared" si="296"/>
        <v>0</v>
      </c>
      <c r="AH200" s="28">
        <f t="shared" si="297"/>
        <v>0</v>
      </c>
      <c r="AI200" s="28">
        <f t="shared" si="303"/>
        <v>0</v>
      </c>
      <c r="AJ200" s="29">
        <f t="shared" si="304"/>
        <v>1</v>
      </c>
      <c r="AK200" s="29">
        <f t="shared" si="305"/>
        <v>0</v>
      </c>
      <c r="AL200" s="29">
        <f t="shared" si="306"/>
        <v>0</v>
      </c>
      <c r="AM200" s="28" t="str">
        <f t="shared" si="307"/>
        <v>NA</v>
      </c>
      <c r="AN200" s="28" t="str">
        <f t="shared" si="308"/>
        <v>NA</v>
      </c>
      <c r="AO200" s="28" t="str">
        <f t="shared" si="309"/>
        <v>NA</v>
      </c>
      <c r="AP200" s="28" t="str">
        <f t="shared" si="310"/>
        <v>NA</v>
      </c>
      <c r="AQ200" s="28">
        <f t="shared" si="311"/>
        <v>0</v>
      </c>
      <c r="AR200" s="30">
        <f t="shared" si="312"/>
        <v>0</v>
      </c>
    </row>
    <row r="201" spans="1:44" hidden="1" x14ac:dyDescent="0.2">
      <c r="A201" s="27" t="s">
        <v>68</v>
      </c>
      <c r="F201" s="21">
        <v>1</v>
      </c>
      <c r="H201" s="21">
        <v>1</v>
      </c>
      <c r="R201" s="21">
        <v>1</v>
      </c>
      <c r="T201" s="21">
        <f t="shared" si="292"/>
        <v>0</v>
      </c>
      <c r="U201" s="21">
        <f t="shared" si="293"/>
        <v>0</v>
      </c>
      <c r="V201" s="21">
        <f t="shared" si="298"/>
        <v>0</v>
      </c>
      <c r="W201" s="21">
        <f t="shared" si="299"/>
        <v>1</v>
      </c>
      <c r="X201" s="21">
        <f t="shared" si="300"/>
        <v>2</v>
      </c>
      <c r="Y201" s="21">
        <f t="shared" si="294"/>
        <v>1</v>
      </c>
      <c r="Z201" s="21">
        <f t="shared" si="294"/>
        <v>0</v>
      </c>
      <c r="AA201" s="21">
        <f t="shared" si="301"/>
        <v>0</v>
      </c>
      <c r="AB201" s="21">
        <f t="shared" si="302"/>
        <v>2</v>
      </c>
      <c r="AC201" s="29"/>
      <c r="AD201" s="29"/>
      <c r="AE201" s="29"/>
      <c r="AF201" s="28">
        <f t="shared" si="295"/>
        <v>0</v>
      </c>
      <c r="AG201" s="28">
        <f t="shared" si="296"/>
        <v>0</v>
      </c>
      <c r="AH201" s="28">
        <f t="shared" si="297"/>
        <v>0</v>
      </c>
      <c r="AI201" s="28">
        <f t="shared" si="303"/>
        <v>0</v>
      </c>
      <c r="AJ201" s="29">
        <f t="shared" si="304"/>
        <v>0</v>
      </c>
      <c r="AK201" s="29">
        <f t="shared" si="305"/>
        <v>0</v>
      </c>
      <c r="AL201" s="29">
        <f t="shared" si="306"/>
        <v>1</v>
      </c>
      <c r="AM201" s="28">
        <f t="shared" si="307"/>
        <v>0.5</v>
      </c>
      <c r="AN201" s="28">
        <f t="shared" si="308"/>
        <v>1</v>
      </c>
      <c r="AO201" s="28">
        <f t="shared" si="309"/>
        <v>0.5</v>
      </c>
      <c r="AP201" s="28">
        <f t="shared" si="310"/>
        <v>0</v>
      </c>
      <c r="AQ201" s="28">
        <f t="shared" si="311"/>
        <v>0</v>
      </c>
      <c r="AR201" s="30">
        <f t="shared" si="312"/>
        <v>0.5</v>
      </c>
    </row>
    <row r="202" spans="1:44" hidden="1" x14ac:dyDescent="0.2">
      <c r="A202" s="27" t="s">
        <v>123</v>
      </c>
      <c r="B202" s="21">
        <v>1</v>
      </c>
      <c r="K202" s="21">
        <v>1</v>
      </c>
      <c r="N202" s="21">
        <v>1</v>
      </c>
      <c r="T202" s="21">
        <f t="shared" si="292"/>
        <v>1</v>
      </c>
      <c r="U202" s="21">
        <f t="shared" si="293"/>
        <v>1</v>
      </c>
      <c r="V202" s="21">
        <f t="shared" si="298"/>
        <v>1</v>
      </c>
      <c r="W202" s="21">
        <f t="shared" si="299"/>
        <v>2</v>
      </c>
      <c r="X202" s="21">
        <f t="shared" si="300"/>
        <v>2</v>
      </c>
      <c r="Y202" s="21">
        <f t="shared" si="294"/>
        <v>0</v>
      </c>
      <c r="Z202" s="21">
        <f t="shared" si="294"/>
        <v>0</v>
      </c>
      <c r="AA202" s="21">
        <f t="shared" si="301"/>
        <v>1</v>
      </c>
      <c r="AB202" s="21">
        <f t="shared" si="302"/>
        <v>1</v>
      </c>
      <c r="AC202" s="29"/>
      <c r="AD202" s="29"/>
      <c r="AE202" s="29"/>
      <c r="AF202" s="28">
        <f t="shared" si="295"/>
        <v>0.5</v>
      </c>
      <c r="AG202" s="28">
        <f t="shared" si="296"/>
        <v>0.5</v>
      </c>
      <c r="AH202" s="28">
        <f t="shared" si="297"/>
        <v>0.5</v>
      </c>
      <c r="AI202" s="28">
        <f t="shared" si="303"/>
        <v>1</v>
      </c>
      <c r="AJ202" s="29">
        <f t="shared" si="304"/>
        <v>0.5</v>
      </c>
      <c r="AK202" s="29">
        <f t="shared" si="305"/>
        <v>0</v>
      </c>
      <c r="AL202" s="29">
        <f t="shared" si="306"/>
        <v>0.5</v>
      </c>
      <c r="AM202" s="28">
        <f t="shared" si="307"/>
        <v>0</v>
      </c>
      <c r="AN202" s="28">
        <f t="shared" si="308"/>
        <v>0</v>
      </c>
      <c r="AO202" s="28">
        <f t="shared" si="309"/>
        <v>1</v>
      </c>
      <c r="AP202" s="28">
        <f t="shared" si="310"/>
        <v>1</v>
      </c>
      <c r="AQ202" s="28">
        <f t="shared" si="311"/>
        <v>0</v>
      </c>
      <c r="AR202" s="30">
        <f t="shared" si="312"/>
        <v>0.5</v>
      </c>
    </row>
    <row r="203" spans="1:44" hidden="1" x14ac:dyDescent="0.2">
      <c r="A203" s="27" t="s">
        <v>0</v>
      </c>
      <c r="B203" s="21">
        <v>1</v>
      </c>
      <c r="K203" s="21">
        <v>1</v>
      </c>
      <c r="N203" s="21">
        <v>1</v>
      </c>
      <c r="T203" s="21">
        <f t="shared" si="292"/>
        <v>1</v>
      </c>
      <c r="U203" s="21">
        <f t="shared" si="293"/>
        <v>1</v>
      </c>
      <c r="V203" s="21">
        <f t="shared" si="298"/>
        <v>1</v>
      </c>
      <c r="W203" s="21">
        <f t="shared" si="299"/>
        <v>2</v>
      </c>
      <c r="X203" s="21">
        <f t="shared" si="300"/>
        <v>2</v>
      </c>
      <c r="Y203" s="21">
        <f t="shared" si="294"/>
        <v>0</v>
      </c>
      <c r="Z203" s="21">
        <f t="shared" si="294"/>
        <v>0</v>
      </c>
      <c r="AA203" s="21">
        <f t="shared" si="301"/>
        <v>1</v>
      </c>
      <c r="AB203" s="21">
        <f t="shared" si="302"/>
        <v>1</v>
      </c>
      <c r="AC203" s="29"/>
      <c r="AD203" s="29"/>
      <c r="AE203" s="29"/>
      <c r="AF203" s="28">
        <f t="shared" si="295"/>
        <v>0.5</v>
      </c>
      <c r="AG203" s="28">
        <f t="shared" si="296"/>
        <v>0.5</v>
      </c>
      <c r="AH203" s="28">
        <f t="shared" si="297"/>
        <v>0.5</v>
      </c>
      <c r="AI203" s="28">
        <f t="shared" si="303"/>
        <v>1</v>
      </c>
      <c r="AJ203" s="29">
        <f t="shared" si="304"/>
        <v>0.5</v>
      </c>
      <c r="AK203" s="29">
        <f t="shared" si="305"/>
        <v>0</v>
      </c>
      <c r="AL203" s="29">
        <f t="shared" si="306"/>
        <v>0.5</v>
      </c>
      <c r="AM203" s="28">
        <f t="shared" si="307"/>
        <v>0</v>
      </c>
      <c r="AN203" s="28">
        <f t="shared" si="308"/>
        <v>0</v>
      </c>
      <c r="AO203" s="28">
        <f t="shared" si="309"/>
        <v>1</v>
      </c>
      <c r="AP203" s="28">
        <f t="shared" si="310"/>
        <v>1</v>
      </c>
      <c r="AQ203" s="28">
        <f t="shared" si="311"/>
        <v>0</v>
      </c>
      <c r="AR203" s="30">
        <f t="shared" si="312"/>
        <v>0.5</v>
      </c>
    </row>
    <row r="204" spans="1:44" hidden="1" x14ac:dyDescent="0.2">
      <c r="A204" s="27" t="s">
        <v>126</v>
      </c>
      <c r="K204" s="21">
        <v>2</v>
      </c>
      <c r="T204" s="21">
        <f t="shared" si="292"/>
        <v>0</v>
      </c>
      <c r="U204" s="21">
        <f t="shared" si="293"/>
        <v>0</v>
      </c>
      <c r="V204" s="21">
        <f t="shared" si="298"/>
        <v>0</v>
      </c>
      <c r="W204" s="21">
        <f t="shared" si="299"/>
        <v>2</v>
      </c>
      <c r="X204" s="21">
        <f t="shared" si="300"/>
        <v>2</v>
      </c>
      <c r="Y204" s="21">
        <f t="shared" si="294"/>
        <v>0</v>
      </c>
      <c r="Z204" s="21">
        <f t="shared" si="294"/>
        <v>0</v>
      </c>
      <c r="AA204" s="21">
        <f t="shared" si="301"/>
        <v>0</v>
      </c>
      <c r="AB204" s="21">
        <f t="shared" si="302"/>
        <v>0</v>
      </c>
      <c r="AC204" s="29"/>
      <c r="AD204" s="29"/>
      <c r="AE204" s="29"/>
      <c r="AF204" s="28">
        <f t="shared" si="295"/>
        <v>0</v>
      </c>
      <c r="AG204" s="28">
        <f t="shared" si="296"/>
        <v>0</v>
      </c>
      <c r="AH204" s="28">
        <f t="shared" si="297"/>
        <v>0</v>
      </c>
      <c r="AI204" s="28">
        <f t="shared" si="303"/>
        <v>0</v>
      </c>
      <c r="AJ204" s="29">
        <f t="shared" si="304"/>
        <v>1</v>
      </c>
      <c r="AK204" s="29">
        <f t="shared" si="305"/>
        <v>0</v>
      </c>
      <c r="AL204" s="29">
        <f t="shared" si="306"/>
        <v>0</v>
      </c>
      <c r="AM204" s="28" t="str">
        <f t="shared" si="307"/>
        <v>NA</v>
      </c>
      <c r="AN204" s="28" t="str">
        <f t="shared" si="308"/>
        <v>NA</v>
      </c>
      <c r="AO204" s="28" t="str">
        <f t="shared" si="309"/>
        <v>NA</v>
      </c>
      <c r="AP204" s="28" t="str">
        <f t="shared" si="310"/>
        <v>NA</v>
      </c>
      <c r="AQ204" s="28">
        <f t="shared" si="311"/>
        <v>0</v>
      </c>
      <c r="AR204" s="30">
        <f t="shared" si="312"/>
        <v>0</v>
      </c>
    </row>
    <row r="205" spans="1:44" hidden="1" x14ac:dyDescent="0.2">
      <c r="A205" s="27" t="s">
        <v>65</v>
      </c>
      <c r="O205" s="21">
        <v>2</v>
      </c>
      <c r="T205" s="21">
        <f t="shared" si="292"/>
        <v>0</v>
      </c>
      <c r="U205" s="21">
        <f t="shared" si="293"/>
        <v>0</v>
      </c>
      <c r="V205" s="21">
        <f t="shared" si="298"/>
        <v>0</v>
      </c>
      <c r="W205" s="21">
        <f t="shared" si="299"/>
        <v>2</v>
      </c>
      <c r="X205" s="21">
        <f t="shared" si="300"/>
        <v>2</v>
      </c>
      <c r="Y205" s="21">
        <f t="shared" si="294"/>
        <v>2</v>
      </c>
      <c r="Z205" s="21">
        <f t="shared" si="294"/>
        <v>0</v>
      </c>
      <c r="AA205" s="21">
        <f t="shared" si="301"/>
        <v>0</v>
      </c>
      <c r="AB205" s="21">
        <f t="shared" si="302"/>
        <v>2</v>
      </c>
      <c r="AC205" s="29"/>
      <c r="AD205" s="29"/>
      <c r="AE205" s="29"/>
      <c r="AF205" s="28">
        <f t="shared" si="295"/>
        <v>0</v>
      </c>
      <c r="AG205" s="28">
        <f t="shared" si="296"/>
        <v>0</v>
      </c>
      <c r="AH205" s="28">
        <f t="shared" si="297"/>
        <v>0</v>
      </c>
      <c r="AI205" s="28">
        <f t="shared" si="303"/>
        <v>0</v>
      </c>
      <c r="AJ205" s="29">
        <f t="shared" si="304"/>
        <v>0</v>
      </c>
      <c r="AK205" s="29">
        <f t="shared" si="305"/>
        <v>0</v>
      </c>
      <c r="AL205" s="29">
        <f t="shared" si="306"/>
        <v>1</v>
      </c>
      <c r="AM205" s="28">
        <f t="shared" si="307"/>
        <v>1</v>
      </c>
      <c r="AN205" s="28">
        <f t="shared" si="308"/>
        <v>1</v>
      </c>
      <c r="AO205" s="28">
        <f t="shared" si="309"/>
        <v>0</v>
      </c>
      <c r="AP205" s="28">
        <f t="shared" si="310"/>
        <v>0</v>
      </c>
      <c r="AQ205" s="28">
        <f t="shared" si="311"/>
        <v>0</v>
      </c>
      <c r="AR205" s="30">
        <f t="shared" si="312"/>
        <v>0</v>
      </c>
    </row>
    <row r="206" spans="1:44" hidden="1" x14ac:dyDescent="0.2">
      <c r="A206" s="27" t="s">
        <v>127</v>
      </c>
      <c r="B206" s="21">
        <v>1</v>
      </c>
      <c r="N206" s="21">
        <v>1</v>
      </c>
      <c r="O206" s="21">
        <v>1</v>
      </c>
      <c r="T206" s="21">
        <f t="shared" si="292"/>
        <v>1</v>
      </c>
      <c r="U206" s="21">
        <f t="shared" si="293"/>
        <v>1</v>
      </c>
      <c r="V206" s="21">
        <f t="shared" si="298"/>
        <v>1</v>
      </c>
      <c r="W206" s="21">
        <f t="shared" si="299"/>
        <v>2</v>
      </c>
      <c r="X206" s="21">
        <f t="shared" si="300"/>
        <v>2</v>
      </c>
      <c r="Y206" s="21">
        <f t="shared" si="294"/>
        <v>1</v>
      </c>
      <c r="Z206" s="21">
        <f t="shared" si="294"/>
        <v>0</v>
      </c>
      <c r="AA206" s="21">
        <f t="shared" si="301"/>
        <v>1</v>
      </c>
      <c r="AB206" s="21">
        <f t="shared" si="302"/>
        <v>2</v>
      </c>
      <c r="AC206" s="29"/>
      <c r="AD206" s="29"/>
      <c r="AE206" s="29"/>
      <c r="AF206" s="28">
        <f t="shared" si="295"/>
        <v>0.5</v>
      </c>
      <c r="AG206" s="28">
        <f t="shared" si="296"/>
        <v>0.5</v>
      </c>
      <c r="AH206" s="28">
        <f t="shared" si="297"/>
        <v>0.5</v>
      </c>
      <c r="AI206" s="28">
        <f t="shared" si="303"/>
        <v>1</v>
      </c>
      <c r="AJ206" s="29">
        <f t="shared" si="304"/>
        <v>0</v>
      </c>
      <c r="AK206" s="29">
        <f t="shared" si="305"/>
        <v>0</v>
      </c>
      <c r="AL206" s="29">
        <f t="shared" si="306"/>
        <v>1</v>
      </c>
      <c r="AM206" s="28">
        <f t="shared" si="307"/>
        <v>0.5</v>
      </c>
      <c r="AN206" s="28">
        <f t="shared" si="308"/>
        <v>0.5</v>
      </c>
      <c r="AO206" s="28">
        <f t="shared" si="309"/>
        <v>0.5</v>
      </c>
      <c r="AP206" s="28">
        <f t="shared" si="310"/>
        <v>0.5</v>
      </c>
      <c r="AQ206" s="28">
        <f t="shared" si="311"/>
        <v>0</v>
      </c>
      <c r="AR206" s="30">
        <f t="shared" si="312"/>
        <v>0.5</v>
      </c>
    </row>
    <row r="207" spans="1:44" hidden="1" x14ac:dyDescent="0.2">
      <c r="A207" s="27" t="s">
        <v>128</v>
      </c>
      <c r="B207" s="21">
        <v>1</v>
      </c>
      <c r="N207" s="21">
        <v>1</v>
      </c>
      <c r="O207" s="21">
        <v>1</v>
      </c>
      <c r="T207" s="21">
        <f t="shared" si="292"/>
        <v>1</v>
      </c>
      <c r="U207" s="21">
        <f t="shared" si="293"/>
        <v>1</v>
      </c>
      <c r="V207" s="21">
        <f t="shared" si="298"/>
        <v>1</v>
      </c>
      <c r="W207" s="21">
        <f t="shared" si="299"/>
        <v>2</v>
      </c>
      <c r="X207" s="21">
        <f t="shared" si="300"/>
        <v>2</v>
      </c>
      <c r="Y207" s="21">
        <f t="shared" si="294"/>
        <v>1</v>
      </c>
      <c r="Z207" s="21">
        <f t="shared" si="294"/>
        <v>0</v>
      </c>
      <c r="AA207" s="21">
        <f t="shared" si="301"/>
        <v>1</v>
      </c>
      <c r="AB207" s="21">
        <f t="shared" si="302"/>
        <v>2</v>
      </c>
      <c r="AC207" s="29"/>
      <c r="AD207" s="29"/>
      <c r="AE207" s="29"/>
      <c r="AF207" s="28">
        <f t="shared" si="295"/>
        <v>0.5</v>
      </c>
      <c r="AG207" s="28">
        <f t="shared" si="296"/>
        <v>0.5</v>
      </c>
      <c r="AH207" s="28">
        <f t="shared" si="297"/>
        <v>0.5</v>
      </c>
      <c r="AI207" s="28">
        <f t="shared" si="303"/>
        <v>1</v>
      </c>
      <c r="AJ207" s="29">
        <f t="shared" si="304"/>
        <v>0</v>
      </c>
      <c r="AK207" s="29">
        <f t="shared" si="305"/>
        <v>0</v>
      </c>
      <c r="AL207" s="29">
        <f t="shared" si="306"/>
        <v>1</v>
      </c>
      <c r="AM207" s="28">
        <f t="shared" si="307"/>
        <v>0.5</v>
      </c>
      <c r="AN207" s="28">
        <f t="shared" si="308"/>
        <v>0.5</v>
      </c>
      <c r="AO207" s="28">
        <f t="shared" si="309"/>
        <v>0.5</v>
      </c>
      <c r="AP207" s="28">
        <f t="shared" si="310"/>
        <v>0.5</v>
      </c>
      <c r="AQ207" s="28">
        <f t="shared" si="311"/>
        <v>0</v>
      </c>
      <c r="AR207" s="30">
        <f t="shared" si="312"/>
        <v>0.5</v>
      </c>
    </row>
    <row r="208" spans="1:44" hidden="1" x14ac:dyDescent="0.2">
      <c r="A208" s="27" t="s">
        <v>3</v>
      </c>
      <c r="K208" s="21">
        <v>1</v>
      </c>
      <c r="O208" s="21">
        <v>1</v>
      </c>
      <c r="T208" s="21">
        <f>B208+C208+D208+E208</f>
        <v>0</v>
      </c>
      <c r="U208" s="21">
        <f>B208+2*C208+3*D208+4*E208</f>
        <v>0</v>
      </c>
      <c r="V208" s="21">
        <f>T208+I208+J208</f>
        <v>0</v>
      </c>
      <c r="W208" s="21">
        <f>B208+C208+D208+E208+F208+K208+O208+P208+Q208</f>
        <v>2</v>
      </c>
      <c r="X208" s="21">
        <f>B208+C208+D208+E208+F208+G208+H208+I208+J208+K208+O208+P208+Q208</f>
        <v>2</v>
      </c>
      <c r="Y208" s="21">
        <f>L208+O208+R208</f>
        <v>1</v>
      </c>
      <c r="Z208" s="21">
        <f>M208+P208+S208</f>
        <v>0</v>
      </c>
      <c r="AA208" s="21">
        <f>Q208+N208</f>
        <v>0</v>
      </c>
      <c r="AB208" s="21">
        <f>T208+H208+F208+O208+P208+Q208</f>
        <v>1</v>
      </c>
      <c r="AC208" s="29"/>
      <c r="AD208" s="29"/>
      <c r="AE208" s="29"/>
      <c r="AF208" s="28">
        <f>IF(W208=0,"NA",T208/W208)</f>
        <v>0</v>
      </c>
      <c r="AG208" s="28">
        <f>IF(X208=0,"NA",(T208+I208+J208)/X208)</f>
        <v>0</v>
      </c>
      <c r="AH208" s="28">
        <f>IFERROR(U208/W208,"NA")</f>
        <v>0</v>
      </c>
      <c r="AI208" s="28">
        <f>IFERROR(AG208+AH208,"NA")</f>
        <v>0</v>
      </c>
      <c r="AJ208" s="29">
        <f>IFERROR(K208/X208,"NA")</f>
        <v>0.5</v>
      </c>
      <c r="AK208" s="29">
        <f>IFERROR((I208+J208)/X208,"NA")</f>
        <v>0</v>
      </c>
      <c r="AL208" s="29">
        <f>IFERROR(AB208/X208,"NA")</f>
        <v>0.5</v>
      </c>
      <c r="AM208" s="28">
        <f>IFERROR((H208+O208+P208)/AB208,"NA")</f>
        <v>1</v>
      </c>
      <c r="AN208" s="28">
        <f>IFERROR((H208+O208+P208+R208+S208)/AB208,"NA")</f>
        <v>1</v>
      </c>
      <c r="AO208" s="28">
        <f>IFERROR((F208+T208)/AB208,"NA")</f>
        <v>0</v>
      </c>
      <c r="AP208" s="28">
        <f>IFERROR(T208/AB208,"NA")</f>
        <v>0</v>
      </c>
      <c r="AQ208" s="28">
        <f>IFERROR(AH208-AF208,"NA")</f>
        <v>0</v>
      </c>
      <c r="AR208" s="30">
        <f>(V208+F208+G208)/X208</f>
        <v>0</v>
      </c>
    </row>
    <row r="209" spans="1:44" hidden="1" x14ac:dyDescent="0.2">
      <c r="A209" s="31" t="s">
        <v>32</v>
      </c>
      <c r="B209" s="32">
        <f>SUM(B198:B208)</f>
        <v>5</v>
      </c>
      <c r="C209" s="32">
        <f t="shared" ref="C209:AB209" si="313">SUM(C198:C208)</f>
        <v>0</v>
      </c>
      <c r="D209" s="32">
        <f t="shared" si="313"/>
        <v>0</v>
      </c>
      <c r="E209" s="32">
        <f t="shared" si="313"/>
        <v>0</v>
      </c>
      <c r="F209" s="32">
        <f t="shared" si="313"/>
        <v>2</v>
      </c>
      <c r="G209" s="32">
        <f t="shared" si="313"/>
        <v>0</v>
      </c>
      <c r="H209" s="32">
        <f t="shared" si="313"/>
        <v>1</v>
      </c>
      <c r="I209" s="32">
        <f t="shared" si="313"/>
        <v>0</v>
      </c>
      <c r="J209" s="32">
        <f t="shared" si="313"/>
        <v>0</v>
      </c>
      <c r="K209" s="32">
        <f t="shared" si="313"/>
        <v>7</v>
      </c>
      <c r="L209" s="32">
        <f t="shared" si="313"/>
        <v>1</v>
      </c>
      <c r="M209" s="32">
        <f t="shared" si="313"/>
        <v>0</v>
      </c>
      <c r="N209" s="32">
        <f t="shared" si="313"/>
        <v>4</v>
      </c>
      <c r="O209" s="32">
        <f t="shared" si="313"/>
        <v>5</v>
      </c>
      <c r="P209" s="32">
        <f t="shared" si="313"/>
        <v>1</v>
      </c>
      <c r="Q209" s="32">
        <f t="shared" si="313"/>
        <v>1</v>
      </c>
      <c r="R209" s="32">
        <f t="shared" si="313"/>
        <v>2</v>
      </c>
      <c r="S209" s="32">
        <f t="shared" si="313"/>
        <v>0</v>
      </c>
      <c r="T209" s="32">
        <f t="shared" si="313"/>
        <v>5</v>
      </c>
      <c r="U209" s="32">
        <f t="shared" si="313"/>
        <v>5</v>
      </c>
      <c r="V209" s="32">
        <f t="shared" si="313"/>
        <v>5</v>
      </c>
      <c r="W209" s="32">
        <f t="shared" si="313"/>
        <v>21</v>
      </c>
      <c r="X209" s="32">
        <f t="shared" si="313"/>
        <v>22</v>
      </c>
      <c r="Y209" s="32">
        <f t="shared" si="313"/>
        <v>8</v>
      </c>
      <c r="Z209" s="32">
        <f t="shared" si="313"/>
        <v>1</v>
      </c>
      <c r="AA209" s="32">
        <f t="shared" si="313"/>
        <v>5</v>
      </c>
      <c r="AB209" s="32">
        <f t="shared" si="313"/>
        <v>15</v>
      </c>
      <c r="AC209" s="34"/>
      <c r="AD209" s="34"/>
      <c r="AE209" s="34"/>
      <c r="AF209" s="33">
        <f t="shared" si="295"/>
        <v>0.23809523809523808</v>
      </c>
      <c r="AG209" s="33">
        <f t="shared" si="296"/>
        <v>0.22727272727272727</v>
      </c>
      <c r="AH209" s="33">
        <f t="shared" si="297"/>
        <v>0.23809523809523808</v>
      </c>
      <c r="AI209" s="33">
        <f t="shared" si="303"/>
        <v>0.46536796536796532</v>
      </c>
      <c r="AJ209" s="34">
        <f t="shared" si="304"/>
        <v>0.31818181818181818</v>
      </c>
      <c r="AK209" s="34">
        <f t="shared" si="305"/>
        <v>0</v>
      </c>
      <c r="AL209" s="34">
        <f t="shared" si="306"/>
        <v>0.68181818181818177</v>
      </c>
      <c r="AM209" s="33">
        <f>IFERROR((H209+O209+P209)/AB209,"NA")</f>
        <v>0.46666666666666667</v>
      </c>
      <c r="AN209" s="33">
        <f>IFERROR((H209+O209+P209+R209+S209)/AB209,"NA")</f>
        <v>0.6</v>
      </c>
      <c r="AO209" s="33">
        <f t="shared" si="309"/>
        <v>0.46666666666666667</v>
      </c>
      <c r="AP209" s="33">
        <f t="shared" si="310"/>
        <v>0.33333333333333331</v>
      </c>
      <c r="AQ209" s="33">
        <f t="shared" si="311"/>
        <v>0</v>
      </c>
      <c r="AR209" s="39">
        <f t="shared" si="312"/>
        <v>0.31818181818181818</v>
      </c>
    </row>
    <row r="210" spans="1:44" hidden="1" x14ac:dyDescent="0.2"/>
    <row r="211" spans="1:44" hidden="1" x14ac:dyDescent="0.2">
      <c r="A211" s="20" t="s">
        <v>154</v>
      </c>
    </row>
    <row r="212" spans="1:44" hidden="1" x14ac:dyDescent="0.2">
      <c r="A212" s="23"/>
      <c r="B212" s="24" t="s">
        <v>5</v>
      </c>
      <c r="C212" s="24" t="s">
        <v>6</v>
      </c>
      <c r="D212" s="24" t="s">
        <v>7</v>
      </c>
      <c r="E212" s="24" t="s">
        <v>8</v>
      </c>
      <c r="F212" s="24" t="s">
        <v>18</v>
      </c>
      <c r="G212" s="24" t="s">
        <v>19</v>
      </c>
      <c r="H212" s="24" t="s">
        <v>9</v>
      </c>
      <c r="I212" s="24" t="s">
        <v>10</v>
      </c>
      <c r="J212" s="24" t="s">
        <v>11</v>
      </c>
      <c r="K212" s="24" t="s">
        <v>12</v>
      </c>
      <c r="L212" s="24" t="s">
        <v>20</v>
      </c>
      <c r="M212" s="24" t="s">
        <v>21</v>
      </c>
      <c r="N212" s="24" t="s">
        <v>74</v>
      </c>
      <c r="O212" s="24" t="s">
        <v>22</v>
      </c>
      <c r="P212" s="24" t="s">
        <v>23</v>
      </c>
      <c r="Q212" s="24" t="s">
        <v>75</v>
      </c>
      <c r="R212" s="24" t="s">
        <v>27</v>
      </c>
      <c r="S212" s="24" t="s">
        <v>28</v>
      </c>
      <c r="T212" s="24" t="s">
        <v>29</v>
      </c>
      <c r="U212" s="24" t="s">
        <v>30</v>
      </c>
      <c r="V212" s="24" t="s">
        <v>31</v>
      </c>
      <c r="W212" s="24" t="s">
        <v>4</v>
      </c>
      <c r="X212" s="24" t="s">
        <v>13</v>
      </c>
      <c r="Y212" s="24" t="s">
        <v>24</v>
      </c>
      <c r="Z212" s="24" t="s">
        <v>25</v>
      </c>
      <c r="AA212" s="24" t="s">
        <v>76</v>
      </c>
      <c r="AB212" s="24" t="s">
        <v>26</v>
      </c>
      <c r="AC212" s="44"/>
      <c r="AD212" s="44"/>
      <c r="AE212" s="44"/>
      <c r="AF212" s="24" t="s">
        <v>14</v>
      </c>
      <c r="AG212" s="24" t="s">
        <v>15</v>
      </c>
      <c r="AH212" s="24" t="s">
        <v>16</v>
      </c>
      <c r="AI212" s="24" t="s">
        <v>17</v>
      </c>
      <c r="AJ212" s="24" t="s">
        <v>44</v>
      </c>
      <c r="AK212" s="24" t="s">
        <v>43</v>
      </c>
      <c r="AL212" s="24" t="s">
        <v>40</v>
      </c>
      <c r="AM212" s="24" t="s">
        <v>47</v>
      </c>
      <c r="AN212" s="24" t="s">
        <v>48</v>
      </c>
      <c r="AO212" s="24" t="s">
        <v>51</v>
      </c>
      <c r="AP212" s="24" t="s">
        <v>49</v>
      </c>
      <c r="AQ212" s="25" t="s">
        <v>50</v>
      </c>
      <c r="AR212" s="26" t="s">
        <v>60</v>
      </c>
    </row>
    <row r="213" spans="1:44" hidden="1" x14ac:dyDescent="0.2">
      <c r="A213" s="27" t="s">
        <v>124</v>
      </c>
      <c r="D213" s="21">
        <v>1</v>
      </c>
      <c r="K213" s="21">
        <v>1</v>
      </c>
      <c r="N213" s="21">
        <v>1</v>
      </c>
      <c r="T213" s="21">
        <f t="shared" ref="T213:T222" si="314">B213+C213+D213+E213</f>
        <v>1</v>
      </c>
      <c r="U213" s="21">
        <f t="shared" ref="U213:U222" si="315">B213+2*C213+3*D213+4*E213</f>
        <v>3</v>
      </c>
      <c r="V213" s="21">
        <f>T213+I213+J213</f>
        <v>1</v>
      </c>
      <c r="W213" s="21">
        <f>B213+C213+D213+E213+F213+K213+O213+P213+Q213</f>
        <v>2</v>
      </c>
      <c r="X213" s="21">
        <f>B213+C213+D213+E213+F213+G213+H213+I213+J213+K213+O213+P213+Q213</f>
        <v>2</v>
      </c>
      <c r="Y213" s="21">
        <f t="shared" ref="Y213:Z222" si="316">L213+O213+R213</f>
        <v>0</v>
      </c>
      <c r="Z213" s="21">
        <f t="shared" si="316"/>
        <v>0</v>
      </c>
      <c r="AA213" s="21">
        <f>Q213+N213</f>
        <v>1</v>
      </c>
      <c r="AB213" s="21">
        <f>T213+H213+F213+O213+P213+Q213</f>
        <v>1</v>
      </c>
      <c r="AC213" s="29"/>
      <c r="AD213" s="29"/>
      <c r="AE213" s="29"/>
      <c r="AF213" s="28">
        <f t="shared" ref="AF213:AF224" si="317">IF(W213=0,"NA",T213/W213)</f>
        <v>0.5</v>
      </c>
      <c r="AG213" s="28">
        <f t="shared" ref="AG213:AG224" si="318">IF(X213=0,"NA",(T213+I213+J213)/X213)</f>
        <v>0.5</v>
      </c>
      <c r="AH213" s="28">
        <f t="shared" ref="AH213:AH224" si="319">IFERROR(U213/W213,"NA")</f>
        <v>1.5</v>
      </c>
      <c r="AI213" s="28">
        <f>IFERROR(AG213+AH213,"NA")</f>
        <v>2</v>
      </c>
      <c r="AJ213" s="29">
        <f>IFERROR(K213/X213,"NA")</f>
        <v>0.5</v>
      </c>
      <c r="AK213" s="29">
        <f>IFERROR((I213+J213)/X213,"NA")</f>
        <v>0</v>
      </c>
      <c r="AL213" s="29">
        <f>IFERROR(AB213/X213,"NA")</f>
        <v>0.5</v>
      </c>
      <c r="AM213" s="28">
        <f>IFERROR((H213+O213+P213)/AB213,"NA")</f>
        <v>0</v>
      </c>
      <c r="AN213" s="28">
        <f>IFERROR((H213+O213+P213+R213+S213)/AB213,"NA")</f>
        <v>0</v>
      </c>
      <c r="AO213" s="28">
        <f>IFERROR((F213+T213)/AB213,"NA")</f>
        <v>1</v>
      </c>
      <c r="AP213" s="28">
        <f>IFERROR(T213/AB213,"NA")</f>
        <v>1</v>
      </c>
      <c r="AQ213" s="28">
        <f>IFERROR(AH213-AF213,"NA")</f>
        <v>1</v>
      </c>
      <c r="AR213" s="30">
        <f>(V213+F213+G213)/X213</f>
        <v>0.5</v>
      </c>
    </row>
    <row r="214" spans="1:44" hidden="1" x14ac:dyDescent="0.2">
      <c r="A214" s="27" t="s">
        <v>125</v>
      </c>
      <c r="I214" s="21">
        <v>1</v>
      </c>
      <c r="P214" s="21">
        <v>1</v>
      </c>
      <c r="T214" s="21">
        <f t="shared" si="314"/>
        <v>0</v>
      </c>
      <c r="U214" s="21">
        <f t="shared" si="315"/>
        <v>0</v>
      </c>
      <c r="V214" s="21">
        <f t="shared" ref="V214:V222" si="320">T214+I214+J214</f>
        <v>1</v>
      </c>
      <c r="W214" s="21">
        <f t="shared" ref="W214:W222" si="321">B214+C214+D214+E214+F214+K214+O214+P214+Q214</f>
        <v>1</v>
      </c>
      <c r="X214" s="21">
        <f t="shared" ref="X214:X222" si="322">B214+C214+D214+E214+F214+G214+H214+I214+J214+K214+O214+P214+Q214</f>
        <v>2</v>
      </c>
      <c r="Y214" s="21">
        <f t="shared" si="316"/>
        <v>0</v>
      </c>
      <c r="Z214" s="21">
        <f t="shared" si="316"/>
        <v>1</v>
      </c>
      <c r="AA214" s="21">
        <f t="shared" ref="AA214:AA222" si="323">Q214+N214</f>
        <v>0</v>
      </c>
      <c r="AB214" s="21">
        <f t="shared" ref="AB214:AB222" si="324">T214+H214+F214+O214+P214+Q214</f>
        <v>1</v>
      </c>
      <c r="AC214" s="29"/>
      <c r="AD214" s="29"/>
      <c r="AE214" s="29"/>
      <c r="AF214" s="28">
        <f t="shared" si="317"/>
        <v>0</v>
      </c>
      <c r="AG214" s="28">
        <f t="shared" si="318"/>
        <v>0.5</v>
      </c>
      <c r="AH214" s="28">
        <f t="shared" si="319"/>
        <v>0</v>
      </c>
      <c r="AI214" s="28">
        <f t="shared" ref="AI214:AI224" si="325">IFERROR(AG214+AH214,"NA")</f>
        <v>0.5</v>
      </c>
      <c r="AJ214" s="29">
        <f t="shared" ref="AJ214:AJ224" si="326">IFERROR(K214/X214,"NA")</f>
        <v>0</v>
      </c>
      <c r="AK214" s="29">
        <f t="shared" ref="AK214:AK224" si="327">IFERROR((I214+J214)/X214,"NA")</f>
        <v>0.5</v>
      </c>
      <c r="AL214" s="29">
        <f t="shared" ref="AL214:AL224" si="328">IFERROR(AB214/X214,"NA")</f>
        <v>0.5</v>
      </c>
      <c r="AM214" s="28">
        <f t="shared" ref="AM214:AM222" si="329">IFERROR((H214+O214+P214)/AB214,"NA")</f>
        <v>1</v>
      </c>
      <c r="AN214" s="28">
        <f t="shared" ref="AN214:AN222" si="330">IFERROR((H214+O214+P214+R214+S214)/AB214,"NA")</f>
        <v>1</v>
      </c>
      <c r="AO214" s="28">
        <f t="shared" ref="AO214:AO224" si="331">IFERROR((F214+T214)/AB214,"NA")</f>
        <v>0</v>
      </c>
      <c r="AP214" s="28">
        <f t="shared" ref="AP214:AP224" si="332">IFERROR(T214/AB214,"NA")</f>
        <v>0</v>
      </c>
      <c r="AQ214" s="28">
        <f t="shared" ref="AQ214:AQ224" si="333">IFERROR(AH214-AF214,"NA")</f>
        <v>0</v>
      </c>
      <c r="AR214" s="30">
        <f t="shared" ref="AR214:AR224" si="334">(V214+F214+G214)/X214</f>
        <v>0.5</v>
      </c>
    </row>
    <row r="215" spans="1:44" hidden="1" x14ac:dyDescent="0.2">
      <c r="A215" s="27" t="s">
        <v>77</v>
      </c>
      <c r="K215" s="21">
        <v>1</v>
      </c>
      <c r="O215" s="21">
        <v>1</v>
      </c>
      <c r="T215" s="21">
        <f t="shared" si="314"/>
        <v>0</v>
      </c>
      <c r="U215" s="21">
        <f t="shared" si="315"/>
        <v>0</v>
      </c>
      <c r="V215" s="21">
        <f t="shared" si="320"/>
        <v>0</v>
      </c>
      <c r="W215" s="21">
        <f t="shared" si="321"/>
        <v>2</v>
      </c>
      <c r="X215" s="21">
        <f t="shared" si="322"/>
        <v>2</v>
      </c>
      <c r="Y215" s="21">
        <f t="shared" si="316"/>
        <v>1</v>
      </c>
      <c r="Z215" s="21">
        <f t="shared" si="316"/>
        <v>0</v>
      </c>
      <c r="AA215" s="21">
        <f t="shared" si="323"/>
        <v>0</v>
      </c>
      <c r="AB215" s="21">
        <f t="shared" si="324"/>
        <v>1</v>
      </c>
      <c r="AC215" s="29"/>
      <c r="AD215" s="29"/>
      <c r="AE215" s="29"/>
      <c r="AF215" s="28">
        <f t="shared" si="317"/>
        <v>0</v>
      </c>
      <c r="AG215" s="28">
        <f t="shared" si="318"/>
        <v>0</v>
      </c>
      <c r="AH215" s="28">
        <f t="shared" si="319"/>
        <v>0</v>
      </c>
      <c r="AI215" s="28">
        <f t="shared" si="325"/>
        <v>0</v>
      </c>
      <c r="AJ215" s="29">
        <f t="shared" si="326"/>
        <v>0.5</v>
      </c>
      <c r="AK215" s="29">
        <f t="shared" si="327"/>
        <v>0</v>
      </c>
      <c r="AL215" s="29">
        <f t="shared" si="328"/>
        <v>0.5</v>
      </c>
      <c r="AM215" s="28">
        <f t="shared" si="329"/>
        <v>1</v>
      </c>
      <c r="AN215" s="28">
        <f t="shared" si="330"/>
        <v>1</v>
      </c>
      <c r="AO215" s="28">
        <f t="shared" si="331"/>
        <v>0</v>
      </c>
      <c r="AP215" s="28">
        <f t="shared" si="332"/>
        <v>0</v>
      </c>
      <c r="AQ215" s="28">
        <f t="shared" si="333"/>
        <v>0</v>
      </c>
      <c r="AR215" s="30">
        <f t="shared" si="334"/>
        <v>0</v>
      </c>
    </row>
    <row r="216" spans="1:44" hidden="1" x14ac:dyDescent="0.2">
      <c r="A216" s="27" t="s">
        <v>68</v>
      </c>
      <c r="F216" s="21">
        <v>1</v>
      </c>
      <c r="K216" s="21">
        <v>1</v>
      </c>
      <c r="R216" s="21">
        <v>1</v>
      </c>
      <c r="T216" s="21">
        <f t="shared" si="314"/>
        <v>0</v>
      </c>
      <c r="U216" s="21">
        <f t="shared" si="315"/>
        <v>0</v>
      </c>
      <c r="V216" s="21">
        <f t="shared" si="320"/>
        <v>0</v>
      </c>
      <c r="W216" s="21">
        <f t="shared" si="321"/>
        <v>2</v>
      </c>
      <c r="X216" s="21">
        <f t="shared" si="322"/>
        <v>2</v>
      </c>
      <c r="Y216" s="21">
        <f t="shared" si="316"/>
        <v>1</v>
      </c>
      <c r="Z216" s="21">
        <f t="shared" si="316"/>
        <v>0</v>
      </c>
      <c r="AA216" s="21">
        <f t="shared" si="323"/>
        <v>0</v>
      </c>
      <c r="AB216" s="21">
        <f t="shared" si="324"/>
        <v>1</v>
      </c>
      <c r="AC216" s="29"/>
      <c r="AD216" s="29"/>
      <c r="AE216" s="29"/>
      <c r="AF216" s="28">
        <f t="shared" si="317"/>
        <v>0</v>
      </c>
      <c r="AG216" s="28">
        <f t="shared" si="318"/>
        <v>0</v>
      </c>
      <c r="AH216" s="28">
        <f t="shared" si="319"/>
        <v>0</v>
      </c>
      <c r="AI216" s="28">
        <f t="shared" si="325"/>
        <v>0</v>
      </c>
      <c r="AJ216" s="29">
        <f t="shared" si="326"/>
        <v>0.5</v>
      </c>
      <c r="AK216" s="29">
        <f t="shared" si="327"/>
        <v>0</v>
      </c>
      <c r="AL216" s="29">
        <f t="shared" si="328"/>
        <v>0.5</v>
      </c>
      <c r="AM216" s="28">
        <f t="shared" si="329"/>
        <v>0</v>
      </c>
      <c r="AN216" s="28">
        <f t="shared" si="330"/>
        <v>1</v>
      </c>
      <c r="AO216" s="28">
        <f t="shared" si="331"/>
        <v>1</v>
      </c>
      <c r="AP216" s="28">
        <f t="shared" si="332"/>
        <v>0</v>
      </c>
      <c r="AQ216" s="28">
        <f t="shared" si="333"/>
        <v>0</v>
      </c>
      <c r="AR216" s="30">
        <f t="shared" si="334"/>
        <v>0.5</v>
      </c>
    </row>
    <row r="217" spans="1:44" hidden="1" x14ac:dyDescent="0.2">
      <c r="A217" s="27" t="s">
        <v>123</v>
      </c>
      <c r="I217" s="21">
        <v>1</v>
      </c>
      <c r="J217" s="21">
        <v>1</v>
      </c>
      <c r="T217" s="21">
        <f t="shared" si="314"/>
        <v>0</v>
      </c>
      <c r="U217" s="21">
        <f t="shared" si="315"/>
        <v>0</v>
      </c>
      <c r="V217" s="21">
        <f t="shared" si="320"/>
        <v>2</v>
      </c>
      <c r="W217" s="21">
        <f t="shared" si="321"/>
        <v>0</v>
      </c>
      <c r="X217" s="21">
        <f t="shared" si="322"/>
        <v>2</v>
      </c>
      <c r="Y217" s="21">
        <f t="shared" si="316"/>
        <v>0</v>
      </c>
      <c r="Z217" s="21">
        <f t="shared" si="316"/>
        <v>0</v>
      </c>
      <c r="AA217" s="21">
        <f t="shared" si="323"/>
        <v>0</v>
      </c>
      <c r="AB217" s="21">
        <f t="shared" si="324"/>
        <v>0</v>
      </c>
      <c r="AC217" s="29"/>
      <c r="AD217" s="29"/>
      <c r="AE217" s="29"/>
      <c r="AF217" s="28" t="str">
        <f t="shared" si="317"/>
        <v>NA</v>
      </c>
      <c r="AG217" s="28">
        <f t="shared" si="318"/>
        <v>1</v>
      </c>
      <c r="AH217" s="28" t="str">
        <f t="shared" si="319"/>
        <v>NA</v>
      </c>
      <c r="AI217" s="28" t="str">
        <f t="shared" si="325"/>
        <v>NA</v>
      </c>
      <c r="AJ217" s="29">
        <f t="shared" si="326"/>
        <v>0</v>
      </c>
      <c r="AK217" s="29">
        <f t="shared" si="327"/>
        <v>1</v>
      </c>
      <c r="AL217" s="29">
        <f t="shared" si="328"/>
        <v>0</v>
      </c>
      <c r="AM217" s="28" t="str">
        <f t="shared" si="329"/>
        <v>NA</v>
      </c>
      <c r="AN217" s="28" t="str">
        <f t="shared" si="330"/>
        <v>NA</v>
      </c>
      <c r="AO217" s="28" t="str">
        <f t="shared" si="331"/>
        <v>NA</v>
      </c>
      <c r="AP217" s="28" t="str">
        <f t="shared" si="332"/>
        <v>NA</v>
      </c>
      <c r="AQ217" s="28" t="str">
        <f t="shared" si="333"/>
        <v>NA</v>
      </c>
      <c r="AR217" s="30">
        <f t="shared" si="334"/>
        <v>1</v>
      </c>
    </row>
    <row r="218" spans="1:44" hidden="1" x14ac:dyDescent="0.2">
      <c r="A218" s="27" t="s">
        <v>0</v>
      </c>
      <c r="B218" s="21">
        <v>2</v>
      </c>
      <c r="M218" s="21">
        <v>1</v>
      </c>
      <c r="N218" s="21">
        <v>1</v>
      </c>
      <c r="T218" s="21">
        <f t="shared" si="314"/>
        <v>2</v>
      </c>
      <c r="U218" s="21">
        <f t="shared" si="315"/>
        <v>2</v>
      </c>
      <c r="V218" s="21">
        <f t="shared" si="320"/>
        <v>2</v>
      </c>
      <c r="W218" s="21">
        <f t="shared" si="321"/>
        <v>2</v>
      </c>
      <c r="X218" s="21">
        <f t="shared" si="322"/>
        <v>2</v>
      </c>
      <c r="Y218" s="21">
        <f t="shared" si="316"/>
        <v>0</v>
      </c>
      <c r="Z218" s="21">
        <f t="shared" si="316"/>
        <v>1</v>
      </c>
      <c r="AA218" s="21">
        <f t="shared" si="323"/>
        <v>1</v>
      </c>
      <c r="AB218" s="21">
        <f t="shared" si="324"/>
        <v>2</v>
      </c>
      <c r="AC218" s="29"/>
      <c r="AD218" s="29"/>
      <c r="AE218" s="29"/>
      <c r="AF218" s="28">
        <f t="shared" si="317"/>
        <v>1</v>
      </c>
      <c r="AG218" s="28">
        <f t="shared" si="318"/>
        <v>1</v>
      </c>
      <c r="AH218" s="28">
        <f t="shared" si="319"/>
        <v>1</v>
      </c>
      <c r="AI218" s="28">
        <f t="shared" si="325"/>
        <v>2</v>
      </c>
      <c r="AJ218" s="29">
        <f t="shared" si="326"/>
        <v>0</v>
      </c>
      <c r="AK218" s="29">
        <f t="shared" si="327"/>
        <v>0</v>
      </c>
      <c r="AL218" s="29">
        <f t="shared" si="328"/>
        <v>1</v>
      </c>
      <c r="AM218" s="28">
        <f t="shared" si="329"/>
        <v>0</v>
      </c>
      <c r="AN218" s="28">
        <f t="shared" si="330"/>
        <v>0</v>
      </c>
      <c r="AO218" s="28">
        <f t="shared" si="331"/>
        <v>1</v>
      </c>
      <c r="AP218" s="28">
        <f t="shared" si="332"/>
        <v>1</v>
      </c>
      <c r="AQ218" s="28">
        <f t="shared" si="333"/>
        <v>0</v>
      </c>
      <c r="AR218" s="30">
        <f t="shared" si="334"/>
        <v>1</v>
      </c>
    </row>
    <row r="219" spans="1:44" hidden="1" x14ac:dyDescent="0.2">
      <c r="A219" s="27" t="s">
        <v>126</v>
      </c>
      <c r="K219" s="21">
        <v>1</v>
      </c>
      <c r="O219" s="21">
        <v>1</v>
      </c>
      <c r="T219" s="21">
        <f t="shared" si="314"/>
        <v>0</v>
      </c>
      <c r="U219" s="21">
        <f t="shared" si="315"/>
        <v>0</v>
      </c>
      <c r="V219" s="21">
        <f t="shared" si="320"/>
        <v>0</v>
      </c>
      <c r="W219" s="21">
        <f t="shared" si="321"/>
        <v>2</v>
      </c>
      <c r="X219" s="21">
        <f t="shared" si="322"/>
        <v>2</v>
      </c>
      <c r="Y219" s="21">
        <f t="shared" si="316"/>
        <v>1</v>
      </c>
      <c r="Z219" s="21">
        <f t="shared" si="316"/>
        <v>0</v>
      </c>
      <c r="AA219" s="21">
        <f t="shared" si="323"/>
        <v>0</v>
      </c>
      <c r="AB219" s="21">
        <f t="shared" si="324"/>
        <v>1</v>
      </c>
      <c r="AC219" s="29"/>
      <c r="AD219" s="29"/>
      <c r="AE219" s="29"/>
      <c r="AF219" s="28">
        <f t="shared" si="317"/>
        <v>0</v>
      </c>
      <c r="AG219" s="28">
        <f t="shared" si="318"/>
        <v>0</v>
      </c>
      <c r="AH219" s="28">
        <f t="shared" si="319"/>
        <v>0</v>
      </c>
      <c r="AI219" s="28">
        <f t="shared" si="325"/>
        <v>0</v>
      </c>
      <c r="AJ219" s="29">
        <f t="shared" si="326"/>
        <v>0.5</v>
      </c>
      <c r="AK219" s="29">
        <f t="shared" si="327"/>
        <v>0</v>
      </c>
      <c r="AL219" s="29">
        <f t="shared" si="328"/>
        <v>0.5</v>
      </c>
      <c r="AM219" s="28">
        <f t="shared" si="329"/>
        <v>1</v>
      </c>
      <c r="AN219" s="28">
        <f t="shared" si="330"/>
        <v>1</v>
      </c>
      <c r="AO219" s="28">
        <f t="shared" si="331"/>
        <v>0</v>
      </c>
      <c r="AP219" s="28">
        <f t="shared" si="332"/>
        <v>0</v>
      </c>
      <c r="AQ219" s="28">
        <f t="shared" si="333"/>
        <v>0</v>
      </c>
      <c r="AR219" s="30">
        <f t="shared" si="334"/>
        <v>0</v>
      </c>
    </row>
    <row r="220" spans="1:44" hidden="1" x14ac:dyDescent="0.2">
      <c r="A220" s="27" t="s">
        <v>65</v>
      </c>
      <c r="F220" s="21">
        <v>1</v>
      </c>
      <c r="K220" s="21">
        <v>1</v>
      </c>
      <c r="R220" s="21">
        <v>1</v>
      </c>
      <c r="T220" s="21">
        <f t="shared" si="314"/>
        <v>0</v>
      </c>
      <c r="U220" s="21">
        <f t="shared" si="315"/>
        <v>0</v>
      </c>
      <c r="V220" s="21">
        <f t="shared" si="320"/>
        <v>0</v>
      </c>
      <c r="W220" s="21">
        <f t="shared" si="321"/>
        <v>2</v>
      </c>
      <c r="X220" s="21">
        <f t="shared" si="322"/>
        <v>2</v>
      </c>
      <c r="Y220" s="21">
        <f t="shared" si="316"/>
        <v>1</v>
      </c>
      <c r="Z220" s="21">
        <f t="shared" si="316"/>
        <v>0</v>
      </c>
      <c r="AA220" s="21">
        <f t="shared" si="323"/>
        <v>0</v>
      </c>
      <c r="AB220" s="21">
        <f t="shared" si="324"/>
        <v>1</v>
      </c>
      <c r="AC220" s="29"/>
      <c r="AD220" s="29"/>
      <c r="AE220" s="29"/>
      <c r="AF220" s="28">
        <f t="shared" si="317"/>
        <v>0</v>
      </c>
      <c r="AG220" s="28">
        <f t="shared" si="318"/>
        <v>0</v>
      </c>
      <c r="AH220" s="28">
        <f t="shared" si="319"/>
        <v>0</v>
      </c>
      <c r="AI220" s="28">
        <f t="shared" si="325"/>
        <v>0</v>
      </c>
      <c r="AJ220" s="29">
        <f t="shared" si="326"/>
        <v>0.5</v>
      </c>
      <c r="AK220" s="29">
        <f t="shared" si="327"/>
        <v>0</v>
      </c>
      <c r="AL220" s="29">
        <f t="shared" si="328"/>
        <v>0.5</v>
      </c>
      <c r="AM220" s="28">
        <f t="shared" si="329"/>
        <v>0</v>
      </c>
      <c r="AN220" s="28">
        <f t="shared" si="330"/>
        <v>1</v>
      </c>
      <c r="AO220" s="28">
        <f t="shared" si="331"/>
        <v>1</v>
      </c>
      <c r="AP220" s="28">
        <f t="shared" si="332"/>
        <v>0</v>
      </c>
      <c r="AQ220" s="28">
        <f t="shared" si="333"/>
        <v>0</v>
      </c>
      <c r="AR220" s="30">
        <f t="shared" si="334"/>
        <v>0.5</v>
      </c>
    </row>
    <row r="221" spans="1:44" hidden="1" x14ac:dyDescent="0.2">
      <c r="A221" s="27" t="s">
        <v>127</v>
      </c>
      <c r="B221" s="21">
        <v>1</v>
      </c>
      <c r="K221" s="21">
        <v>1</v>
      </c>
      <c r="M221" s="21">
        <v>1</v>
      </c>
      <c r="T221" s="21">
        <f t="shared" si="314"/>
        <v>1</v>
      </c>
      <c r="U221" s="21">
        <f t="shared" si="315"/>
        <v>1</v>
      </c>
      <c r="V221" s="21">
        <f t="shared" si="320"/>
        <v>1</v>
      </c>
      <c r="W221" s="21">
        <f t="shared" si="321"/>
        <v>2</v>
      </c>
      <c r="X221" s="21">
        <f t="shared" si="322"/>
        <v>2</v>
      </c>
      <c r="Y221" s="21">
        <f t="shared" si="316"/>
        <v>0</v>
      </c>
      <c r="Z221" s="21">
        <f t="shared" si="316"/>
        <v>1</v>
      </c>
      <c r="AA221" s="21">
        <f t="shared" si="323"/>
        <v>0</v>
      </c>
      <c r="AB221" s="21">
        <f t="shared" si="324"/>
        <v>1</v>
      </c>
      <c r="AC221" s="29"/>
      <c r="AD221" s="29"/>
      <c r="AE221" s="29"/>
      <c r="AF221" s="28">
        <f t="shared" si="317"/>
        <v>0.5</v>
      </c>
      <c r="AG221" s="28">
        <f t="shared" si="318"/>
        <v>0.5</v>
      </c>
      <c r="AH221" s="28">
        <f t="shared" si="319"/>
        <v>0.5</v>
      </c>
      <c r="AI221" s="28">
        <f t="shared" si="325"/>
        <v>1</v>
      </c>
      <c r="AJ221" s="29">
        <f t="shared" si="326"/>
        <v>0.5</v>
      </c>
      <c r="AK221" s="29">
        <f t="shared" si="327"/>
        <v>0</v>
      </c>
      <c r="AL221" s="29">
        <f t="shared" si="328"/>
        <v>0.5</v>
      </c>
      <c r="AM221" s="28">
        <f t="shared" si="329"/>
        <v>0</v>
      </c>
      <c r="AN221" s="28">
        <f t="shared" si="330"/>
        <v>0</v>
      </c>
      <c r="AO221" s="28">
        <f t="shared" si="331"/>
        <v>1</v>
      </c>
      <c r="AP221" s="28">
        <f t="shared" si="332"/>
        <v>1</v>
      </c>
      <c r="AQ221" s="28">
        <f t="shared" si="333"/>
        <v>0</v>
      </c>
      <c r="AR221" s="30">
        <f t="shared" si="334"/>
        <v>0.5</v>
      </c>
    </row>
    <row r="222" spans="1:44" hidden="1" x14ac:dyDescent="0.2">
      <c r="A222" s="27" t="s">
        <v>128</v>
      </c>
      <c r="O222" s="21">
        <v>1</v>
      </c>
      <c r="T222" s="21">
        <f t="shared" si="314"/>
        <v>0</v>
      </c>
      <c r="U222" s="21">
        <f t="shared" si="315"/>
        <v>0</v>
      </c>
      <c r="V222" s="21">
        <f t="shared" si="320"/>
        <v>0</v>
      </c>
      <c r="W222" s="21">
        <f t="shared" si="321"/>
        <v>1</v>
      </c>
      <c r="X222" s="21">
        <f t="shared" si="322"/>
        <v>1</v>
      </c>
      <c r="Y222" s="21">
        <f t="shared" si="316"/>
        <v>1</v>
      </c>
      <c r="Z222" s="21">
        <f t="shared" si="316"/>
        <v>0</v>
      </c>
      <c r="AA222" s="21">
        <f t="shared" si="323"/>
        <v>0</v>
      </c>
      <c r="AB222" s="21">
        <f t="shared" si="324"/>
        <v>1</v>
      </c>
      <c r="AC222" s="29"/>
      <c r="AD222" s="29"/>
      <c r="AE222" s="29"/>
      <c r="AF222" s="28">
        <f t="shared" si="317"/>
        <v>0</v>
      </c>
      <c r="AG222" s="28">
        <f t="shared" si="318"/>
        <v>0</v>
      </c>
      <c r="AH222" s="28">
        <f t="shared" si="319"/>
        <v>0</v>
      </c>
      <c r="AI222" s="28">
        <f t="shared" si="325"/>
        <v>0</v>
      </c>
      <c r="AJ222" s="29">
        <f t="shared" si="326"/>
        <v>0</v>
      </c>
      <c r="AK222" s="29">
        <f t="shared" si="327"/>
        <v>0</v>
      </c>
      <c r="AL222" s="29">
        <f t="shared" si="328"/>
        <v>1</v>
      </c>
      <c r="AM222" s="28">
        <f t="shared" si="329"/>
        <v>1</v>
      </c>
      <c r="AN222" s="28">
        <f t="shared" si="330"/>
        <v>1</v>
      </c>
      <c r="AO222" s="28">
        <f t="shared" si="331"/>
        <v>0</v>
      </c>
      <c r="AP222" s="28">
        <f t="shared" si="332"/>
        <v>0</v>
      </c>
      <c r="AQ222" s="28">
        <f t="shared" si="333"/>
        <v>0</v>
      </c>
      <c r="AR222" s="30">
        <f t="shared" si="334"/>
        <v>0</v>
      </c>
    </row>
    <row r="223" spans="1:44" hidden="1" x14ac:dyDescent="0.2">
      <c r="A223" s="27" t="s">
        <v>3</v>
      </c>
      <c r="F223" s="21">
        <v>1</v>
      </c>
      <c r="R223" s="21">
        <v>1</v>
      </c>
      <c r="T223" s="21">
        <f>B223+C223+D223+E223</f>
        <v>0</v>
      </c>
      <c r="U223" s="21">
        <f>B223+2*C223+3*D223+4*E223</f>
        <v>0</v>
      </c>
      <c r="V223" s="21">
        <f>T223+I223+J223</f>
        <v>0</v>
      </c>
      <c r="W223" s="21">
        <f>B223+C223+D223+E223+F223+K223+O223+P223+Q223</f>
        <v>1</v>
      </c>
      <c r="X223" s="21">
        <f>B223+C223+D223+E223+F223+G223+H223+I223+J223+K223+O223+P223+Q223</f>
        <v>1</v>
      </c>
      <c r="Y223" s="21">
        <f>L223+O223+R223</f>
        <v>1</v>
      </c>
      <c r="Z223" s="21">
        <f>M223+P223+S223</f>
        <v>0</v>
      </c>
      <c r="AA223" s="21">
        <f>Q223+N223</f>
        <v>0</v>
      </c>
      <c r="AB223" s="21">
        <f>T223+H223+F223+O223+P223+Q223</f>
        <v>1</v>
      </c>
      <c r="AC223" s="29"/>
      <c r="AD223" s="29"/>
      <c r="AE223" s="29"/>
      <c r="AF223" s="28">
        <f>IF(W223=0,"NA",T223/W223)</f>
        <v>0</v>
      </c>
      <c r="AG223" s="28">
        <f>IF(X223=0,"NA",(T223+I223+J223)/X223)</f>
        <v>0</v>
      </c>
      <c r="AH223" s="28">
        <f>IFERROR(U223/W223,"NA")</f>
        <v>0</v>
      </c>
      <c r="AI223" s="28">
        <f>IFERROR(AG223+AH223,"NA")</f>
        <v>0</v>
      </c>
      <c r="AJ223" s="29">
        <f>IFERROR(K223/X223,"NA")</f>
        <v>0</v>
      </c>
      <c r="AK223" s="29">
        <f>IFERROR((I223+J223)/X223,"NA")</f>
        <v>0</v>
      </c>
      <c r="AL223" s="29">
        <f>IFERROR(AB223/X223,"NA")</f>
        <v>1</v>
      </c>
      <c r="AM223" s="28">
        <f>IFERROR((H223+O223+P223)/AB223,"NA")</f>
        <v>0</v>
      </c>
      <c r="AN223" s="28">
        <f>IFERROR((H223+O223+P223+R223+S223)/AB223,"NA")</f>
        <v>1</v>
      </c>
      <c r="AO223" s="28">
        <f>IFERROR((F223+T223)/AB223,"NA")</f>
        <v>1</v>
      </c>
      <c r="AP223" s="28">
        <f>IFERROR(T223/AB223,"NA")</f>
        <v>0</v>
      </c>
      <c r="AQ223" s="28">
        <f>IFERROR(AH223-AF223,"NA")</f>
        <v>0</v>
      </c>
      <c r="AR223" s="30">
        <f>(V223+F223+G223)/X223</f>
        <v>1</v>
      </c>
    </row>
    <row r="224" spans="1:44" hidden="1" x14ac:dyDescent="0.2">
      <c r="A224" s="31" t="s">
        <v>32</v>
      </c>
      <c r="B224" s="32">
        <f>SUM(B213:B223)</f>
        <v>3</v>
      </c>
      <c r="C224" s="32">
        <f t="shared" ref="C224:AB224" si="335">SUM(C213:C223)</f>
        <v>0</v>
      </c>
      <c r="D224" s="32">
        <f t="shared" si="335"/>
        <v>1</v>
      </c>
      <c r="E224" s="32">
        <f t="shared" si="335"/>
        <v>0</v>
      </c>
      <c r="F224" s="32">
        <f t="shared" si="335"/>
        <v>3</v>
      </c>
      <c r="G224" s="32">
        <f t="shared" si="335"/>
        <v>0</v>
      </c>
      <c r="H224" s="32">
        <f t="shared" si="335"/>
        <v>0</v>
      </c>
      <c r="I224" s="32">
        <f t="shared" si="335"/>
        <v>2</v>
      </c>
      <c r="J224" s="32">
        <f t="shared" si="335"/>
        <v>1</v>
      </c>
      <c r="K224" s="32">
        <f t="shared" si="335"/>
        <v>6</v>
      </c>
      <c r="L224" s="32">
        <f t="shared" si="335"/>
        <v>0</v>
      </c>
      <c r="M224" s="32">
        <f t="shared" si="335"/>
        <v>2</v>
      </c>
      <c r="N224" s="32">
        <f t="shared" si="335"/>
        <v>2</v>
      </c>
      <c r="O224" s="32">
        <f t="shared" si="335"/>
        <v>3</v>
      </c>
      <c r="P224" s="32">
        <f t="shared" si="335"/>
        <v>1</v>
      </c>
      <c r="Q224" s="32">
        <f t="shared" si="335"/>
        <v>0</v>
      </c>
      <c r="R224" s="32">
        <f t="shared" si="335"/>
        <v>3</v>
      </c>
      <c r="S224" s="32">
        <f t="shared" si="335"/>
        <v>0</v>
      </c>
      <c r="T224" s="32">
        <f t="shared" si="335"/>
        <v>4</v>
      </c>
      <c r="U224" s="32">
        <f t="shared" si="335"/>
        <v>6</v>
      </c>
      <c r="V224" s="32">
        <f t="shared" si="335"/>
        <v>7</v>
      </c>
      <c r="W224" s="32">
        <f t="shared" si="335"/>
        <v>17</v>
      </c>
      <c r="X224" s="32">
        <f t="shared" si="335"/>
        <v>20</v>
      </c>
      <c r="Y224" s="32">
        <f t="shared" si="335"/>
        <v>6</v>
      </c>
      <c r="Z224" s="32">
        <f t="shared" si="335"/>
        <v>3</v>
      </c>
      <c r="AA224" s="32">
        <f t="shared" si="335"/>
        <v>2</v>
      </c>
      <c r="AB224" s="32">
        <f t="shared" si="335"/>
        <v>11</v>
      </c>
      <c r="AC224" s="34"/>
      <c r="AD224" s="34"/>
      <c r="AE224" s="34"/>
      <c r="AF224" s="33">
        <f t="shared" si="317"/>
        <v>0.23529411764705882</v>
      </c>
      <c r="AG224" s="33">
        <f t="shared" si="318"/>
        <v>0.35</v>
      </c>
      <c r="AH224" s="33">
        <f t="shared" si="319"/>
        <v>0.35294117647058826</v>
      </c>
      <c r="AI224" s="33">
        <f t="shared" si="325"/>
        <v>0.70294117647058818</v>
      </c>
      <c r="AJ224" s="34">
        <f t="shared" si="326"/>
        <v>0.3</v>
      </c>
      <c r="AK224" s="34">
        <f t="shared" si="327"/>
        <v>0.15</v>
      </c>
      <c r="AL224" s="34">
        <f t="shared" si="328"/>
        <v>0.55000000000000004</v>
      </c>
      <c r="AM224" s="33">
        <f>IFERROR((H224+O224+P224)/AB224,"NA")</f>
        <v>0.36363636363636365</v>
      </c>
      <c r="AN224" s="33">
        <f>IFERROR((H224+O224+P224+R224+S224)/AB224,"NA")</f>
        <v>0.63636363636363635</v>
      </c>
      <c r="AO224" s="33">
        <f t="shared" si="331"/>
        <v>0.63636363636363635</v>
      </c>
      <c r="AP224" s="33">
        <f t="shared" si="332"/>
        <v>0.36363636363636365</v>
      </c>
      <c r="AQ224" s="33">
        <f t="shared" si="333"/>
        <v>0.11764705882352944</v>
      </c>
      <c r="AR224" s="39">
        <f t="shared" si="334"/>
        <v>0.5</v>
      </c>
    </row>
  </sheetData>
  <mergeCells count="1">
    <mergeCell ref="AU1:AW1"/>
  </mergeCells>
  <pageMargins left="0.28000000000000003" right="0.2" top="0.75" bottom="0.75" header="0.3" footer="0.3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0E55C-1C95-4D28-8496-5C59F3A25E3C}">
  <sheetPr>
    <pageSetUpPr fitToPage="1"/>
  </sheetPr>
  <dimension ref="A1:BD241"/>
  <sheetViews>
    <sheetView workbookViewId="0">
      <selection activeCell="S5" sqref="S5"/>
    </sheetView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hidden="1" customWidth="1"/>
    <col min="8" max="8" width="3.7109375" style="49" customWidth="1"/>
    <col min="9" max="9" width="4.7109375" style="49" customWidth="1"/>
    <col min="10" max="12" width="3.7109375" style="49" customWidth="1"/>
    <col min="13" max="21" width="4.28515625" style="49" customWidth="1"/>
    <col min="22" max="22" width="5.7109375" style="49" customWidth="1"/>
    <col min="23" max="23" width="4.28515625" style="49" customWidth="1"/>
    <col min="24" max="24" width="5" style="49" customWidth="1"/>
    <col min="25" max="29" width="4.28515625" style="49" customWidth="1"/>
    <col min="30" max="30" width="5.140625" style="49" customWidth="1"/>
    <col min="31" max="33" width="4.28515625" style="49" customWidth="1"/>
    <col min="34" max="34" width="1" style="60" customWidth="1"/>
    <col min="35" max="42" width="6.28515625" style="61" customWidth="1"/>
    <col min="43" max="45" width="6.28515625" style="60" customWidth="1"/>
    <col min="46" max="51" width="6.28515625" style="61" customWidth="1"/>
    <col min="52" max="52" width="2.140625" style="48" customWidth="1"/>
    <col min="53" max="53" width="11.85546875" style="48" bestFit="1" customWidth="1"/>
    <col min="54" max="55" width="7.5703125" style="49" customWidth="1"/>
    <col min="56" max="56" width="9.42578125" style="49" customWidth="1"/>
    <col min="57" max="16384" width="9.140625" style="48"/>
  </cols>
  <sheetData>
    <row r="1" spans="1:56" x14ac:dyDescent="0.2">
      <c r="A1" s="47" t="s">
        <v>33</v>
      </c>
      <c r="N1" s="49" t="s">
        <v>212</v>
      </c>
      <c r="BB1" s="116"/>
      <c r="BC1" s="116"/>
      <c r="BD1" s="116"/>
    </row>
    <row r="2" spans="1:56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211</v>
      </c>
      <c r="O2" s="57" t="s">
        <v>21</v>
      </c>
      <c r="P2" s="57" t="s">
        <v>74</v>
      </c>
      <c r="Q2" s="57" t="s">
        <v>22</v>
      </c>
      <c r="R2" s="57" t="s">
        <v>23</v>
      </c>
      <c r="S2" s="57" t="s">
        <v>168</v>
      </c>
      <c r="T2" s="57" t="s">
        <v>75</v>
      </c>
      <c r="U2" s="57" t="s">
        <v>27</v>
      </c>
      <c r="V2" s="57" t="s">
        <v>171</v>
      </c>
      <c r="W2" s="57" t="s">
        <v>28</v>
      </c>
      <c r="X2" s="57" t="s">
        <v>170</v>
      </c>
      <c r="Y2" s="57" t="s">
        <v>29</v>
      </c>
      <c r="Z2" s="57" t="s">
        <v>4</v>
      </c>
      <c r="AA2" s="57" t="s">
        <v>13</v>
      </c>
      <c r="AB2" s="57" t="s">
        <v>26</v>
      </c>
      <c r="AC2" s="57" t="s">
        <v>30</v>
      </c>
      <c r="AD2" s="57" t="s">
        <v>173</v>
      </c>
      <c r="AE2" s="57" t="s">
        <v>24</v>
      </c>
      <c r="AF2" s="57" t="s">
        <v>25</v>
      </c>
      <c r="AG2" s="57" t="s">
        <v>76</v>
      </c>
      <c r="AH2" s="62"/>
      <c r="AI2" s="63" t="s">
        <v>14</v>
      </c>
      <c r="AJ2" s="63" t="s">
        <v>216</v>
      </c>
      <c r="AK2" s="63" t="s">
        <v>15</v>
      </c>
      <c r="AL2" s="63" t="s">
        <v>16</v>
      </c>
      <c r="AM2" s="63" t="s">
        <v>17</v>
      </c>
      <c r="AN2" s="63" t="s">
        <v>44</v>
      </c>
      <c r="AO2" s="63" t="s">
        <v>43</v>
      </c>
      <c r="AP2" s="63" t="s">
        <v>40</v>
      </c>
      <c r="AQ2" s="62" t="s">
        <v>139</v>
      </c>
      <c r="AR2" s="62" t="s">
        <v>140</v>
      </c>
      <c r="AS2" s="62" t="s">
        <v>141</v>
      </c>
      <c r="AT2" s="63" t="s">
        <v>55</v>
      </c>
      <c r="AU2" s="63" t="s">
        <v>48</v>
      </c>
      <c r="AV2" s="63" t="s">
        <v>51</v>
      </c>
      <c r="AW2" s="63" t="s">
        <v>49</v>
      </c>
      <c r="AX2" s="63" t="s">
        <v>50</v>
      </c>
      <c r="AY2" s="64" t="s">
        <v>60</v>
      </c>
      <c r="BC2" s="51"/>
      <c r="BD2" s="51"/>
    </row>
    <row r="3" spans="1:56" x14ac:dyDescent="0.2">
      <c r="A3" s="52" t="s">
        <v>318</v>
      </c>
      <c r="B3" s="49">
        <f t="shared" ref="B3:AG10" si="0">B20+B36+B52+B68+B84+B100+B116+B132+B148+B164+B180+B196+B212+B228</f>
        <v>6</v>
      </c>
      <c r="C3" s="49">
        <f t="shared" si="0"/>
        <v>1</v>
      </c>
      <c r="D3" s="49">
        <f t="shared" si="0"/>
        <v>3</v>
      </c>
      <c r="E3" s="49">
        <f t="shared" si="0"/>
        <v>0</v>
      </c>
      <c r="F3" s="49">
        <f t="shared" si="0"/>
        <v>1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1</v>
      </c>
      <c r="K3" s="49">
        <f t="shared" si="0"/>
        <v>0</v>
      </c>
      <c r="L3" s="49">
        <f t="shared" si="0"/>
        <v>0</v>
      </c>
      <c r="M3" s="49">
        <f t="shared" si="0"/>
        <v>3</v>
      </c>
      <c r="N3" s="49">
        <f t="shared" si="0"/>
        <v>2</v>
      </c>
      <c r="O3" s="49">
        <f t="shared" si="0"/>
        <v>3</v>
      </c>
      <c r="P3" s="49">
        <f t="shared" si="0"/>
        <v>4</v>
      </c>
      <c r="Q3" s="49">
        <f t="shared" si="0"/>
        <v>1</v>
      </c>
      <c r="R3" s="49">
        <f t="shared" si="0"/>
        <v>0</v>
      </c>
      <c r="S3" s="49">
        <f t="shared" si="0"/>
        <v>1</v>
      </c>
      <c r="T3" s="49">
        <f t="shared" si="0"/>
        <v>0</v>
      </c>
      <c r="U3" s="49">
        <f t="shared" si="0"/>
        <v>0</v>
      </c>
      <c r="V3" s="49">
        <f t="shared" si="0"/>
        <v>1</v>
      </c>
      <c r="W3" s="49">
        <f t="shared" si="0"/>
        <v>0</v>
      </c>
      <c r="X3" s="49">
        <f t="shared" si="0"/>
        <v>0</v>
      </c>
      <c r="Y3" s="74">
        <f t="shared" si="0"/>
        <v>10</v>
      </c>
      <c r="Z3" s="74">
        <f t="shared" si="0"/>
        <v>13</v>
      </c>
      <c r="AA3" s="74">
        <f t="shared" si="0"/>
        <v>14</v>
      </c>
      <c r="AB3" s="74">
        <f t="shared" si="0"/>
        <v>13</v>
      </c>
      <c r="AC3" s="75">
        <f t="shared" si="0"/>
        <v>17</v>
      </c>
      <c r="AD3" s="75">
        <f t="shared" si="0"/>
        <v>11</v>
      </c>
      <c r="AE3" s="75">
        <f t="shared" si="0"/>
        <v>5</v>
      </c>
      <c r="AF3" s="75">
        <f t="shared" si="0"/>
        <v>4</v>
      </c>
      <c r="AG3" s="75">
        <f t="shared" si="0"/>
        <v>4</v>
      </c>
      <c r="AH3" s="65"/>
      <c r="AI3" s="76">
        <f t="shared" ref="AI3:AI15" si="1">IF(Z3=0,"NA",Y3/Z3)</f>
        <v>0.76923076923076927</v>
      </c>
      <c r="AJ3" s="76">
        <f>(Y3+F3)/Z3</f>
        <v>0.84615384615384615</v>
      </c>
      <c r="AK3" s="76">
        <f t="shared" ref="AK3:AK15" si="2">IF(AA3=0,"NA",(Y3+J3+K3)/AA3)</f>
        <v>0.7857142857142857</v>
      </c>
      <c r="AL3" s="76">
        <f>IF(Z3=0,"NA",AC3/Z3)</f>
        <v>1.3076923076923077</v>
      </c>
      <c r="AM3" s="76">
        <f>IF(Z3=0, "NA",AK3+AL3)</f>
        <v>2.0934065934065935</v>
      </c>
      <c r="AN3" s="77">
        <f t="shared" ref="AN3:AN15" si="3">IFERROR((L3+G3)/AA3,"NA")</f>
        <v>0</v>
      </c>
      <c r="AO3" s="77">
        <f t="shared" ref="AO3:AO15" si="4">IFERROR((J3+K3)/AA3,"NA")</f>
        <v>7.1428571428571425E-2</v>
      </c>
      <c r="AP3" s="77">
        <f t="shared" ref="AP3:AP15" si="5">IFERROR(AB3/AA3,"NA")</f>
        <v>0.9285714285714286</v>
      </c>
      <c r="AQ3" s="79">
        <f t="shared" ref="AQ3:AS14" si="6">IFERROR(AE3/$AB3, "NA")</f>
        <v>0.38461538461538464</v>
      </c>
      <c r="AR3" s="79">
        <f t="shared" si="6"/>
        <v>0.30769230769230771</v>
      </c>
      <c r="AS3" s="79">
        <f t="shared" si="6"/>
        <v>0.30769230769230771</v>
      </c>
      <c r="AT3" s="80">
        <f>IFERROR((H3+Q3+R3+S3+T3)/AB3,"NA")</f>
        <v>0.15384615384615385</v>
      </c>
      <c r="AU3" s="80">
        <f t="shared" ref="AU3:AU15" si="7">IFERROR((H3+Q3+R3+U3+W3)/AB3,"NA")</f>
        <v>7.6923076923076927E-2</v>
      </c>
      <c r="AV3" s="80">
        <f t="shared" ref="AV3:AV15" si="8">IFERROR((F3+Y3)/AB3,"NA")</f>
        <v>0.84615384615384615</v>
      </c>
      <c r="AW3" s="76">
        <f t="shared" ref="AW3:AW15" si="9">IFERROR(Y3/AB3,"NA")</f>
        <v>0.76923076923076927</v>
      </c>
      <c r="AX3" s="80">
        <f t="shared" ref="AX3:AX15" si="10">IFERROR(AL3-AI3,"NA")</f>
        <v>0.53846153846153844</v>
      </c>
      <c r="AY3" s="78">
        <f>IFERROR((AD3+F3+G3)/AA3, "NA")</f>
        <v>0.8571428571428571</v>
      </c>
      <c r="BD3" s="53"/>
    </row>
    <row r="4" spans="1:56" x14ac:dyDescent="0.2">
      <c r="A4" s="52" t="s">
        <v>188</v>
      </c>
      <c r="B4" s="49">
        <f t="shared" si="0"/>
        <v>3</v>
      </c>
      <c r="C4" s="49">
        <f t="shared" si="0"/>
        <v>1</v>
      </c>
      <c r="D4" s="49">
        <f t="shared" si="0"/>
        <v>1</v>
      </c>
      <c r="E4" s="49">
        <f t="shared" si="0"/>
        <v>0</v>
      </c>
      <c r="F4" s="49">
        <f t="shared" si="0"/>
        <v>0</v>
      </c>
      <c r="G4" s="49">
        <f t="shared" si="0"/>
        <v>0</v>
      </c>
      <c r="H4" s="49">
        <f t="shared" si="0"/>
        <v>0</v>
      </c>
      <c r="I4" s="49">
        <f t="shared" si="0"/>
        <v>0</v>
      </c>
      <c r="J4" s="49">
        <f t="shared" si="0"/>
        <v>2</v>
      </c>
      <c r="K4" s="49">
        <f t="shared" si="0"/>
        <v>0</v>
      </c>
      <c r="L4" s="49">
        <f t="shared" si="0"/>
        <v>1</v>
      </c>
      <c r="M4" s="49">
        <f t="shared" si="0"/>
        <v>0</v>
      </c>
      <c r="N4" s="49">
        <f t="shared" si="0"/>
        <v>0</v>
      </c>
      <c r="O4" s="49">
        <f t="shared" si="0"/>
        <v>0</v>
      </c>
      <c r="P4" s="49">
        <f t="shared" si="0"/>
        <v>5</v>
      </c>
      <c r="Q4" s="49">
        <f t="shared" si="0"/>
        <v>0</v>
      </c>
      <c r="R4" s="49">
        <f t="shared" si="0"/>
        <v>0</v>
      </c>
      <c r="S4" s="49">
        <f t="shared" si="0"/>
        <v>0</v>
      </c>
      <c r="T4" s="49">
        <f t="shared" si="0"/>
        <v>0</v>
      </c>
      <c r="U4" s="49">
        <f t="shared" si="0"/>
        <v>0</v>
      </c>
      <c r="V4" s="49">
        <f t="shared" si="0"/>
        <v>0</v>
      </c>
      <c r="W4" s="49">
        <f t="shared" si="0"/>
        <v>0</v>
      </c>
      <c r="X4" s="49">
        <f t="shared" si="0"/>
        <v>0</v>
      </c>
      <c r="Y4" s="74">
        <f t="shared" si="0"/>
        <v>5</v>
      </c>
      <c r="Z4" s="74">
        <f t="shared" si="0"/>
        <v>6</v>
      </c>
      <c r="AA4" s="74">
        <f t="shared" si="0"/>
        <v>8</v>
      </c>
      <c r="AB4" s="74">
        <f t="shared" si="0"/>
        <v>5</v>
      </c>
      <c r="AC4" s="75">
        <f t="shared" si="0"/>
        <v>8</v>
      </c>
      <c r="AD4" s="75">
        <f t="shared" si="0"/>
        <v>7</v>
      </c>
      <c r="AE4" s="75">
        <f t="shared" si="0"/>
        <v>0</v>
      </c>
      <c r="AF4" s="75">
        <f t="shared" si="0"/>
        <v>0</v>
      </c>
      <c r="AG4" s="75">
        <f t="shared" si="0"/>
        <v>5</v>
      </c>
      <c r="AH4" s="65"/>
      <c r="AI4" s="76">
        <f t="shared" si="1"/>
        <v>0.83333333333333337</v>
      </c>
      <c r="AJ4" s="76">
        <f t="shared" ref="AJ4:AJ12" si="11">(Y4+F4)/Z4</f>
        <v>0.83333333333333337</v>
      </c>
      <c r="AK4" s="76">
        <f t="shared" si="2"/>
        <v>0.875</v>
      </c>
      <c r="AL4" s="76">
        <f t="shared" ref="AL4:AL14" si="12">IF(Z4=0,"NA",AC4/Z4)</f>
        <v>1.3333333333333333</v>
      </c>
      <c r="AM4" s="76">
        <f t="shared" ref="AM4:AM14" si="13">IF(Z4=0, "NA",AK4+AL4)</f>
        <v>2.208333333333333</v>
      </c>
      <c r="AN4" s="77">
        <f t="shared" si="3"/>
        <v>0.125</v>
      </c>
      <c r="AO4" s="77">
        <f t="shared" si="4"/>
        <v>0.25</v>
      </c>
      <c r="AP4" s="77">
        <f t="shared" si="5"/>
        <v>0.625</v>
      </c>
      <c r="AQ4" s="79">
        <f t="shared" si="6"/>
        <v>0</v>
      </c>
      <c r="AR4" s="79">
        <f t="shared" si="6"/>
        <v>0</v>
      </c>
      <c r="AS4" s="79">
        <f t="shared" si="6"/>
        <v>1</v>
      </c>
      <c r="AT4" s="80">
        <f t="shared" ref="AT4:AT14" si="14">IFERROR((H4+Q4+R4+S4+T4)/AB4,"NA")</f>
        <v>0</v>
      </c>
      <c r="AU4" s="80">
        <f t="shared" si="7"/>
        <v>0</v>
      </c>
      <c r="AV4" s="80">
        <f t="shared" si="8"/>
        <v>1</v>
      </c>
      <c r="AW4" s="76">
        <f t="shared" si="9"/>
        <v>1</v>
      </c>
      <c r="AX4" s="80">
        <f t="shared" si="10"/>
        <v>0.49999999999999989</v>
      </c>
      <c r="AY4" s="78">
        <f t="shared" ref="AY4:AY14" si="15">IFERROR((AD4+F4+G4)/AA4, "NA")</f>
        <v>0.875</v>
      </c>
      <c r="BD4" s="53"/>
    </row>
    <row r="5" spans="1:56" x14ac:dyDescent="0.2">
      <c r="A5" s="52" t="s">
        <v>189</v>
      </c>
      <c r="B5" s="49">
        <f t="shared" si="0"/>
        <v>1</v>
      </c>
      <c r="C5" s="49">
        <f t="shared" si="0"/>
        <v>3</v>
      </c>
      <c r="D5" s="49">
        <f t="shared" si="0"/>
        <v>2</v>
      </c>
      <c r="E5" s="49">
        <f t="shared" si="0"/>
        <v>0</v>
      </c>
      <c r="F5" s="49">
        <f t="shared" si="0"/>
        <v>2</v>
      </c>
      <c r="G5" s="49">
        <f t="shared" si="0"/>
        <v>0</v>
      </c>
      <c r="H5" s="49">
        <f t="shared" si="0"/>
        <v>0</v>
      </c>
      <c r="I5" s="49">
        <f t="shared" si="0"/>
        <v>0</v>
      </c>
      <c r="J5" s="49">
        <f t="shared" si="0"/>
        <v>2</v>
      </c>
      <c r="K5" s="49">
        <f t="shared" si="0"/>
        <v>0</v>
      </c>
      <c r="L5" s="49">
        <f t="shared" si="0"/>
        <v>1</v>
      </c>
      <c r="M5" s="49">
        <f t="shared" si="0"/>
        <v>1</v>
      </c>
      <c r="N5" s="49">
        <f t="shared" si="0"/>
        <v>1</v>
      </c>
      <c r="O5" s="49">
        <f t="shared" si="0"/>
        <v>3</v>
      </c>
      <c r="P5" s="49">
        <f t="shared" si="0"/>
        <v>2</v>
      </c>
      <c r="Q5" s="49">
        <f t="shared" si="0"/>
        <v>1</v>
      </c>
      <c r="R5" s="49">
        <f t="shared" si="0"/>
        <v>0</v>
      </c>
      <c r="S5" s="49">
        <f t="shared" si="0"/>
        <v>2</v>
      </c>
      <c r="T5" s="49">
        <f t="shared" si="0"/>
        <v>0</v>
      </c>
      <c r="U5" s="49">
        <f t="shared" si="0"/>
        <v>0</v>
      </c>
      <c r="V5" s="49">
        <f t="shared" si="0"/>
        <v>0</v>
      </c>
      <c r="W5" s="49">
        <f t="shared" si="0"/>
        <v>2</v>
      </c>
      <c r="X5" s="49">
        <f t="shared" si="0"/>
        <v>0</v>
      </c>
      <c r="Y5" s="74">
        <f t="shared" si="0"/>
        <v>6</v>
      </c>
      <c r="Z5" s="74">
        <f t="shared" si="0"/>
        <v>12</v>
      </c>
      <c r="AA5" s="74">
        <f t="shared" si="0"/>
        <v>14</v>
      </c>
      <c r="AB5" s="74">
        <f t="shared" si="0"/>
        <v>11</v>
      </c>
      <c r="AC5" s="75">
        <f t="shared" si="0"/>
        <v>13</v>
      </c>
      <c r="AD5" s="75">
        <f t="shared" si="0"/>
        <v>8</v>
      </c>
      <c r="AE5" s="75">
        <f t="shared" si="0"/>
        <v>2</v>
      </c>
      <c r="AF5" s="75">
        <f t="shared" si="0"/>
        <v>7</v>
      </c>
      <c r="AG5" s="75">
        <f t="shared" si="0"/>
        <v>2</v>
      </c>
      <c r="AH5" s="65"/>
      <c r="AI5" s="76">
        <f t="shared" si="1"/>
        <v>0.5</v>
      </c>
      <c r="AJ5" s="76">
        <f t="shared" si="11"/>
        <v>0.66666666666666663</v>
      </c>
      <c r="AK5" s="76">
        <f t="shared" si="2"/>
        <v>0.5714285714285714</v>
      </c>
      <c r="AL5" s="76">
        <f t="shared" si="12"/>
        <v>1.0833333333333333</v>
      </c>
      <c r="AM5" s="76">
        <f t="shared" si="13"/>
        <v>1.6547619047619047</v>
      </c>
      <c r="AN5" s="77">
        <f t="shared" si="3"/>
        <v>7.1428571428571425E-2</v>
      </c>
      <c r="AO5" s="77">
        <f t="shared" si="4"/>
        <v>0.14285714285714285</v>
      </c>
      <c r="AP5" s="77">
        <f t="shared" si="5"/>
        <v>0.7857142857142857</v>
      </c>
      <c r="AQ5" s="79">
        <f t="shared" si="6"/>
        <v>0.18181818181818182</v>
      </c>
      <c r="AR5" s="79">
        <f t="shared" si="6"/>
        <v>0.63636363636363635</v>
      </c>
      <c r="AS5" s="79">
        <f t="shared" si="6"/>
        <v>0.18181818181818182</v>
      </c>
      <c r="AT5" s="80">
        <f t="shared" si="14"/>
        <v>0.27272727272727271</v>
      </c>
      <c r="AU5" s="80">
        <f t="shared" si="7"/>
        <v>0.27272727272727271</v>
      </c>
      <c r="AV5" s="80">
        <f t="shared" si="8"/>
        <v>0.72727272727272729</v>
      </c>
      <c r="AW5" s="76">
        <f t="shared" si="9"/>
        <v>0.54545454545454541</v>
      </c>
      <c r="AX5" s="80">
        <f t="shared" si="10"/>
        <v>0.58333333333333326</v>
      </c>
      <c r="AY5" s="78">
        <f t="shared" si="15"/>
        <v>0.7142857142857143</v>
      </c>
      <c r="BD5" s="53"/>
    </row>
    <row r="6" spans="1:56" x14ac:dyDescent="0.2">
      <c r="A6" s="52" t="s">
        <v>187</v>
      </c>
      <c r="B6" s="49">
        <f t="shared" si="0"/>
        <v>3</v>
      </c>
      <c r="C6" s="49">
        <f t="shared" si="0"/>
        <v>0</v>
      </c>
      <c r="D6" s="49">
        <f t="shared" si="0"/>
        <v>1</v>
      </c>
      <c r="E6" s="49">
        <f t="shared" si="0"/>
        <v>0</v>
      </c>
      <c r="F6" s="49">
        <f t="shared" si="0"/>
        <v>2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1</v>
      </c>
      <c r="K6" s="49">
        <f t="shared" si="0"/>
        <v>0</v>
      </c>
      <c r="L6" s="49">
        <f t="shared" si="0"/>
        <v>1</v>
      </c>
      <c r="M6" s="49">
        <f t="shared" si="0"/>
        <v>2</v>
      </c>
      <c r="N6" s="49">
        <f t="shared" si="0"/>
        <v>0</v>
      </c>
      <c r="O6" s="49">
        <f t="shared" si="0"/>
        <v>2</v>
      </c>
      <c r="P6" s="49">
        <f t="shared" si="0"/>
        <v>0</v>
      </c>
      <c r="Q6" s="49">
        <f t="shared" si="0"/>
        <v>4</v>
      </c>
      <c r="R6" s="49">
        <f t="shared" si="0"/>
        <v>0</v>
      </c>
      <c r="S6" s="49">
        <f t="shared" si="0"/>
        <v>2</v>
      </c>
      <c r="T6" s="49">
        <f t="shared" si="0"/>
        <v>0</v>
      </c>
      <c r="U6" s="49">
        <f t="shared" si="0"/>
        <v>2</v>
      </c>
      <c r="V6" s="49">
        <f t="shared" si="0"/>
        <v>0</v>
      </c>
      <c r="W6" s="49">
        <f t="shared" si="0"/>
        <v>0</v>
      </c>
      <c r="X6" s="49">
        <f t="shared" si="0"/>
        <v>1</v>
      </c>
      <c r="Y6" s="74">
        <f t="shared" si="0"/>
        <v>4</v>
      </c>
      <c r="Z6" s="74">
        <f t="shared" si="0"/>
        <v>13</v>
      </c>
      <c r="AA6" s="74">
        <f t="shared" si="0"/>
        <v>14</v>
      </c>
      <c r="AB6" s="74">
        <f t="shared" si="0"/>
        <v>12</v>
      </c>
      <c r="AC6" s="75">
        <f t="shared" si="0"/>
        <v>6</v>
      </c>
      <c r="AD6" s="75">
        <f t="shared" si="0"/>
        <v>5</v>
      </c>
      <c r="AE6" s="75">
        <f t="shared" si="0"/>
        <v>8</v>
      </c>
      <c r="AF6" s="75">
        <f t="shared" si="0"/>
        <v>4</v>
      </c>
      <c r="AG6" s="75">
        <f t="shared" si="0"/>
        <v>0</v>
      </c>
      <c r="AH6" s="65"/>
      <c r="AI6" s="76">
        <f t="shared" si="1"/>
        <v>0.30769230769230771</v>
      </c>
      <c r="AJ6" s="76">
        <f t="shared" si="11"/>
        <v>0.46153846153846156</v>
      </c>
      <c r="AK6" s="76">
        <f t="shared" si="2"/>
        <v>0.35714285714285715</v>
      </c>
      <c r="AL6" s="76">
        <f t="shared" si="12"/>
        <v>0.46153846153846156</v>
      </c>
      <c r="AM6" s="76">
        <f t="shared" si="13"/>
        <v>0.81868131868131866</v>
      </c>
      <c r="AN6" s="77">
        <f t="shared" si="3"/>
        <v>7.1428571428571425E-2</v>
      </c>
      <c r="AO6" s="77">
        <f t="shared" si="4"/>
        <v>7.1428571428571425E-2</v>
      </c>
      <c r="AP6" s="77">
        <f t="shared" si="5"/>
        <v>0.8571428571428571</v>
      </c>
      <c r="AQ6" s="79">
        <f t="shared" si="6"/>
        <v>0.66666666666666663</v>
      </c>
      <c r="AR6" s="79">
        <f t="shared" si="6"/>
        <v>0.33333333333333331</v>
      </c>
      <c r="AS6" s="79">
        <f t="shared" si="6"/>
        <v>0</v>
      </c>
      <c r="AT6" s="80">
        <f t="shared" si="14"/>
        <v>0.5</v>
      </c>
      <c r="AU6" s="80">
        <f t="shared" si="7"/>
        <v>0.5</v>
      </c>
      <c r="AV6" s="80">
        <f t="shared" si="8"/>
        <v>0.5</v>
      </c>
      <c r="AW6" s="76">
        <f t="shared" si="9"/>
        <v>0.33333333333333331</v>
      </c>
      <c r="AX6" s="80">
        <f t="shared" si="10"/>
        <v>0.15384615384615385</v>
      </c>
      <c r="AY6" s="78">
        <f t="shared" si="15"/>
        <v>0.5</v>
      </c>
      <c r="BD6" s="53"/>
    </row>
    <row r="7" spans="1:56" x14ac:dyDescent="0.2">
      <c r="A7" s="52" t="s">
        <v>192</v>
      </c>
      <c r="B7" s="49">
        <f t="shared" si="0"/>
        <v>3</v>
      </c>
      <c r="C7" s="49">
        <f t="shared" si="0"/>
        <v>2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1</v>
      </c>
      <c r="K7" s="49">
        <f t="shared" si="0"/>
        <v>0</v>
      </c>
      <c r="L7" s="49">
        <f t="shared" si="0"/>
        <v>3</v>
      </c>
      <c r="M7" s="49">
        <f t="shared" si="0"/>
        <v>2</v>
      </c>
      <c r="N7" s="49">
        <f t="shared" si="0"/>
        <v>0</v>
      </c>
      <c r="O7" s="49">
        <f t="shared" si="0"/>
        <v>3</v>
      </c>
      <c r="P7" s="49">
        <f t="shared" si="0"/>
        <v>0</v>
      </c>
      <c r="Q7" s="49">
        <f t="shared" si="0"/>
        <v>2</v>
      </c>
      <c r="R7" s="49">
        <f t="shared" si="0"/>
        <v>0</v>
      </c>
      <c r="S7" s="49">
        <f t="shared" si="0"/>
        <v>1</v>
      </c>
      <c r="T7" s="49">
        <f t="shared" si="0"/>
        <v>0</v>
      </c>
      <c r="U7" s="49">
        <f t="shared" si="0"/>
        <v>0</v>
      </c>
      <c r="V7" s="49">
        <f t="shared" si="0"/>
        <v>0</v>
      </c>
      <c r="W7" s="49">
        <f t="shared" si="0"/>
        <v>0</v>
      </c>
      <c r="X7" s="49">
        <f t="shared" si="0"/>
        <v>0</v>
      </c>
      <c r="Y7" s="74">
        <f t="shared" si="0"/>
        <v>5</v>
      </c>
      <c r="Z7" s="74">
        <f t="shared" si="0"/>
        <v>11</v>
      </c>
      <c r="AA7" s="74">
        <f t="shared" si="0"/>
        <v>12</v>
      </c>
      <c r="AB7" s="74">
        <f t="shared" si="0"/>
        <v>8</v>
      </c>
      <c r="AC7" s="75">
        <f t="shared" si="0"/>
        <v>7</v>
      </c>
      <c r="AD7" s="75">
        <f t="shared" si="0"/>
        <v>6</v>
      </c>
      <c r="AE7" s="75">
        <f t="shared" si="0"/>
        <v>4</v>
      </c>
      <c r="AF7" s="75">
        <f t="shared" si="0"/>
        <v>4</v>
      </c>
      <c r="AG7" s="75">
        <f t="shared" si="0"/>
        <v>0</v>
      </c>
      <c r="AH7" s="65"/>
      <c r="AI7" s="76">
        <f t="shared" si="1"/>
        <v>0.45454545454545453</v>
      </c>
      <c r="AJ7" s="76">
        <f t="shared" si="11"/>
        <v>0.45454545454545453</v>
      </c>
      <c r="AK7" s="76">
        <f t="shared" si="2"/>
        <v>0.5</v>
      </c>
      <c r="AL7" s="76">
        <f t="shared" si="12"/>
        <v>0.63636363636363635</v>
      </c>
      <c r="AM7" s="76">
        <f t="shared" si="13"/>
        <v>1.1363636363636362</v>
      </c>
      <c r="AN7" s="77">
        <f t="shared" si="3"/>
        <v>0.25</v>
      </c>
      <c r="AO7" s="77">
        <f t="shared" si="4"/>
        <v>8.3333333333333329E-2</v>
      </c>
      <c r="AP7" s="77">
        <f t="shared" si="5"/>
        <v>0.66666666666666663</v>
      </c>
      <c r="AQ7" s="79">
        <f t="shared" si="6"/>
        <v>0.5</v>
      </c>
      <c r="AR7" s="79">
        <f t="shared" si="6"/>
        <v>0.5</v>
      </c>
      <c r="AS7" s="79">
        <f t="shared" si="6"/>
        <v>0</v>
      </c>
      <c r="AT7" s="80">
        <f t="shared" si="14"/>
        <v>0.375</v>
      </c>
      <c r="AU7" s="80">
        <f t="shared" si="7"/>
        <v>0.25</v>
      </c>
      <c r="AV7" s="80">
        <f t="shared" si="8"/>
        <v>0.625</v>
      </c>
      <c r="AW7" s="76">
        <f t="shared" si="9"/>
        <v>0.625</v>
      </c>
      <c r="AX7" s="80">
        <f t="shared" si="10"/>
        <v>0.18181818181818182</v>
      </c>
      <c r="AY7" s="78">
        <f t="shared" si="15"/>
        <v>0.5</v>
      </c>
      <c r="BD7" s="53"/>
    </row>
    <row r="8" spans="1:56" x14ac:dyDescent="0.2">
      <c r="A8" s="52" t="s">
        <v>191</v>
      </c>
      <c r="B8" s="49">
        <f t="shared" si="0"/>
        <v>1</v>
      </c>
      <c r="C8" s="49">
        <f t="shared" si="0"/>
        <v>0</v>
      </c>
      <c r="D8" s="49">
        <f t="shared" si="0"/>
        <v>0</v>
      </c>
      <c r="E8" s="49">
        <f t="shared" si="0"/>
        <v>0</v>
      </c>
      <c r="F8" s="49">
        <f t="shared" si="0"/>
        <v>1</v>
      </c>
      <c r="G8" s="49">
        <f t="shared" si="0"/>
        <v>0</v>
      </c>
      <c r="H8" s="49">
        <f t="shared" si="0"/>
        <v>0</v>
      </c>
      <c r="I8" s="49">
        <f t="shared" si="0"/>
        <v>0</v>
      </c>
      <c r="J8" s="49">
        <f t="shared" si="0"/>
        <v>6</v>
      </c>
      <c r="K8" s="49">
        <f t="shared" si="0"/>
        <v>0</v>
      </c>
      <c r="L8" s="49">
        <f t="shared" si="0"/>
        <v>2</v>
      </c>
      <c r="M8" s="49">
        <f t="shared" si="0"/>
        <v>1</v>
      </c>
      <c r="N8" s="49">
        <f t="shared" si="0"/>
        <v>0</v>
      </c>
      <c r="O8" s="49">
        <f t="shared" si="0"/>
        <v>0</v>
      </c>
      <c r="P8" s="49">
        <f t="shared" si="0"/>
        <v>0</v>
      </c>
      <c r="Q8" s="49">
        <f t="shared" si="0"/>
        <v>1</v>
      </c>
      <c r="R8" s="49">
        <f t="shared" si="0"/>
        <v>0</v>
      </c>
      <c r="S8" s="49">
        <f t="shared" si="0"/>
        <v>1</v>
      </c>
      <c r="T8" s="49">
        <f t="shared" si="0"/>
        <v>0</v>
      </c>
      <c r="U8" s="49">
        <f t="shared" si="0"/>
        <v>0</v>
      </c>
      <c r="V8" s="49">
        <f t="shared" si="0"/>
        <v>1</v>
      </c>
      <c r="W8" s="49">
        <f t="shared" si="0"/>
        <v>0</v>
      </c>
      <c r="X8" s="49">
        <f t="shared" si="0"/>
        <v>1</v>
      </c>
      <c r="Y8" s="74">
        <f t="shared" si="0"/>
        <v>1</v>
      </c>
      <c r="Z8" s="74">
        <f t="shared" si="0"/>
        <v>6</v>
      </c>
      <c r="AA8" s="74">
        <f t="shared" si="0"/>
        <v>12</v>
      </c>
      <c r="AB8" s="74">
        <f t="shared" si="0"/>
        <v>4</v>
      </c>
      <c r="AC8" s="75">
        <f t="shared" si="0"/>
        <v>1</v>
      </c>
      <c r="AD8" s="75">
        <f t="shared" si="0"/>
        <v>7</v>
      </c>
      <c r="AE8" s="75">
        <f t="shared" si="0"/>
        <v>3</v>
      </c>
      <c r="AF8" s="75">
        <f t="shared" si="0"/>
        <v>1</v>
      </c>
      <c r="AG8" s="75">
        <f t="shared" si="0"/>
        <v>0</v>
      </c>
      <c r="AH8" s="65"/>
      <c r="AI8" s="76">
        <f t="shared" si="1"/>
        <v>0.16666666666666666</v>
      </c>
      <c r="AJ8" s="76">
        <f t="shared" si="11"/>
        <v>0.33333333333333331</v>
      </c>
      <c r="AK8" s="76">
        <f t="shared" si="2"/>
        <v>0.58333333333333337</v>
      </c>
      <c r="AL8" s="76">
        <f t="shared" si="12"/>
        <v>0.16666666666666666</v>
      </c>
      <c r="AM8" s="76">
        <f t="shared" si="13"/>
        <v>0.75</v>
      </c>
      <c r="AN8" s="77">
        <f t="shared" si="3"/>
        <v>0.16666666666666666</v>
      </c>
      <c r="AO8" s="77">
        <f t="shared" si="4"/>
        <v>0.5</v>
      </c>
      <c r="AP8" s="77">
        <f t="shared" si="5"/>
        <v>0.33333333333333331</v>
      </c>
      <c r="AQ8" s="79">
        <f t="shared" si="6"/>
        <v>0.75</v>
      </c>
      <c r="AR8" s="79">
        <f t="shared" si="6"/>
        <v>0.25</v>
      </c>
      <c r="AS8" s="79">
        <f t="shared" si="6"/>
        <v>0</v>
      </c>
      <c r="AT8" s="80">
        <f t="shared" si="14"/>
        <v>0.5</v>
      </c>
      <c r="AU8" s="80">
        <f t="shared" si="7"/>
        <v>0.25</v>
      </c>
      <c r="AV8" s="80">
        <f t="shared" si="8"/>
        <v>0.5</v>
      </c>
      <c r="AW8" s="76">
        <f t="shared" si="9"/>
        <v>0.25</v>
      </c>
      <c r="AX8" s="80">
        <f t="shared" si="10"/>
        <v>0</v>
      </c>
      <c r="AY8" s="78">
        <f t="shared" si="15"/>
        <v>0.66666666666666663</v>
      </c>
      <c r="BD8" s="53"/>
    </row>
    <row r="9" spans="1:56" x14ac:dyDescent="0.2">
      <c r="A9" s="52" t="s">
        <v>195</v>
      </c>
      <c r="B9" s="49">
        <f t="shared" si="0"/>
        <v>4</v>
      </c>
      <c r="C9" s="49">
        <f t="shared" si="0"/>
        <v>1</v>
      </c>
      <c r="D9" s="49">
        <f t="shared" si="0"/>
        <v>1</v>
      </c>
      <c r="E9" s="49">
        <f t="shared" si="0"/>
        <v>0</v>
      </c>
      <c r="F9" s="49">
        <f t="shared" si="0"/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2</v>
      </c>
      <c r="K9" s="49">
        <f t="shared" si="0"/>
        <v>0</v>
      </c>
      <c r="L9" s="49">
        <f t="shared" si="0"/>
        <v>2</v>
      </c>
      <c r="M9" s="49">
        <f t="shared" si="0"/>
        <v>0</v>
      </c>
      <c r="N9" s="49">
        <f t="shared" si="0"/>
        <v>0</v>
      </c>
      <c r="O9" s="49">
        <f t="shared" si="0"/>
        <v>3</v>
      </c>
      <c r="P9" s="49">
        <f t="shared" si="0"/>
        <v>3</v>
      </c>
      <c r="Q9" s="49">
        <f t="shared" si="0"/>
        <v>2</v>
      </c>
      <c r="R9" s="49">
        <f t="shared" si="0"/>
        <v>0</v>
      </c>
      <c r="S9" s="49">
        <f t="shared" si="0"/>
        <v>0</v>
      </c>
      <c r="T9" s="49">
        <f t="shared" si="0"/>
        <v>0</v>
      </c>
      <c r="U9" s="49">
        <f t="shared" si="0"/>
        <v>0</v>
      </c>
      <c r="V9" s="49">
        <f t="shared" si="0"/>
        <v>0</v>
      </c>
      <c r="W9" s="49">
        <f t="shared" si="0"/>
        <v>0</v>
      </c>
      <c r="X9" s="49">
        <f t="shared" si="0"/>
        <v>1</v>
      </c>
      <c r="Y9" s="74">
        <f t="shared" si="0"/>
        <v>6</v>
      </c>
      <c r="Z9" s="74">
        <f t="shared" si="0"/>
        <v>10</v>
      </c>
      <c r="AA9" s="74">
        <f t="shared" si="0"/>
        <v>12</v>
      </c>
      <c r="AB9" s="74">
        <f t="shared" si="0"/>
        <v>8</v>
      </c>
      <c r="AC9" s="75">
        <f t="shared" si="0"/>
        <v>9</v>
      </c>
      <c r="AD9" s="75">
        <f t="shared" si="0"/>
        <v>8</v>
      </c>
      <c r="AE9" s="75">
        <f t="shared" si="0"/>
        <v>2</v>
      </c>
      <c r="AF9" s="75">
        <f t="shared" si="0"/>
        <v>3</v>
      </c>
      <c r="AG9" s="75">
        <f t="shared" si="0"/>
        <v>3</v>
      </c>
      <c r="AH9" s="65"/>
      <c r="AI9" s="76">
        <f t="shared" si="1"/>
        <v>0.6</v>
      </c>
      <c r="AJ9" s="76">
        <f t="shared" si="11"/>
        <v>0.6</v>
      </c>
      <c r="AK9" s="76">
        <f t="shared" si="2"/>
        <v>0.66666666666666663</v>
      </c>
      <c r="AL9" s="76">
        <f t="shared" si="12"/>
        <v>0.9</v>
      </c>
      <c r="AM9" s="76">
        <f t="shared" si="13"/>
        <v>1.5666666666666667</v>
      </c>
      <c r="AN9" s="77">
        <f t="shared" si="3"/>
        <v>0.16666666666666666</v>
      </c>
      <c r="AO9" s="77">
        <f t="shared" si="4"/>
        <v>0.16666666666666666</v>
      </c>
      <c r="AP9" s="77">
        <f t="shared" si="5"/>
        <v>0.66666666666666663</v>
      </c>
      <c r="AQ9" s="79">
        <f t="shared" si="6"/>
        <v>0.25</v>
      </c>
      <c r="AR9" s="79">
        <f t="shared" si="6"/>
        <v>0.375</v>
      </c>
      <c r="AS9" s="79">
        <f t="shared" si="6"/>
        <v>0.375</v>
      </c>
      <c r="AT9" s="80">
        <f t="shared" si="14"/>
        <v>0.25</v>
      </c>
      <c r="AU9" s="80">
        <f t="shared" si="7"/>
        <v>0.25</v>
      </c>
      <c r="AV9" s="80">
        <f t="shared" si="8"/>
        <v>0.75</v>
      </c>
      <c r="AW9" s="76">
        <f t="shared" si="9"/>
        <v>0.75</v>
      </c>
      <c r="AX9" s="80">
        <f t="shared" si="10"/>
        <v>0.30000000000000004</v>
      </c>
      <c r="AY9" s="78">
        <f t="shared" si="15"/>
        <v>0.66666666666666663</v>
      </c>
      <c r="BD9" s="53"/>
    </row>
    <row r="10" spans="1:56" x14ac:dyDescent="0.2">
      <c r="A10" s="52" t="s">
        <v>319</v>
      </c>
      <c r="B10" s="49">
        <f t="shared" si="0"/>
        <v>3</v>
      </c>
      <c r="C10" s="49">
        <f t="shared" si="0"/>
        <v>0</v>
      </c>
      <c r="D10" s="49">
        <f t="shared" si="0"/>
        <v>0</v>
      </c>
      <c r="E10" s="49">
        <f t="shared" si="0"/>
        <v>0</v>
      </c>
      <c r="F10" s="49">
        <f t="shared" si="0"/>
        <v>0</v>
      </c>
      <c r="G10" s="49">
        <f t="shared" si="0"/>
        <v>0</v>
      </c>
      <c r="H10" s="49">
        <f t="shared" si="0"/>
        <v>0</v>
      </c>
      <c r="I10" s="49">
        <f t="shared" si="0"/>
        <v>0</v>
      </c>
      <c r="J10" s="49">
        <f t="shared" si="0"/>
        <v>2</v>
      </c>
      <c r="K10" s="49">
        <f t="shared" si="0"/>
        <v>2</v>
      </c>
      <c r="L10" s="49">
        <f t="shared" si="0"/>
        <v>1</v>
      </c>
      <c r="M10" s="49">
        <f t="shared" si="0"/>
        <v>2</v>
      </c>
      <c r="N10" s="49">
        <f t="shared" si="0"/>
        <v>1</v>
      </c>
      <c r="O10" s="49">
        <f t="shared" si="0"/>
        <v>1</v>
      </c>
      <c r="P10" s="49">
        <f t="shared" si="0"/>
        <v>0</v>
      </c>
      <c r="Q10" s="49">
        <f t="shared" si="0"/>
        <v>0</v>
      </c>
      <c r="R10" s="49">
        <f t="shared" si="0"/>
        <v>0</v>
      </c>
      <c r="S10" s="49">
        <f t="shared" si="0"/>
        <v>0</v>
      </c>
      <c r="T10" s="49">
        <f t="shared" si="0"/>
        <v>1</v>
      </c>
      <c r="U10" s="49">
        <f t="shared" si="0"/>
        <v>0</v>
      </c>
      <c r="V10" s="49">
        <f t="shared" si="0"/>
        <v>0</v>
      </c>
      <c r="W10" s="49">
        <f t="shared" si="0"/>
        <v>0</v>
      </c>
      <c r="X10" s="49">
        <f t="shared" si="0"/>
        <v>0</v>
      </c>
      <c r="Y10" s="74">
        <f t="shared" si="0"/>
        <v>3</v>
      </c>
      <c r="Z10" s="74">
        <f t="shared" si="0"/>
        <v>5</v>
      </c>
      <c r="AA10" s="74">
        <f t="shared" si="0"/>
        <v>9</v>
      </c>
      <c r="AB10" s="74">
        <f t="shared" si="0"/>
        <v>4</v>
      </c>
      <c r="AC10" s="75">
        <f t="shared" si="0"/>
        <v>3</v>
      </c>
      <c r="AD10" s="75">
        <f t="shared" si="0"/>
        <v>7</v>
      </c>
      <c r="AE10" s="75">
        <f t="shared" si="0"/>
        <v>2</v>
      </c>
      <c r="AF10" s="75">
        <f t="shared" si="0"/>
        <v>1</v>
      </c>
      <c r="AG10" s="75">
        <f t="shared" ref="AG10" si="16">AG27+AG43+AG59+AG75+AG91+AG107+AG123+AG139+AG155+AG171+AG187+AG203+AG219+AG235</f>
        <v>1</v>
      </c>
      <c r="AH10" s="65"/>
      <c r="AI10" s="76">
        <f t="shared" si="1"/>
        <v>0.6</v>
      </c>
      <c r="AJ10" s="76">
        <f t="shared" si="11"/>
        <v>0.6</v>
      </c>
      <c r="AK10" s="76">
        <f t="shared" si="2"/>
        <v>0.77777777777777779</v>
      </c>
      <c r="AL10" s="76">
        <f t="shared" si="12"/>
        <v>0.6</v>
      </c>
      <c r="AM10" s="76">
        <f t="shared" si="13"/>
        <v>1.3777777777777778</v>
      </c>
      <c r="AN10" s="77">
        <f t="shared" si="3"/>
        <v>0.1111111111111111</v>
      </c>
      <c r="AO10" s="77">
        <f t="shared" si="4"/>
        <v>0.44444444444444442</v>
      </c>
      <c r="AP10" s="77">
        <f t="shared" si="5"/>
        <v>0.44444444444444442</v>
      </c>
      <c r="AQ10" s="79">
        <f t="shared" si="6"/>
        <v>0.5</v>
      </c>
      <c r="AR10" s="79">
        <f t="shared" si="6"/>
        <v>0.25</v>
      </c>
      <c r="AS10" s="79">
        <f t="shared" si="6"/>
        <v>0.25</v>
      </c>
      <c r="AT10" s="80">
        <f t="shared" si="14"/>
        <v>0.25</v>
      </c>
      <c r="AU10" s="80">
        <f t="shared" si="7"/>
        <v>0</v>
      </c>
      <c r="AV10" s="80">
        <f t="shared" si="8"/>
        <v>0.75</v>
      </c>
      <c r="AW10" s="76">
        <f t="shared" si="9"/>
        <v>0.75</v>
      </c>
      <c r="AX10" s="80">
        <f t="shared" si="10"/>
        <v>0</v>
      </c>
      <c r="AY10" s="78">
        <f t="shared" si="15"/>
        <v>0.77777777777777779</v>
      </c>
      <c r="BD10" s="53"/>
    </row>
    <row r="11" spans="1:56" x14ac:dyDescent="0.2">
      <c r="A11" s="52" t="s">
        <v>243</v>
      </c>
      <c r="B11" s="49">
        <f t="shared" ref="B11:AG14" si="17">B28+B44+B60+B76+B92+B108+B124+B140+B156+B172+B188+B204+B220+B236</f>
        <v>1</v>
      </c>
      <c r="C11" s="49">
        <f t="shared" si="17"/>
        <v>0</v>
      </c>
      <c r="D11" s="49">
        <f t="shared" si="17"/>
        <v>0</v>
      </c>
      <c r="E11" s="49">
        <f t="shared" si="17"/>
        <v>0</v>
      </c>
      <c r="F11" s="49">
        <f t="shared" si="17"/>
        <v>0</v>
      </c>
      <c r="G11" s="49">
        <f t="shared" si="17"/>
        <v>0</v>
      </c>
      <c r="H11" s="49">
        <f t="shared" si="17"/>
        <v>0</v>
      </c>
      <c r="I11" s="49">
        <f t="shared" si="17"/>
        <v>0</v>
      </c>
      <c r="J11" s="49">
        <f t="shared" si="17"/>
        <v>4</v>
      </c>
      <c r="K11" s="49">
        <f t="shared" si="17"/>
        <v>2</v>
      </c>
      <c r="L11" s="49">
        <f t="shared" si="17"/>
        <v>3</v>
      </c>
      <c r="M11" s="49">
        <f t="shared" si="17"/>
        <v>0</v>
      </c>
      <c r="N11" s="49">
        <f t="shared" si="17"/>
        <v>0</v>
      </c>
      <c r="O11" s="49">
        <f t="shared" si="17"/>
        <v>0</v>
      </c>
      <c r="P11" s="49">
        <f t="shared" si="17"/>
        <v>0</v>
      </c>
      <c r="Q11" s="49">
        <f t="shared" si="17"/>
        <v>1</v>
      </c>
      <c r="R11" s="49">
        <f t="shared" si="17"/>
        <v>0</v>
      </c>
      <c r="S11" s="49">
        <f t="shared" si="17"/>
        <v>1</v>
      </c>
      <c r="T11" s="49">
        <f t="shared" si="17"/>
        <v>0</v>
      </c>
      <c r="U11" s="49">
        <f t="shared" si="17"/>
        <v>0</v>
      </c>
      <c r="V11" s="49">
        <f t="shared" si="17"/>
        <v>0</v>
      </c>
      <c r="W11" s="49">
        <f t="shared" si="17"/>
        <v>0</v>
      </c>
      <c r="X11" s="49">
        <f t="shared" si="17"/>
        <v>0</v>
      </c>
      <c r="Y11" s="74">
        <f t="shared" si="17"/>
        <v>1</v>
      </c>
      <c r="Z11" s="74">
        <f t="shared" si="17"/>
        <v>6</v>
      </c>
      <c r="AA11" s="74">
        <f t="shared" si="17"/>
        <v>12</v>
      </c>
      <c r="AB11" s="74">
        <f t="shared" si="17"/>
        <v>3</v>
      </c>
      <c r="AC11" s="75">
        <f t="shared" si="17"/>
        <v>1</v>
      </c>
      <c r="AD11" s="75">
        <f t="shared" si="17"/>
        <v>7</v>
      </c>
      <c r="AE11" s="75">
        <f t="shared" si="17"/>
        <v>1</v>
      </c>
      <c r="AF11" s="75">
        <f t="shared" si="17"/>
        <v>1</v>
      </c>
      <c r="AG11" s="75">
        <f t="shared" si="17"/>
        <v>0</v>
      </c>
      <c r="AH11" s="65"/>
      <c r="AI11" s="76">
        <f t="shared" si="1"/>
        <v>0.16666666666666666</v>
      </c>
      <c r="AJ11" s="76">
        <f t="shared" si="11"/>
        <v>0.16666666666666666</v>
      </c>
      <c r="AK11" s="76">
        <f t="shared" si="2"/>
        <v>0.58333333333333337</v>
      </c>
      <c r="AL11" s="76">
        <f t="shared" si="12"/>
        <v>0.16666666666666666</v>
      </c>
      <c r="AM11" s="76">
        <f t="shared" si="13"/>
        <v>0.75</v>
      </c>
      <c r="AN11" s="77">
        <f t="shared" si="3"/>
        <v>0.25</v>
      </c>
      <c r="AO11" s="77">
        <f t="shared" si="4"/>
        <v>0.5</v>
      </c>
      <c r="AP11" s="77">
        <f t="shared" si="5"/>
        <v>0.25</v>
      </c>
      <c r="AQ11" s="79">
        <f t="shared" si="6"/>
        <v>0.33333333333333331</v>
      </c>
      <c r="AR11" s="79">
        <f t="shared" si="6"/>
        <v>0.33333333333333331</v>
      </c>
      <c r="AS11" s="79">
        <f t="shared" si="6"/>
        <v>0</v>
      </c>
      <c r="AT11" s="80">
        <f t="shared" si="14"/>
        <v>0.66666666666666663</v>
      </c>
      <c r="AU11" s="80">
        <f t="shared" si="7"/>
        <v>0.33333333333333331</v>
      </c>
      <c r="AV11" s="80">
        <f t="shared" si="8"/>
        <v>0.33333333333333331</v>
      </c>
      <c r="AW11" s="76">
        <f t="shared" si="9"/>
        <v>0.33333333333333331</v>
      </c>
      <c r="AX11" s="80">
        <f t="shared" si="10"/>
        <v>0</v>
      </c>
      <c r="AY11" s="78">
        <f t="shared" si="15"/>
        <v>0.58333333333333337</v>
      </c>
      <c r="BD11" s="53"/>
    </row>
    <row r="12" spans="1:56" x14ac:dyDescent="0.2">
      <c r="A12" s="52" t="s">
        <v>320</v>
      </c>
      <c r="B12" s="49">
        <f t="shared" si="17"/>
        <v>0</v>
      </c>
      <c r="C12" s="49">
        <f t="shared" si="17"/>
        <v>0</v>
      </c>
      <c r="D12" s="49">
        <f t="shared" si="17"/>
        <v>0</v>
      </c>
      <c r="E12" s="49">
        <f t="shared" si="17"/>
        <v>0</v>
      </c>
      <c r="F12" s="49">
        <f t="shared" si="17"/>
        <v>0</v>
      </c>
      <c r="G12" s="49">
        <f t="shared" si="17"/>
        <v>0</v>
      </c>
      <c r="H12" s="49">
        <f t="shared" si="17"/>
        <v>0</v>
      </c>
      <c r="I12" s="49">
        <f t="shared" si="17"/>
        <v>0</v>
      </c>
      <c r="J12" s="49">
        <f t="shared" si="17"/>
        <v>4</v>
      </c>
      <c r="K12" s="49">
        <f t="shared" si="17"/>
        <v>0</v>
      </c>
      <c r="L12" s="49">
        <f t="shared" si="17"/>
        <v>5</v>
      </c>
      <c r="M12" s="49">
        <f t="shared" si="17"/>
        <v>0</v>
      </c>
      <c r="N12" s="49">
        <f t="shared" si="17"/>
        <v>0</v>
      </c>
      <c r="O12" s="49">
        <f t="shared" si="17"/>
        <v>0</v>
      </c>
      <c r="P12" s="49">
        <f t="shared" si="17"/>
        <v>0</v>
      </c>
      <c r="Q12" s="49">
        <f t="shared" si="17"/>
        <v>0</v>
      </c>
      <c r="R12" s="49">
        <f t="shared" si="17"/>
        <v>0</v>
      </c>
      <c r="S12" s="49">
        <f t="shared" si="17"/>
        <v>0</v>
      </c>
      <c r="T12" s="49">
        <f t="shared" si="17"/>
        <v>0</v>
      </c>
      <c r="U12" s="49">
        <f t="shared" si="17"/>
        <v>0</v>
      </c>
      <c r="V12" s="49">
        <f t="shared" si="17"/>
        <v>0</v>
      </c>
      <c r="W12" s="49">
        <f t="shared" si="17"/>
        <v>0</v>
      </c>
      <c r="X12" s="49">
        <f t="shared" si="17"/>
        <v>0</v>
      </c>
      <c r="Y12" s="74">
        <f t="shared" si="17"/>
        <v>0</v>
      </c>
      <c r="Z12" s="74">
        <f t="shared" si="17"/>
        <v>5</v>
      </c>
      <c r="AA12" s="74">
        <f t="shared" si="17"/>
        <v>9</v>
      </c>
      <c r="AB12" s="74">
        <f t="shared" si="17"/>
        <v>0</v>
      </c>
      <c r="AC12" s="75">
        <f t="shared" si="17"/>
        <v>0</v>
      </c>
      <c r="AD12" s="75">
        <f t="shared" si="17"/>
        <v>4</v>
      </c>
      <c r="AE12" s="75">
        <f t="shared" si="17"/>
        <v>0</v>
      </c>
      <c r="AF12" s="75">
        <f t="shared" si="17"/>
        <v>0</v>
      </c>
      <c r="AG12" s="75">
        <f t="shared" si="17"/>
        <v>0</v>
      </c>
      <c r="AH12" s="65"/>
      <c r="AI12" s="76">
        <f t="shared" si="1"/>
        <v>0</v>
      </c>
      <c r="AJ12" s="76">
        <f t="shared" si="11"/>
        <v>0</v>
      </c>
      <c r="AK12" s="76">
        <f t="shared" si="2"/>
        <v>0.44444444444444442</v>
      </c>
      <c r="AL12" s="76">
        <f t="shared" si="12"/>
        <v>0</v>
      </c>
      <c r="AM12" s="76">
        <f t="shared" si="13"/>
        <v>0.44444444444444442</v>
      </c>
      <c r="AN12" s="77">
        <f t="shared" si="3"/>
        <v>0.55555555555555558</v>
      </c>
      <c r="AO12" s="77">
        <f t="shared" si="4"/>
        <v>0.44444444444444442</v>
      </c>
      <c r="AP12" s="77">
        <f t="shared" si="5"/>
        <v>0</v>
      </c>
      <c r="AQ12" s="79" t="str">
        <f t="shared" si="6"/>
        <v>NA</v>
      </c>
      <c r="AR12" s="79" t="str">
        <f t="shared" si="6"/>
        <v>NA</v>
      </c>
      <c r="AS12" s="79" t="str">
        <f t="shared" si="6"/>
        <v>NA</v>
      </c>
      <c r="AT12" s="80" t="str">
        <f t="shared" si="14"/>
        <v>NA</v>
      </c>
      <c r="AU12" s="80" t="str">
        <f t="shared" si="7"/>
        <v>NA</v>
      </c>
      <c r="AV12" s="80" t="str">
        <f t="shared" si="8"/>
        <v>NA</v>
      </c>
      <c r="AW12" s="76" t="str">
        <f t="shared" si="9"/>
        <v>NA</v>
      </c>
      <c r="AX12" s="80">
        <f t="shared" si="10"/>
        <v>0</v>
      </c>
      <c r="AY12" s="78">
        <f t="shared" si="15"/>
        <v>0.44444444444444442</v>
      </c>
      <c r="BD12" s="53"/>
    </row>
    <row r="13" spans="1:56" hidden="1" x14ac:dyDescent="0.2">
      <c r="A13" s="52"/>
      <c r="B13" s="49">
        <f t="shared" si="17"/>
        <v>0</v>
      </c>
      <c r="C13" s="49">
        <f t="shared" si="17"/>
        <v>0</v>
      </c>
      <c r="D13" s="49">
        <f t="shared" si="17"/>
        <v>1</v>
      </c>
      <c r="E13" s="49">
        <f t="shared" si="17"/>
        <v>0</v>
      </c>
      <c r="F13" s="49">
        <f t="shared" si="17"/>
        <v>0</v>
      </c>
      <c r="G13" s="49">
        <f t="shared" si="17"/>
        <v>0</v>
      </c>
      <c r="H13" s="49">
        <f t="shared" si="17"/>
        <v>0</v>
      </c>
      <c r="I13" s="49">
        <f t="shared" si="17"/>
        <v>0</v>
      </c>
      <c r="J13" s="49">
        <f t="shared" si="17"/>
        <v>0</v>
      </c>
      <c r="K13" s="49">
        <f t="shared" si="17"/>
        <v>0</v>
      </c>
      <c r="L13" s="49">
        <f t="shared" si="17"/>
        <v>1</v>
      </c>
      <c r="M13" s="49">
        <f t="shared" si="17"/>
        <v>1</v>
      </c>
      <c r="N13" s="49">
        <f t="shared" si="17"/>
        <v>0</v>
      </c>
      <c r="O13" s="49">
        <f t="shared" si="17"/>
        <v>0</v>
      </c>
      <c r="P13" s="49">
        <f t="shared" si="17"/>
        <v>0</v>
      </c>
      <c r="Q13" s="49">
        <f t="shared" si="17"/>
        <v>0</v>
      </c>
      <c r="R13" s="49">
        <f t="shared" si="17"/>
        <v>0</v>
      </c>
      <c r="S13" s="49">
        <f t="shared" si="17"/>
        <v>0</v>
      </c>
      <c r="T13" s="49">
        <f t="shared" si="17"/>
        <v>0</v>
      </c>
      <c r="U13" s="49">
        <f t="shared" si="17"/>
        <v>0</v>
      </c>
      <c r="V13" s="49">
        <f t="shared" si="17"/>
        <v>0</v>
      </c>
      <c r="W13" s="49">
        <f t="shared" si="17"/>
        <v>0</v>
      </c>
      <c r="X13" s="49">
        <f t="shared" si="17"/>
        <v>0</v>
      </c>
      <c r="Y13" s="74">
        <f t="shared" si="17"/>
        <v>1</v>
      </c>
      <c r="Z13" s="74">
        <f t="shared" si="17"/>
        <v>2</v>
      </c>
      <c r="AA13" s="74">
        <f t="shared" si="17"/>
        <v>2</v>
      </c>
      <c r="AB13" s="74">
        <f t="shared" si="17"/>
        <v>1</v>
      </c>
      <c r="AC13" s="75">
        <f t="shared" si="17"/>
        <v>3</v>
      </c>
      <c r="AD13" s="75">
        <f t="shared" si="17"/>
        <v>1</v>
      </c>
      <c r="AE13" s="75">
        <f t="shared" si="17"/>
        <v>1</v>
      </c>
      <c r="AF13" s="75">
        <f t="shared" si="17"/>
        <v>0</v>
      </c>
      <c r="AG13" s="75">
        <f t="shared" si="17"/>
        <v>0</v>
      </c>
      <c r="AH13" s="65"/>
      <c r="AI13" s="76">
        <f t="shared" si="1"/>
        <v>0.5</v>
      </c>
      <c r="AJ13" s="76">
        <f>IFERROR((Y13+F13)/Z13, "NA")</f>
        <v>0.5</v>
      </c>
      <c r="AK13" s="76">
        <f t="shared" si="2"/>
        <v>0.5</v>
      </c>
      <c r="AL13" s="76">
        <f t="shared" si="12"/>
        <v>1.5</v>
      </c>
      <c r="AM13" s="76">
        <f t="shared" si="13"/>
        <v>2</v>
      </c>
      <c r="AN13" s="77">
        <f t="shared" si="3"/>
        <v>0.5</v>
      </c>
      <c r="AO13" s="77">
        <f t="shared" si="4"/>
        <v>0</v>
      </c>
      <c r="AP13" s="77">
        <f t="shared" si="5"/>
        <v>0.5</v>
      </c>
      <c r="AQ13" s="79">
        <f t="shared" si="6"/>
        <v>1</v>
      </c>
      <c r="AR13" s="79">
        <f t="shared" si="6"/>
        <v>0</v>
      </c>
      <c r="AS13" s="79">
        <f t="shared" si="6"/>
        <v>0</v>
      </c>
      <c r="AT13" s="80">
        <f t="shared" si="14"/>
        <v>0</v>
      </c>
      <c r="AU13" s="80">
        <f t="shared" si="7"/>
        <v>0</v>
      </c>
      <c r="AV13" s="80">
        <f t="shared" si="8"/>
        <v>1</v>
      </c>
      <c r="AW13" s="76">
        <f t="shared" si="9"/>
        <v>1</v>
      </c>
      <c r="AX13" s="80">
        <f t="shared" si="10"/>
        <v>1</v>
      </c>
      <c r="AY13" s="78">
        <f t="shared" si="15"/>
        <v>0.5</v>
      </c>
      <c r="BD13" s="53"/>
    </row>
    <row r="14" spans="1:56" hidden="1" x14ac:dyDescent="0.2">
      <c r="A14" s="52"/>
      <c r="B14" s="49">
        <f t="shared" si="17"/>
        <v>0</v>
      </c>
      <c r="C14" s="49">
        <f t="shared" si="17"/>
        <v>0</v>
      </c>
      <c r="D14" s="49">
        <f t="shared" si="17"/>
        <v>0</v>
      </c>
      <c r="E14" s="49">
        <f t="shared" si="17"/>
        <v>0</v>
      </c>
      <c r="F14" s="49">
        <f t="shared" si="17"/>
        <v>0</v>
      </c>
      <c r="G14" s="49">
        <f t="shared" si="17"/>
        <v>0</v>
      </c>
      <c r="H14" s="49">
        <f t="shared" si="17"/>
        <v>0</v>
      </c>
      <c r="I14" s="49">
        <f t="shared" si="17"/>
        <v>0</v>
      </c>
      <c r="J14" s="49">
        <f t="shared" si="17"/>
        <v>0</v>
      </c>
      <c r="K14" s="49">
        <f t="shared" si="17"/>
        <v>0</v>
      </c>
      <c r="L14" s="49">
        <f t="shared" si="17"/>
        <v>0</v>
      </c>
      <c r="M14" s="49">
        <f t="shared" si="17"/>
        <v>0</v>
      </c>
      <c r="N14" s="49">
        <f t="shared" si="17"/>
        <v>0</v>
      </c>
      <c r="O14" s="49">
        <f t="shared" si="17"/>
        <v>0</v>
      </c>
      <c r="P14" s="49">
        <f t="shared" si="17"/>
        <v>0</v>
      </c>
      <c r="Q14" s="49">
        <f t="shared" si="17"/>
        <v>0</v>
      </c>
      <c r="R14" s="49">
        <f t="shared" si="17"/>
        <v>0</v>
      </c>
      <c r="S14" s="49">
        <f t="shared" si="17"/>
        <v>0</v>
      </c>
      <c r="T14" s="49">
        <f t="shared" si="17"/>
        <v>0</v>
      </c>
      <c r="U14" s="49">
        <f t="shared" si="17"/>
        <v>0</v>
      </c>
      <c r="V14" s="49">
        <f t="shared" si="17"/>
        <v>0</v>
      </c>
      <c r="W14" s="49">
        <f t="shared" si="17"/>
        <v>0</v>
      </c>
      <c r="X14" s="49">
        <f t="shared" si="17"/>
        <v>0</v>
      </c>
      <c r="Y14" s="74">
        <f t="shared" si="17"/>
        <v>0</v>
      </c>
      <c r="Z14" s="74">
        <f t="shared" si="17"/>
        <v>0</v>
      </c>
      <c r="AA14" s="74">
        <f t="shared" si="17"/>
        <v>0</v>
      </c>
      <c r="AB14" s="74">
        <f t="shared" si="17"/>
        <v>0</v>
      </c>
      <c r="AC14" s="75">
        <f t="shared" si="17"/>
        <v>0</v>
      </c>
      <c r="AD14" s="75">
        <f t="shared" si="17"/>
        <v>0</v>
      </c>
      <c r="AE14" s="75">
        <f t="shared" si="17"/>
        <v>0</v>
      </c>
      <c r="AF14" s="75">
        <f t="shared" si="17"/>
        <v>0</v>
      </c>
      <c r="AG14" s="75">
        <f t="shared" si="17"/>
        <v>0</v>
      </c>
      <c r="AH14" s="65"/>
      <c r="AI14" s="76" t="str">
        <f t="shared" si="1"/>
        <v>NA</v>
      </c>
      <c r="AJ14" s="76" t="str">
        <f>IFERROR((Y14+F14)/Z14, "NA")</f>
        <v>NA</v>
      </c>
      <c r="AK14" s="76" t="str">
        <f t="shared" si="2"/>
        <v>NA</v>
      </c>
      <c r="AL14" s="76" t="str">
        <f t="shared" si="12"/>
        <v>NA</v>
      </c>
      <c r="AM14" s="76" t="str">
        <f t="shared" si="13"/>
        <v>NA</v>
      </c>
      <c r="AN14" s="77" t="str">
        <f t="shared" si="3"/>
        <v>NA</v>
      </c>
      <c r="AO14" s="77" t="str">
        <f t="shared" si="4"/>
        <v>NA</v>
      </c>
      <c r="AP14" s="77" t="str">
        <f t="shared" si="5"/>
        <v>NA</v>
      </c>
      <c r="AQ14" s="79" t="str">
        <f t="shared" si="6"/>
        <v>NA</v>
      </c>
      <c r="AR14" s="79" t="str">
        <f t="shared" si="6"/>
        <v>NA</v>
      </c>
      <c r="AS14" s="79" t="str">
        <f t="shared" si="6"/>
        <v>NA</v>
      </c>
      <c r="AT14" s="80" t="str">
        <f t="shared" si="14"/>
        <v>NA</v>
      </c>
      <c r="AU14" s="80" t="str">
        <f t="shared" si="7"/>
        <v>NA</v>
      </c>
      <c r="AV14" s="80" t="str">
        <f t="shared" si="8"/>
        <v>NA</v>
      </c>
      <c r="AW14" s="76" t="str">
        <f t="shared" si="9"/>
        <v>NA</v>
      </c>
      <c r="AX14" s="80" t="str">
        <f t="shared" si="10"/>
        <v>NA</v>
      </c>
      <c r="AY14" s="78" t="str">
        <f t="shared" si="15"/>
        <v>NA</v>
      </c>
      <c r="BD14" s="53"/>
    </row>
    <row r="15" spans="1:56" s="47" customFormat="1" x14ac:dyDescent="0.2">
      <c r="A15" s="54" t="s">
        <v>32</v>
      </c>
      <c r="B15" s="58">
        <f>SUM(B3:B14)</f>
        <v>25</v>
      </c>
      <c r="C15" s="58">
        <f t="shared" ref="C15:AG15" si="18">SUM(C3:C14)</f>
        <v>8</v>
      </c>
      <c r="D15" s="58">
        <f t="shared" si="18"/>
        <v>9</v>
      </c>
      <c r="E15" s="58">
        <f t="shared" si="18"/>
        <v>0</v>
      </c>
      <c r="F15" s="58">
        <f t="shared" si="18"/>
        <v>6</v>
      </c>
      <c r="G15" s="58">
        <f t="shared" si="18"/>
        <v>0</v>
      </c>
      <c r="H15" s="58">
        <f t="shared" si="18"/>
        <v>0</v>
      </c>
      <c r="I15" s="58">
        <f t="shared" si="18"/>
        <v>0</v>
      </c>
      <c r="J15" s="58">
        <f t="shared" si="18"/>
        <v>25</v>
      </c>
      <c r="K15" s="58">
        <f t="shared" si="18"/>
        <v>4</v>
      </c>
      <c r="L15" s="58">
        <f t="shared" si="18"/>
        <v>20</v>
      </c>
      <c r="M15" s="58">
        <f t="shared" si="18"/>
        <v>12</v>
      </c>
      <c r="N15" s="81">
        <f t="shared" si="18"/>
        <v>4</v>
      </c>
      <c r="O15" s="58">
        <f t="shared" si="18"/>
        <v>15</v>
      </c>
      <c r="P15" s="58">
        <f t="shared" si="18"/>
        <v>14</v>
      </c>
      <c r="Q15" s="58">
        <f t="shared" si="18"/>
        <v>12</v>
      </c>
      <c r="R15" s="58">
        <f t="shared" si="18"/>
        <v>0</v>
      </c>
      <c r="S15" s="58">
        <f t="shared" si="18"/>
        <v>8</v>
      </c>
      <c r="T15" s="58">
        <f t="shared" si="18"/>
        <v>1</v>
      </c>
      <c r="U15" s="58">
        <f t="shared" si="18"/>
        <v>2</v>
      </c>
      <c r="V15" s="58">
        <f t="shared" si="18"/>
        <v>2</v>
      </c>
      <c r="W15" s="58">
        <f t="shared" si="18"/>
        <v>2</v>
      </c>
      <c r="X15" s="58">
        <f t="shared" si="18"/>
        <v>3</v>
      </c>
      <c r="Y15" s="58">
        <f t="shared" si="18"/>
        <v>42</v>
      </c>
      <c r="Z15" s="58">
        <f t="shared" si="18"/>
        <v>89</v>
      </c>
      <c r="AA15" s="58">
        <f t="shared" si="18"/>
        <v>118</v>
      </c>
      <c r="AB15" s="58">
        <f>SUM(AB3:AB14)</f>
        <v>69</v>
      </c>
      <c r="AC15" s="58">
        <f>SUM(AC3:AC14)</f>
        <v>68</v>
      </c>
      <c r="AD15" s="58">
        <f>SUM(AD3:AD14)</f>
        <v>71</v>
      </c>
      <c r="AE15" s="58">
        <f t="shared" si="18"/>
        <v>28</v>
      </c>
      <c r="AF15" s="58">
        <f t="shared" si="18"/>
        <v>25</v>
      </c>
      <c r="AG15" s="58">
        <f t="shared" si="18"/>
        <v>15</v>
      </c>
      <c r="AH15" s="68"/>
      <c r="AI15" s="69">
        <f t="shared" si="1"/>
        <v>0.47191011235955055</v>
      </c>
      <c r="AJ15" s="69">
        <f>(Y15+F15)/Z15</f>
        <v>0.5393258426966292</v>
      </c>
      <c r="AK15" s="69">
        <f t="shared" si="2"/>
        <v>0.60169491525423724</v>
      </c>
      <c r="AL15" s="69">
        <f>AC15/Z15</f>
        <v>0.7640449438202247</v>
      </c>
      <c r="AM15" s="69">
        <f t="shared" ref="AM15" si="19">AK15+AL15</f>
        <v>1.3657398590744618</v>
      </c>
      <c r="AN15" s="68">
        <f t="shared" si="3"/>
        <v>0.16949152542372881</v>
      </c>
      <c r="AO15" s="68">
        <f t="shared" si="4"/>
        <v>0.24576271186440679</v>
      </c>
      <c r="AP15" s="68">
        <f t="shared" si="5"/>
        <v>0.5847457627118644</v>
      </c>
      <c r="AQ15" s="68">
        <f>AE15/$AB15</f>
        <v>0.40579710144927539</v>
      </c>
      <c r="AR15" s="68">
        <f>AF15/$AB15</f>
        <v>0.36231884057971014</v>
      </c>
      <c r="AS15" s="68">
        <f>AG15/$AB15</f>
        <v>0.21739130434782608</v>
      </c>
      <c r="AT15" s="69">
        <f>IFERROR((H15+Q15+R15+S15+T15)/AB15,"NA")</f>
        <v>0.30434782608695654</v>
      </c>
      <c r="AU15" s="69">
        <f t="shared" si="7"/>
        <v>0.2318840579710145</v>
      </c>
      <c r="AV15" s="69">
        <f t="shared" si="8"/>
        <v>0.69565217391304346</v>
      </c>
      <c r="AW15" s="69">
        <f t="shared" si="9"/>
        <v>0.60869565217391308</v>
      </c>
      <c r="AX15" s="69">
        <f t="shared" si="10"/>
        <v>0.29213483146067415</v>
      </c>
      <c r="AY15" s="70">
        <f t="shared" ref="AY15" si="20">(AD15+F15+G15)/AA15</f>
        <v>0.65254237288135597</v>
      </c>
      <c r="BA15" s="48"/>
      <c r="BB15" s="49"/>
      <c r="BC15" s="49"/>
      <c r="BD15" s="53"/>
    </row>
    <row r="16" spans="1:56" x14ac:dyDescent="0.2">
      <c r="J16" s="49">
        <f>J15/$Y$17</f>
        <v>2.7777777777777777</v>
      </c>
      <c r="L16" s="49">
        <f>L15/$Y$17</f>
        <v>2.2222222222222223</v>
      </c>
      <c r="V16" s="90"/>
      <c r="W16" s="90" t="s">
        <v>331</v>
      </c>
      <c r="Y16" s="49">
        <f>Y15/$Y$17</f>
        <v>4.666666666666667</v>
      </c>
      <c r="Z16" s="49">
        <f t="shared" ref="Z16:AD16" si="21">Z15/$Y$17</f>
        <v>9.8888888888888893</v>
      </c>
      <c r="AA16" s="49">
        <f t="shared" si="21"/>
        <v>13.111111111111111</v>
      </c>
      <c r="AB16" s="49">
        <f t="shared" si="21"/>
        <v>7.666666666666667</v>
      </c>
      <c r="AD16" s="49">
        <f t="shared" si="21"/>
        <v>7.8888888888888893</v>
      </c>
      <c r="BD16" s="53"/>
    </row>
    <row r="17" spans="1:56" x14ac:dyDescent="0.2">
      <c r="W17" s="49" t="s">
        <v>396</v>
      </c>
      <c r="Y17" s="49">
        <v>9</v>
      </c>
      <c r="BD17" s="53"/>
    </row>
    <row r="18" spans="1:56" hidden="1" x14ac:dyDescent="0.2">
      <c r="A18" s="47" t="s">
        <v>321</v>
      </c>
      <c r="BA18" s="47"/>
      <c r="BB18" s="51"/>
      <c r="BC18" s="51"/>
      <c r="BD18" s="55"/>
    </row>
    <row r="19" spans="1:56" hidden="1" x14ac:dyDescent="0.2">
      <c r="A19" s="56"/>
      <c r="B19" s="59" t="s">
        <v>5</v>
      </c>
      <c r="C19" s="59" t="s">
        <v>6</v>
      </c>
      <c r="D19" s="59" t="s">
        <v>7</v>
      </c>
      <c r="E19" s="59" t="s">
        <v>8</v>
      </c>
      <c r="F19" s="59" t="s">
        <v>18</v>
      </c>
      <c r="G19" s="59" t="s">
        <v>19</v>
      </c>
      <c r="H19" s="59" t="s">
        <v>9</v>
      </c>
      <c r="I19" s="59" t="s">
        <v>169</v>
      </c>
      <c r="J19" s="59" t="s">
        <v>10</v>
      </c>
      <c r="K19" s="59" t="s">
        <v>11</v>
      </c>
      <c r="L19" s="59" t="s">
        <v>12</v>
      </c>
      <c r="M19" s="59" t="s">
        <v>20</v>
      </c>
      <c r="N19" s="59" t="s">
        <v>197</v>
      </c>
      <c r="O19" s="59" t="s">
        <v>21</v>
      </c>
      <c r="P19" s="59" t="s">
        <v>74</v>
      </c>
      <c r="Q19" s="59" t="s">
        <v>22</v>
      </c>
      <c r="R19" s="59" t="s">
        <v>23</v>
      </c>
      <c r="S19" s="59" t="s">
        <v>168</v>
      </c>
      <c r="T19" s="59" t="s">
        <v>75</v>
      </c>
      <c r="U19" s="59" t="s">
        <v>27</v>
      </c>
      <c r="V19" s="59" t="s">
        <v>172</v>
      </c>
      <c r="W19" s="59" t="s">
        <v>28</v>
      </c>
      <c r="X19" s="59" t="s">
        <v>170</v>
      </c>
      <c r="Y19" s="59" t="s">
        <v>29</v>
      </c>
      <c r="Z19" s="59" t="s">
        <v>4</v>
      </c>
      <c r="AA19" s="59" t="s">
        <v>13</v>
      </c>
      <c r="AB19" s="59" t="s">
        <v>26</v>
      </c>
      <c r="AC19" s="59" t="s">
        <v>30</v>
      </c>
      <c r="AD19" s="59" t="s">
        <v>173</v>
      </c>
      <c r="AE19" s="59" t="s">
        <v>24</v>
      </c>
      <c r="AF19" s="59" t="s">
        <v>25</v>
      </c>
      <c r="AG19" s="59" t="s">
        <v>76</v>
      </c>
      <c r="AH19" s="62"/>
      <c r="AI19" s="71" t="s">
        <v>14</v>
      </c>
      <c r="AJ19" s="71"/>
      <c r="AK19" s="71" t="s">
        <v>15</v>
      </c>
      <c r="AL19" s="71" t="s">
        <v>16</v>
      </c>
      <c r="AM19" s="71" t="s">
        <v>17</v>
      </c>
      <c r="AN19" s="71" t="s">
        <v>44</v>
      </c>
      <c r="AO19" s="71" t="s">
        <v>43</v>
      </c>
      <c r="AP19" s="71" t="s">
        <v>40</v>
      </c>
      <c r="AQ19" s="62" t="s">
        <v>139</v>
      </c>
      <c r="AR19" s="62" t="s">
        <v>140</v>
      </c>
      <c r="AS19" s="62" t="s">
        <v>141</v>
      </c>
      <c r="AT19" s="71" t="s">
        <v>55</v>
      </c>
      <c r="AU19" s="71" t="s">
        <v>48</v>
      </c>
      <c r="AV19" s="71" t="s">
        <v>51</v>
      </c>
      <c r="AW19" s="71" t="s">
        <v>49</v>
      </c>
      <c r="AX19" s="63" t="s">
        <v>50</v>
      </c>
      <c r="AY19" s="64" t="s">
        <v>60</v>
      </c>
    </row>
    <row r="20" spans="1:56" hidden="1" x14ac:dyDescent="0.2">
      <c r="A20" s="52" t="s">
        <v>318</v>
      </c>
      <c r="Y20" s="49">
        <f>B20+C20+D20+E20</f>
        <v>0</v>
      </c>
      <c r="Z20" s="49">
        <f t="shared" ref="Z20:Z31" si="22">B20+C20+D20+E20+F20+L20+Q20+R20+T20+S20</f>
        <v>0</v>
      </c>
      <c r="AA20" s="49">
        <f t="shared" ref="AA20:AA31" si="23">B20+C20+D20+E20+F20+G20+H20+J20+K20+L20+Q20+R20+T20+S20+I20</f>
        <v>0</v>
      </c>
      <c r="AB20" s="49">
        <f t="shared" ref="AB20:AB31" si="24">Y20+H20+F20+Q20+R20+T20+S20+I20</f>
        <v>0</v>
      </c>
      <c r="AC20" s="49">
        <f t="shared" ref="AC20:AC31" si="25">B20+2*C20+3*D20+4*E20</f>
        <v>0</v>
      </c>
      <c r="AD20" s="49">
        <f t="shared" ref="AD20:AD31" si="26">Y20+J20+K20</f>
        <v>0</v>
      </c>
      <c r="AE20" s="49">
        <f t="shared" ref="AE20:AE31" si="27">M20+Q20+U20+V20</f>
        <v>0</v>
      </c>
      <c r="AF20" s="49">
        <f t="shared" ref="AF20:AF31" si="28">O20+R20+W20+S20+I20</f>
        <v>0</v>
      </c>
      <c r="AG20" s="49">
        <f>T20+P20</f>
        <v>0</v>
      </c>
      <c r="AH20" s="65"/>
      <c r="AI20" s="66" t="str">
        <f t="shared" ref="AI20:AI32" si="29">IF(Z20=0,"NA",Y20/Z20)</f>
        <v>NA</v>
      </c>
      <c r="AJ20" s="66"/>
      <c r="AK20" s="66" t="str">
        <f t="shared" ref="AK20:AK32" si="30">IF(AA20=0,"NA",(Y20+J20+K20)/AA20)</f>
        <v>NA</v>
      </c>
      <c r="AL20" s="66" t="str">
        <f t="shared" ref="AL20:AL32" si="31">IFERROR(AC20/Z20,"NA")</f>
        <v>NA</v>
      </c>
      <c r="AM20" s="66" t="str">
        <f>IFERROR(AK20+AL20,"NA")</f>
        <v>NA</v>
      </c>
      <c r="AN20" s="65" t="str">
        <f>IFERROR((L20+G20)/AA20,"NA")</f>
        <v>NA</v>
      </c>
      <c r="AO20" s="65" t="str">
        <f t="shared" ref="AO20:AO32" si="32">IFERROR((J20+K20)/AA20,"NA")</f>
        <v>NA</v>
      </c>
      <c r="AP20" s="65" t="str">
        <f t="shared" ref="AP20:AP32" si="33">IFERROR(AB20/AA20,"NA")</f>
        <v>NA</v>
      </c>
      <c r="AQ20" s="65" t="str">
        <f t="shared" ref="AQ20:AS31" si="34">IFERROR(AE20/$AB20, "NA")</f>
        <v>NA</v>
      </c>
      <c r="AR20" s="65" t="str">
        <f t="shared" si="34"/>
        <v>NA</v>
      </c>
      <c r="AS20" s="65" t="str">
        <f t="shared" si="34"/>
        <v>NA</v>
      </c>
      <c r="AT20" s="66" t="str">
        <f t="shared" ref="AT20:AT32" si="35">IFERROR((H20+Q20+R20)/AB20,"NA")</f>
        <v>NA</v>
      </c>
      <c r="AU20" s="66" t="str">
        <f t="shared" ref="AU20:AU32" si="36">IFERROR((H20+Q20+R20+U20+W20)/AB20,"NA")</f>
        <v>NA</v>
      </c>
      <c r="AV20" s="66" t="str">
        <f t="shared" ref="AV20:AV32" si="37">IFERROR((F20+Y20)/AB20,"NA")</f>
        <v>NA</v>
      </c>
      <c r="AW20" s="66" t="str">
        <f t="shared" ref="AW20:AW32" si="38">IFERROR(Y20/AB20,"NA")</f>
        <v>NA</v>
      </c>
      <c r="AX20" s="66" t="str">
        <f>IFERROR(AL20-AI20,"NA")</f>
        <v>NA</v>
      </c>
      <c r="AY20" s="67" t="str">
        <f t="shared" ref="AY20:AY31" si="39">IFERROR((AD20+F20+G20)/AA20, "NA")</f>
        <v>NA</v>
      </c>
      <c r="BA20" s="48" t="s">
        <v>332</v>
      </c>
      <c r="BB20" s="49">
        <v>3</v>
      </c>
    </row>
    <row r="21" spans="1:56" hidden="1" x14ac:dyDescent="0.2">
      <c r="A21" s="52" t="s">
        <v>188</v>
      </c>
      <c r="Y21" s="49">
        <f t="shared" ref="Y21:Y31" si="40">B21+C21+D21+E21</f>
        <v>0</v>
      </c>
      <c r="Z21" s="49">
        <f t="shared" si="22"/>
        <v>0</v>
      </c>
      <c r="AA21" s="49">
        <f t="shared" si="23"/>
        <v>0</v>
      </c>
      <c r="AB21" s="49">
        <f t="shared" si="24"/>
        <v>0</v>
      </c>
      <c r="AC21" s="49">
        <f t="shared" si="25"/>
        <v>0</v>
      </c>
      <c r="AD21" s="49">
        <f t="shared" si="26"/>
        <v>0</v>
      </c>
      <c r="AE21" s="49">
        <f t="shared" si="27"/>
        <v>0</v>
      </c>
      <c r="AF21" s="49">
        <f t="shared" si="28"/>
        <v>0</v>
      </c>
      <c r="AG21" s="49">
        <f t="shared" ref="AG21:AG31" si="41">T21+P21</f>
        <v>0</v>
      </c>
      <c r="AH21" s="65"/>
      <c r="AI21" s="66" t="str">
        <f t="shared" si="29"/>
        <v>NA</v>
      </c>
      <c r="AJ21" s="66"/>
      <c r="AK21" s="66" t="str">
        <f t="shared" si="30"/>
        <v>NA</v>
      </c>
      <c r="AL21" s="66" t="str">
        <f t="shared" si="31"/>
        <v>NA</v>
      </c>
      <c r="AM21" s="66" t="str">
        <f>IFERROR(AK21+AL21,"NA")</f>
        <v>NA</v>
      </c>
      <c r="AN21" s="65" t="str">
        <f t="shared" ref="AN21:AN30" si="42">IFERROR((L21+G21)/AA21,"NA")</f>
        <v>NA</v>
      </c>
      <c r="AO21" s="65" t="str">
        <f t="shared" si="32"/>
        <v>NA</v>
      </c>
      <c r="AP21" s="65" t="str">
        <f t="shared" si="33"/>
        <v>NA</v>
      </c>
      <c r="AQ21" s="65" t="str">
        <f t="shared" si="34"/>
        <v>NA</v>
      </c>
      <c r="AR21" s="65" t="str">
        <f t="shared" si="34"/>
        <v>NA</v>
      </c>
      <c r="AS21" s="65" t="str">
        <f t="shared" si="34"/>
        <v>NA</v>
      </c>
      <c r="AT21" s="66" t="str">
        <f t="shared" si="35"/>
        <v>NA</v>
      </c>
      <c r="AU21" s="66" t="str">
        <f t="shared" si="36"/>
        <v>NA</v>
      </c>
      <c r="AV21" s="66" t="str">
        <f t="shared" si="37"/>
        <v>NA</v>
      </c>
      <c r="AW21" s="66" t="str">
        <f t="shared" si="38"/>
        <v>NA</v>
      </c>
      <c r="AX21" s="66" t="str">
        <f>IFERROR(AL21-AI21,"NA")</f>
        <v>NA</v>
      </c>
      <c r="AY21" s="67" t="str">
        <f t="shared" si="39"/>
        <v>NA</v>
      </c>
      <c r="BA21" s="48" t="s">
        <v>333</v>
      </c>
      <c r="BB21" s="49">
        <v>6</v>
      </c>
    </row>
    <row r="22" spans="1:56" hidden="1" x14ac:dyDescent="0.2">
      <c r="A22" s="52" t="s">
        <v>189</v>
      </c>
      <c r="Y22" s="49">
        <f t="shared" si="40"/>
        <v>0</v>
      </c>
      <c r="Z22" s="49">
        <f t="shared" si="22"/>
        <v>0</v>
      </c>
      <c r="AA22" s="49">
        <f t="shared" si="23"/>
        <v>0</v>
      </c>
      <c r="AB22" s="49">
        <f t="shared" si="24"/>
        <v>0</v>
      </c>
      <c r="AC22" s="49">
        <f t="shared" si="25"/>
        <v>0</v>
      </c>
      <c r="AD22" s="49">
        <f t="shared" si="26"/>
        <v>0</v>
      </c>
      <c r="AE22" s="49">
        <f t="shared" si="27"/>
        <v>0</v>
      </c>
      <c r="AF22" s="49">
        <f t="shared" si="28"/>
        <v>0</v>
      </c>
      <c r="AG22" s="49">
        <f t="shared" si="41"/>
        <v>0</v>
      </c>
      <c r="AH22" s="65"/>
      <c r="AI22" s="66" t="str">
        <f t="shared" si="29"/>
        <v>NA</v>
      </c>
      <c r="AJ22" s="66"/>
      <c r="AK22" s="66" t="str">
        <f t="shared" si="30"/>
        <v>NA</v>
      </c>
      <c r="AL22" s="66" t="str">
        <f t="shared" si="31"/>
        <v>NA</v>
      </c>
      <c r="AM22" s="66" t="str">
        <f>IFERROR(AK22+AL22,"NA")</f>
        <v>NA</v>
      </c>
      <c r="AN22" s="65" t="str">
        <f t="shared" si="42"/>
        <v>NA</v>
      </c>
      <c r="AO22" s="65" t="str">
        <f t="shared" si="32"/>
        <v>NA</v>
      </c>
      <c r="AP22" s="65" t="str">
        <f t="shared" si="33"/>
        <v>NA</v>
      </c>
      <c r="AQ22" s="65" t="str">
        <f t="shared" si="34"/>
        <v>NA</v>
      </c>
      <c r="AR22" s="65" t="str">
        <f t="shared" si="34"/>
        <v>NA</v>
      </c>
      <c r="AS22" s="65" t="str">
        <f t="shared" si="34"/>
        <v>NA</v>
      </c>
      <c r="AT22" s="66" t="str">
        <f t="shared" si="35"/>
        <v>NA</v>
      </c>
      <c r="AU22" s="66" t="str">
        <f t="shared" si="36"/>
        <v>NA</v>
      </c>
      <c r="AV22" s="66" t="str">
        <f t="shared" si="37"/>
        <v>NA</v>
      </c>
      <c r="AW22" s="66" t="str">
        <f t="shared" si="38"/>
        <v>NA</v>
      </c>
      <c r="AX22" s="66" t="str">
        <f>IFERROR(AL22-AI22,"NA")</f>
        <v>NA</v>
      </c>
      <c r="AY22" s="67" t="str">
        <f t="shared" si="39"/>
        <v>NA</v>
      </c>
    </row>
    <row r="23" spans="1:56" hidden="1" x14ac:dyDescent="0.2">
      <c r="A23" s="52" t="s">
        <v>187</v>
      </c>
      <c r="Y23" s="49">
        <f t="shared" si="40"/>
        <v>0</v>
      </c>
      <c r="Z23" s="49">
        <f t="shared" si="22"/>
        <v>0</v>
      </c>
      <c r="AA23" s="49">
        <f t="shared" si="23"/>
        <v>0</v>
      </c>
      <c r="AB23" s="49">
        <f t="shared" si="24"/>
        <v>0</v>
      </c>
      <c r="AC23" s="49">
        <f t="shared" si="25"/>
        <v>0</v>
      </c>
      <c r="AD23" s="49">
        <f t="shared" si="26"/>
        <v>0</v>
      </c>
      <c r="AE23" s="49">
        <f t="shared" si="27"/>
        <v>0</v>
      </c>
      <c r="AF23" s="49">
        <f t="shared" si="28"/>
        <v>0</v>
      </c>
      <c r="AG23" s="49">
        <f t="shared" si="41"/>
        <v>0</v>
      </c>
      <c r="AH23" s="65"/>
      <c r="AI23" s="66" t="str">
        <f t="shared" si="29"/>
        <v>NA</v>
      </c>
      <c r="AJ23" s="66"/>
      <c r="AK23" s="66" t="str">
        <f t="shared" si="30"/>
        <v>NA</v>
      </c>
      <c r="AL23" s="66" t="str">
        <f t="shared" si="31"/>
        <v>NA</v>
      </c>
      <c r="AM23" s="66" t="str">
        <f t="shared" ref="AM23:AM30" si="43">IFERROR(AK23+AL23,"NA")</f>
        <v>NA</v>
      </c>
      <c r="AN23" s="65" t="str">
        <f t="shared" si="42"/>
        <v>NA</v>
      </c>
      <c r="AO23" s="65" t="str">
        <f t="shared" si="32"/>
        <v>NA</v>
      </c>
      <c r="AP23" s="65" t="str">
        <f t="shared" si="33"/>
        <v>NA</v>
      </c>
      <c r="AQ23" s="65" t="str">
        <f t="shared" si="34"/>
        <v>NA</v>
      </c>
      <c r="AR23" s="65" t="str">
        <f t="shared" si="34"/>
        <v>NA</v>
      </c>
      <c r="AS23" s="65" t="str">
        <f t="shared" si="34"/>
        <v>NA</v>
      </c>
      <c r="AT23" s="66" t="str">
        <f t="shared" si="35"/>
        <v>NA</v>
      </c>
      <c r="AU23" s="66" t="str">
        <f t="shared" si="36"/>
        <v>NA</v>
      </c>
      <c r="AV23" s="66" t="str">
        <f t="shared" si="37"/>
        <v>NA</v>
      </c>
      <c r="AW23" s="66" t="str">
        <f t="shared" si="38"/>
        <v>NA</v>
      </c>
      <c r="AX23" s="66" t="str">
        <f t="shared" ref="AX23:AX30" si="44">IFERROR(AL23-AI23,"NA")</f>
        <v>NA</v>
      </c>
      <c r="AY23" s="67" t="str">
        <f t="shared" si="39"/>
        <v>NA</v>
      </c>
    </row>
    <row r="24" spans="1:56" hidden="1" x14ac:dyDescent="0.2">
      <c r="A24" s="52" t="s">
        <v>192</v>
      </c>
      <c r="Y24" s="49">
        <f t="shared" si="40"/>
        <v>0</v>
      </c>
      <c r="Z24" s="49">
        <f t="shared" si="22"/>
        <v>0</v>
      </c>
      <c r="AA24" s="49">
        <f t="shared" si="23"/>
        <v>0</v>
      </c>
      <c r="AB24" s="49">
        <f t="shared" si="24"/>
        <v>0</v>
      </c>
      <c r="AC24" s="49">
        <f t="shared" si="25"/>
        <v>0</v>
      </c>
      <c r="AD24" s="49">
        <f t="shared" si="26"/>
        <v>0</v>
      </c>
      <c r="AE24" s="49">
        <f t="shared" si="27"/>
        <v>0</v>
      </c>
      <c r="AF24" s="49">
        <f t="shared" si="28"/>
        <v>0</v>
      </c>
      <c r="AG24" s="49">
        <f t="shared" si="41"/>
        <v>0</v>
      </c>
      <c r="AH24" s="65"/>
      <c r="AI24" s="66" t="str">
        <f t="shared" si="29"/>
        <v>NA</v>
      </c>
      <c r="AJ24" s="66"/>
      <c r="AK24" s="66" t="str">
        <f t="shared" si="30"/>
        <v>NA</v>
      </c>
      <c r="AL24" s="66" t="str">
        <f t="shared" si="31"/>
        <v>NA</v>
      </c>
      <c r="AM24" s="66" t="str">
        <f t="shared" si="43"/>
        <v>NA</v>
      </c>
      <c r="AN24" s="65" t="str">
        <f t="shared" si="42"/>
        <v>NA</v>
      </c>
      <c r="AO24" s="65" t="str">
        <f t="shared" si="32"/>
        <v>NA</v>
      </c>
      <c r="AP24" s="65" t="str">
        <f t="shared" si="33"/>
        <v>NA</v>
      </c>
      <c r="AQ24" s="65" t="str">
        <f t="shared" si="34"/>
        <v>NA</v>
      </c>
      <c r="AR24" s="65" t="str">
        <f t="shared" si="34"/>
        <v>NA</v>
      </c>
      <c r="AS24" s="65" t="str">
        <f t="shared" si="34"/>
        <v>NA</v>
      </c>
      <c r="AT24" s="66" t="str">
        <f t="shared" si="35"/>
        <v>NA</v>
      </c>
      <c r="AU24" s="66" t="str">
        <f t="shared" si="36"/>
        <v>NA</v>
      </c>
      <c r="AV24" s="66" t="str">
        <f t="shared" si="37"/>
        <v>NA</v>
      </c>
      <c r="AW24" s="66" t="str">
        <f t="shared" si="38"/>
        <v>NA</v>
      </c>
      <c r="AX24" s="66" t="str">
        <f t="shared" si="44"/>
        <v>NA</v>
      </c>
      <c r="AY24" s="67" t="str">
        <f t="shared" si="39"/>
        <v>NA</v>
      </c>
    </row>
    <row r="25" spans="1:56" hidden="1" x14ac:dyDescent="0.2">
      <c r="A25" s="52" t="s">
        <v>191</v>
      </c>
      <c r="Y25" s="49">
        <f t="shared" si="40"/>
        <v>0</v>
      </c>
      <c r="Z25" s="49">
        <f t="shared" si="22"/>
        <v>0</v>
      </c>
      <c r="AA25" s="49">
        <f t="shared" si="23"/>
        <v>0</v>
      </c>
      <c r="AB25" s="49">
        <f t="shared" si="24"/>
        <v>0</v>
      </c>
      <c r="AC25" s="49">
        <f t="shared" si="25"/>
        <v>0</v>
      </c>
      <c r="AD25" s="49">
        <f t="shared" si="26"/>
        <v>0</v>
      </c>
      <c r="AE25" s="49">
        <f t="shared" si="27"/>
        <v>0</v>
      </c>
      <c r="AF25" s="49">
        <f t="shared" si="28"/>
        <v>0</v>
      </c>
      <c r="AG25" s="49">
        <f t="shared" si="41"/>
        <v>0</v>
      </c>
      <c r="AH25" s="65"/>
      <c r="AI25" s="66" t="str">
        <f t="shared" si="29"/>
        <v>NA</v>
      </c>
      <c r="AJ25" s="66"/>
      <c r="AK25" s="66" t="str">
        <f t="shared" si="30"/>
        <v>NA</v>
      </c>
      <c r="AL25" s="66" t="str">
        <f t="shared" si="31"/>
        <v>NA</v>
      </c>
      <c r="AM25" s="66" t="str">
        <f t="shared" si="43"/>
        <v>NA</v>
      </c>
      <c r="AN25" s="65" t="str">
        <f t="shared" si="42"/>
        <v>NA</v>
      </c>
      <c r="AO25" s="65" t="str">
        <f t="shared" si="32"/>
        <v>NA</v>
      </c>
      <c r="AP25" s="65" t="str">
        <f t="shared" si="33"/>
        <v>NA</v>
      </c>
      <c r="AQ25" s="65" t="str">
        <f t="shared" si="34"/>
        <v>NA</v>
      </c>
      <c r="AR25" s="65" t="str">
        <f t="shared" si="34"/>
        <v>NA</v>
      </c>
      <c r="AS25" s="65" t="str">
        <f t="shared" si="34"/>
        <v>NA</v>
      </c>
      <c r="AT25" s="66" t="str">
        <f t="shared" si="35"/>
        <v>NA</v>
      </c>
      <c r="AU25" s="66" t="str">
        <f t="shared" si="36"/>
        <v>NA</v>
      </c>
      <c r="AV25" s="66" t="str">
        <f t="shared" si="37"/>
        <v>NA</v>
      </c>
      <c r="AW25" s="66" t="str">
        <f t="shared" si="38"/>
        <v>NA</v>
      </c>
      <c r="AX25" s="66" t="str">
        <f t="shared" si="44"/>
        <v>NA</v>
      </c>
      <c r="AY25" s="67" t="str">
        <f t="shared" si="39"/>
        <v>NA</v>
      </c>
    </row>
    <row r="26" spans="1:56" hidden="1" x14ac:dyDescent="0.2">
      <c r="A26" s="52" t="s">
        <v>195</v>
      </c>
      <c r="Y26" s="49">
        <f t="shared" si="40"/>
        <v>0</v>
      </c>
      <c r="Z26" s="49">
        <f t="shared" si="22"/>
        <v>0</v>
      </c>
      <c r="AA26" s="49">
        <f t="shared" si="23"/>
        <v>0</v>
      </c>
      <c r="AB26" s="49">
        <f t="shared" si="24"/>
        <v>0</v>
      </c>
      <c r="AC26" s="49">
        <f t="shared" si="25"/>
        <v>0</v>
      </c>
      <c r="AD26" s="49">
        <f t="shared" si="26"/>
        <v>0</v>
      </c>
      <c r="AE26" s="49">
        <f t="shared" si="27"/>
        <v>0</v>
      </c>
      <c r="AF26" s="49">
        <f t="shared" si="28"/>
        <v>0</v>
      </c>
      <c r="AG26" s="49">
        <f t="shared" si="41"/>
        <v>0</v>
      </c>
      <c r="AH26" s="65"/>
      <c r="AI26" s="66" t="str">
        <f t="shared" si="29"/>
        <v>NA</v>
      </c>
      <c r="AJ26" s="66"/>
      <c r="AK26" s="66" t="str">
        <f t="shared" si="30"/>
        <v>NA</v>
      </c>
      <c r="AL26" s="66" t="str">
        <f t="shared" si="31"/>
        <v>NA</v>
      </c>
      <c r="AM26" s="66" t="str">
        <f t="shared" si="43"/>
        <v>NA</v>
      </c>
      <c r="AN26" s="65" t="str">
        <f t="shared" si="42"/>
        <v>NA</v>
      </c>
      <c r="AO26" s="65" t="str">
        <f t="shared" si="32"/>
        <v>NA</v>
      </c>
      <c r="AP26" s="65" t="str">
        <f t="shared" si="33"/>
        <v>NA</v>
      </c>
      <c r="AQ26" s="65" t="str">
        <f t="shared" si="34"/>
        <v>NA</v>
      </c>
      <c r="AR26" s="65" t="str">
        <f t="shared" si="34"/>
        <v>NA</v>
      </c>
      <c r="AS26" s="65" t="str">
        <f t="shared" si="34"/>
        <v>NA</v>
      </c>
      <c r="AT26" s="66" t="str">
        <f t="shared" si="35"/>
        <v>NA</v>
      </c>
      <c r="AU26" s="66" t="str">
        <f t="shared" si="36"/>
        <v>NA</v>
      </c>
      <c r="AV26" s="66" t="str">
        <f t="shared" si="37"/>
        <v>NA</v>
      </c>
      <c r="AW26" s="66" t="str">
        <f t="shared" si="38"/>
        <v>NA</v>
      </c>
      <c r="AX26" s="66" t="str">
        <f t="shared" si="44"/>
        <v>NA</v>
      </c>
      <c r="AY26" s="67" t="str">
        <f t="shared" si="39"/>
        <v>NA</v>
      </c>
    </row>
    <row r="27" spans="1:56" hidden="1" x14ac:dyDescent="0.2">
      <c r="A27" s="52" t="s">
        <v>319</v>
      </c>
      <c r="Y27" s="49">
        <f t="shared" si="40"/>
        <v>0</v>
      </c>
      <c r="Z27" s="49">
        <f t="shared" si="22"/>
        <v>0</v>
      </c>
      <c r="AA27" s="49">
        <f t="shared" si="23"/>
        <v>0</v>
      </c>
      <c r="AB27" s="49">
        <f t="shared" si="24"/>
        <v>0</v>
      </c>
      <c r="AC27" s="49">
        <f t="shared" si="25"/>
        <v>0</v>
      </c>
      <c r="AD27" s="49">
        <f t="shared" si="26"/>
        <v>0</v>
      </c>
      <c r="AE27" s="49">
        <f t="shared" si="27"/>
        <v>0</v>
      </c>
      <c r="AF27" s="49">
        <f t="shared" si="28"/>
        <v>0</v>
      </c>
      <c r="AG27" s="49">
        <f t="shared" si="41"/>
        <v>0</v>
      </c>
      <c r="AH27" s="65"/>
      <c r="AI27" s="66" t="str">
        <f t="shared" si="29"/>
        <v>NA</v>
      </c>
      <c r="AJ27" s="66"/>
      <c r="AK27" s="66" t="str">
        <f t="shared" si="30"/>
        <v>NA</v>
      </c>
      <c r="AL27" s="66" t="str">
        <f t="shared" si="31"/>
        <v>NA</v>
      </c>
      <c r="AM27" s="66" t="str">
        <f t="shared" si="43"/>
        <v>NA</v>
      </c>
      <c r="AN27" s="65" t="str">
        <f t="shared" si="42"/>
        <v>NA</v>
      </c>
      <c r="AO27" s="65" t="str">
        <f t="shared" si="32"/>
        <v>NA</v>
      </c>
      <c r="AP27" s="65" t="str">
        <f t="shared" si="33"/>
        <v>NA</v>
      </c>
      <c r="AQ27" s="65" t="str">
        <f t="shared" si="34"/>
        <v>NA</v>
      </c>
      <c r="AR27" s="65" t="str">
        <f t="shared" si="34"/>
        <v>NA</v>
      </c>
      <c r="AS27" s="65" t="str">
        <f t="shared" si="34"/>
        <v>NA</v>
      </c>
      <c r="AT27" s="66" t="str">
        <f t="shared" si="35"/>
        <v>NA</v>
      </c>
      <c r="AU27" s="66" t="str">
        <f t="shared" si="36"/>
        <v>NA</v>
      </c>
      <c r="AV27" s="66" t="str">
        <f t="shared" si="37"/>
        <v>NA</v>
      </c>
      <c r="AW27" s="66" t="str">
        <f t="shared" si="38"/>
        <v>NA</v>
      </c>
      <c r="AX27" s="66" t="str">
        <f t="shared" si="44"/>
        <v>NA</v>
      </c>
      <c r="AY27" s="67" t="str">
        <f t="shared" si="39"/>
        <v>NA</v>
      </c>
    </row>
    <row r="28" spans="1:56" hidden="1" x14ac:dyDescent="0.2">
      <c r="A28" s="52" t="s">
        <v>243</v>
      </c>
      <c r="Y28" s="49">
        <f t="shared" si="40"/>
        <v>0</v>
      </c>
      <c r="Z28" s="49">
        <f t="shared" si="22"/>
        <v>0</v>
      </c>
      <c r="AA28" s="49">
        <f t="shared" si="23"/>
        <v>0</v>
      </c>
      <c r="AB28" s="49">
        <f t="shared" si="24"/>
        <v>0</v>
      </c>
      <c r="AC28" s="49">
        <f t="shared" si="25"/>
        <v>0</v>
      </c>
      <c r="AD28" s="49">
        <f t="shared" si="26"/>
        <v>0</v>
      </c>
      <c r="AE28" s="49">
        <f t="shared" si="27"/>
        <v>0</v>
      </c>
      <c r="AF28" s="49">
        <f t="shared" si="28"/>
        <v>0</v>
      </c>
      <c r="AG28" s="49">
        <f t="shared" si="41"/>
        <v>0</v>
      </c>
      <c r="AH28" s="65"/>
      <c r="AI28" s="66" t="str">
        <f t="shared" si="29"/>
        <v>NA</v>
      </c>
      <c r="AJ28" s="66"/>
      <c r="AK28" s="66" t="str">
        <f t="shared" si="30"/>
        <v>NA</v>
      </c>
      <c r="AL28" s="66" t="str">
        <f t="shared" si="31"/>
        <v>NA</v>
      </c>
      <c r="AM28" s="66" t="str">
        <f t="shared" si="43"/>
        <v>NA</v>
      </c>
      <c r="AN28" s="65" t="str">
        <f t="shared" si="42"/>
        <v>NA</v>
      </c>
      <c r="AO28" s="65" t="str">
        <f t="shared" si="32"/>
        <v>NA</v>
      </c>
      <c r="AP28" s="65" t="str">
        <f t="shared" si="33"/>
        <v>NA</v>
      </c>
      <c r="AQ28" s="65" t="str">
        <f t="shared" si="34"/>
        <v>NA</v>
      </c>
      <c r="AR28" s="65" t="str">
        <f t="shared" si="34"/>
        <v>NA</v>
      </c>
      <c r="AS28" s="65" t="str">
        <f t="shared" si="34"/>
        <v>NA</v>
      </c>
      <c r="AT28" s="66" t="str">
        <f t="shared" si="35"/>
        <v>NA</v>
      </c>
      <c r="AU28" s="66" t="str">
        <f t="shared" si="36"/>
        <v>NA</v>
      </c>
      <c r="AV28" s="66" t="str">
        <f t="shared" si="37"/>
        <v>NA</v>
      </c>
      <c r="AW28" s="66" t="str">
        <f t="shared" si="38"/>
        <v>NA</v>
      </c>
      <c r="AX28" s="66" t="str">
        <f t="shared" si="44"/>
        <v>NA</v>
      </c>
      <c r="AY28" s="67" t="str">
        <f t="shared" si="39"/>
        <v>NA</v>
      </c>
    </row>
    <row r="29" spans="1:56" hidden="1" x14ac:dyDescent="0.2">
      <c r="A29" s="52" t="s">
        <v>320</v>
      </c>
      <c r="Y29" s="49">
        <f t="shared" si="40"/>
        <v>0</v>
      </c>
      <c r="Z29" s="49">
        <f t="shared" si="22"/>
        <v>0</v>
      </c>
      <c r="AA29" s="49">
        <f t="shared" si="23"/>
        <v>0</v>
      </c>
      <c r="AB29" s="49">
        <f t="shared" si="24"/>
        <v>0</v>
      </c>
      <c r="AC29" s="49">
        <f t="shared" si="25"/>
        <v>0</v>
      </c>
      <c r="AD29" s="49">
        <f t="shared" si="26"/>
        <v>0</v>
      </c>
      <c r="AE29" s="49">
        <f t="shared" si="27"/>
        <v>0</v>
      </c>
      <c r="AF29" s="49">
        <f t="shared" si="28"/>
        <v>0</v>
      </c>
      <c r="AG29" s="49">
        <f t="shared" si="41"/>
        <v>0</v>
      </c>
      <c r="AH29" s="65"/>
      <c r="AI29" s="66" t="str">
        <f t="shared" si="29"/>
        <v>NA</v>
      </c>
      <c r="AJ29" s="66"/>
      <c r="AK29" s="66" t="str">
        <f t="shared" si="30"/>
        <v>NA</v>
      </c>
      <c r="AL29" s="66" t="str">
        <f t="shared" si="31"/>
        <v>NA</v>
      </c>
      <c r="AM29" s="66" t="str">
        <f t="shared" si="43"/>
        <v>NA</v>
      </c>
      <c r="AN29" s="65" t="str">
        <f t="shared" si="42"/>
        <v>NA</v>
      </c>
      <c r="AO29" s="65" t="str">
        <f t="shared" si="32"/>
        <v>NA</v>
      </c>
      <c r="AP29" s="65" t="str">
        <f t="shared" si="33"/>
        <v>NA</v>
      </c>
      <c r="AQ29" s="65" t="str">
        <f t="shared" si="34"/>
        <v>NA</v>
      </c>
      <c r="AR29" s="65" t="str">
        <f t="shared" si="34"/>
        <v>NA</v>
      </c>
      <c r="AS29" s="65" t="str">
        <f t="shared" si="34"/>
        <v>NA</v>
      </c>
      <c r="AT29" s="66" t="str">
        <f t="shared" si="35"/>
        <v>NA</v>
      </c>
      <c r="AU29" s="66" t="str">
        <f t="shared" si="36"/>
        <v>NA</v>
      </c>
      <c r="AV29" s="66" t="str">
        <f t="shared" si="37"/>
        <v>NA</v>
      </c>
      <c r="AW29" s="66" t="str">
        <f t="shared" si="38"/>
        <v>NA</v>
      </c>
      <c r="AX29" s="66" t="str">
        <f t="shared" si="44"/>
        <v>NA</v>
      </c>
      <c r="AY29" s="67" t="str">
        <f t="shared" si="39"/>
        <v>NA</v>
      </c>
    </row>
    <row r="30" spans="1:56" hidden="1" x14ac:dyDescent="0.2">
      <c r="A30" s="52"/>
      <c r="Y30" s="49">
        <f t="shared" si="40"/>
        <v>0</v>
      </c>
      <c r="Z30" s="49">
        <f t="shared" si="22"/>
        <v>0</v>
      </c>
      <c r="AA30" s="49">
        <f t="shared" si="23"/>
        <v>0</v>
      </c>
      <c r="AB30" s="49">
        <f t="shared" si="24"/>
        <v>0</v>
      </c>
      <c r="AC30" s="49">
        <f t="shared" si="25"/>
        <v>0</v>
      </c>
      <c r="AD30" s="49">
        <f t="shared" si="26"/>
        <v>0</v>
      </c>
      <c r="AE30" s="49">
        <f t="shared" si="27"/>
        <v>0</v>
      </c>
      <c r="AF30" s="49">
        <f t="shared" si="28"/>
        <v>0</v>
      </c>
      <c r="AG30" s="49">
        <f t="shared" si="41"/>
        <v>0</v>
      </c>
      <c r="AH30" s="65"/>
      <c r="AI30" s="66" t="str">
        <f t="shared" si="29"/>
        <v>NA</v>
      </c>
      <c r="AJ30" s="66"/>
      <c r="AK30" s="66" t="str">
        <f t="shared" si="30"/>
        <v>NA</v>
      </c>
      <c r="AL30" s="66" t="str">
        <f t="shared" si="31"/>
        <v>NA</v>
      </c>
      <c r="AM30" s="66" t="str">
        <f t="shared" si="43"/>
        <v>NA</v>
      </c>
      <c r="AN30" s="65" t="str">
        <f t="shared" si="42"/>
        <v>NA</v>
      </c>
      <c r="AO30" s="65" t="str">
        <f t="shared" si="32"/>
        <v>NA</v>
      </c>
      <c r="AP30" s="65" t="str">
        <f t="shared" si="33"/>
        <v>NA</v>
      </c>
      <c r="AQ30" s="65" t="str">
        <f t="shared" si="34"/>
        <v>NA</v>
      </c>
      <c r="AR30" s="65" t="str">
        <f t="shared" si="34"/>
        <v>NA</v>
      </c>
      <c r="AS30" s="65" t="str">
        <f t="shared" si="34"/>
        <v>NA</v>
      </c>
      <c r="AT30" s="66" t="str">
        <f t="shared" si="35"/>
        <v>NA</v>
      </c>
      <c r="AU30" s="66" t="str">
        <f t="shared" si="36"/>
        <v>NA</v>
      </c>
      <c r="AV30" s="66" t="str">
        <f t="shared" si="37"/>
        <v>NA</v>
      </c>
      <c r="AW30" s="66" t="str">
        <f t="shared" si="38"/>
        <v>NA</v>
      </c>
      <c r="AX30" s="66" t="str">
        <f t="shared" si="44"/>
        <v>NA</v>
      </c>
      <c r="AY30" s="67" t="str">
        <f>IFERROR((AD30+F30+G30)/AA30, "NA")</f>
        <v>NA</v>
      </c>
    </row>
    <row r="31" spans="1:56" hidden="1" x14ac:dyDescent="0.2">
      <c r="A31" s="52"/>
      <c r="Y31" s="49">
        <f t="shared" si="40"/>
        <v>0</v>
      </c>
      <c r="Z31" s="49">
        <f t="shared" si="22"/>
        <v>0</v>
      </c>
      <c r="AA31" s="49">
        <f t="shared" si="23"/>
        <v>0</v>
      </c>
      <c r="AB31" s="49">
        <f t="shared" si="24"/>
        <v>0</v>
      </c>
      <c r="AC31" s="49">
        <f t="shared" si="25"/>
        <v>0</v>
      </c>
      <c r="AD31" s="49">
        <f t="shared" si="26"/>
        <v>0</v>
      </c>
      <c r="AE31" s="49">
        <f t="shared" si="27"/>
        <v>0</v>
      </c>
      <c r="AF31" s="49">
        <f t="shared" si="28"/>
        <v>0</v>
      </c>
      <c r="AG31" s="49">
        <f t="shared" si="41"/>
        <v>0</v>
      </c>
      <c r="AH31" s="65"/>
      <c r="AI31" s="66" t="str">
        <f t="shared" si="29"/>
        <v>NA</v>
      </c>
      <c r="AJ31" s="66"/>
      <c r="AK31" s="66" t="str">
        <f t="shared" si="30"/>
        <v>NA</v>
      </c>
      <c r="AL31" s="66" t="str">
        <f t="shared" si="31"/>
        <v>NA</v>
      </c>
      <c r="AM31" s="66" t="str">
        <f>IFERROR(AK31+AL31,"NA")</f>
        <v>NA</v>
      </c>
      <c r="AN31" s="65" t="str">
        <f>IFERROR((L31+G31)/AA31,"NA")</f>
        <v>NA</v>
      </c>
      <c r="AO31" s="65" t="str">
        <f t="shared" si="32"/>
        <v>NA</v>
      </c>
      <c r="AP31" s="65" t="str">
        <f t="shared" si="33"/>
        <v>NA</v>
      </c>
      <c r="AQ31" s="65" t="str">
        <f t="shared" si="34"/>
        <v>NA</v>
      </c>
      <c r="AR31" s="65" t="str">
        <f t="shared" si="34"/>
        <v>NA</v>
      </c>
      <c r="AS31" s="65" t="str">
        <f t="shared" si="34"/>
        <v>NA</v>
      </c>
      <c r="AT31" s="66" t="str">
        <f t="shared" si="35"/>
        <v>NA</v>
      </c>
      <c r="AU31" s="66" t="str">
        <f t="shared" si="36"/>
        <v>NA</v>
      </c>
      <c r="AV31" s="66" t="str">
        <f t="shared" si="37"/>
        <v>NA</v>
      </c>
      <c r="AW31" s="66" t="str">
        <f t="shared" si="38"/>
        <v>NA</v>
      </c>
      <c r="AX31" s="66" t="str">
        <f>IFERROR(AL31-AI31,"NA")</f>
        <v>NA</v>
      </c>
      <c r="AY31" s="67" t="str">
        <f t="shared" si="39"/>
        <v>NA</v>
      </c>
    </row>
    <row r="32" spans="1:56" s="47" customFormat="1" hidden="1" x14ac:dyDescent="0.2">
      <c r="A32" s="54" t="s">
        <v>32</v>
      </c>
      <c r="B32" s="58">
        <f>SUM(B20:B31)</f>
        <v>0</v>
      </c>
      <c r="C32" s="58">
        <f t="shared" ref="C32:AG32" si="45">SUM(C20:C31)</f>
        <v>0</v>
      </c>
      <c r="D32" s="58">
        <f t="shared" si="45"/>
        <v>0</v>
      </c>
      <c r="E32" s="58">
        <f t="shared" si="45"/>
        <v>0</v>
      </c>
      <c r="F32" s="58">
        <f t="shared" si="45"/>
        <v>0</v>
      </c>
      <c r="G32" s="58">
        <f t="shared" si="45"/>
        <v>0</v>
      </c>
      <c r="H32" s="58">
        <f t="shared" si="45"/>
        <v>0</v>
      </c>
      <c r="I32" s="58">
        <f t="shared" si="45"/>
        <v>0</v>
      </c>
      <c r="J32" s="58">
        <f t="shared" si="45"/>
        <v>0</v>
      </c>
      <c r="K32" s="58">
        <f t="shared" si="45"/>
        <v>0</v>
      </c>
      <c r="L32" s="58">
        <f t="shared" si="45"/>
        <v>0</v>
      </c>
      <c r="M32" s="58">
        <f t="shared" si="45"/>
        <v>0</v>
      </c>
      <c r="N32" s="58">
        <f t="shared" si="45"/>
        <v>0</v>
      </c>
      <c r="O32" s="58">
        <f t="shared" si="45"/>
        <v>0</v>
      </c>
      <c r="P32" s="58">
        <f t="shared" si="45"/>
        <v>0</v>
      </c>
      <c r="Q32" s="58">
        <f t="shared" si="45"/>
        <v>0</v>
      </c>
      <c r="R32" s="58">
        <f t="shared" si="45"/>
        <v>0</v>
      </c>
      <c r="S32" s="58">
        <f t="shared" si="45"/>
        <v>0</v>
      </c>
      <c r="T32" s="58">
        <f t="shared" si="45"/>
        <v>0</v>
      </c>
      <c r="U32" s="58">
        <f t="shared" si="45"/>
        <v>0</v>
      </c>
      <c r="V32" s="58">
        <f t="shared" si="45"/>
        <v>0</v>
      </c>
      <c r="W32" s="58">
        <f t="shared" si="45"/>
        <v>0</v>
      </c>
      <c r="X32" s="58">
        <f t="shared" si="45"/>
        <v>0</v>
      </c>
      <c r="Y32" s="58">
        <f t="shared" si="45"/>
        <v>0</v>
      </c>
      <c r="Z32" s="58">
        <f t="shared" si="45"/>
        <v>0</v>
      </c>
      <c r="AA32" s="58">
        <f t="shared" si="45"/>
        <v>0</v>
      </c>
      <c r="AB32" s="58">
        <f>SUM(AB20:AB31)</f>
        <v>0</v>
      </c>
      <c r="AC32" s="58">
        <f>SUM(AC20:AC31)</f>
        <v>0</v>
      </c>
      <c r="AD32" s="58">
        <f>SUM(AD20:AD31)</f>
        <v>0</v>
      </c>
      <c r="AE32" s="58">
        <f t="shared" si="45"/>
        <v>0</v>
      </c>
      <c r="AF32" s="58">
        <f t="shared" si="45"/>
        <v>0</v>
      </c>
      <c r="AG32" s="58">
        <f t="shared" si="45"/>
        <v>0</v>
      </c>
      <c r="AH32" s="68"/>
      <c r="AI32" s="69" t="str">
        <f t="shared" si="29"/>
        <v>NA</v>
      </c>
      <c r="AJ32" s="69"/>
      <c r="AK32" s="69" t="str">
        <f t="shared" si="30"/>
        <v>NA</v>
      </c>
      <c r="AL32" s="69" t="str">
        <f t="shared" si="31"/>
        <v>NA</v>
      </c>
      <c r="AM32" s="69" t="str">
        <f>IFERROR(AK32+AL32,"NA")</f>
        <v>NA</v>
      </c>
      <c r="AN32" s="68" t="str">
        <f>IFERROR((L32+G32)/AA32,"NA")</f>
        <v>NA</v>
      </c>
      <c r="AO32" s="68" t="str">
        <f t="shared" si="32"/>
        <v>NA</v>
      </c>
      <c r="AP32" s="68" t="str">
        <f t="shared" si="33"/>
        <v>NA</v>
      </c>
      <c r="AQ32" s="68" t="e">
        <f>AE32/$AB32</f>
        <v>#DIV/0!</v>
      </c>
      <c r="AR32" s="68" t="e">
        <f>AF32/$AB32</f>
        <v>#DIV/0!</v>
      </c>
      <c r="AS32" s="68" t="e">
        <f>AG32/$AB32</f>
        <v>#DIV/0!</v>
      </c>
      <c r="AT32" s="69" t="str">
        <f t="shared" si="35"/>
        <v>NA</v>
      </c>
      <c r="AU32" s="69" t="str">
        <f t="shared" si="36"/>
        <v>NA</v>
      </c>
      <c r="AV32" s="69" t="str">
        <f t="shared" si="37"/>
        <v>NA</v>
      </c>
      <c r="AW32" s="69" t="str">
        <f t="shared" si="38"/>
        <v>NA</v>
      </c>
      <c r="AX32" s="69" t="str">
        <f>IFERROR(AL32-AI32,"NA")</f>
        <v>NA</v>
      </c>
      <c r="AY32" s="70" t="str">
        <f>IFERROR((AD32+F32+G32)/AA32, "NA")</f>
        <v>NA</v>
      </c>
      <c r="BB32" s="51"/>
      <c r="BC32" s="51"/>
      <c r="BD32" s="51"/>
    </row>
    <row r="33" spans="1:56" hidden="1" x14ac:dyDescent="0.2">
      <c r="AH33" s="65"/>
      <c r="AI33" s="66"/>
      <c r="AJ33" s="66"/>
      <c r="AK33" s="66"/>
      <c r="AM33" s="66"/>
      <c r="AQ33" s="65"/>
      <c r="AR33" s="65"/>
      <c r="AS33" s="65"/>
    </row>
    <row r="34" spans="1:56" hidden="1" x14ac:dyDescent="0.2">
      <c r="A34" s="47" t="s">
        <v>322</v>
      </c>
      <c r="AH34" s="65"/>
      <c r="AQ34" s="65"/>
      <c r="AR34" s="65"/>
      <c r="AS34" s="65"/>
    </row>
    <row r="35" spans="1:56" hidden="1" x14ac:dyDescent="0.2">
      <c r="A35" s="56"/>
      <c r="B35" s="59" t="s">
        <v>5</v>
      </c>
      <c r="C35" s="59" t="s">
        <v>6</v>
      </c>
      <c r="D35" s="59" t="s">
        <v>7</v>
      </c>
      <c r="E35" s="59" t="s">
        <v>8</v>
      </c>
      <c r="F35" s="59" t="s">
        <v>18</v>
      </c>
      <c r="G35" s="59" t="s">
        <v>19</v>
      </c>
      <c r="H35" s="59" t="s">
        <v>9</v>
      </c>
      <c r="I35" s="59" t="s">
        <v>169</v>
      </c>
      <c r="J35" s="59" t="s">
        <v>10</v>
      </c>
      <c r="K35" s="59" t="s">
        <v>11</v>
      </c>
      <c r="L35" s="59" t="s">
        <v>12</v>
      </c>
      <c r="M35" s="59" t="s">
        <v>20</v>
      </c>
      <c r="N35" s="59" t="s">
        <v>197</v>
      </c>
      <c r="O35" s="59" t="s">
        <v>21</v>
      </c>
      <c r="P35" s="59" t="s">
        <v>74</v>
      </c>
      <c r="Q35" s="59" t="s">
        <v>22</v>
      </c>
      <c r="R35" s="59" t="s">
        <v>23</v>
      </c>
      <c r="S35" s="59" t="s">
        <v>168</v>
      </c>
      <c r="T35" s="59" t="s">
        <v>75</v>
      </c>
      <c r="U35" s="59" t="s">
        <v>27</v>
      </c>
      <c r="V35" s="59" t="s">
        <v>172</v>
      </c>
      <c r="W35" s="59" t="s">
        <v>28</v>
      </c>
      <c r="X35" s="59" t="s">
        <v>170</v>
      </c>
      <c r="Y35" s="59" t="s">
        <v>29</v>
      </c>
      <c r="Z35" s="59" t="s">
        <v>4</v>
      </c>
      <c r="AA35" s="59" t="s">
        <v>13</v>
      </c>
      <c r="AB35" s="59" t="s">
        <v>26</v>
      </c>
      <c r="AC35" s="59" t="s">
        <v>30</v>
      </c>
      <c r="AD35" s="59" t="s">
        <v>31</v>
      </c>
      <c r="AE35" s="59" t="s">
        <v>24</v>
      </c>
      <c r="AF35" s="59" t="s">
        <v>25</v>
      </c>
      <c r="AG35" s="59" t="s">
        <v>76</v>
      </c>
      <c r="AH35" s="73"/>
      <c r="AI35" s="71" t="s">
        <v>14</v>
      </c>
      <c r="AJ35" s="71"/>
      <c r="AK35" s="71" t="s">
        <v>15</v>
      </c>
      <c r="AL35" s="71" t="s">
        <v>16</v>
      </c>
      <c r="AM35" s="71" t="s">
        <v>17</v>
      </c>
      <c r="AN35" s="71" t="s">
        <v>44</v>
      </c>
      <c r="AO35" s="71" t="s">
        <v>43</v>
      </c>
      <c r="AP35" s="71" t="s">
        <v>40</v>
      </c>
      <c r="AQ35" s="62" t="s">
        <v>139</v>
      </c>
      <c r="AR35" s="62" t="s">
        <v>140</v>
      </c>
      <c r="AS35" s="62" t="s">
        <v>141</v>
      </c>
      <c r="AT35" s="71" t="s">
        <v>47</v>
      </c>
      <c r="AU35" s="71" t="s">
        <v>48</v>
      </c>
      <c r="AV35" s="71" t="s">
        <v>51</v>
      </c>
      <c r="AW35" s="71" t="s">
        <v>49</v>
      </c>
      <c r="AX35" s="63" t="s">
        <v>50</v>
      </c>
      <c r="AY35" s="64" t="s">
        <v>60</v>
      </c>
    </row>
    <row r="36" spans="1:56" hidden="1" x14ac:dyDescent="0.2">
      <c r="A36" s="52" t="s">
        <v>318</v>
      </c>
      <c r="Y36" s="49">
        <f>B36+C36+D36+E36</f>
        <v>0</v>
      </c>
      <c r="Z36" s="49">
        <f t="shared" ref="Z36:Z47" si="46">B36+C36+D36+E36+F36+L36+Q36+R36+T36+S36</f>
        <v>0</v>
      </c>
      <c r="AA36" s="49">
        <f t="shared" ref="AA36:AA47" si="47">B36+C36+D36+E36+F36+G36+H36+J36+K36+L36+Q36+R36+T36+S36+I36</f>
        <v>0</v>
      </c>
      <c r="AB36" s="49">
        <f t="shared" ref="AB36:AB47" si="48">Y36+H36+F36+Q36+R36+T36+S36+I36</f>
        <v>0</v>
      </c>
      <c r="AC36" s="49">
        <f t="shared" ref="AC36:AC47" si="49">B36+2*C36+3*D36+4*E36</f>
        <v>0</v>
      </c>
      <c r="AD36" s="49">
        <f t="shared" ref="AD36:AD47" si="50">Y36+J36+K36</f>
        <v>0</v>
      </c>
      <c r="AE36" s="49">
        <f t="shared" ref="AE36:AE47" si="51">M36+Q36+U36+V36</f>
        <v>0</v>
      </c>
      <c r="AF36" s="49">
        <f t="shared" ref="AF36:AF47" si="52">O36+R36+W36+S36+I36</f>
        <v>0</v>
      </c>
      <c r="AG36" s="49">
        <f>T36+P36</f>
        <v>0</v>
      </c>
      <c r="AH36" s="65"/>
      <c r="AI36" s="66" t="str">
        <f t="shared" ref="AI36:AI48" si="53">IF(Z36=0,"NA",Y36/Z36)</f>
        <v>NA</v>
      </c>
      <c r="AJ36" s="66"/>
      <c r="AK36" s="66" t="str">
        <f t="shared" ref="AK36:AK48" si="54">IF(AA36=0,"NA",(Y36+J36+K36)/AA36)</f>
        <v>NA</v>
      </c>
      <c r="AL36" s="66" t="str">
        <f t="shared" ref="AL36:AL48" si="55">IFERROR(AC36/Z36,"NA")</f>
        <v>NA</v>
      </c>
      <c r="AM36" s="66" t="str">
        <f>IFERROR(AK36+AL36,"NA")</f>
        <v>NA</v>
      </c>
      <c r="AN36" s="65" t="str">
        <f t="shared" ref="AN36:AN48" si="56">IFERROR(L36/AA36,"NA")</f>
        <v>NA</v>
      </c>
      <c r="AO36" s="65" t="str">
        <f t="shared" ref="AO36:AO48" si="57">IFERROR((J36+K36)/AA36,"NA")</f>
        <v>NA</v>
      </c>
      <c r="AP36" s="65" t="str">
        <f t="shared" ref="AP36:AP48" si="58">IFERROR(AB36/AA36,"NA")</f>
        <v>NA</v>
      </c>
      <c r="AQ36" s="65" t="str">
        <f t="shared" ref="AQ36:AS47" si="59">IFERROR(AE36/$AB36, "NA")</f>
        <v>NA</v>
      </c>
      <c r="AR36" s="65" t="str">
        <f t="shared" si="59"/>
        <v>NA</v>
      </c>
      <c r="AS36" s="65" t="str">
        <f t="shared" si="59"/>
        <v>NA</v>
      </c>
      <c r="AT36" s="66" t="str">
        <f t="shared" ref="AT36:AT48" si="60">IFERROR((H36+Q36+R36)/AB36,"NA")</f>
        <v>NA</v>
      </c>
      <c r="AU36" s="66" t="str">
        <f t="shared" ref="AU36:AU48" si="61">IFERROR((H36+Q36+R36+U36+W36)/AB36,"NA")</f>
        <v>NA</v>
      </c>
      <c r="AV36" s="66" t="str">
        <f t="shared" ref="AV36:AV48" si="62">IFERROR((F36+Y36)/AB36,"NA")</f>
        <v>NA</v>
      </c>
      <c r="AW36" s="66" t="str">
        <f t="shared" ref="AW36:AW48" si="63">IFERROR(Y36/AB36,"NA")</f>
        <v>NA</v>
      </c>
      <c r="AX36" s="66" t="str">
        <f>IFERROR(AL36-AI36,"NA")</f>
        <v>NA</v>
      </c>
      <c r="AY36" s="67" t="str">
        <f t="shared" ref="AY36:AY47" si="64">IFERROR((AD36+F36+G36)/AA36, "NA")</f>
        <v>NA</v>
      </c>
      <c r="BA36" s="48" t="s">
        <v>332</v>
      </c>
      <c r="BB36" s="49">
        <v>3</v>
      </c>
    </row>
    <row r="37" spans="1:56" hidden="1" x14ac:dyDescent="0.2">
      <c r="A37" s="52" t="s">
        <v>188</v>
      </c>
      <c r="Y37" s="49">
        <f t="shared" ref="Y37:Y47" si="65">B37+C37+D37+E37</f>
        <v>0</v>
      </c>
      <c r="Z37" s="49">
        <f t="shared" si="46"/>
        <v>0</v>
      </c>
      <c r="AA37" s="49">
        <f t="shared" si="47"/>
        <v>0</v>
      </c>
      <c r="AB37" s="49">
        <f t="shared" si="48"/>
        <v>0</v>
      </c>
      <c r="AC37" s="49">
        <f t="shared" si="49"/>
        <v>0</v>
      </c>
      <c r="AD37" s="49">
        <f t="shared" si="50"/>
        <v>0</v>
      </c>
      <c r="AE37" s="49">
        <f t="shared" si="51"/>
        <v>0</v>
      </c>
      <c r="AF37" s="49">
        <f t="shared" si="52"/>
        <v>0</v>
      </c>
      <c r="AG37" s="49">
        <f t="shared" ref="AG37:AG47" si="66">T37+P37</f>
        <v>0</v>
      </c>
      <c r="AH37" s="65"/>
      <c r="AI37" s="66" t="str">
        <f t="shared" si="53"/>
        <v>NA</v>
      </c>
      <c r="AJ37" s="66"/>
      <c r="AK37" s="66" t="str">
        <f t="shared" si="54"/>
        <v>NA</v>
      </c>
      <c r="AL37" s="66" t="str">
        <f t="shared" si="55"/>
        <v>NA</v>
      </c>
      <c r="AM37" s="66" t="str">
        <f t="shared" ref="AM37:AM48" si="67">IFERROR(AK37+AL37,"NA")</f>
        <v>NA</v>
      </c>
      <c r="AN37" s="65" t="str">
        <f t="shared" si="56"/>
        <v>NA</v>
      </c>
      <c r="AO37" s="65" t="str">
        <f t="shared" si="57"/>
        <v>NA</v>
      </c>
      <c r="AP37" s="65" t="str">
        <f t="shared" si="58"/>
        <v>NA</v>
      </c>
      <c r="AQ37" s="65" t="str">
        <f t="shared" si="59"/>
        <v>NA</v>
      </c>
      <c r="AR37" s="65" t="str">
        <f t="shared" si="59"/>
        <v>NA</v>
      </c>
      <c r="AS37" s="65" t="str">
        <f t="shared" si="59"/>
        <v>NA</v>
      </c>
      <c r="AT37" s="66" t="str">
        <f t="shared" si="60"/>
        <v>NA</v>
      </c>
      <c r="AU37" s="66" t="str">
        <f t="shared" si="61"/>
        <v>NA</v>
      </c>
      <c r="AV37" s="66" t="str">
        <f t="shared" si="62"/>
        <v>NA</v>
      </c>
      <c r="AW37" s="66" t="str">
        <f t="shared" si="63"/>
        <v>NA</v>
      </c>
      <c r="AX37" s="66" t="str">
        <f t="shared" ref="AX37:AX48" si="68">IFERROR(AL37-AI37,"NA")</f>
        <v>NA</v>
      </c>
      <c r="AY37" s="67" t="str">
        <f t="shared" si="64"/>
        <v>NA</v>
      </c>
      <c r="BA37" s="48" t="s">
        <v>333</v>
      </c>
      <c r="BB37" s="49">
        <v>4</v>
      </c>
    </row>
    <row r="38" spans="1:56" hidden="1" x14ac:dyDescent="0.2">
      <c r="A38" s="52" t="s">
        <v>189</v>
      </c>
      <c r="Y38" s="49">
        <f t="shared" si="65"/>
        <v>0</v>
      </c>
      <c r="Z38" s="49">
        <f t="shared" si="46"/>
        <v>0</v>
      </c>
      <c r="AA38" s="49">
        <f t="shared" si="47"/>
        <v>0</v>
      </c>
      <c r="AB38" s="49">
        <f t="shared" si="48"/>
        <v>0</v>
      </c>
      <c r="AC38" s="49">
        <f t="shared" si="49"/>
        <v>0</v>
      </c>
      <c r="AD38" s="49">
        <f t="shared" si="50"/>
        <v>0</v>
      </c>
      <c r="AE38" s="49">
        <f t="shared" si="51"/>
        <v>0</v>
      </c>
      <c r="AF38" s="49">
        <f t="shared" si="52"/>
        <v>0</v>
      </c>
      <c r="AG38" s="49">
        <f t="shared" si="66"/>
        <v>0</v>
      </c>
      <c r="AH38" s="65"/>
      <c r="AI38" s="66" t="str">
        <f t="shared" si="53"/>
        <v>NA</v>
      </c>
      <c r="AJ38" s="66"/>
      <c r="AK38" s="66" t="str">
        <f t="shared" si="54"/>
        <v>NA</v>
      </c>
      <c r="AL38" s="66" t="str">
        <f t="shared" si="55"/>
        <v>NA</v>
      </c>
      <c r="AM38" s="66" t="str">
        <f t="shared" si="67"/>
        <v>NA</v>
      </c>
      <c r="AN38" s="65" t="str">
        <f t="shared" si="56"/>
        <v>NA</v>
      </c>
      <c r="AO38" s="65" t="str">
        <f t="shared" si="57"/>
        <v>NA</v>
      </c>
      <c r="AP38" s="65" t="str">
        <f t="shared" si="58"/>
        <v>NA</v>
      </c>
      <c r="AQ38" s="65" t="str">
        <f t="shared" si="59"/>
        <v>NA</v>
      </c>
      <c r="AR38" s="65" t="str">
        <f t="shared" si="59"/>
        <v>NA</v>
      </c>
      <c r="AS38" s="65" t="str">
        <f t="shared" si="59"/>
        <v>NA</v>
      </c>
      <c r="AT38" s="66" t="str">
        <f t="shared" si="60"/>
        <v>NA</v>
      </c>
      <c r="AU38" s="66" t="str">
        <f t="shared" si="61"/>
        <v>NA</v>
      </c>
      <c r="AV38" s="66" t="str">
        <f t="shared" si="62"/>
        <v>NA</v>
      </c>
      <c r="AW38" s="66" t="str">
        <f t="shared" si="63"/>
        <v>NA</v>
      </c>
      <c r="AX38" s="66" t="str">
        <f t="shared" si="68"/>
        <v>NA</v>
      </c>
      <c r="AY38" s="67" t="str">
        <f t="shared" si="64"/>
        <v>NA</v>
      </c>
    </row>
    <row r="39" spans="1:56" hidden="1" x14ac:dyDescent="0.2">
      <c r="A39" s="52" t="s">
        <v>187</v>
      </c>
      <c r="Y39" s="49">
        <f t="shared" si="65"/>
        <v>0</v>
      </c>
      <c r="Z39" s="49">
        <f t="shared" si="46"/>
        <v>0</v>
      </c>
      <c r="AA39" s="49">
        <f t="shared" si="47"/>
        <v>0</v>
      </c>
      <c r="AB39" s="49">
        <f t="shared" si="48"/>
        <v>0</v>
      </c>
      <c r="AC39" s="49">
        <f t="shared" si="49"/>
        <v>0</v>
      </c>
      <c r="AD39" s="49">
        <f t="shared" si="50"/>
        <v>0</v>
      </c>
      <c r="AE39" s="49">
        <f t="shared" si="51"/>
        <v>0</v>
      </c>
      <c r="AF39" s="49">
        <f t="shared" si="52"/>
        <v>0</v>
      </c>
      <c r="AG39" s="49">
        <f t="shared" si="66"/>
        <v>0</v>
      </c>
      <c r="AH39" s="65"/>
      <c r="AI39" s="66" t="str">
        <f t="shared" si="53"/>
        <v>NA</v>
      </c>
      <c r="AJ39" s="66"/>
      <c r="AK39" s="66" t="str">
        <f t="shared" si="54"/>
        <v>NA</v>
      </c>
      <c r="AL39" s="66" t="str">
        <f t="shared" si="55"/>
        <v>NA</v>
      </c>
      <c r="AM39" s="66" t="str">
        <f t="shared" si="67"/>
        <v>NA</v>
      </c>
      <c r="AN39" s="65" t="str">
        <f t="shared" si="56"/>
        <v>NA</v>
      </c>
      <c r="AO39" s="65" t="str">
        <f t="shared" si="57"/>
        <v>NA</v>
      </c>
      <c r="AP39" s="65" t="str">
        <f t="shared" si="58"/>
        <v>NA</v>
      </c>
      <c r="AQ39" s="65" t="str">
        <f t="shared" si="59"/>
        <v>NA</v>
      </c>
      <c r="AR39" s="65" t="str">
        <f t="shared" si="59"/>
        <v>NA</v>
      </c>
      <c r="AS39" s="65" t="str">
        <f t="shared" si="59"/>
        <v>NA</v>
      </c>
      <c r="AT39" s="66" t="str">
        <f t="shared" si="60"/>
        <v>NA</v>
      </c>
      <c r="AU39" s="66" t="str">
        <f t="shared" si="61"/>
        <v>NA</v>
      </c>
      <c r="AV39" s="66" t="str">
        <f t="shared" si="62"/>
        <v>NA</v>
      </c>
      <c r="AW39" s="66" t="str">
        <f t="shared" si="63"/>
        <v>NA</v>
      </c>
      <c r="AX39" s="66" t="str">
        <f t="shared" si="68"/>
        <v>NA</v>
      </c>
      <c r="AY39" s="67" t="str">
        <f t="shared" si="64"/>
        <v>NA</v>
      </c>
    </row>
    <row r="40" spans="1:56" hidden="1" x14ac:dyDescent="0.2">
      <c r="A40" s="52" t="s">
        <v>192</v>
      </c>
      <c r="Y40" s="49">
        <f t="shared" si="65"/>
        <v>0</v>
      </c>
      <c r="Z40" s="49">
        <f t="shared" si="46"/>
        <v>0</v>
      </c>
      <c r="AA40" s="49">
        <f t="shared" si="47"/>
        <v>0</v>
      </c>
      <c r="AB40" s="49">
        <f t="shared" si="48"/>
        <v>0</v>
      </c>
      <c r="AC40" s="49">
        <f t="shared" si="49"/>
        <v>0</v>
      </c>
      <c r="AD40" s="49">
        <f t="shared" si="50"/>
        <v>0</v>
      </c>
      <c r="AE40" s="49">
        <f t="shared" si="51"/>
        <v>0</v>
      </c>
      <c r="AF40" s="49">
        <f t="shared" si="52"/>
        <v>0</v>
      </c>
      <c r="AG40" s="49">
        <f t="shared" si="66"/>
        <v>0</v>
      </c>
      <c r="AH40" s="65"/>
      <c r="AI40" s="66" t="str">
        <f t="shared" si="53"/>
        <v>NA</v>
      </c>
      <c r="AJ40" s="66"/>
      <c r="AK40" s="66" t="str">
        <f t="shared" si="54"/>
        <v>NA</v>
      </c>
      <c r="AL40" s="66" t="str">
        <f t="shared" si="55"/>
        <v>NA</v>
      </c>
      <c r="AM40" s="66" t="str">
        <f t="shared" si="67"/>
        <v>NA</v>
      </c>
      <c r="AN40" s="65" t="str">
        <f t="shared" si="56"/>
        <v>NA</v>
      </c>
      <c r="AO40" s="65" t="str">
        <f t="shared" si="57"/>
        <v>NA</v>
      </c>
      <c r="AP40" s="65" t="str">
        <f t="shared" si="58"/>
        <v>NA</v>
      </c>
      <c r="AQ40" s="65" t="str">
        <f t="shared" si="59"/>
        <v>NA</v>
      </c>
      <c r="AR40" s="65" t="str">
        <f t="shared" si="59"/>
        <v>NA</v>
      </c>
      <c r="AS40" s="65" t="str">
        <f t="shared" si="59"/>
        <v>NA</v>
      </c>
      <c r="AT40" s="66" t="str">
        <f t="shared" si="60"/>
        <v>NA</v>
      </c>
      <c r="AU40" s="66" t="str">
        <f t="shared" si="61"/>
        <v>NA</v>
      </c>
      <c r="AV40" s="66" t="str">
        <f t="shared" si="62"/>
        <v>NA</v>
      </c>
      <c r="AW40" s="66" t="str">
        <f t="shared" si="63"/>
        <v>NA</v>
      </c>
      <c r="AX40" s="66" t="str">
        <f t="shared" si="68"/>
        <v>NA</v>
      </c>
      <c r="AY40" s="67" t="str">
        <f t="shared" si="64"/>
        <v>NA</v>
      </c>
    </row>
    <row r="41" spans="1:56" hidden="1" x14ac:dyDescent="0.2">
      <c r="A41" s="52" t="s">
        <v>191</v>
      </c>
      <c r="Y41" s="49">
        <f t="shared" si="65"/>
        <v>0</v>
      </c>
      <c r="Z41" s="49">
        <f t="shared" si="46"/>
        <v>0</v>
      </c>
      <c r="AA41" s="49">
        <f t="shared" si="47"/>
        <v>0</v>
      </c>
      <c r="AB41" s="49">
        <f t="shared" si="48"/>
        <v>0</v>
      </c>
      <c r="AC41" s="49">
        <f t="shared" si="49"/>
        <v>0</v>
      </c>
      <c r="AD41" s="49">
        <f t="shared" si="50"/>
        <v>0</v>
      </c>
      <c r="AE41" s="49">
        <f t="shared" si="51"/>
        <v>0</v>
      </c>
      <c r="AF41" s="49">
        <f t="shared" si="52"/>
        <v>0</v>
      </c>
      <c r="AG41" s="49">
        <f t="shared" si="66"/>
        <v>0</v>
      </c>
      <c r="AH41" s="65"/>
      <c r="AI41" s="66" t="str">
        <f t="shared" si="53"/>
        <v>NA</v>
      </c>
      <c r="AJ41" s="66"/>
      <c r="AK41" s="66" t="str">
        <f t="shared" si="54"/>
        <v>NA</v>
      </c>
      <c r="AL41" s="66" t="str">
        <f t="shared" si="55"/>
        <v>NA</v>
      </c>
      <c r="AM41" s="66" t="str">
        <f t="shared" si="67"/>
        <v>NA</v>
      </c>
      <c r="AN41" s="65" t="str">
        <f t="shared" si="56"/>
        <v>NA</v>
      </c>
      <c r="AO41" s="65" t="str">
        <f t="shared" si="57"/>
        <v>NA</v>
      </c>
      <c r="AP41" s="65" t="str">
        <f t="shared" si="58"/>
        <v>NA</v>
      </c>
      <c r="AQ41" s="65" t="str">
        <f t="shared" si="59"/>
        <v>NA</v>
      </c>
      <c r="AR41" s="65" t="str">
        <f t="shared" si="59"/>
        <v>NA</v>
      </c>
      <c r="AS41" s="65" t="str">
        <f t="shared" si="59"/>
        <v>NA</v>
      </c>
      <c r="AT41" s="66" t="str">
        <f t="shared" si="60"/>
        <v>NA</v>
      </c>
      <c r="AU41" s="66" t="str">
        <f t="shared" si="61"/>
        <v>NA</v>
      </c>
      <c r="AV41" s="66" t="str">
        <f t="shared" si="62"/>
        <v>NA</v>
      </c>
      <c r="AW41" s="66" t="str">
        <f t="shared" si="63"/>
        <v>NA</v>
      </c>
      <c r="AX41" s="66" t="str">
        <f t="shared" si="68"/>
        <v>NA</v>
      </c>
      <c r="AY41" s="67" t="str">
        <f t="shared" si="64"/>
        <v>NA</v>
      </c>
    </row>
    <row r="42" spans="1:56" hidden="1" x14ac:dyDescent="0.2">
      <c r="A42" s="52" t="s">
        <v>195</v>
      </c>
      <c r="Y42" s="49">
        <f t="shared" si="65"/>
        <v>0</v>
      </c>
      <c r="Z42" s="49">
        <f t="shared" si="46"/>
        <v>0</v>
      </c>
      <c r="AA42" s="49">
        <f t="shared" si="47"/>
        <v>0</v>
      </c>
      <c r="AB42" s="49">
        <f t="shared" si="48"/>
        <v>0</v>
      </c>
      <c r="AC42" s="49">
        <f t="shared" si="49"/>
        <v>0</v>
      </c>
      <c r="AD42" s="49">
        <f t="shared" si="50"/>
        <v>0</v>
      </c>
      <c r="AE42" s="49">
        <f t="shared" si="51"/>
        <v>0</v>
      </c>
      <c r="AF42" s="49">
        <f t="shared" si="52"/>
        <v>0</v>
      </c>
      <c r="AG42" s="49">
        <f t="shared" si="66"/>
        <v>0</v>
      </c>
      <c r="AH42" s="65"/>
      <c r="AI42" s="66" t="str">
        <f t="shared" si="53"/>
        <v>NA</v>
      </c>
      <c r="AJ42" s="66"/>
      <c r="AK42" s="66" t="str">
        <f t="shared" si="54"/>
        <v>NA</v>
      </c>
      <c r="AL42" s="66" t="str">
        <f t="shared" si="55"/>
        <v>NA</v>
      </c>
      <c r="AM42" s="66" t="str">
        <f t="shared" si="67"/>
        <v>NA</v>
      </c>
      <c r="AN42" s="65" t="str">
        <f t="shared" si="56"/>
        <v>NA</v>
      </c>
      <c r="AO42" s="65" t="str">
        <f t="shared" si="57"/>
        <v>NA</v>
      </c>
      <c r="AP42" s="65" t="str">
        <f t="shared" si="58"/>
        <v>NA</v>
      </c>
      <c r="AQ42" s="65" t="str">
        <f t="shared" si="59"/>
        <v>NA</v>
      </c>
      <c r="AR42" s="65" t="str">
        <f t="shared" si="59"/>
        <v>NA</v>
      </c>
      <c r="AS42" s="65" t="str">
        <f t="shared" si="59"/>
        <v>NA</v>
      </c>
      <c r="AT42" s="66" t="str">
        <f t="shared" si="60"/>
        <v>NA</v>
      </c>
      <c r="AU42" s="66" t="str">
        <f t="shared" si="61"/>
        <v>NA</v>
      </c>
      <c r="AV42" s="66" t="str">
        <f t="shared" si="62"/>
        <v>NA</v>
      </c>
      <c r="AW42" s="66" t="str">
        <f t="shared" si="63"/>
        <v>NA</v>
      </c>
      <c r="AX42" s="66" t="str">
        <f t="shared" si="68"/>
        <v>NA</v>
      </c>
      <c r="AY42" s="67" t="str">
        <f t="shared" si="64"/>
        <v>NA</v>
      </c>
    </row>
    <row r="43" spans="1:56" hidden="1" x14ac:dyDescent="0.2">
      <c r="A43" s="52" t="s">
        <v>319</v>
      </c>
      <c r="Y43" s="49">
        <f t="shared" si="65"/>
        <v>0</v>
      </c>
      <c r="Z43" s="49">
        <f t="shared" si="46"/>
        <v>0</v>
      </c>
      <c r="AA43" s="49">
        <f t="shared" si="47"/>
        <v>0</v>
      </c>
      <c r="AB43" s="49">
        <f t="shared" si="48"/>
        <v>0</v>
      </c>
      <c r="AC43" s="49">
        <f t="shared" si="49"/>
        <v>0</v>
      </c>
      <c r="AD43" s="49">
        <f t="shared" si="50"/>
        <v>0</v>
      </c>
      <c r="AE43" s="49">
        <f t="shared" si="51"/>
        <v>0</v>
      </c>
      <c r="AF43" s="49">
        <f t="shared" si="52"/>
        <v>0</v>
      </c>
      <c r="AG43" s="49">
        <f t="shared" si="66"/>
        <v>0</v>
      </c>
      <c r="AH43" s="65"/>
      <c r="AI43" s="66" t="str">
        <f t="shared" si="53"/>
        <v>NA</v>
      </c>
      <c r="AJ43" s="66"/>
      <c r="AK43" s="66" t="str">
        <f t="shared" si="54"/>
        <v>NA</v>
      </c>
      <c r="AL43" s="66" t="str">
        <f t="shared" si="55"/>
        <v>NA</v>
      </c>
      <c r="AM43" s="66" t="str">
        <f t="shared" si="67"/>
        <v>NA</v>
      </c>
      <c r="AN43" s="65" t="str">
        <f t="shared" si="56"/>
        <v>NA</v>
      </c>
      <c r="AO43" s="65" t="str">
        <f t="shared" si="57"/>
        <v>NA</v>
      </c>
      <c r="AP43" s="65" t="str">
        <f t="shared" si="58"/>
        <v>NA</v>
      </c>
      <c r="AQ43" s="65" t="str">
        <f t="shared" si="59"/>
        <v>NA</v>
      </c>
      <c r="AR43" s="65" t="str">
        <f t="shared" si="59"/>
        <v>NA</v>
      </c>
      <c r="AS43" s="65" t="str">
        <f t="shared" si="59"/>
        <v>NA</v>
      </c>
      <c r="AT43" s="66" t="str">
        <f t="shared" si="60"/>
        <v>NA</v>
      </c>
      <c r="AU43" s="66" t="str">
        <f t="shared" si="61"/>
        <v>NA</v>
      </c>
      <c r="AV43" s="66" t="str">
        <f t="shared" si="62"/>
        <v>NA</v>
      </c>
      <c r="AW43" s="66" t="str">
        <f t="shared" si="63"/>
        <v>NA</v>
      </c>
      <c r="AX43" s="66" t="str">
        <f t="shared" si="68"/>
        <v>NA</v>
      </c>
      <c r="AY43" s="67" t="str">
        <f t="shared" si="64"/>
        <v>NA</v>
      </c>
    </row>
    <row r="44" spans="1:56" hidden="1" x14ac:dyDescent="0.2">
      <c r="A44" s="52" t="s">
        <v>243</v>
      </c>
      <c r="Y44" s="49">
        <f t="shared" si="65"/>
        <v>0</v>
      </c>
      <c r="Z44" s="49">
        <f t="shared" si="46"/>
        <v>0</v>
      </c>
      <c r="AA44" s="49">
        <f t="shared" si="47"/>
        <v>0</v>
      </c>
      <c r="AB44" s="49">
        <f t="shared" si="48"/>
        <v>0</v>
      </c>
      <c r="AC44" s="49">
        <f t="shared" si="49"/>
        <v>0</v>
      </c>
      <c r="AD44" s="49">
        <f t="shared" si="50"/>
        <v>0</v>
      </c>
      <c r="AE44" s="49">
        <f t="shared" si="51"/>
        <v>0</v>
      </c>
      <c r="AF44" s="49">
        <f t="shared" si="52"/>
        <v>0</v>
      </c>
      <c r="AG44" s="49">
        <f t="shared" si="66"/>
        <v>0</v>
      </c>
      <c r="AH44" s="65"/>
      <c r="AI44" s="66" t="str">
        <f t="shared" si="53"/>
        <v>NA</v>
      </c>
      <c r="AJ44" s="66"/>
      <c r="AK44" s="66" t="str">
        <f t="shared" si="54"/>
        <v>NA</v>
      </c>
      <c r="AL44" s="66" t="str">
        <f t="shared" si="55"/>
        <v>NA</v>
      </c>
      <c r="AM44" s="66" t="str">
        <f t="shared" si="67"/>
        <v>NA</v>
      </c>
      <c r="AN44" s="65" t="str">
        <f t="shared" si="56"/>
        <v>NA</v>
      </c>
      <c r="AO44" s="65" t="str">
        <f t="shared" si="57"/>
        <v>NA</v>
      </c>
      <c r="AP44" s="65" t="str">
        <f t="shared" si="58"/>
        <v>NA</v>
      </c>
      <c r="AQ44" s="65" t="str">
        <f t="shared" si="59"/>
        <v>NA</v>
      </c>
      <c r="AR44" s="65" t="str">
        <f t="shared" si="59"/>
        <v>NA</v>
      </c>
      <c r="AS44" s="65" t="str">
        <f t="shared" si="59"/>
        <v>NA</v>
      </c>
      <c r="AT44" s="66" t="str">
        <f t="shared" si="60"/>
        <v>NA</v>
      </c>
      <c r="AU44" s="66" t="str">
        <f t="shared" si="61"/>
        <v>NA</v>
      </c>
      <c r="AV44" s="66" t="str">
        <f t="shared" si="62"/>
        <v>NA</v>
      </c>
      <c r="AW44" s="66" t="str">
        <f t="shared" si="63"/>
        <v>NA</v>
      </c>
      <c r="AX44" s="66" t="str">
        <f t="shared" si="68"/>
        <v>NA</v>
      </c>
      <c r="AY44" s="67" t="str">
        <f t="shared" si="64"/>
        <v>NA</v>
      </c>
    </row>
    <row r="45" spans="1:56" hidden="1" x14ac:dyDescent="0.2">
      <c r="A45" s="52" t="s">
        <v>320</v>
      </c>
      <c r="Y45" s="49">
        <f t="shared" si="65"/>
        <v>0</v>
      </c>
      <c r="Z45" s="49">
        <f t="shared" si="46"/>
        <v>0</v>
      </c>
      <c r="AA45" s="49">
        <f t="shared" si="47"/>
        <v>0</v>
      </c>
      <c r="AB45" s="49">
        <f t="shared" si="48"/>
        <v>0</v>
      </c>
      <c r="AC45" s="49">
        <f t="shared" si="49"/>
        <v>0</v>
      </c>
      <c r="AD45" s="49">
        <f t="shared" si="50"/>
        <v>0</v>
      </c>
      <c r="AE45" s="49">
        <f t="shared" si="51"/>
        <v>0</v>
      </c>
      <c r="AF45" s="49">
        <f t="shared" si="52"/>
        <v>0</v>
      </c>
      <c r="AG45" s="49">
        <f t="shared" si="66"/>
        <v>0</v>
      </c>
      <c r="AH45" s="65"/>
      <c r="AI45" s="66" t="str">
        <f t="shared" si="53"/>
        <v>NA</v>
      </c>
      <c r="AJ45" s="66"/>
      <c r="AK45" s="66" t="str">
        <f t="shared" si="54"/>
        <v>NA</v>
      </c>
      <c r="AL45" s="66" t="str">
        <f t="shared" si="55"/>
        <v>NA</v>
      </c>
      <c r="AM45" s="66" t="str">
        <f>IFERROR(AK45+AL45,"NA")</f>
        <v>NA</v>
      </c>
      <c r="AN45" s="65" t="str">
        <f t="shared" si="56"/>
        <v>NA</v>
      </c>
      <c r="AO45" s="65" t="str">
        <f t="shared" si="57"/>
        <v>NA</v>
      </c>
      <c r="AP45" s="65" t="str">
        <f t="shared" si="58"/>
        <v>NA</v>
      </c>
      <c r="AQ45" s="65" t="str">
        <f t="shared" si="59"/>
        <v>NA</v>
      </c>
      <c r="AR45" s="65" t="str">
        <f t="shared" si="59"/>
        <v>NA</v>
      </c>
      <c r="AS45" s="65" t="str">
        <f t="shared" si="59"/>
        <v>NA</v>
      </c>
      <c r="AT45" s="66" t="str">
        <f t="shared" si="60"/>
        <v>NA</v>
      </c>
      <c r="AU45" s="66" t="str">
        <f t="shared" si="61"/>
        <v>NA</v>
      </c>
      <c r="AV45" s="66" t="str">
        <f t="shared" si="62"/>
        <v>NA</v>
      </c>
      <c r="AW45" s="66" t="str">
        <f t="shared" si="63"/>
        <v>NA</v>
      </c>
      <c r="AX45" s="66" t="str">
        <f>IFERROR(AL45-AI45,"NA")</f>
        <v>NA</v>
      </c>
      <c r="AY45" s="67" t="str">
        <f t="shared" si="64"/>
        <v>NA</v>
      </c>
    </row>
    <row r="46" spans="1:56" hidden="1" x14ac:dyDescent="0.2">
      <c r="A46" s="52"/>
      <c r="Y46" s="49">
        <f t="shared" si="65"/>
        <v>0</v>
      </c>
      <c r="Z46" s="49">
        <f t="shared" si="46"/>
        <v>0</v>
      </c>
      <c r="AA46" s="49">
        <f t="shared" si="47"/>
        <v>0</v>
      </c>
      <c r="AB46" s="49">
        <f t="shared" si="48"/>
        <v>0</v>
      </c>
      <c r="AC46" s="49">
        <f t="shared" si="49"/>
        <v>0</v>
      </c>
      <c r="AD46" s="49">
        <f t="shared" si="50"/>
        <v>0</v>
      </c>
      <c r="AE46" s="49">
        <f t="shared" si="51"/>
        <v>0</v>
      </c>
      <c r="AF46" s="49">
        <f t="shared" si="52"/>
        <v>0</v>
      </c>
      <c r="AG46" s="49">
        <f t="shared" si="66"/>
        <v>0</v>
      </c>
      <c r="AH46" s="65"/>
      <c r="AI46" s="66" t="str">
        <f t="shared" si="53"/>
        <v>NA</v>
      </c>
      <c r="AJ46" s="66"/>
      <c r="AK46" s="66" t="str">
        <f t="shared" si="54"/>
        <v>NA</v>
      </c>
      <c r="AL46" s="66" t="str">
        <f t="shared" si="55"/>
        <v>NA</v>
      </c>
      <c r="AM46" s="66" t="str">
        <f>IFERROR(AK46+AL46,"NA")</f>
        <v>NA</v>
      </c>
      <c r="AN46" s="65" t="str">
        <f t="shared" si="56"/>
        <v>NA</v>
      </c>
      <c r="AO46" s="65" t="str">
        <f t="shared" si="57"/>
        <v>NA</v>
      </c>
      <c r="AP46" s="65" t="str">
        <f t="shared" si="58"/>
        <v>NA</v>
      </c>
      <c r="AQ46" s="65" t="str">
        <f t="shared" si="59"/>
        <v>NA</v>
      </c>
      <c r="AR46" s="65" t="str">
        <f t="shared" si="59"/>
        <v>NA</v>
      </c>
      <c r="AS46" s="65" t="str">
        <f t="shared" si="59"/>
        <v>NA</v>
      </c>
      <c r="AT46" s="66" t="str">
        <f t="shared" si="60"/>
        <v>NA</v>
      </c>
      <c r="AU46" s="66" t="str">
        <f t="shared" si="61"/>
        <v>NA</v>
      </c>
      <c r="AV46" s="66" t="str">
        <f t="shared" si="62"/>
        <v>NA</v>
      </c>
      <c r="AW46" s="66" t="str">
        <f t="shared" si="63"/>
        <v>NA</v>
      </c>
      <c r="AX46" s="66" t="str">
        <f>IFERROR(AL46-AI46,"NA")</f>
        <v>NA</v>
      </c>
      <c r="AY46" s="67" t="str">
        <f>IFERROR((AD46+F46+G46)/AA46, "NA")</f>
        <v>NA</v>
      </c>
    </row>
    <row r="47" spans="1:56" hidden="1" x14ac:dyDescent="0.2">
      <c r="A47" s="52"/>
      <c r="Y47" s="49">
        <f t="shared" si="65"/>
        <v>0</v>
      </c>
      <c r="Z47" s="49">
        <f t="shared" si="46"/>
        <v>0</v>
      </c>
      <c r="AA47" s="49">
        <f t="shared" si="47"/>
        <v>0</v>
      </c>
      <c r="AB47" s="49">
        <f t="shared" si="48"/>
        <v>0</v>
      </c>
      <c r="AC47" s="49">
        <f t="shared" si="49"/>
        <v>0</v>
      </c>
      <c r="AD47" s="49">
        <f t="shared" si="50"/>
        <v>0</v>
      </c>
      <c r="AE47" s="49">
        <f t="shared" si="51"/>
        <v>0</v>
      </c>
      <c r="AF47" s="49">
        <f t="shared" si="52"/>
        <v>0</v>
      </c>
      <c r="AG47" s="49">
        <f t="shared" si="66"/>
        <v>0</v>
      </c>
      <c r="AH47" s="65"/>
      <c r="AI47" s="66" t="str">
        <f t="shared" si="53"/>
        <v>NA</v>
      </c>
      <c r="AJ47" s="66"/>
      <c r="AK47" s="66" t="str">
        <f t="shared" si="54"/>
        <v>NA</v>
      </c>
      <c r="AL47" s="66" t="str">
        <f t="shared" si="55"/>
        <v>NA</v>
      </c>
      <c r="AM47" s="66" t="str">
        <f t="shared" si="67"/>
        <v>NA</v>
      </c>
      <c r="AN47" s="65" t="str">
        <f t="shared" si="56"/>
        <v>NA</v>
      </c>
      <c r="AO47" s="65" t="str">
        <f t="shared" si="57"/>
        <v>NA</v>
      </c>
      <c r="AP47" s="65" t="str">
        <f t="shared" si="58"/>
        <v>NA</v>
      </c>
      <c r="AQ47" s="65" t="str">
        <f t="shared" si="59"/>
        <v>NA</v>
      </c>
      <c r="AR47" s="65" t="str">
        <f t="shared" si="59"/>
        <v>NA</v>
      </c>
      <c r="AS47" s="65" t="str">
        <f t="shared" si="59"/>
        <v>NA</v>
      </c>
      <c r="AT47" s="66" t="str">
        <f t="shared" si="60"/>
        <v>NA</v>
      </c>
      <c r="AU47" s="66" t="str">
        <f t="shared" si="61"/>
        <v>NA</v>
      </c>
      <c r="AV47" s="66" t="str">
        <f t="shared" si="62"/>
        <v>NA</v>
      </c>
      <c r="AW47" s="66" t="str">
        <f t="shared" si="63"/>
        <v>NA</v>
      </c>
      <c r="AX47" s="66" t="str">
        <f t="shared" si="68"/>
        <v>NA</v>
      </c>
      <c r="AY47" s="67" t="str">
        <f t="shared" si="64"/>
        <v>NA</v>
      </c>
    </row>
    <row r="48" spans="1:56" s="47" customFormat="1" hidden="1" x14ac:dyDescent="0.2">
      <c r="A48" s="54" t="s">
        <v>32</v>
      </c>
      <c r="B48" s="58">
        <f>SUM(B36:B47)</f>
        <v>0</v>
      </c>
      <c r="C48" s="58">
        <f t="shared" ref="C48:AG48" si="69">SUM(C36:C47)</f>
        <v>0</v>
      </c>
      <c r="D48" s="58">
        <f t="shared" si="69"/>
        <v>0</v>
      </c>
      <c r="E48" s="58">
        <f t="shared" si="69"/>
        <v>0</v>
      </c>
      <c r="F48" s="58">
        <f t="shared" si="69"/>
        <v>0</v>
      </c>
      <c r="G48" s="58">
        <f t="shared" si="69"/>
        <v>0</v>
      </c>
      <c r="H48" s="58">
        <f t="shared" si="69"/>
        <v>0</v>
      </c>
      <c r="I48" s="58">
        <f t="shared" si="69"/>
        <v>0</v>
      </c>
      <c r="J48" s="58">
        <f t="shared" si="69"/>
        <v>0</v>
      </c>
      <c r="K48" s="58">
        <f t="shared" si="69"/>
        <v>0</v>
      </c>
      <c r="L48" s="58">
        <f t="shared" si="69"/>
        <v>0</v>
      </c>
      <c r="M48" s="58">
        <f t="shared" si="69"/>
        <v>0</v>
      </c>
      <c r="N48" s="58">
        <f t="shared" si="69"/>
        <v>0</v>
      </c>
      <c r="O48" s="58">
        <f t="shared" si="69"/>
        <v>0</v>
      </c>
      <c r="P48" s="58">
        <f t="shared" si="69"/>
        <v>0</v>
      </c>
      <c r="Q48" s="58">
        <f t="shared" si="69"/>
        <v>0</v>
      </c>
      <c r="R48" s="58">
        <f t="shared" si="69"/>
        <v>0</v>
      </c>
      <c r="S48" s="58">
        <f t="shared" si="69"/>
        <v>0</v>
      </c>
      <c r="T48" s="58">
        <f t="shared" si="69"/>
        <v>0</v>
      </c>
      <c r="U48" s="58">
        <f t="shared" si="69"/>
        <v>0</v>
      </c>
      <c r="V48" s="58">
        <f t="shared" si="69"/>
        <v>0</v>
      </c>
      <c r="W48" s="58">
        <f t="shared" si="69"/>
        <v>0</v>
      </c>
      <c r="X48" s="58">
        <f t="shared" si="69"/>
        <v>0</v>
      </c>
      <c r="Y48" s="58">
        <f t="shared" si="69"/>
        <v>0</v>
      </c>
      <c r="Z48" s="58">
        <f t="shared" si="69"/>
        <v>0</v>
      </c>
      <c r="AA48" s="58">
        <f t="shared" si="69"/>
        <v>0</v>
      </c>
      <c r="AB48" s="58">
        <f t="shared" si="69"/>
        <v>0</v>
      </c>
      <c r="AC48" s="58">
        <f t="shared" si="69"/>
        <v>0</v>
      </c>
      <c r="AD48" s="58">
        <f t="shared" si="69"/>
        <v>0</v>
      </c>
      <c r="AE48" s="58">
        <f t="shared" si="69"/>
        <v>0</v>
      </c>
      <c r="AF48" s="58">
        <f t="shared" si="69"/>
        <v>0</v>
      </c>
      <c r="AG48" s="58">
        <f t="shared" si="69"/>
        <v>0</v>
      </c>
      <c r="AH48" s="68"/>
      <c r="AI48" s="69" t="str">
        <f t="shared" si="53"/>
        <v>NA</v>
      </c>
      <c r="AJ48" s="69"/>
      <c r="AK48" s="69" t="str">
        <f t="shared" si="54"/>
        <v>NA</v>
      </c>
      <c r="AL48" s="69" t="str">
        <f t="shared" si="55"/>
        <v>NA</v>
      </c>
      <c r="AM48" s="69" t="str">
        <f t="shared" si="67"/>
        <v>NA</v>
      </c>
      <c r="AN48" s="68" t="str">
        <f t="shared" si="56"/>
        <v>NA</v>
      </c>
      <c r="AO48" s="68" t="str">
        <f t="shared" si="57"/>
        <v>NA</v>
      </c>
      <c r="AP48" s="68" t="str">
        <f t="shared" si="58"/>
        <v>NA</v>
      </c>
      <c r="AQ48" s="68" t="e">
        <f>AE48/$AB48</f>
        <v>#DIV/0!</v>
      </c>
      <c r="AR48" s="68" t="e">
        <f>AF48/$AB48</f>
        <v>#DIV/0!</v>
      </c>
      <c r="AS48" s="68" t="e">
        <f>AG48/$AB48</f>
        <v>#DIV/0!</v>
      </c>
      <c r="AT48" s="69" t="str">
        <f t="shared" si="60"/>
        <v>NA</v>
      </c>
      <c r="AU48" s="69" t="str">
        <f t="shared" si="61"/>
        <v>NA</v>
      </c>
      <c r="AV48" s="69" t="str">
        <f t="shared" si="62"/>
        <v>NA</v>
      </c>
      <c r="AW48" s="69" t="str">
        <f t="shared" si="63"/>
        <v>NA</v>
      </c>
      <c r="AX48" s="69" t="str">
        <f t="shared" si="68"/>
        <v>NA</v>
      </c>
      <c r="AY48" s="70" t="str">
        <f>IFERROR((AD48+F48+G48)/AA48, "NA")</f>
        <v>NA</v>
      </c>
      <c r="BB48" s="51"/>
      <c r="BC48" s="51"/>
      <c r="BD48" s="51"/>
    </row>
    <row r="49" spans="1:56" hidden="1" x14ac:dyDescent="0.2">
      <c r="AH49" s="65"/>
      <c r="AI49" s="66"/>
      <c r="AJ49" s="66"/>
      <c r="AK49" s="66"/>
      <c r="AM49" s="66"/>
      <c r="AQ49" s="65"/>
      <c r="AR49" s="65"/>
      <c r="AS49" s="65"/>
    </row>
    <row r="50" spans="1:56" hidden="1" x14ac:dyDescent="0.2">
      <c r="A50" s="47" t="s">
        <v>323</v>
      </c>
    </row>
    <row r="51" spans="1:56" hidden="1" x14ac:dyDescent="0.2">
      <c r="A51" s="56"/>
      <c r="B51" s="59" t="s">
        <v>5</v>
      </c>
      <c r="C51" s="59" t="s">
        <v>6</v>
      </c>
      <c r="D51" s="59" t="s">
        <v>7</v>
      </c>
      <c r="E51" s="59" t="s">
        <v>8</v>
      </c>
      <c r="F51" s="59" t="s">
        <v>18</v>
      </c>
      <c r="G51" s="59" t="s">
        <v>19</v>
      </c>
      <c r="H51" s="59" t="s">
        <v>9</v>
      </c>
      <c r="I51" s="59" t="s">
        <v>169</v>
      </c>
      <c r="J51" s="59" t="s">
        <v>10</v>
      </c>
      <c r="K51" s="59" t="s">
        <v>11</v>
      </c>
      <c r="L51" s="59" t="s">
        <v>12</v>
      </c>
      <c r="M51" s="59" t="s">
        <v>20</v>
      </c>
      <c r="N51" s="59" t="s">
        <v>197</v>
      </c>
      <c r="O51" s="59" t="s">
        <v>21</v>
      </c>
      <c r="P51" s="59" t="s">
        <v>74</v>
      </c>
      <c r="Q51" s="59" t="s">
        <v>22</v>
      </c>
      <c r="R51" s="59" t="s">
        <v>23</v>
      </c>
      <c r="S51" s="59" t="s">
        <v>168</v>
      </c>
      <c r="T51" s="59" t="s">
        <v>75</v>
      </c>
      <c r="U51" s="59" t="s">
        <v>27</v>
      </c>
      <c r="V51" s="59" t="s">
        <v>172</v>
      </c>
      <c r="W51" s="59" t="s">
        <v>28</v>
      </c>
      <c r="X51" s="59" t="s">
        <v>170</v>
      </c>
      <c r="Y51" s="59" t="s">
        <v>29</v>
      </c>
      <c r="Z51" s="59" t="s">
        <v>4</v>
      </c>
      <c r="AA51" s="59" t="s">
        <v>13</v>
      </c>
      <c r="AB51" s="59" t="s">
        <v>26</v>
      </c>
      <c r="AC51" s="59" t="s">
        <v>30</v>
      </c>
      <c r="AD51" s="59" t="s">
        <v>31</v>
      </c>
      <c r="AE51" s="59" t="s">
        <v>24</v>
      </c>
      <c r="AF51" s="59" t="s">
        <v>25</v>
      </c>
      <c r="AG51" s="59" t="s">
        <v>76</v>
      </c>
      <c r="AH51" s="73"/>
      <c r="AI51" s="71" t="s">
        <v>14</v>
      </c>
      <c r="AJ51" s="71"/>
      <c r="AK51" s="71" t="s">
        <v>15</v>
      </c>
      <c r="AL51" s="71" t="s">
        <v>16</v>
      </c>
      <c r="AM51" s="71" t="s">
        <v>17</v>
      </c>
      <c r="AN51" s="71" t="s">
        <v>44</v>
      </c>
      <c r="AO51" s="71" t="s">
        <v>43</v>
      </c>
      <c r="AP51" s="71" t="s">
        <v>40</v>
      </c>
      <c r="AQ51" s="62" t="s">
        <v>139</v>
      </c>
      <c r="AR51" s="62" t="s">
        <v>140</v>
      </c>
      <c r="AS51" s="62" t="s">
        <v>141</v>
      </c>
      <c r="AT51" s="71" t="s">
        <v>47</v>
      </c>
      <c r="AU51" s="71" t="s">
        <v>48</v>
      </c>
      <c r="AV51" s="71" t="s">
        <v>51</v>
      </c>
      <c r="AW51" s="71" t="s">
        <v>49</v>
      </c>
      <c r="AX51" s="63" t="s">
        <v>50</v>
      </c>
      <c r="AY51" s="64" t="s">
        <v>60</v>
      </c>
    </row>
    <row r="52" spans="1:56" hidden="1" x14ac:dyDescent="0.2">
      <c r="A52" s="95" t="s">
        <v>318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49">
        <f>B52+C52+D52+E52</f>
        <v>0</v>
      </c>
      <c r="Z52" s="49">
        <f t="shared" ref="Z52:Z63" si="70">B52+C52+D52+E52+F52+L52+Q52+R52+T52+S52</f>
        <v>0</v>
      </c>
      <c r="AA52" s="49">
        <f t="shared" ref="AA52:AA63" si="71">B52+C52+D52+E52+F52+G52+H52+J52+K52+L52+Q52+R52+T52+S52+I52</f>
        <v>0</v>
      </c>
      <c r="AB52" s="49">
        <f t="shared" ref="AB52:AB63" si="72">Y52+H52+F52+Q52+R52+T52+S52+I52</f>
        <v>0</v>
      </c>
      <c r="AC52" s="49">
        <f t="shared" ref="AC52:AC63" si="73">B52+2*C52+3*D52+4*E52</f>
        <v>0</v>
      </c>
      <c r="AD52" s="49">
        <f t="shared" ref="AD52:AD63" si="74">Y52+J52+K52</f>
        <v>0</v>
      </c>
      <c r="AE52" s="49">
        <f t="shared" ref="AE52:AE63" si="75">M52+Q52+U52+V52</f>
        <v>0</v>
      </c>
      <c r="AF52" s="49">
        <f t="shared" ref="AF52:AF63" si="76">O52+R52+W52+S52+I52</f>
        <v>0</v>
      </c>
      <c r="AG52" s="49">
        <f>T52+P52</f>
        <v>0</v>
      </c>
      <c r="AH52" s="65"/>
      <c r="AI52" s="66" t="str">
        <f t="shared" ref="AI52:AI64" si="77">IF(Z52=0,"NA",Y52/Z52)</f>
        <v>NA</v>
      </c>
      <c r="AJ52" s="66"/>
      <c r="AK52" s="66" t="str">
        <f t="shared" ref="AK52:AK64" si="78">IF(AA52=0,"NA",(Y52+J52+K52)/AA52)</f>
        <v>NA</v>
      </c>
      <c r="AL52" s="66" t="str">
        <f t="shared" ref="AL52:AL64" si="79">IFERROR(AC52/Z52,"NA")</f>
        <v>NA</v>
      </c>
      <c r="AM52" s="66" t="str">
        <f>IFERROR(AK52+AL52,"NA")</f>
        <v>NA</v>
      </c>
      <c r="AN52" s="65" t="str">
        <f t="shared" ref="AN52:AN64" si="80">IFERROR(L52/AA52,"NA")</f>
        <v>NA</v>
      </c>
      <c r="AO52" s="65" t="str">
        <f t="shared" ref="AO52:AO64" si="81">IFERROR((J52+K52)/AA52,"NA")</f>
        <v>NA</v>
      </c>
      <c r="AP52" s="65" t="str">
        <f t="shared" ref="AP52:AP64" si="82">IFERROR(AB52/AA52,"NA")</f>
        <v>NA</v>
      </c>
      <c r="AQ52" s="65" t="str">
        <f t="shared" ref="AQ52:AS63" si="83">IFERROR(AE52/$AB52, "NA")</f>
        <v>NA</v>
      </c>
      <c r="AR52" s="65" t="str">
        <f t="shared" si="83"/>
        <v>NA</v>
      </c>
      <c r="AS52" s="65" t="str">
        <f t="shared" si="83"/>
        <v>NA</v>
      </c>
      <c r="AT52" s="66" t="str">
        <f t="shared" ref="AT52:AT64" si="84">IFERROR((H52+Q52+R52)/AB52,"NA")</f>
        <v>NA</v>
      </c>
      <c r="AU52" s="66" t="str">
        <f t="shared" ref="AU52:AU64" si="85">IFERROR((H52+Q52+R52+U52+W52)/AB52,"NA")</f>
        <v>NA</v>
      </c>
      <c r="AV52" s="66" t="str">
        <f t="shared" ref="AV52:AV64" si="86">IFERROR((F52+Y52)/AB52,"NA")</f>
        <v>NA</v>
      </c>
      <c r="AW52" s="66" t="str">
        <f t="shared" ref="AW52:AW64" si="87">IFERROR(Y52/AB52,"NA")</f>
        <v>NA</v>
      </c>
      <c r="AX52" s="66" t="str">
        <f>IFERROR(AL52-AI52,"NA")</f>
        <v>NA</v>
      </c>
      <c r="AY52" s="67" t="str">
        <f t="shared" ref="AY52:AY63" si="88">IFERROR((AD52+F52+G52)/AA52, "NA")</f>
        <v>NA</v>
      </c>
      <c r="BA52" s="48" t="s">
        <v>332</v>
      </c>
      <c r="BB52" s="49">
        <v>6</v>
      </c>
    </row>
    <row r="53" spans="1:56" hidden="1" x14ac:dyDescent="0.2">
      <c r="A53" s="52" t="s">
        <v>188</v>
      </c>
      <c r="Y53" s="49">
        <f t="shared" ref="Y53:Y63" si="89">B53+C53+D53+E53</f>
        <v>0</v>
      </c>
      <c r="Z53" s="49">
        <f t="shared" si="70"/>
        <v>0</v>
      </c>
      <c r="AA53" s="49">
        <f t="shared" si="71"/>
        <v>0</v>
      </c>
      <c r="AB53" s="49">
        <f t="shared" si="72"/>
        <v>0</v>
      </c>
      <c r="AC53" s="49">
        <f t="shared" si="73"/>
        <v>0</v>
      </c>
      <c r="AD53" s="49">
        <f t="shared" si="74"/>
        <v>0</v>
      </c>
      <c r="AE53" s="49">
        <f t="shared" si="75"/>
        <v>0</v>
      </c>
      <c r="AF53" s="49">
        <f t="shared" si="76"/>
        <v>0</v>
      </c>
      <c r="AG53" s="49">
        <f t="shared" ref="AG53:AG63" si="90">T53+P53</f>
        <v>0</v>
      </c>
      <c r="AH53" s="65"/>
      <c r="AI53" s="66" t="str">
        <f t="shared" si="77"/>
        <v>NA</v>
      </c>
      <c r="AJ53" s="66"/>
      <c r="AK53" s="66" t="str">
        <f t="shared" si="78"/>
        <v>NA</v>
      </c>
      <c r="AL53" s="66" t="str">
        <f t="shared" si="79"/>
        <v>NA</v>
      </c>
      <c r="AM53" s="66" t="str">
        <f>IFERROR(AK53+AL53,"NA")</f>
        <v>NA</v>
      </c>
      <c r="AN53" s="65" t="str">
        <f t="shared" si="80"/>
        <v>NA</v>
      </c>
      <c r="AO53" s="65" t="str">
        <f t="shared" si="81"/>
        <v>NA</v>
      </c>
      <c r="AP53" s="65" t="str">
        <f t="shared" si="82"/>
        <v>NA</v>
      </c>
      <c r="AQ53" s="65" t="str">
        <f t="shared" si="83"/>
        <v>NA</v>
      </c>
      <c r="AR53" s="65" t="str">
        <f t="shared" si="83"/>
        <v>NA</v>
      </c>
      <c r="AS53" s="65" t="str">
        <f t="shared" si="83"/>
        <v>NA</v>
      </c>
      <c r="AT53" s="66" t="str">
        <f t="shared" si="84"/>
        <v>NA</v>
      </c>
      <c r="AU53" s="66" t="str">
        <f t="shared" si="85"/>
        <v>NA</v>
      </c>
      <c r="AV53" s="66" t="str">
        <f t="shared" si="86"/>
        <v>NA</v>
      </c>
      <c r="AW53" s="66" t="str">
        <f t="shared" si="87"/>
        <v>NA</v>
      </c>
      <c r="AX53" s="66" t="str">
        <f>IFERROR(AL53-AI53,"NA")</f>
        <v>NA</v>
      </c>
      <c r="AY53" s="67" t="str">
        <f t="shared" si="88"/>
        <v>NA</v>
      </c>
      <c r="BA53" s="48" t="s">
        <v>333</v>
      </c>
      <c r="BB53" s="49">
        <v>18</v>
      </c>
    </row>
    <row r="54" spans="1:56" hidden="1" x14ac:dyDescent="0.2">
      <c r="A54" s="52" t="s">
        <v>189</v>
      </c>
      <c r="Y54" s="49">
        <f t="shared" si="89"/>
        <v>0</v>
      </c>
      <c r="Z54" s="49">
        <f t="shared" si="70"/>
        <v>0</v>
      </c>
      <c r="AA54" s="49">
        <f t="shared" si="71"/>
        <v>0</v>
      </c>
      <c r="AB54" s="49">
        <f t="shared" si="72"/>
        <v>0</v>
      </c>
      <c r="AC54" s="49">
        <f t="shared" si="73"/>
        <v>0</v>
      </c>
      <c r="AD54" s="49">
        <f t="shared" si="74"/>
        <v>0</v>
      </c>
      <c r="AE54" s="49">
        <f t="shared" si="75"/>
        <v>0</v>
      </c>
      <c r="AF54" s="49">
        <f t="shared" si="76"/>
        <v>0</v>
      </c>
      <c r="AG54" s="49">
        <f t="shared" si="90"/>
        <v>0</v>
      </c>
      <c r="AH54" s="65"/>
      <c r="AI54" s="66" t="str">
        <f t="shared" si="77"/>
        <v>NA</v>
      </c>
      <c r="AJ54" s="66"/>
      <c r="AK54" s="66" t="str">
        <f t="shared" si="78"/>
        <v>NA</v>
      </c>
      <c r="AL54" s="66" t="str">
        <f t="shared" si="79"/>
        <v>NA</v>
      </c>
      <c r="AM54" s="66" t="str">
        <f>IFERROR(AK54+AL54,"NA")</f>
        <v>NA</v>
      </c>
      <c r="AN54" s="65" t="str">
        <f t="shared" si="80"/>
        <v>NA</v>
      </c>
      <c r="AO54" s="65" t="str">
        <f t="shared" si="81"/>
        <v>NA</v>
      </c>
      <c r="AP54" s="65" t="str">
        <f t="shared" si="82"/>
        <v>NA</v>
      </c>
      <c r="AQ54" s="65" t="str">
        <f t="shared" si="83"/>
        <v>NA</v>
      </c>
      <c r="AR54" s="65" t="str">
        <f t="shared" si="83"/>
        <v>NA</v>
      </c>
      <c r="AS54" s="65" t="str">
        <f t="shared" si="83"/>
        <v>NA</v>
      </c>
      <c r="AT54" s="66" t="str">
        <f t="shared" si="84"/>
        <v>NA</v>
      </c>
      <c r="AU54" s="66" t="str">
        <f t="shared" si="85"/>
        <v>NA</v>
      </c>
      <c r="AV54" s="66" t="str">
        <f t="shared" si="86"/>
        <v>NA</v>
      </c>
      <c r="AW54" s="66" t="str">
        <f t="shared" si="87"/>
        <v>NA</v>
      </c>
      <c r="AX54" s="66" t="str">
        <f>IFERROR(AL54-AI54,"NA")</f>
        <v>NA</v>
      </c>
      <c r="AY54" s="67" t="str">
        <f t="shared" si="88"/>
        <v>NA</v>
      </c>
    </row>
    <row r="55" spans="1:56" hidden="1" x14ac:dyDescent="0.2">
      <c r="A55" s="52" t="s">
        <v>187</v>
      </c>
      <c r="Y55" s="49">
        <f t="shared" si="89"/>
        <v>0</v>
      </c>
      <c r="Z55" s="49">
        <f t="shared" si="70"/>
        <v>0</v>
      </c>
      <c r="AA55" s="49">
        <f t="shared" si="71"/>
        <v>0</v>
      </c>
      <c r="AB55" s="49">
        <f t="shared" si="72"/>
        <v>0</v>
      </c>
      <c r="AC55" s="49">
        <f t="shared" si="73"/>
        <v>0</v>
      </c>
      <c r="AD55" s="49">
        <f t="shared" si="74"/>
        <v>0</v>
      </c>
      <c r="AE55" s="49">
        <f t="shared" si="75"/>
        <v>0</v>
      </c>
      <c r="AF55" s="49">
        <f t="shared" si="76"/>
        <v>0</v>
      </c>
      <c r="AG55" s="49">
        <f t="shared" si="90"/>
        <v>0</v>
      </c>
      <c r="AH55" s="65"/>
      <c r="AI55" s="66" t="str">
        <f t="shared" si="77"/>
        <v>NA</v>
      </c>
      <c r="AJ55" s="66"/>
      <c r="AK55" s="66" t="str">
        <f t="shared" si="78"/>
        <v>NA</v>
      </c>
      <c r="AL55" s="66" t="str">
        <f t="shared" si="79"/>
        <v>NA</v>
      </c>
      <c r="AM55" s="66" t="str">
        <f>IFERROR(AK55+AL55,"NA")</f>
        <v>NA</v>
      </c>
      <c r="AN55" s="65" t="str">
        <f t="shared" si="80"/>
        <v>NA</v>
      </c>
      <c r="AO55" s="65" t="str">
        <f t="shared" si="81"/>
        <v>NA</v>
      </c>
      <c r="AP55" s="65" t="str">
        <f t="shared" si="82"/>
        <v>NA</v>
      </c>
      <c r="AQ55" s="65" t="str">
        <f t="shared" si="83"/>
        <v>NA</v>
      </c>
      <c r="AR55" s="65" t="str">
        <f t="shared" si="83"/>
        <v>NA</v>
      </c>
      <c r="AS55" s="65" t="str">
        <f t="shared" si="83"/>
        <v>NA</v>
      </c>
      <c r="AT55" s="66" t="str">
        <f t="shared" si="84"/>
        <v>NA</v>
      </c>
      <c r="AU55" s="66" t="str">
        <f t="shared" si="85"/>
        <v>NA</v>
      </c>
      <c r="AV55" s="66" t="str">
        <f t="shared" si="86"/>
        <v>NA</v>
      </c>
      <c r="AW55" s="66" t="str">
        <f t="shared" si="87"/>
        <v>NA</v>
      </c>
      <c r="AX55" s="66" t="str">
        <f>IFERROR(AL55-AI55,"NA")</f>
        <v>NA</v>
      </c>
      <c r="AY55" s="67" t="str">
        <f t="shared" si="88"/>
        <v>NA</v>
      </c>
    </row>
    <row r="56" spans="1:56" hidden="1" x14ac:dyDescent="0.2">
      <c r="A56" s="52" t="s">
        <v>192</v>
      </c>
      <c r="Y56" s="49">
        <f t="shared" si="89"/>
        <v>0</v>
      </c>
      <c r="Z56" s="49">
        <f t="shared" si="70"/>
        <v>0</v>
      </c>
      <c r="AA56" s="49">
        <f t="shared" si="71"/>
        <v>0</v>
      </c>
      <c r="AB56" s="49">
        <f t="shared" si="72"/>
        <v>0</v>
      </c>
      <c r="AC56" s="49">
        <f t="shared" si="73"/>
        <v>0</v>
      </c>
      <c r="AD56" s="49">
        <f t="shared" si="74"/>
        <v>0</v>
      </c>
      <c r="AE56" s="49">
        <f t="shared" si="75"/>
        <v>0</v>
      </c>
      <c r="AF56" s="49">
        <f t="shared" si="76"/>
        <v>0</v>
      </c>
      <c r="AG56" s="49">
        <f t="shared" si="90"/>
        <v>0</v>
      </c>
      <c r="AH56" s="65"/>
      <c r="AI56" s="66" t="str">
        <f t="shared" si="77"/>
        <v>NA</v>
      </c>
      <c r="AJ56" s="66"/>
      <c r="AK56" s="66" t="str">
        <f t="shared" si="78"/>
        <v>NA</v>
      </c>
      <c r="AL56" s="66" t="str">
        <f t="shared" si="79"/>
        <v>NA</v>
      </c>
      <c r="AM56" s="66" t="str">
        <f t="shared" ref="AM56:AM62" si="91">IFERROR(AK56+AL56,"NA")</f>
        <v>NA</v>
      </c>
      <c r="AN56" s="65" t="str">
        <f t="shared" si="80"/>
        <v>NA</v>
      </c>
      <c r="AO56" s="65" t="str">
        <f t="shared" si="81"/>
        <v>NA</v>
      </c>
      <c r="AP56" s="65" t="str">
        <f t="shared" si="82"/>
        <v>NA</v>
      </c>
      <c r="AQ56" s="65" t="str">
        <f t="shared" si="83"/>
        <v>NA</v>
      </c>
      <c r="AR56" s="65" t="str">
        <f t="shared" si="83"/>
        <v>NA</v>
      </c>
      <c r="AS56" s="65" t="str">
        <f t="shared" si="83"/>
        <v>NA</v>
      </c>
      <c r="AT56" s="66" t="str">
        <f t="shared" si="84"/>
        <v>NA</v>
      </c>
      <c r="AU56" s="66" t="str">
        <f t="shared" si="85"/>
        <v>NA</v>
      </c>
      <c r="AV56" s="66" t="str">
        <f t="shared" si="86"/>
        <v>NA</v>
      </c>
      <c r="AW56" s="66" t="str">
        <f t="shared" si="87"/>
        <v>NA</v>
      </c>
      <c r="AX56" s="66" t="str">
        <f t="shared" ref="AX56:AX62" si="92">IFERROR(AL56-AI56,"NA")</f>
        <v>NA</v>
      </c>
      <c r="AY56" s="67" t="str">
        <f t="shared" si="88"/>
        <v>NA</v>
      </c>
    </row>
    <row r="57" spans="1:56" hidden="1" x14ac:dyDescent="0.2">
      <c r="A57" s="52" t="s">
        <v>191</v>
      </c>
      <c r="Y57" s="49">
        <f t="shared" si="89"/>
        <v>0</v>
      </c>
      <c r="Z57" s="49">
        <f t="shared" si="70"/>
        <v>0</v>
      </c>
      <c r="AA57" s="49">
        <f t="shared" si="71"/>
        <v>0</v>
      </c>
      <c r="AB57" s="49">
        <f t="shared" si="72"/>
        <v>0</v>
      </c>
      <c r="AC57" s="49">
        <f t="shared" si="73"/>
        <v>0</v>
      </c>
      <c r="AD57" s="49">
        <f t="shared" si="74"/>
        <v>0</v>
      </c>
      <c r="AE57" s="49">
        <f t="shared" si="75"/>
        <v>0</v>
      </c>
      <c r="AF57" s="49">
        <f t="shared" si="76"/>
        <v>0</v>
      </c>
      <c r="AG57" s="49">
        <f t="shared" si="90"/>
        <v>0</v>
      </c>
      <c r="AH57" s="65"/>
      <c r="AI57" s="66" t="str">
        <f t="shared" si="77"/>
        <v>NA</v>
      </c>
      <c r="AJ57" s="66"/>
      <c r="AK57" s="66" t="str">
        <f t="shared" si="78"/>
        <v>NA</v>
      </c>
      <c r="AL57" s="66" t="str">
        <f t="shared" si="79"/>
        <v>NA</v>
      </c>
      <c r="AM57" s="66" t="str">
        <f t="shared" si="91"/>
        <v>NA</v>
      </c>
      <c r="AN57" s="65" t="str">
        <f t="shared" si="80"/>
        <v>NA</v>
      </c>
      <c r="AO57" s="65" t="str">
        <f t="shared" si="81"/>
        <v>NA</v>
      </c>
      <c r="AP57" s="65" t="str">
        <f t="shared" si="82"/>
        <v>NA</v>
      </c>
      <c r="AQ57" s="65" t="str">
        <f t="shared" si="83"/>
        <v>NA</v>
      </c>
      <c r="AR57" s="65" t="str">
        <f t="shared" si="83"/>
        <v>NA</v>
      </c>
      <c r="AS57" s="65" t="str">
        <f t="shared" si="83"/>
        <v>NA</v>
      </c>
      <c r="AT57" s="66" t="str">
        <f t="shared" si="84"/>
        <v>NA</v>
      </c>
      <c r="AU57" s="66" t="str">
        <f t="shared" si="85"/>
        <v>NA</v>
      </c>
      <c r="AV57" s="66" t="str">
        <f t="shared" si="86"/>
        <v>NA</v>
      </c>
      <c r="AW57" s="66" t="str">
        <f t="shared" si="87"/>
        <v>NA</v>
      </c>
      <c r="AX57" s="66" t="str">
        <f t="shared" si="92"/>
        <v>NA</v>
      </c>
      <c r="AY57" s="67" t="str">
        <f t="shared" si="88"/>
        <v>NA</v>
      </c>
    </row>
    <row r="58" spans="1:56" hidden="1" x14ac:dyDescent="0.2">
      <c r="A58" s="52" t="s">
        <v>195</v>
      </c>
      <c r="Y58" s="49">
        <f t="shared" si="89"/>
        <v>0</v>
      </c>
      <c r="Z58" s="49">
        <f t="shared" si="70"/>
        <v>0</v>
      </c>
      <c r="AA58" s="49">
        <f t="shared" si="71"/>
        <v>0</v>
      </c>
      <c r="AB58" s="49">
        <f t="shared" si="72"/>
        <v>0</v>
      </c>
      <c r="AC58" s="49">
        <f t="shared" si="73"/>
        <v>0</v>
      </c>
      <c r="AD58" s="49">
        <f t="shared" si="74"/>
        <v>0</v>
      </c>
      <c r="AE58" s="49">
        <f t="shared" si="75"/>
        <v>0</v>
      </c>
      <c r="AF58" s="49">
        <f t="shared" si="76"/>
        <v>0</v>
      </c>
      <c r="AG58" s="49">
        <f t="shared" si="90"/>
        <v>0</v>
      </c>
      <c r="AH58" s="65"/>
      <c r="AI58" s="66" t="str">
        <f t="shared" si="77"/>
        <v>NA</v>
      </c>
      <c r="AJ58" s="66"/>
      <c r="AK58" s="66" t="str">
        <f t="shared" si="78"/>
        <v>NA</v>
      </c>
      <c r="AL58" s="66" t="str">
        <f t="shared" si="79"/>
        <v>NA</v>
      </c>
      <c r="AM58" s="66" t="str">
        <f t="shared" si="91"/>
        <v>NA</v>
      </c>
      <c r="AN58" s="65" t="str">
        <f t="shared" si="80"/>
        <v>NA</v>
      </c>
      <c r="AO58" s="65" t="str">
        <f t="shared" si="81"/>
        <v>NA</v>
      </c>
      <c r="AP58" s="65" t="str">
        <f t="shared" si="82"/>
        <v>NA</v>
      </c>
      <c r="AQ58" s="65" t="str">
        <f t="shared" si="83"/>
        <v>NA</v>
      </c>
      <c r="AR58" s="65" t="str">
        <f t="shared" si="83"/>
        <v>NA</v>
      </c>
      <c r="AS58" s="65" t="str">
        <f t="shared" si="83"/>
        <v>NA</v>
      </c>
      <c r="AT58" s="66" t="str">
        <f t="shared" si="84"/>
        <v>NA</v>
      </c>
      <c r="AU58" s="66" t="str">
        <f t="shared" si="85"/>
        <v>NA</v>
      </c>
      <c r="AV58" s="66" t="str">
        <f t="shared" si="86"/>
        <v>NA</v>
      </c>
      <c r="AW58" s="66" t="str">
        <f t="shared" si="87"/>
        <v>NA</v>
      </c>
      <c r="AX58" s="66" t="str">
        <f t="shared" si="92"/>
        <v>NA</v>
      </c>
      <c r="AY58" s="67" t="str">
        <f t="shared" si="88"/>
        <v>NA</v>
      </c>
    </row>
    <row r="59" spans="1:56" hidden="1" x14ac:dyDescent="0.2">
      <c r="A59" s="52" t="s">
        <v>319</v>
      </c>
      <c r="Y59" s="49">
        <f t="shared" si="89"/>
        <v>0</v>
      </c>
      <c r="Z59" s="49">
        <f t="shared" si="70"/>
        <v>0</v>
      </c>
      <c r="AA59" s="49">
        <f t="shared" si="71"/>
        <v>0</v>
      </c>
      <c r="AB59" s="49">
        <f t="shared" si="72"/>
        <v>0</v>
      </c>
      <c r="AC59" s="49">
        <f t="shared" si="73"/>
        <v>0</v>
      </c>
      <c r="AD59" s="49">
        <f t="shared" si="74"/>
        <v>0</v>
      </c>
      <c r="AE59" s="49">
        <f t="shared" si="75"/>
        <v>0</v>
      </c>
      <c r="AF59" s="49">
        <f t="shared" si="76"/>
        <v>0</v>
      </c>
      <c r="AG59" s="49">
        <f t="shared" si="90"/>
        <v>0</v>
      </c>
      <c r="AH59" s="65"/>
      <c r="AI59" s="66" t="str">
        <f t="shared" si="77"/>
        <v>NA</v>
      </c>
      <c r="AJ59" s="66"/>
      <c r="AK59" s="66" t="str">
        <f t="shared" si="78"/>
        <v>NA</v>
      </c>
      <c r="AL59" s="66" t="str">
        <f t="shared" si="79"/>
        <v>NA</v>
      </c>
      <c r="AM59" s="66" t="str">
        <f t="shared" si="91"/>
        <v>NA</v>
      </c>
      <c r="AN59" s="65" t="str">
        <f t="shared" si="80"/>
        <v>NA</v>
      </c>
      <c r="AO59" s="65" t="str">
        <f t="shared" si="81"/>
        <v>NA</v>
      </c>
      <c r="AP59" s="65" t="str">
        <f t="shared" si="82"/>
        <v>NA</v>
      </c>
      <c r="AQ59" s="65" t="str">
        <f t="shared" si="83"/>
        <v>NA</v>
      </c>
      <c r="AR59" s="65" t="str">
        <f t="shared" si="83"/>
        <v>NA</v>
      </c>
      <c r="AS59" s="65" t="str">
        <f t="shared" si="83"/>
        <v>NA</v>
      </c>
      <c r="AT59" s="66" t="str">
        <f t="shared" si="84"/>
        <v>NA</v>
      </c>
      <c r="AU59" s="66" t="str">
        <f t="shared" si="85"/>
        <v>NA</v>
      </c>
      <c r="AV59" s="66" t="str">
        <f t="shared" si="86"/>
        <v>NA</v>
      </c>
      <c r="AW59" s="66" t="str">
        <f t="shared" si="87"/>
        <v>NA</v>
      </c>
      <c r="AX59" s="66" t="str">
        <f t="shared" si="92"/>
        <v>NA</v>
      </c>
      <c r="AY59" s="67" t="str">
        <f t="shared" si="88"/>
        <v>NA</v>
      </c>
    </row>
    <row r="60" spans="1:56" hidden="1" x14ac:dyDescent="0.2">
      <c r="A60" s="52" t="s">
        <v>243</v>
      </c>
      <c r="Y60" s="49">
        <f t="shared" si="89"/>
        <v>0</v>
      </c>
      <c r="Z60" s="49">
        <f t="shared" si="70"/>
        <v>0</v>
      </c>
      <c r="AA60" s="49">
        <f t="shared" si="71"/>
        <v>0</v>
      </c>
      <c r="AB60" s="49">
        <f t="shared" si="72"/>
        <v>0</v>
      </c>
      <c r="AC60" s="49">
        <f t="shared" si="73"/>
        <v>0</v>
      </c>
      <c r="AD60" s="49">
        <f t="shared" si="74"/>
        <v>0</v>
      </c>
      <c r="AE60" s="49">
        <f t="shared" si="75"/>
        <v>0</v>
      </c>
      <c r="AF60" s="49">
        <f t="shared" si="76"/>
        <v>0</v>
      </c>
      <c r="AG60" s="49">
        <f t="shared" si="90"/>
        <v>0</v>
      </c>
      <c r="AH60" s="65"/>
      <c r="AI60" s="66" t="str">
        <f t="shared" si="77"/>
        <v>NA</v>
      </c>
      <c r="AJ60" s="66"/>
      <c r="AK60" s="66" t="str">
        <f t="shared" si="78"/>
        <v>NA</v>
      </c>
      <c r="AL60" s="66" t="str">
        <f t="shared" si="79"/>
        <v>NA</v>
      </c>
      <c r="AM60" s="66" t="str">
        <f t="shared" si="91"/>
        <v>NA</v>
      </c>
      <c r="AN60" s="65" t="str">
        <f t="shared" si="80"/>
        <v>NA</v>
      </c>
      <c r="AO60" s="65" t="str">
        <f t="shared" si="81"/>
        <v>NA</v>
      </c>
      <c r="AP60" s="65" t="str">
        <f t="shared" si="82"/>
        <v>NA</v>
      </c>
      <c r="AQ60" s="65" t="str">
        <f t="shared" si="83"/>
        <v>NA</v>
      </c>
      <c r="AR60" s="65" t="str">
        <f t="shared" si="83"/>
        <v>NA</v>
      </c>
      <c r="AS60" s="65" t="str">
        <f t="shared" si="83"/>
        <v>NA</v>
      </c>
      <c r="AT60" s="66" t="str">
        <f t="shared" si="84"/>
        <v>NA</v>
      </c>
      <c r="AU60" s="66" t="str">
        <f t="shared" si="85"/>
        <v>NA</v>
      </c>
      <c r="AV60" s="66" t="str">
        <f t="shared" si="86"/>
        <v>NA</v>
      </c>
      <c r="AW60" s="66" t="str">
        <f t="shared" si="87"/>
        <v>NA</v>
      </c>
      <c r="AX60" s="66" t="str">
        <f t="shared" si="92"/>
        <v>NA</v>
      </c>
      <c r="AY60" s="67" t="str">
        <f t="shared" si="88"/>
        <v>NA</v>
      </c>
    </row>
    <row r="61" spans="1:56" hidden="1" x14ac:dyDescent="0.2">
      <c r="A61" s="52" t="s">
        <v>320</v>
      </c>
      <c r="Y61" s="49">
        <f t="shared" si="89"/>
        <v>0</v>
      </c>
      <c r="Z61" s="49">
        <f t="shared" si="70"/>
        <v>0</v>
      </c>
      <c r="AA61" s="49">
        <f t="shared" si="71"/>
        <v>0</v>
      </c>
      <c r="AB61" s="49">
        <f t="shared" si="72"/>
        <v>0</v>
      </c>
      <c r="AC61" s="49">
        <f t="shared" si="73"/>
        <v>0</v>
      </c>
      <c r="AD61" s="49">
        <f t="shared" si="74"/>
        <v>0</v>
      </c>
      <c r="AE61" s="49">
        <f t="shared" si="75"/>
        <v>0</v>
      </c>
      <c r="AF61" s="49">
        <f t="shared" si="76"/>
        <v>0</v>
      </c>
      <c r="AG61" s="49">
        <f t="shared" si="90"/>
        <v>0</v>
      </c>
      <c r="AH61" s="65"/>
      <c r="AI61" s="66" t="str">
        <f t="shared" si="77"/>
        <v>NA</v>
      </c>
      <c r="AJ61" s="66"/>
      <c r="AK61" s="66" t="str">
        <f t="shared" si="78"/>
        <v>NA</v>
      </c>
      <c r="AL61" s="66" t="str">
        <f t="shared" si="79"/>
        <v>NA</v>
      </c>
      <c r="AM61" s="66" t="str">
        <f t="shared" si="91"/>
        <v>NA</v>
      </c>
      <c r="AN61" s="65" t="str">
        <f t="shared" si="80"/>
        <v>NA</v>
      </c>
      <c r="AO61" s="65" t="str">
        <f t="shared" si="81"/>
        <v>NA</v>
      </c>
      <c r="AP61" s="65" t="str">
        <f t="shared" si="82"/>
        <v>NA</v>
      </c>
      <c r="AQ61" s="65" t="str">
        <f t="shared" si="83"/>
        <v>NA</v>
      </c>
      <c r="AR61" s="65" t="str">
        <f t="shared" si="83"/>
        <v>NA</v>
      </c>
      <c r="AS61" s="65" t="str">
        <f t="shared" si="83"/>
        <v>NA</v>
      </c>
      <c r="AT61" s="66" t="str">
        <f t="shared" si="84"/>
        <v>NA</v>
      </c>
      <c r="AU61" s="66" t="str">
        <f t="shared" si="85"/>
        <v>NA</v>
      </c>
      <c r="AV61" s="66" t="str">
        <f t="shared" si="86"/>
        <v>NA</v>
      </c>
      <c r="AW61" s="66" t="str">
        <f t="shared" si="87"/>
        <v>NA</v>
      </c>
      <c r="AX61" s="66" t="str">
        <f t="shared" si="92"/>
        <v>NA</v>
      </c>
      <c r="AY61" s="67" t="str">
        <f t="shared" si="88"/>
        <v>NA</v>
      </c>
    </row>
    <row r="62" spans="1:56" hidden="1" x14ac:dyDescent="0.2">
      <c r="A62" s="52"/>
      <c r="Y62" s="49">
        <f t="shared" si="89"/>
        <v>0</v>
      </c>
      <c r="Z62" s="49">
        <f t="shared" si="70"/>
        <v>0</v>
      </c>
      <c r="AA62" s="49">
        <f t="shared" si="71"/>
        <v>0</v>
      </c>
      <c r="AB62" s="49">
        <f t="shared" si="72"/>
        <v>0</v>
      </c>
      <c r="AC62" s="49">
        <f t="shared" si="73"/>
        <v>0</v>
      </c>
      <c r="AD62" s="49">
        <f t="shared" si="74"/>
        <v>0</v>
      </c>
      <c r="AE62" s="49">
        <f t="shared" si="75"/>
        <v>0</v>
      </c>
      <c r="AF62" s="49">
        <f t="shared" si="76"/>
        <v>0</v>
      </c>
      <c r="AG62" s="49">
        <f t="shared" si="90"/>
        <v>0</v>
      </c>
      <c r="AH62" s="65"/>
      <c r="AI62" s="66" t="str">
        <f t="shared" si="77"/>
        <v>NA</v>
      </c>
      <c r="AJ62" s="66"/>
      <c r="AK62" s="66" t="str">
        <f t="shared" si="78"/>
        <v>NA</v>
      </c>
      <c r="AL62" s="66" t="str">
        <f t="shared" si="79"/>
        <v>NA</v>
      </c>
      <c r="AM62" s="66" t="str">
        <f t="shared" si="91"/>
        <v>NA</v>
      </c>
      <c r="AN62" s="65" t="str">
        <f t="shared" si="80"/>
        <v>NA</v>
      </c>
      <c r="AO62" s="65" t="str">
        <f t="shared" si="81"/>
        <v>NA</v>
      </c>
      <c r="AP62" s="65" t="str">
        <f t="shared" si="82"/>
        <v>NA</v>
      </c>
      <c r="AQ62" s="65" t="str">
        <f t="shared" si="83"/>
        <v>NA</v>
      </c>
      <c r="AR62" s="65" t="str">
        <f t="shared" si="83"/>
        <v>NA</v>
      </c>
      <c r="AS62" s="65" t="str">
        <f t="shared" si="83"/>
        <v>NA</v>
      </c>
      <c r="AT62" s="66" t="str">
        <f t="shared" si="84"/>
        <v>NA</v>
      </c>
      <c r="AU62" s="66" t="str">
        <f t="shared" si="85"/>
        <v>NA</v>
      </c>
      <c r="AV62" s="66" t="str">
        <f t="shared" si="86"/>
        <v>NA</v>
      </c>
      <c r="AW62" s="66" t="str">
        <f t="shared" si="87"/>
        <v>NA</v>
      </c>
      <c r="AX62" s="66" t="str">
        <f t="shared" si="92"/>
        <v>NA</v>
      </c>
      <c r="AY62" s="67" t="str">
        <f>IFERROR((AD62+F62+G62)/AA62, "NA")</f>
        <v>NA</v>
      </c>
    </row>
    <row r="63" spans="1:56" hidden="1" x14ac:dyDescent="0.2">
      <c r="A63" s="52"/>
      <c r="Y63" s="49">
        <f t="shared" si="89"/>
        <v>0</v>
      </c>
      <c r="Z63" s="49">
        <f t="shared" si="70"/>
        <v>0</v>
      </c>
      <c r="AA63" s="49">
        <f t="shared" si="71"/>
        <v>0</v>
      </c>
      <c r="AB63" s="49">
        <f t="shared" si="72"/>
        <v>0</v>
      </c>
      <c r="AC63" s="49">
        <f t="shared" si="73"/>
        <v>0</v>
      </c>
      <c r="AD63" s="49">
        <f t="shared" si="74"/>
        <v>0</v>
      </c>
      <c r="AE63" s="49">
        <f t="shared" si="75"/>
        <v>0</v>
      </c>
      <c r="AF63" s="49">
        <f t="shared" si="76"/>
        <v>0</v>
      </c>
      <c r="AG63" s="49">
        <f t="shared" si="90"/>
        <v>0</v>
      </c>
      <c r="AH63" s="65"/>
      <c r="AI63" s="66" t="str">
        <f t="shared" si="77"/>
        <v>NA</v>
      </c>
      <c r="AJ63" s="66"/>
      <c r="AK63" s="66" t="str">
        <f t="shared" si="78"/>
        <v>NA</v>
      </c>
      <c r="AL63" s="66" t="str">
        <f t="shared" si="79"/>
        <v>NA</v>
      </c>
      <c r="AM63" s="66" t="str">
        <f>IFERROR(AK63+AL63,"NA")</f>
        <v>NA</v>
      </c>
      <c r="AN63" s="65" t="str">
        <f t="shared" si="80"/>
        <v>NA</v>
      </c>
      <c r="AO63" s="65" t="str">
        <f t="shared" si="81"/>
        <v>NA</v>
      </c>
      <c r="AP63" s="65" t="str">
        <f t="shared" si="82"/>
        <v>NA</v>
      </c>
      <c r="AQ63" s="65" t="str">
        <f t="shared" si="83"/>
        <v>NA</v>
      </c>
      <c r="AR63" s="65" t="str">
        <f t="shared" si="83"/>
        <v>NA</v>
      </c>
      <c r="AS63" s="65" t="str">
        <f t="shared" si="83"/>
        <v>NA</v>
      </c>
      <c r="AT63" s="66" t="str">
        <f t="shared" si="84"/>
        <v>NA</v>
      </c>
      <c r="AU63" s="66" t="str">
        <f t="shared" si="85"/>
        <v>NA</v>
      </c>
      <c r="AV63" s="66" t="str">
        <f t="shared" si="86"/>
        <v>NA</v>
      </c>
      <c r="AW63" s="66" t="str">
        <f t="shared" si="87"/>
        <v>NA</v>
      </c>
      <c r="AX63" s="66" t="str">
        <f>IFERROR(AL63-AI63,"NA")</f>
        <v>NA</v>
      </c>
      <c r="AY63" s="67" t="str">
        <f t="shared" si="88"/>
        <v>NA</v>
      </c>
    </row>
    <row r="64" spans="1:56" s="47" customFormat="1" hidden="1" x14ac:dyDescent="0.2">
      <c r="A64" s="54" t="s">
        <v>32</v>
      </c>
      <c r="B64" s="58">
        <f>SUM(B52:B63)</f>
        <v>0</v>
      </c>
      <c r="C64" s="58">
        <f t="shared" ref="C64:AG64" si="93">SUM(C52:C63)</f>
        <v>0</v>
      </c>
      <c r="D64" s="58">
        <f t="shared" si="93"/>
        <v>0</v>
      </c>
      <c r="E64" s="58">
        <f t="shared" si="93"/>
        <v>0</v>
      </c>
      <c r="F64" s="58">
        <f t="shared" si="93"/>
        <v>0</v>
      </c>
      <c r="G64" s="58">
        <f t="shared" si="93"/>
        <v>0</v>
      </c>
      <c r="H64" s="58">
        <f t="shared" si="93"/>
        <v>0</v>
      </c>
      <c r="I64" s="58">
        <f t="shared" si="93"/>
        <v>0</v>
      </c>
      <c r="J64" s="58">
        <f t="shared" si="93"/>
        <v>0</v>
      </c>
      <c r="K64" s="58">
        <f t="shared" si="93"/>
        <v>0</v>
      </c>
      <c r="L64" s="58">
        <f t="shared" si="93"/>
        <v>0</v>
      </c>
      <c r="M64" s="58">
        <f t="shared" si="93"/>
        <v>0</v>
      </c>
      <c r="N64" s="58">
        <f t="shared" si="93"/>
        <v>0</v>
      </c>
      <c r="O64" s="58">
        <f t="shared" si="93"/>
        <v>0</v>
      </c>
      <c r="P64" s="58">
        <f t="shared" si="93"/>
        <v>0</v>
      </c>
      <c r="Q64" s="58">
        <f t="shared" si="93"/>
        <v>0</v>
      </c>
      <c r="R64" s="58">
        <f t="shared" si="93"/>
        <v>0</v>
      </c>
      <c r="S64" s="58">
        <f t="shared" si="93"/>
        <v>0</v>
      </c>
      <c r="T64" s="58">
        <f t="shared" si="93"/>
        <v>0</v>
      </c>
      <c r="U64" s="58">
        <f t="shared" si="93"/>
        <v>0</v>
      </c>
      <c r="V64" s="58">
        <f t="shared" si="93"/>
        <v>0</v>
      </c>
      <c r="W64" s="58">
        <f t="shared" si="93"/>
        <v>0</v>
      </c>
      <c r="X64" s="58">
        <f t="shared" si="93"/>
        <v>0</v>
      </c>
      <c r="Y64" s="58">
        <f t="shared" si="93"/>
        <v>0</v>
      </c>
      <c r="Z64" s="58">
        <f t="shared" si="93"/>
        <v>0</v>
      </c>
      <c r="AA64" s="58">
        <f t="shared" si="93"/>
        <v>0</v>
      </c>
      <c r="AB64" s="58">
        <f t="shared" si="93"/>
        <v>0</v>
      </c>
      <c r="AC64" s="58">
        <f t="shared" si="93"/>
        <v>0</v>
      </c>
      <c r="AD64" s="58">
        <f t="shared" si="93"/>
        <v>0</v>
      </c>
      <c r="AE64" s="58">
        <f t="shared" si="93"/>
        <v>0</v>
      </c>
      <c r="AF64" s="58">
        <f t="shared" si="93"/>
        <v>0</v>
      </c>
      <c r="AG64" s="58">
        <f t="shared" si="93"/>
        <v>0</v>
      </c>
      <c r="AH64" s="68"/>
      <c r="AI64" s="69" t="str">
        <f t="shared" si="77"/>
        <v>NA</v>
      </c>
      <c r="AJ64" s="69"/>
      <c r="AK64" s="69" t="str">
        <f t="shared" si="78"/>
        <v>NA</v>
      </c>
      <c r="AL64" s="69" t="str">
        <f t="shared" si="79"/>
        <v>NA</v>
      </c>
      <c r="AM64" s="69" t="str">
        <f>IFERROR(AK64+AL64,"NA")</f>
        <v>NA</v>
      </c>
      <c r="AN64" s="68" t="str">
        <f t="shared" si="80"/>
        <v>NA</v>
      </c>
      <c r="AO64" s="68" t="str">
        <f t="shared" si="81"/>
        <v>NA</v>
      </c>
      <c r="AP64" s="68" t="str">
        <f t="shared" si="82"/>
        <v>NA</v>
      </c>
      <c r="AQ64" s="68" t="str">
        <f>IFERROR(AE64/$AB64, "NA")</f>
        <v>NA</v>
      </c>
      <c r="AR64" s="68" t="str">
        <f>IFERROR(AF64/$AB64, "NA")</f>
        <v>NA</v>
      </c>
      <c r="AS64" s="68" t="str">
        <f>IFERROR(AG64/$AB64, "NA")</f>
        <v>NA</v>
      </c>
      <c r="AT64" s="69" t="str">
        <f t="shared" si="84"/>
        <v>NA</v>
      </c>
      <c r="AU64" s="69" t="str">
        <f t="shared" si="85"/>
        <v>NA</v>
      </c>
      <c r="AV64" s="69" t="str">
        <f t="shared" si="86"/>
        <v>NA</v>
      </c>
      <c r="AW64" s="69" t="str">
        <f t="shared" si="87"/>
        <v>NA</v>
      </c>
      <c r="AX64" s="69" t="str">
        <f>IFERROR(AL64-AI64,"NA")</f>
        <v>NA</v>
      </c>
      <c r="AY64" s="70" t="str">
        <f>IFERROR((AD64+F64+G64)/AA64, "NA")</f>
        <v>NA</v>
      </c>
      <c r="BB64" s="51"/>
      <c r="BC64" s="51"/>
      <c r="BD64" s="51"/>
    </row>
    <row r="65" spans="1:56" hidden="1" x14ac:dyDescent="0.2"/>
    <row r="66" spans="1:56" hidden="1" x14ac:dyDescent="0.2">
      <c r="A66" s="47" t="s">
        <v>393</v>
      </c>
    </row>
    <row r="67" spans="1:56" hidden="1" x14ac:dyDescent="0.2">
      <c r="A67" s="56"/>
      <c r="B67" s="59" t="s">
        <v>5</v>
      </c>
      <c r="C67" s="59" t="s">
        <v>6</v>
      </c>
      <c r="D67" s="59" t="s">
        <v>7</v>
      </c>
      <c r="E67" s="59" t="s">
        <v>8</v>
      </c>
      <c r="F67" s="59" t="s">
        <v>18</v>
      </c>
      <c r="G67" s="59" t="s">
        <v>19</v>
      </c>
      <c r="H67" s="59" t="s">
        <v>9</v>
      </c>
      <c r="I67" s="59" t="s">
        <v>169</v>
      </c>
      <c r="J67" s="59" t="s">
        <v>10</v>
      </c>
      <c r="K67" s="59" t="s">
        <v>11</v>
      </c>
      <c r="L67" s="59" t="s">
        <v>12</v>
      </c>
      <c r="M67" s="59" t="s">
        <v>20</v>
      </c>
      <c r="N67" s="59" t="s">
        <v>197</v>
      </c>
      <c r="O67" s="59" t="s">
        <v>21</v>
      </c>
      <c r="P67" s="59" t="s">
        <v>74</v>
      </c>
      <c r="Q67" s="59" t="s">
        <v>22</v>
      </c>
      <c r="R67" s="59" t="s">
        <v>23</v>
      </c>
      <c r="S67" s="59" t="s">
        <v>168</v>
      </c>
      <c r="T67" s="59" t="s">
        <v>75</v>
      </c>
      <c r="U67" s="59" t="s">
        <v>27</v>
      </c>
      <c r="V67" s="59" t="s">
        <v>172</v>
      </c>
      <c r="W67" s="59" t="s">
        <v>28</v>
      </c>
      <c r="X67" s="59" t="s">
        <v>170</v>
      </c>
      <c r="Y67" s="59" t="s">
        <v>29</v>
      </c>
      <c r="Z67" s="59" t="s">
        <v>4</v>
      </c>
      <c r="AA67" s="59" t="s">
        <v>13</v>
      </c>
      <c r="AB67" s="59" t="s">
        <v>26</v>
      </c>
      <c r="AC67" s="59" t="s">
        <v>30</v>
      </c>
      <c r="AD67" s="59" t="s">
        <v>31</v>
      </c>
      <c r="AE67" s="59" t="s">
        <v>24</v>
      </c>
      <c r="AF67" s="59" t="s">
        <v>25</v>
      </c>
      <c r="AG67" s="59" t="s">
        <v>76</v>
      </c>
      <c r="AH67" s="73"/>
      <c r="AI67" s="71" t="s">
        <v>14</v>
      </c>
      <c r="AJ67" s="71"/>
      <c r="AK67" s="71" t="s">
        <v>15</v>
      </c>
      <c r="AL67" s="71" t="s">
        <v>16</v>
      </c>
      <c r="AM67" s="71" t="s">
        <v>17</v>
      </c>
      <c r="AN67" s="71" t="s">
        <v>44</v>
      </c>
      <c r="AO67" s="71" t="s">
        <v>43</v>
      </c>
      <c r="AP67" s="71" t="s">
        <v>40</v>
      </c>
      <c r="AQ67" s="62" t="s">
        <v>139</v>
      </c>
      <c r="AR67" s="62" t="s">
        <v>140</v>
      </c>
      <c r="AS67" s="62" t="s">
        <v>141</v>
      </c>
      <c r="AT67" s="71" t="s">
        <v>47</v>
      </c>
      <c r="AU67" s="71" t="s">
        <v>48</v>
      </c>
      <c r="AV67" s="71" t="s">
        <v>51</v>
      </c>
      <c r="AW67" s="71" t="s">
        <v>49</v>
      </c>
      <c r="AX67" s="63" t="s">
        <v>50</v>
      </c>
      <c r="AY67" s="64" t="s">
        <v>60</v>
      </c>
    </row>
    <row r="68" spans="1:56" hidden="1" x14ac:dyDescent="0.2">
      <c r="A68" s="95" t="s">
        <v>318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49">
        <f>B68+C68+D68+E68</f>
        <v>0</v>
      </c>
      <c r="Z68" s="49">
        <f t="shared" ref="Z68:Z79" si="94">B68+C68+D68+E68+F68+L68+Q68+R68+T68+S68</f>
        <v>0</v>
      </c>
      <c r="AA68" s="49">
        <f t="shared" ref="AA68:AA79" si="95">B68+C68+D68+E68+F68+G68+H68+J68+K68+L68+Q68+R68+T68+S68+I68</f>
        <v>0</v>
      </c>
      <c r="AB68" s="49">
        <f t="shared" ref="AB68:AB79" si="96">Y68+H68+F68+Q68+R68+T68+S68+I68</f>
        <v>0</v>
      </c>
      <c r="AC68" s="49">
        <f t="shared" ref="AC68:AC79" si="97">B68+2*C68+3*D68+4*E68</f>
        <v>0</v>
      </c>
      <c r="AD68" s="49">
        <f t="shared" ref="AD68:AD79" si="98">Y68+J68+K68</f>
        <v>0</v>
      </c>
      <c r="AE68" s="49">
        <f t="shared" ref="AE68:AE79" si="99">M68+Q68+U68+V68</f>
        <v>0</v>
      </c>
      <c r="AF68" s="49">
        <f t="shared" ref="AF68:AF79" si="100">O68+R68+W68+S68+I68</f>
        <v>0</v>
      </c>
      <c r="AG68" s="49">
        <f>T68+P68</f>
        <v>0</v>
      </c>
      <c r="AH68" s="65"/>
      <c r="AI68" s="66" t="str">
        <f t="shared" ref="AI68:AI80" si="101">IF(Z68=0,"NA",Y68/Z68)</f>
        <v>NA</v>
      </c>
      <c r="AJ68" s="66"/>
      <c r="AK68" s="66" t="str">
        <f t="shared" ref="AK68:AK80" si="102">IF(AA68=0,"NA",(Y68+J68+K68)/AA68)</f>
        <v>NA</v>
      </c>
      <c r="AL68" s="66" t="str">
        <f t="shared" ref="AL68:AL80" si="103">IFERROR(AC68/Z68,"NA")</f>
        <v>NA</v>
      </c>
      <c r="AM68" s="66" t="str">
        <f>IFERROR(AK68+AL68,"NA")</f>
        <v>NA</v>
      </c>
      <c r="AN68" s="65" t="str">
        <f t="shared" ref="AN68:AN80" si="104">IFERROR(L68/AA68,"NA")</f>
        <v>NA</v>
      </c>
      <c r="AO68" s="65" t="str">
        <f t="shared" ref="AO68:AO80" si="105">IFERROR((J68+K68)/AA68,"NA")</f>
        <v>NA</v>
      </c>
      <c r="AP68" s="65" t="str">
        <f t="shared" ref="AP68:AP80" si="106">IFERROR(AB68/AA68,"NA")</f>
        <v>NA</v>
      </c>
      <c r="AQ68" s="65" t="str">
        <f t="shared" ref="AQ68:AS79" si="107">IFERROR(AE68/$AB68, "NA")</f>
        <v>NA</v>
      </c>
      <c r="AR68" s="65" t="str">
        <f t="shared" si="107"/>
        <v>NA</v>
      </c>
      <c r="AS68" s="65" t="str">
        <f t="shared" si="107"/>
        <v>NA</v>
      </c>
      <c r="AT68" s="66" t="str">
        <f t="shared" ref="AT68:AT80" si="108">IFERROR((H68+Q68+R68)/AB68,"NA")</f>
        <v>NA</v>
      </c>
      <c r="AU68" s="66" t="str">
        <f t="shared" ref="AU68:AU80" si="109">IFERROR((H68+Q68+R68+U68+W68)/AB68,"NA")</f>
        <v>NA</v>
      </c>
      <c r="AV68" s="66" t="str">
        <f t="shared" ref="AV68:AV80" si="110">IFERROR((F68+Y68)/AB68,"NA")</f>
        <v>NA</v>
      </c>
      <c r="AW68" s="66" t="str">
        <f t="shared" ref="AW68:AW80" si="111">IFERROR(Y68/AB68,"NA")</f>
        <v>NA</v>
      </c>
      <c r="AX68" s="66" t="str">
        <f>IFERROR(AL68-AI68,"NA")</f>
        <v>NA</v>
      </c>
      <c r="AY68" s="67" t="str">
        <f t="shared" ref="AY68:AY79" si="112">IFERROR((AD68+F68+G68)/AA68, "NA")</f>
        <v>NA</v>
      </c>
      <c r="BA68" s="48" t="s">
        <v>332</v>
      </c>
      <c r="BB68" s="49">
        <v>6</v>
      </c>
    </row>
    <row r="69" spans="1:56" hidden="1" x14ac:dyDescent="0.2">
      <c r="A69" s="52" t="s">
        <v>188</v>
      </c>
      <c r="Y69" s="49">
        <f t="shared" ref="Y69:Y79" si="113">B69+C69+D69+E69</f>
        <v>0</v>
      </c>
      <c r="Z69" s="49">
        <f t="shared" si="94"/>
        <v>0</v>
      </c>
      <c r="AA69" s="49">
        <f t="shared" si="95"/>
        <v>0</v>
      </c>
      <c r="AB69" s="49">
        <f t="shared" si="96"/>
        <v>0</v>
      </c>
      <c r="AC69" s="49">
        <f t="shared" si="97"/>
        <v>0</v>
      </c>
      <c r="AD69" s="49">
        <f t="shared" si="98"/>
        <v>0</v>
      </c>
      <c r="AE69" s="49">
        <f t="shared" si="99"/>
        <v>0</v>
      </c>
      <c r="AF69" s="49">
        <f t="shared" si="100"/>
        <v>0</v>
      </c>
      <c r="AG69" s="49">
        <f t="shared" ref="AG69:AG79" si="114">T69+P69</f>
        <v>0</v>
      </c>
      <c r="AH69" s="65"/>
      <c r="AI69" s="66" t="str">
        <f t="shared" si="101"/>
        <v>NA</v>
      </c>
      <c r="AJ69" s="66"/>
      <c r="AK69" s="66" t="str">
        <f t="shared" si="102"/>
        <v>NA</v>
      </c>
      <c r="AL69" s="66" t="str">
        <f t="shared" si="103"/>
        <v>NA</v>
      </c>
      <c r="AM69" s="66" t="str">
        <f t="shared" ref="AM69:AM80" si="115">IFERROR(AK69+AL69,"NA")</f>
        <v>NA</v>
      </c>
      <c r="AN69" s="65" t="str">
        <f t="shared" si="104"/>
        <v>NA</v>
      </c>
      <c r="AO69" s="65" t="str">
        <f t="shared" si="105"/>
        <v>NA</v>
      </c>
      <c r="AP69" s="65" t="str">
        <f t="shared" si="106"/>
        <v>NA</v>
      </c>
      <c r="AQ69" s="65" t="str">
        <f t="shared" si="107"/>
        <v>NA</v>
      </c>
      <c r="AR69" s="65" t="str">
        <f t="shared" si="107"/>
        <v>NA</v>
      </c>
      <c r="AS69" s="65" t="str">
        <f t="shared" si="107"/>
        <v>NA</v>
      </c>
      <c r="AT69" s="66" t="str">
        <f t="shared" si="108"/>
        <v>NA</v>
      </c>
      <c r="AU69" s="66" t="str">
        <f t="shared" si="109"/>
        <v>NA</v>
      </c>
      <c r="AV69" s="66" t="str">
        <f t="shared" si="110"/>
        <v>NA</v>
      </c>
      <c r="AW69" s="66" t="str">
        <f t="shared" si="111"/>
        <v>NA</v>
      </c>
      <c r="AX69" s="66" t="str">
        <f t="shared" ref="AX69:AX80" si="116">IFERROR(AL69-AI69,"NA")</f>
        <v>NA</v>
      </c>
      <c r="AY69" s="67" t="str">
        <f t="shared" si="112"/>
        <v>NA</v>
      </c>
      <c r="BA69" s="48" t="s">
        <v>333</v>
      </c>
      <c r="BB69" s="49">
        <v>18</v>
      </c>
    </row>
    <row r="70" spans="1:56" hidden="1" x14ac:dyDescent="0.2">
      <c r="A70" s="52" t="s">
        <v>189</v>
      </c>
      <c r="Y70" s="49">
        <f t="shared" si="113"/>
        <v>0</v>
      </c>
      <c r="Z70" s="49">
        <f t="shared" si="94"/>
        <v>0</v>
      </c>
      <c r="AA70" s="49">
        <f t="shared" si="95"/>
        <v>0</v>
      </c>
      <c r="AB70" s="49">
        <f t="shared" si="96"/>
        <v>0</v>
      </c>
      <c r="AC70" s="49">
        <f t="shared" si="97"/>
        <v>0</v>
      </c>
      <c r="AD70" s="49">
        <f t="shared" si="98"/>
        <v>0</v>
      </c>
      <c r="AE70" s="49">
        <f t="shared" si="99"/>
        <v>0</v>
      </c>
      <c r="AF70" s="49">
        <f t="shared" si="100"/>
        <v>0</v>
      </c>
      <c r="AG70" s="49">
        <f t="shared" si="114"/>
        <v>0</v>
      </c>
      <c r="AH70" s="65"/>
      <c r="AI70" s="66" t="str">
        <f t="shared" si="101"/>
        <v>NA</v>
      </c>
      <c r="AJ70" s="66"/>
      <c r="AK70" s="66" t="str">
        <f t="shared" si="102"/>
        <v>NA</v>
      </c>
      <c r="AL70" s="66" t="str">
        <f t="shared" si="103"/>
        <v>NA</v>
      </c>
      <c r="AM70" s="66" t="str">
        <f t="shared" si="115"/>
        <v>NA</v>
      </c>
      <c r="AN70" s="65" t="str">
        <f t="shared" si="104"/>
        <v>NA</v>
      </c>
      <c r="AO70" s="65" t="str">
        <f t="shared" si="105"/>
        <v>NA</v>
      </c>
      <c r="AP70" s="65" t="str">
        <f t="shared" si="106"/>
        <v>NA</v>
      </c>
      <c r="AQ70" s="65" t="str">
        <f t="shared" si="107"/>
        <v>NA</v>
      </c>
      <c r="AR70" s="65" t="str">
        <f t="shared" si="107"/>
        <v>NA</v>
      </c>
      <c r="AS70" s="65" t="str">
        <f t="shared" si="107"/>
        <v>NA</v>
      </c>
      <c r="AT70" s="66" t="str">
        <f t="shared" si="108"/>
        <v>NA</v>
      </c>
      <c r="AU70" s="66" t="str">
        <f t="shared" si="109"/>
        <v>NA</v>
      </c>
      <c r="AV70" s="66" t="str">
        <f t="shared" si="110"/>
        <v>NA</v>
      </c>
      <c r="AW70" s="66" t="str">
        <f t="shared" si="111"/>
        <v>NA</v>
      </c>
      <c r="AX70" s="66" t="str">
        <f t="shared" si="116"/>
        <v>NA</v>
      </c>
      <c r="AY70" s="67" t="str">
        <f t="shared" si="112"/>
        <v>NA</v>
      </c>
    </row>
    <row r="71" spans="1:56" hidden="1" x14ac:dyDescent="0.2">
      <c r="A71" s="52" t="s">
        <v>187</v>
      </c>
      <c r="Y71" s="49">
        <f t="shared" si="113"/>
        <v>0</v>
      </c>
      <c r="Z71" s="49">
        <f t="shared" si="94"/>
        <v>0</v>
      </c>
      <c r="AA71" s="49">
        <f t="shared" si="95"/>
        <v>0</v>
      </c>
      <c r="AB71" s="49">
        <f t="shared" si="96"/>
        <v>0</v>
      </c>
      <c r="AC71" s="49">
        <f t="shared" si="97"/>
        <v>0</v>
      </c>
      <c r="AD71" s="49">
        <f t="shared" si="98"/>
        <v>0</v>
      </c>
      <c r="AE71" s="49">
        <f t="shared" si="99"/>
        <v>0</v>
      </c>
      <c r="AF71" s="49">
        <f t="shared" si="100"/>
        <v>0</v>
      </c>
      <c r="AG71" s="49">
        <f t="shared" si="114"/>
        <v>0</v>
      </c>
      <c r="AH71" s="65"/>
      <c r="AI71" s="66" t="str">
        <f t="shared" si="101"/>
        <v>NA</v>
      </c>
      <c r="AJ71" s="66"/>
      <c r="AK71" s="66" t="str">
        <f t="shared" si="102"/>
        <v>NA</v>
      </c>
      <c r="AL71" s="66" t="str">
        <f t="shared" si="103"/>
        <v>NA</v>
      </c>
      <c r="AM71" s="66" t="str">
        <f t="shared" si="115"/>
        <v>NA</v>
      </c>
      <c r="AN71" s="65" t="str">
        <f t="shared" si="104"/>
        <v>NA</v>
      </c>
      <c r="AO71" s="65" t="str">
        <f t="shared" si="105"/>
        <v>NA</v>
      </c>
      <c r="AP71" s="65" t="str">
        <f t="shared" si="106"/>
        <v>NA</v>
      </c>
      <c r="AQ71" s="65" t="str">
        <f t="shared" si="107"/>
        <v>NA</v>
      </c>
      <c r="AR71" s="65" t="str">
        <f t="shared" si="107"/>
        <v>NA</v>
      </c>
      <c r="AS71" s="65" t="str">
        <f t="shared" si="107"/>
        <v>NA</v>
      </c>
      <c r="AT71" s="66" t="str">
        <f t="shared" si="108"/>
        <v>NA</v>
      </c>
      <c r="AU71" s="66" t="str">
        <f t="shared" si="109"/>
        <v>NA</v>
      </c>
      <c r="AV71" s="66" t="str">
        <f t="shared" si="110"/>
        <v>NA</v>
      </c>
      <c r="AW71" s="66" t="str">
        <f t="shared" si="111"/>
        <v>NA</v>
      </c>
      <c r="AX71" s="66" t="str">
        <f t="shared" si="116"/>
        <v>NA</v>
      </c>
      <c r="AY71" s="67" t="str">
        <f t="shared" si="112"/>
        <v>NA</v>
      </c>
    </row>
    <row r="72" spans="1:56" hidden="1" x14ac:dyDescent="0.2">
      <c r="A72" s="52" t="s">
        <v>192</v>
      </c>
      <c r="Y72" s="49">
        <f t="shared" si="113"/>
        <v>0</v>
      </c>
      <c r="Z72" s="49">
        <f t="shared" si="94"/>
        <v>0</v>
      </c>
      <c r="AA72" s="49">
        <f t="shared" si="95"/>
        <v>0</v>
      </c>
      <c r="AB72" s="49">
        <f t="shared" si="96"/>
        <v>0</v>
      </c>
      <c r="AC72" s="49">
        <f t="shared" si="97"/>
        <v>0</v>
      </c>
      <c r="AD72" s="49">
        <f t="shared" si="98"/>
        <v>0</v>
      </c>
      <c r="AE72" s="49">
        <f t="shared" si="99"/>
        <v>0</v>
      </c>
      <c r="AF72" s="49">
        <f t="shared" si="100"/>
        <v>0</v>
      </c>
      <c r="AG72" s="49">
        <f t="shared" si="114"/>
        <v>0</v>
      </c>
      <c r="AH72" s="65"/>
      <c r="AI72" s="66" t="str">
        <f t="shared" si="101"/>
        <v>NA</v>
      </c>
      <c r="AJ72" s="66"/>
      <c r="AK72" s="66" t="str">
        <f t="shared" si="102"/>
        <v>NA</v>
      </c>
      <c r="AL72" s="66" t="str">
        <f t="shared" si="103"/>
        <v>NA</v>
      </c>
      <c r="AM72" s="66" t="str">
        <f t="shared" si="115"/>
        <v>NA</v>
      </c>
      <c r="AN72" s="65" t="str">
        <f t="shared" si="104"/>
        <v>NA</v>
      </c>
      <c r="AO72" s="65" t="str">
        <f t="shared" si="105"/>
        <v>NA</v>
      </c>
      <c r="AP72" s="65" t="str">
        <f t="shared" si="106"/>
        <v>NA</v>
      </c>
      <c r="AQ72" s="65" t="str">
        <f t="shared" si="107"/>
        <v>NA</v>
      </c>
      <c r="AR72" s="65" t="str">
        <f t="shared" si="107"/>
        <v>NA</v>
      </c>
      <c r="AS72" s="65" t="str">
        <f t="shared" si="107"/>
        <v>NA</v>
      </c>
      <c r="AT72" s="66" t="str">
        <f t="shared" si="108"/>
        <v>NA</v>
      </c>
      <c r="AU72" s="66" t="str">
        <f t="shared" si="109"/>
        <v>NA</v>
      </c>
      <c r="AV72" s="66" t="str">
        <f t="shared" si="110"/>
        <v>NA</v>
      </c>
      <c r="AW72" s="66" t="str">
        <f t="shared" si="111"/>
        <v>NA</v>
      </c>
      <c r="AX72" s="66" t="str">
        <f t="shared" si="116"/>
        <v>NA</v>
      </c>
      <c r="AY72" s="67" t="str">
        <f t="shared" si="112"/>
        <v>NA</v>
      </c>
    </row>
    <row r="73" spans="1:56" hidden="1" x14ac:dyDescent="0.2">
      <c r="A73" s="52" t="s">
        <v>191</v>
      </c>
      <c r="Y73" s="49">
        <f t="shared" si="113"/>
        <v>0</v>
      </c>
      <c r="Z73" s="49">
        <f t="shared" si="94"/>
        <v>0</v>
      </c>
      <c r="AA73" s="49">
        <f t="shared" si="95"/>
        <v>0</v>
      </c>
      <c r="AB73" s="49">
        <f t="shared" si="96"/>
        <v>0</v>
      </c>
      <c r="AC73" s="49">
        <f t="shared" si="97"/>
        <v>0</v>
      </c>
      <c r="AD73" s="49">
        <f t="shared" si="98"/>
        <v>0</v>
      </c>
      <c r="AE73" s="49">
        <f t="shared" si="99"/>
        <v>0</v>
      </c>
      <c r="AF73" s="49">
        <f t="shared" si="100"/>
        <v>0</v>
      </c>
      <c r="AG73" s="49">
        <f t="shared" si="114"/>
        <v>0</v>
      </c>
      <c r="AH73" s="65"/>
      <c r="AI73" s="66" t="str">
        <f t="shared" si="101"/>
        <v>NA</v>
      </c>
      <c r="AJ73" s="66"/>
      <c r="AK73" s="66" t="str">
        <f t="shared" si="102"/>
        <v>NA</v>
      </c>
      <c r="AL73" s="66" t="str">
        <f t="shared" si="103"/>
        <v>NA</v>
      </c>
      <c r="AM73" s="66" t="str">
        <f t="shared" si="115"/>
        <v>NA</v>
      </c>
      <c r="AN73" s="65" t="str">
        <f t="shared" si="104"/>
        <v>NA</v>
      </c>
      <c r="AO73" s="65" t="str">
        <f t="shared" si="105"/>
        <v>NA</v>
      </c>
      <c r="AP73" s="65" t="str">
        <f t="shared" si="106"/>
        <v>NA</v>
      </c>
      <c r="AQ73" s="65" t="str">
        <f t="shared" si="107"/>
        <v>NA</v>
      </c>
      <c r="AR73" s="65" t="str">
        <f t="shared" si="107"/>
        <v>NA</v>
      </c>
      <c r="AS73" s="65" t="str">
        <f t="shared" si="107"/>
        <v>NA</v>
      </c>
      <c r="AT73" s="66" t="str">
        <f t="shared" si="108"/>
        <v>NA</v>
      </c>
      <c r="AU73" s="66" t="str">
        <f t="shared" si="109"/>
        <v>NA</v>
      </c>
      <c r="AV73" s="66" t="str">
        <f t="shared" si="110"/>
        <v>NA</v>
      </c>
      <c r="AW73" s="66" t="str">
        <f t="shared" si="111"/>
        <v>NA</v>
      </c>
      <c r="AX73" s="66" t="str">
        <f t="shared" si="116"/>
        <v>NA</v>
      </c>
      <c r="AY73" s="67" t="str">
        <f t="shared" si="112"/>
        <v>NA</v>
      </c>
    </row>
    <row r="74" spans="1:56" hidden="1" x14ac:dyDescent="0.2">
      <c r="A74" s="52" t="s">
        <v>195</v>
      </c>
      <c r="Y74" s="49">
        <f t="shared" si="113"/>
        <v>0</v>
      </c>
      <c r="Z74" s="49">
        <f t="shared" si="94"/>
        <v>0</v>
      </c>
      <c r="AA74" s="49">
        <f t="shared" si="95"/>
        <v>0</v>
      </c>
      <c r="AB74" s="49">
        <f t="shared" si="96"/>
        <v>0</v>
      </c>
      <c r="AC74" s="49">
        <f t="shared" si="97"/>
        <v>0</v>
      </c>
      <c r="AD74" s="49">
        <f t="shared" si="98"/>
        <v>0</v>
      </c>
      <c r="AE74" s="49">
        <f t="shared" si="99"/>
        <v>0</v>
      </c>
      <c r="AF74" s="49">
        <f t="shared" si="100"/>
        <v>0</v>
      </c>
      <c r="AG74" s="49">
        <f t="shared" si="114"/>
        <v>0</v>
      </c>
      <c r="AH74" s="65"/>
      <c r="AI74" s="66" t="str">
        <f t="shared" si="101"/>
        <v>NA</v>
      </c>
      <c r="AJ74" s="66"/>
      <c r="AK74" s="66" t="str">
        <f t="shared" si="102"/>
        <v>NA</v>
      </c>
      <c r="AL74" s="66" t="str">
        <f t="shared" si="103"/>
        <v>NA</v>
      </c>
      <c r="AM74" s="66" t="str">
        <f t="shared" si="115"/>
        <v>NA</v>
      </c>
      <c r="AN74" s="65" t="str">
        <f t="shared" si="104"/>
        <v>NA</v>
      </c>
      <c r="AO74" s="65" t="str">
        <f t="shared" si="105"/>
        <v>NA</v>
      </c>
      <c r="AP74" s="65" t="str">
        <f t="shared" si="106"/>
        <v>NA</v>
      </c>
      <c r="AQ74" s="65" t="str">
        <f t="shared" si="107"/>
        <v>NA</v>
      </c>
      <c r="AR74" s="65" t="str">
        <f t="shared" si="107"/>
        <v>NA</v>
      </c>
      <c r="AS74" s="65" t="str">
        <f t="shared" si="107"/>
        <v>NA</v>
      </c>
      <c r="AT74" s="66" t="str">
        <f t="shared" si="108"/>
        <v>NA</v>
      </c>
      <c r="AU74" s="66" t="str">
        <f t="shared" si="109"/>
        <v>NA</v>
      </c>
      <c r="AV74" s="66" t="str">
        <f t="shared" si="110"/>
        <v>NA</v>
      </c>
      <c r="AW74" s="66" t="str">
        <f t="shared" si="111"/>
        <v>NA</v>
      </c>
      <c r="AX74" s="66" t="str">
        <f t="shared" si="116"/>
        <v>NA</v>
      </c>
      <c r="AY74" s="67" t="str">
        <f t="shared" si="112"/>
        <v>NA</v>
      </c>
    </row>
    <row r="75" spans="1:56" hidden="1" x14ac:dyDescent="0.2">
      <c r="A75" s="52" t="s">
        <v>319</v>
      </c>
      <c r="Y75" s="49">
        <f t="shared" si="113"/>
        <v>0</v>
      </c>
      <c r="Z75" s="49">
        <f t="shared" si="94"/>
        <v>0</v>
      </c>
      <c r="AA75" s="49">
        <f t="shared" si="95"/>
        <v>0</v>
      </c>
      <c r="AB75" s="49">
        <f t="shared" si="96"/>
        <v>0</v>
      </c>
      <c r="AC75" s="49">
        <f t="shared" si="97"/>
        <v>0</v>
      </c>
      <c r="AD75" s="49">
        <f t="shared" si="98"/>
        <v>0</v>
      </c>
      <c r="AE75" s="49">
        <f t="shared" si="99"/>
        <v>0</v>
      </c>
      <c r="AF75" s="49">
        <f t="shared" si="100"/>
        <v>0</v>
      </c>
      <c r="AG75" s="49">
        <f t="shared" si="114"/>
        <v>0</v>
      </c>
      <c r="AH75" s="65"/>
      <c r="AI75" s="66" t="str">
        <f t="shared" si="101"/>
        <v>NA</v>
      </c>
      <c r="AJ75" s="66"/>
      <c r="AK75" s="66" t="str">
        <f t="shared" si="102"/>
        <v>NA</v>
      </c>
      <c r="AL75" s="66" t="str">
        <f t="shared" si="103"/>
        <v>NA</v>
      </c>
      <c r="AM75" s="66" t="str">
        <f t="shared" si="115"/>
        <v>NA</v>
      </c>
      <c r="AN75" s="65" t="str">
        <f t="shared" si="104"/>
        <v>NA</v>
      </c>
      <c r="AO75" s="65" t="str">
        <f t="shared" si="105"/>
        <v>NA</v>
      </c>
      <c r="AP75" s="65" t="str">
        <f t="shared" si="106"/>
        <v>NA</v>
      </c>
      <c r="AQ75" s="65" t="str">
        <f t="shared" si="107"/>
        <v>NA</v>
      </c>
      <c r="AR75" s="65" t="str">
        <f t="shared" si="107"/>
        <v>NA</v>
      </c>
      <c r="AS75" s="65" t="str">
        <f t="shared" si="107"/>
        <v>NA</v>
      </c>
      <c r="AT75" s="66" t="str">
        <f t="shared" si="108"/>
        <v>NA</v>
      </c>
      <c r="AU75" s="66" t="str">
        <f t="shared" si="109"/>
        <v>NA</v>
      </c>
      <c r="AV75" s="66" t="str">
        <f t="shared" si="110"/>
        <v>NA</v>
      </c>
      <c r="AW75" s="66" t="str">
        <f t="shared" si="111"/>
        <v>NA</v>
      </c>
      <c r="AX75" s="66" t="str">
        <f t="shared" si="116"/>
        <v>NA</v>
      </c>
      <c r="AY75" s="67" t="str">
        <f t="shared" si="112"/>
        <v>NA</v>
      </c>
    </row>
    <row r="76" spans="1:56" hidden="1" x14ac:dyDescent="0.2">
      <c r="A76" s="52" t="s">
        <v>243</v>
      </c>
      <c r="Y76" s="49">
        <f t="shared" si="113"/>
        <v>0</v>
      </c>
      <c r="Z76" s="49">
        <f t="shared" si="94"/>
        <v>0</v>
      </c>
      <c r="AA76" s="49">
        <f t="shared" si="95"/>
        <v>0</v>
      </c>
      <c r="AB76" s="49">
        <f t="shared" si="96"/>
        <v>0</v>
      </c>
      <c r="AC76" s="49">
        <f t="shared" si="97"/>
        <v>0</v>
      </c>
      <c r="AD76" s="49">
        <f t="shared" si="98"/>
        <v>0</v>
      </c>
      <c r="AE76" s="49">
        <f t="shared" si="99"/>
        <v>0</v>
      </c>
      <c r="AF76" s="49">
        <f t="shared" si="100"/>
        <v>0</v>
      </c>
      <c r="AG76" s="49">
        <f t="shared" si="114"/>
        <v>0</v>
      </c>
      <c r="AH76" s="65"/>
      <c r="AI76" s="66" t="str">
        <f t="shared" si="101"/>
        <v>NA</v>
      </c>
      <c r="AJ76" s="66"/>
      <c r="AK76" s="66" t="str">
        <f t="shared" si="102"/>
        <v>NA</v>
      </c>
      <c r="AL76" s="66" t="str">
        <f t="shared" si="103"/>
        <v>NA</v>
      </c>
      <c r="AM76" s="66" t="str">
        <f t="shared" si="115"/>
        <v>NA</v>
      </c>
      <c r="AN76" s="65" t="str">
        <f t="shared" si="104"/>
        <v>NA</v>
      </c>
      <c r="AO76" s="65" t="str">
        <f t="shared" si="105"/>
        <v>NA</v>
      </c>
      <c r="AP76" s="65" t="str">
        <f t="shared" si="106"/>
        <v>NA</v>
      </c>
      <c r="AQ76" s="65" t="str">
        <f t="shared" si="107"/>
        <v>NA</v>
      </c>
      <c r="AR76" s="65" t="str">
        <f t="shared" si="107"/>
        <v>NA</v>
      </c>
      <c r="AS76" s="65" t="str">
        <f t="shared" si="107"/>
        <v>NA</v>
      </c>
      <c r="AT76" s="66" t="str">
        <f t="shared" si="108"/>
        <v>NA</v>
      </c>
      <c r="AU76" s="66" t="str">
        <f t="shared" si="109"/>
        <v>NA</v>
      </c>
      <c r="AV76" s="66" t="str">
        <f t="shared" si="110"/>
        <v>NA</v>
      </c>
      <c r="AW76" s="66" t="str">
        <f t="shared" si="111"/>
        <v>NA</v>
      </c>
      <c r="AX76" s="66" t="str">
        <f t="shared" si="116"/>
        <v>NA</v>
      </c>
      <c r="AY76" s="67" t="str">
        <f t="shared" si="112"/>
        <v>NA</v>
      </c>
    </row>
    <row r="77" spans="1:56" hidden="1" x14ac:dyDescent="0.2">
      <c r="A77" s="52" t="s">
        <v>320</v>
      </c>
      <c r="Y77" s="49">
        <f t="shared" si="113"/>
        <v>0</v>
      </c>
      <c r="Z77" s="49">
        <f t="shared" si="94"/>
        <v>0</v>
      </c>
      <c r="AA77" s="49">
        <f t="shared" si="95"/>
        <v>0</v>
      </c>
      <c r="AB77" s="49">
        <f t="shared" si="96"/>
        <v>0</v>
      </c>
      <c r="AC77" s="49">
        <f t="shared" si="97"/>
        <v>0</v>
      </c>
      <c r="AD77" s="49">
        <f t="shared" si="98"/>
        <v>0</v>
      </c>
      <c r="AE77" s="49">
        <f t="shared" si="99"/>
        <v>0</v>
      </c>
      <c r="AF77" s="49">
        <f t="shared" si="100"/>
        <v>0</v>
      </c>
      <c r="AG77" s="49">
        <f t="shared" si="114"/>
        <v>0</v>
      </c>
      <c r="AH77" s="65"/>
      <c r="AI77" s="66" t="str">
        <f t="shared" si="101"/>
        <v>NA</v>
      </c>
      <c r="AJ77" s="66"/>
      <c r="AK77" s="66" t="str">
        <f t="shared" si="102"/>
        <v>NA</v>
      </c>
      <c r="AL77" s="66" t="str">
        <f t="shared" si="103"/>
        <v>NA</v>
      </c>
      <c r="AM77" s="66" t="str">
        <f>IFERROR(AK77+AL77,"NA")</f>
        <v>NA</v>
      </c>
      <c r="AN77" s="65" t="str">
        <f t="shared" si="104"/>
        <v>NA</v>
      </c>
      <c r="AO77" s="65" t="str">
        <f t="shared" si="105"/>
        <v>NA</v>
      </c>
      <c r="AP77" s="65" t="str">
        <f t="shared" si="106"/>
        <v>NA</v>
      </c>
      <c r="AQ77" s="65" t="str">
        <f t="shared" si="107"/>
        <v>NA</v>
      </c>
      <c r="AR77" s="65" t="str">
        <f t="shared" si="107"/>
        <v>NA</v>
      </c>
      <c r="AS77" s="65" t="str">
        <f t="shared" si="107"/>
        <v>NA</v>
      </c>
      <c r="AT77" s="66" t="str">
        <f t="shared" si="108"/>
        <v>NA</v>
      </c>
      <c r="AU77" s="66" t="str">
        <f t="shared" si="109"/>
        <v>NA</v>
      </c>
      <c r="AV77" s="66" t="str">
        <f t="shared" si="110"/>
        <v>NA</v>
      </c>
      <c r="AW77" s="66" t="str">
        <f t="shared" si="111"/>
        <v>NA</v>
      </c>
      <c r="AX77" s="66" t="str">
        <f>IFERROR(AL77-AI77,"NA")</f>
        <v>NA</v>
      </c>
      <c r="AY77" s="67" t="str">
        <f t="shared" si="112"/>
        <v>NA</v>
      </c>
    </row>
    <row r="78" spans="1:56" hidden="1" x14ac:dyDescent="0.2">
      <c r="A78" s="52"/>
      <c r="Y78" s="49">
        <f t="shared" si="113"/>
        <v>0</v>
      </c>
      <c r="Z78" s="49">
        <f t="shared" si="94"/>
        <v>0</v>
      </c>
      <c r="AA78" s="49">
        <f t="shared" si="95"/>
        <v>0</v>
      </c>
      <c r="AB78" s="49">
        <f t="shared" si="96"/>
        <v>0</v>
      </c>
      <c r="AC78" s="49">
        <f t="shared" si="97"/>
        <v>0</v>
      </c>
      <c r="AD78" s="49">
        <f t="shared" si="98"/>
        <v>0</v>
      </c>
      <c r="AE78" s="49">
        <f t="shared" si="99"/>
        <v>0</v>
      </c>
      <c r="AF78" s="49">
        <f t="shared" si="100"/>
        <v>0</v>
      </c>
      <c r="AG78" s="49">
        <f t="shared" si="114"/>
        <v>0</v>
      </c>
      <c r="AH78" s="65"/>
      <c r="AI78" s="66" t="str">
        <f t="shared" si="101"/>
        <v>NA</v>
      </c>
      <c r="AJ78" s="66"/>
      <c r="AK78" s="66" t="str">
        <f t="shared" si="102"/>
        <v>NA</v>
      </c>
      <c r="AL78" s="66" t="str">
        <f t="shared" si="103"/>
        <v>NA</v>
      </c>
      <c r="AM78" s="66" t="str">
        <f>IFERROR(AK78+AL78,"NA")</f>
        <v>NA</v>
      </c>
      <c r="AN78" s="65" t="str">
        <f t="shared" si="104"/>
        <v>NA</v>
      </c>
      <c r="AO78" s="65" t="str">
        <f t="shared" si="105"/>
        <v>NA</v>
      </c>
      <c r="AP78" s="65" t="str">
        <f t="shared" si="106"/>
        <v>NA</v>
      </c>
      <c r="AQ78" s="65" t="str">
        <f t="shared" si="107"/>
        <v>NA</v>
      </c>
      <c r="AR78" s="65" t="str">
        <f t="shared" si="107"/>
        <v>NA</v>
      </c>
      <c r="AS78" s="65" t="str">
        <f t="shared" si="107"/>
        <v>NA</v>
      </c>
      <c r="AT78" s="66" t="str">
        <f t="shared" si="108"/>
        <v>NA</v>
      </c>
      <c r="AU78" s="66" t="str">
        <f t="shared" si="109"/>
        <v>NA</v>
      </c>
      <c r="AV78" s="66" t="str">
        <f t="shared" si="110"/>
        <v>NA</v>
      </c>
      <c r="AW78" s="66" t="str">
        <f t="shared" si="111"/>
        <v>NA</v>
      </c>
      <c r="AX78" s="66" t="str">
        <f>IFERROR(AL78-AI78,"NA")</f>
        <v>NA</v>
      </c>
      <c r="AY78" s="67" t="str">
        <f>IFERROR((AD78+F78+G78)/AA78, "NA")</f>
        <v>NA</v>
      </c>
    </row>
    <row r="79" spans="1:56" hidden="1" x14ac:dyDescent="0.2">
      <c r="A79" s="52"/>
      <c r="Y79" s="49">
        <f t="shared" si="113"/>
        <v>0</v>
      </c>
      <c r="Z79" s="49">
        <f t="shared" si="94"/>
        <v>0</v>
      </c>
      <c r="AA79" s="49">
        <f t="shared" si="95"/>
        <v>0</v>
      </c>
      <c r="AB79" s="49">
        <f t="shared" si="96"/>
        <v>0</v>
      </c>
      <c r="AC79" s="49">
        <f t="shared" si="97"/>
        <v>0</v>
      </c>
      <c r="AD79" s="49">
        <f t="shared" si="98"/>
        <v>0</v>
      </c>
      <c r="AE79" s="49">
        <f t="shared" si="99"/>
        <v>0</v>
      </c>
      <c r="AF79" s="49">
        <f t="shared" si="100"/>
        <v>0</v>
      </c>
      <c r="AG79" s="49">
        <f t="shared" si="114"/>
        <v>0</v>
      </c>
      <c r="AH79" s="65"/>
      <c r="AI79" s="66" t="str">
        <f t="shared" si="101"/>
        <v>NA</v>
      </c>
      <c r="AJ79" s="66"/>
      <c r="AK79" s="66" t="str">
        <f t="shared" si="102"/>
        <v>NA</v>
      </c>
      <c r="AL79" s="66" t="str">
        <f t="shared" si="103"/>
        <v>NA</v>
      </c>
      <c r="AM79" s="66" t="str">
        <f t="shared" si="115"/>
        <v>NA</v>
      </c>
      <c r="AN79" s="65" t="str">
        <f t="shared" si="104"/>
        <v>NA</v>
      </c>
      <c r="AO79" s="65" t="str">
        <f t="shared" si="105"/>
        <v>NA</v>
      </c>
      <c r="AP79" s="65" t="str">
        <f t="shared" si="106"/>
        <v>NA</v>
      </c>
      <c r="AQ79" s="65" t="str">
        <f t="shared" si="107"/>
        <v>NA</v>
      </c>
      <c r="AR79" s="65" t="str">
        <f t="shared" si="107"/>
        <v>NA</v>
      </c>
      <c r="AS79" s="65" t="str">
        <f t="shared" si="107"/>
        <v>NA</v>
      </c>
      <c r="AT79" s="66" t="str">
        <f t="shared" si="108"/>
        <v>NA</v>
      </c>
      <c r="AU79" s="66" t="str">
        <f t="shared" si="109"/>
        <v>NA</v>
      </c>
      <c r="AV79" s="66" t="str">
        <f t="shared" si="110"/>
        <v>NA</v>
      </c>
      <c r="AW79" s="66" t="str">
        <f t="shared" si="111"/>
        <v>NA</v>
      </c>
      <c r="AX79" s="66" t="str">
        <f t="shared" si="116"/>
        <v>NA</v>
      </c>
      <c r="AY79" s="67" t="str">
        <f t="shared" si="112"/>
        <v>NA</v>
      </c>
    </row>
    <row r="80" spans="1:56" s="47" customFormat="1" hidden="1" x14ac:dyDescent="0.2">
      <c r="A80" s="54" t="s">
        <v>32</v>
      </c>
      <c r="B80" s="58">
        <f>SUM(B68:B79)</f>
        <v>0</v>
      </c>
      <c r="C80" s="58">
        <f t="shared" ref="C80:AG80" si="117">SUM(C68:C79)</f>
        <v>0</v>
      </c>
      <c r="D80" s="58">
        <f t="shared" si="117"/>
        <v>0</v>
      </c>
      <c r="E80" s="58">
        <f t="shared" si="117"/>
        <v>0</v>
      </c>
      <c r="F80" s="58">
        <f t="shared" si="117"/>
        <v>0</v>
      </c>
      <c r="G80" s="58">
        <f t="shared" si="117"/>
        <v>0</v>
      </c>
      <c r="H80" s="58">
        <f t="shared" si="117"/>
        <v>0</v>
      </c>
      <c r="I80" s="58">
        <f t="shared" si="117"/>
        <v>0</v>
      </c>
      <c r="J80" s="58">
        <f t="shared" si="117"/>
        <v>0</v>
      </c>
      <c r="K80" s="58">
        <f t="shared" si="117"/>
        <v>0</v>
      </c>
      <c r="L80" s="58">
        <f t="shared" si="117"/>
        <v>0</v>
      </c>
      <c r="M80" s="58">
        <f t="shared" si="117"/>
        <v>0</v>
      </c>
      <c r="N80" s="58">
        <f t="shared" si="117"/>
        <v>0</v>
      </c>
      <c r="O80" s="58">
        <f t="shared" si="117"/>
        <v>0</v>
      </c>
      <c r="P80" s="58">
        <f t="shared" si="117"/>
        <v>0</v>
      </c>
      <c r="Q80" s="58">
        <f t="shared" si="117"/>
        <v>0</v>
      </c>
      <c r="R80" s="58">
        <f t="shared" si="117"/>
        <v>0</v>
      </c>
      <c r="S80" s="58">
        <f t="shared" si="117"/>
        <v>0</v>
      </c>
      <c r="T80" s="58">
        <f t="shared" si="117"/>
        <v>0</v>
      </c>
      <c r="U80" s="58">
        <f t="shared" si="117"/>
        <v>0</v>
      </c>
      <c r="V80" s="58">
        <f t="shared" si="117"/>
        <v>0</v>
      </c>
      <c r="W80" s="58">
        <f t="shared" si="117"/>
        <v>0</v>
      </c>
      <c r="X80" s="58">
        <f t="shared" si="117"/>
        <v>0</v>
      </c>
      <c r="Y80" s="58">
        <f t="shared" si="117"/>
        <v>0</v>
      </c>
      <c r="Z80" s="58">
        <f t="shared" si="117"/>
        <v>0</v>
      </c>
      <c r="AA80" s="58">
        <f t="shared" si="117"/>
        <v>0</v>
      </c>
      <c r="AB80" s="58">
        <f t="shared" si="117"/>
        <v>0</v>
      </c>
      <c r="AC80" s="58">
        <f t="shared" si="117"/>
        <v>0</v>
      </c>
      <c r="AD80" s="58">
        <f t="shared" si="117"/>
        <v>0</v>
      </c>
      <c r="AE80" s="58">
        <f t="shared" si="117"/>
        <v>0</v>
      </c>
      <c r="AF80" s="58">
        <f t="shared" si="117"/>
        <v>0</v>
      </c>
      <c r="AG80" s="58">
        <f t="shared" si="117"/>
        <v>0</v>
      </c>
      <c r="AH80" s="68"/>
      <c r="AI80" s="69" t="str">
        <f t="shared" si="101"/>
        <v>NA</v>
      </c>
      <c r="AJ80" s="69"/>
      <c r="AK80" s="69" t="str">
        <f t="shared" si="102"/>
        <v>NA</v>
      </c>
      <c r="AL80" s="69" t="str">
        <f t="shared" si="103"/>
        <v>NA</v>
      </c>
      <c r="AM80" s="69" t="str">
        <f t="shared" si="115"/>
        <v>NA</v>
      </c>
      <c r="AN80" s="68" t="str">
        <f t="shared" si="104"/>
        <v>NA</v>
      </c>
      <c r="AO80" s="68" t="str">
        <f t="shared" si="105"/>
        <v>NA</v>
      </c>
      <c r="AP80" s="68" t="str">
        <f t="shared" si="106"/>
        <v>NA</v>
      </c>
      <c r="AQ80" s="68" t="str">
        <f>IFERROR(AE80/$AB80, "NA")</f>
        <v>NA</v>
      </c>
      <c r="AR80" s="68" t="str">
        <f>IFERROR(AF80/$AB80, "NA")</f>
        <v>NA</v>
      </c>
      <c r="AS80" s="68" t="str">
        <f>IFERROR(AG80/$AB80, "NA")</f>
        <v>NA</v>
      </c>
      <c r="AT80" s="69" t="str">
        <f t="shared" si="108"/>
        <v>NA</v>
      </c>
      <c r="AU80" s="69" t="str">
        <f t="shared" si="109"/>
        <v>NA</v>
      </c>
      <c r="AV80" s="69" t="str">
        <f t="shared" si="110"/>
        <v>NA</v>
      </c>
      <c r="AW80" s="69" t="str">
        <f t="shared" si="111"/>
        <v>NA</v>
      </c>
      <c r="AX80" s="69" t="str">
        <f t="shared" si="116"/>
        <v>NA</v>
      </c>
      <c r="AY80" s="70" t="str">
        <f>IFERROR((AD80+F80+G80)/AA80, "NA")</f>
        <v>NA</v>
      </c>
      <c r="BB80" s="51"/>
      <c r="BC80" s="51"/>
      <c r="BD80" s="51"/>
    </row>
    <row r="81" spans="1:56" hidden="1" x14ac:dyDescent="0.2"/>
    <row r="82" spans="1:56" x14ac:dyDescent="0.2">
      <c r="A82" s="47" t="s">
        <v>395</v>
      </c>
    </row>
    <row r="83" spans="1:56" x14ac:dyDescent="0.2">
      <c r="A83" s="56"/>
      <c r="B83" s="59" t="s">
        <v>5</v>
      </c>
      <c r="C83" s="59" t="s">
        <v>6</v>
      </c>
      <c r="D83" s="59" t="s">
        <v>7</v>
      </c>
      <c r="E83" s="59" t="s">
        <v>8</v>
      </c>
      <c r="F83" s="59" t="s">
        <v>18</v>
      </c>
      <c r="G83" s="59" t="s">
        <v>19</v>
      </c>
      <c r="H83" s="59" t="s">
        <v>9</v>
      </c>
      <c r="I83" s="59" t="s">
        <v>169</v>
      </c>
      <c r="J83" s="59" t="s">
        <v>10</v>
      </c>
      <c r="K83" s="59" t="s">
        <v>11</v>
      </c>
      <c r="L83" s="59" t="s">
        <v>12</v>
      </c>
      <c r="M83" s="59" t="s">
        <v>20</v>
      </c>
      <c r="N83" s="59" t="s">
        <v>197</v>
      </c>
      <c r="O83" s="59" t="s">
        <v>21</v>
      </c>
      <c r="P83" s="59" t="s">
        <v>74</v>
      </c>
      <c r="Q83" s="59" t="s">
        <v>22</v>
      </c>
      <c r="R83" s="59" t="s">
        <v>23</v>
      </c>
      <c r="S83" s="59" t="s">
        <v>168</v>
      </c>
      <c r="T83" s="59" t="s">
        <v>75</v>
      </c>
      <c r="U83" s="59" t="s">
        <v>27</v>
      </c>
      <c r="V83" s="59" t="s">
        <v>172</v>
      </c>
      <c r="W83" s="59" t="s">
        <v>28</v>
      </c>
      <c r="X83" s="59" t="s">
        <v>170</v>
      </c>
      <c r="Y83" s="59" t="s">
        <v>29</v>
      </c>
      <c r="Z83" s="59" t="s">
        <v>4</v>
      </c>
      <c r="AA83" s="59" t="s">
        <v>13</v>
      </c>
      <c r="AB83" s="59" t="s">
        <v>26</v>
      </c>
      <c r="AC83" s="59" t="s">
        <v>30</v>
      </c>
      <c r="AD83" s="59" t="s">
        <v>31</v>
      </c>
      <c r="AE83" s="59" t="s">
        <v>24</v>
      </c>
      <c r="AF83" s="59" t="s">
        <v>25</v>
      </c>
      <c r="AG83" s="59" t="s">
        <v>76</v>
      </c>
      <c r="AH83" s="73"/>
      <c r="AI83" s="71" t="s">
        <v>14</v>
      </c>
      <c r="AJ83" s="71"/>
      <c r="AK83" s="71" t="s">
        <v>15</v>
      </c>
      <c r="AL83" s="71" t="s">
        <v>16</v>
      </c>
      <c r="AM83" s="71" t="s">
        <v>17</v>
      </c>
      <c r="AN83" s="71" t="s">
        <v>44</v>
      </c>
      <c r="AO83" s="71" t="s">
        <v>43</v>
      </c>
      <c r="AP83" s="71" t="s">
        <v>40</v>
      </c>
      <c r="AQ83" s="73"/>
      <c r="AR83" s="73"/>
      <c r="AS83" s="73"/>
      <c r="AT83" s="71" t="s">
        <v>47</v>
      </c>
      <c r="AU83" s="71" t="s">
        <v>48</v>
      </c>
      <c r="AV83" s="71" t="s">
        <v>51</v>
      </c>
      <c r="AW83" s="71" t="s">
        <v>49</v>
      </c>
      <c r="AX83" s="63" t="s">
        <v>50</v>
      </c>
      <c r="AY83" s="64" t="s">
        <v>60</v>
      </c>
    </row>
    <row r="84" spans="1:56" x14ac:dyDescent="0.2">
      <c r="A84" s="52" t="s">
        <v>318</v>
      </c>
      <c r="B84" s="49">
        <v>1</v>
      </c>
      <c r="J84" s="49">
        <v>1</v>
      </c>
      <c r="P84" s="49">
        <v>1</v>
      </c>
      <c r="Q84" s="49">
        <v>1</v>
      </c>
      <c r="Y84" s="49">
        <f>B84+C84+D84+E84</f>
        <v>1</v>
      </c>
      <c r="Z84" s="49">
        <f t="shared" ref="Z84:Z95" si="118">B84+C84+D84+E84+F84+L84+Q84+R84+T84+S84</f>
        <v>2</v>
      </c>
      <c r="AA84" s="49">
        <f t="shared" ref="AA84:AA95" si="119">B84+C84+D84+E84+F84+G84+H84+J84+K84+L84+Q84+R84+T84+S84+I84</f>
        <v>3</v>
      </c>
      <c r="AB84" s="49">
        <f t="shared" ref="AB84:AB95" si="120">Y84+H84+F84+Q84+R84+T84+S84+I84</f>
        <v>2</v>
      </c>
      <c r="AC84" s="49">
        <f t="shared" ref="AC84:AC95" si="121">B84+2*C84+3*D84+4*E84</f>
        <v>1</v>
      </c>
      <c r="AD84" s="49">
        <f t="shared" ref="AD84:AD95" si="122">Y84+J84+K84</f>
        <v>2</v>
      </c>
      <c r="AE84" s="49">
        <f t="shared" ref="AE84:AE95" si="123">M84+Q84+U84+V84</f>
        <v>1</v>
      </c>
      <c r="AF84" s="49">
        <f t="shared" ref="AF84:AF95" si="124">O84+R84+W84+S84+I84</f>
        <v>0</v>
      </c>
      <c r="AG84" s="49">
        <f>T84+P84</f>
        <v>1</v>
      </c>
      <c r="AH84" s="65"/>
      <c r="AI84" s="66">
        <f t="shared" ref="AI84:AI96" si="125">IF(Z84=0,"NA",Y84/Z84)</f>
        <v>0.5</v>
      </c>
      <c r="AJ84" s="66"/>
      <c r="AK84" s="66">
        <f t="shared" ref="AK84:AK96" si="126">IF(AA84=0,"NA",(Y84+J84+K84)/AA84)</f>
        <v>0.66666666666666663</v>
      </c>
      <c r="AL84" s="66">
        <f t="shared" ref="AL84:AL96" si="127">IFERROR(AC84/Z84,"NA")</f>
        <v>0.5</v>
      </c>
      <c r="AM84" s="66">
        <f>IFERROR(AK84+AL84,"NA")</f>
        <v>1.1666666666666665</v>
      </c>
      <c r="AN84" s="65">
        <f t="shared" ref="AN84:AN96" si="128">IFERROR(L84/AA84,"NA")</f>
        <v>0</v>
      </c>
      <c r="AO84" s="65">
        <f t="shared" ref="AO84:AO96" si="129">IFERROR((J84+K84)/AA84,"NA")</f>
        <v>0.33333333333333331</v>
      </c>
      <c r="AP84" s="65">
        <f t="shared" ref="AP84:AP96" si="130">IFERROR(AB84/AA84,"NA")</f>
        <v>0.66666666666666663</v>
      </c>
      <c r="AQ84" s="65"/>
      <c r="AR84" s="65"/>
      <c r="AS84" s="65"/>
      <c r="AT84" s="66">
        <f t="shared" ref="AT84:AT96" si="131">IFERROR((H84+Q84+R84)/AB84,"NA")</f>
        <v>0.5</v>
      </c>
      <c r="AU84" s="66">
        <f t="shared" ref="AU84:AU96" si="132">IFERROR((H84+Q84+R84+U84+W84)/AB84,"NA")</f>
        <v>0.5</v>
      </c>
      <c r="AV84" s="66">
        <f t="shared" ref="AV84:AV96" si="133">IFERROR((F84+Y84)/AB84,"NA")</f>
        <v>0.5</v>
      </c>
      <c r="AW84" s="66">
        <f t="shared" ref="AW84:AW96" si="134">IFERROR(Y84/AB84,"NA")</f>
        <v>0.5</v>
      </c>
      <c r="AX84" s="66">
        <f>IFERROR(AL84-AI84,"NA")</f>
        <v>0</v>
      </c>
      <c r="AY84" s="67">
        <f t="shared" ref="AY84:AY95" si="135">IFERROR((AD84+F84+G84)/AA84, "NA")</f>
        <v>0.66666666666666663</v>
      </c>
      <c r="BA84" s="48" t="s">
        <v>332</v>
      </c>
      <c r="BB84" s="49">
        <v>4</v>
      </c>
    </row>
    <row r="85" spans="1:56" x14ac:dyDescent="0.2">
      <c r="A85" s="52" t="s">
        <v>188</v>
      </c>
      <c r="B85" s="49">
        <v>2</v>
      </c>
      <c r="C85" s="49">
        <v>1</v>
      </c>
      <c r="P85" s="49">
        <v>3</v>
      </c>
      <c r="Y85" s="49">
        <f t="shared" ref="Y85:Y95" si="136">B85+C85+D85+E85</f>
        <v>3</v>
      </c>
      <c r="Z85" s="49">
        <f t="shared" si="118"/>
        <v>3</v>
      </c>
      <c r="AA85" s="49">
        <f t="shared" si="119"/>
        <v>3</v>
      </c>
      <c r="AB85" s="49">
        <f t="shared" si="120"/>
        <v>3</v>
      </c>
      <c r="AC85" s="49">
        <f t="shared" si="121"/>
        <v>4</v>
      </c>
      <c r="AD85" s="49">
        <f t="shared" si="122"/>
        <v>3</v>
      </c>
      <c r="AE85" s="49">
        <f t="shared" si="123"/>
        <v>0</v>
      </c>
      <c r="AF85" s="49">
        <f t="shared" si="124"/>
        <v>0</v>
      </c>
      <c r="AG85" s="49">
        <f t="shared" ref="AG85:AG95" si="137">T85+P85</f>
        <v>3</v>
      </c>
      <c r="AH85" s="65"/>
      <c r="AI85" s="66">
        <f t="shared" si="125"/>
        <v>1</v>
      </c>
      <c r="AJ85" s="66"/>
      <c r="AK85" s="66">
        <f t="shared" si="126"/>
        <v>1</v>
      </c>
      <c r="AL85" s="66">
        <f t="shared" si="127"/>
        <v>1.3333333333333333</v>
      </c>
      <c r="AM85" s="66">
        <f t="shared" ref="AM85:AM96" si="138">IFERROR(AK85+AL85,"NA")</f>
        <v>2.333333333333333</v>
      </c>
      <c r="AN85" s="65">
        <f t="shared" si="128"/>
        <v>0</v>
      </c>
      <c r="AO85" s="65">
        <f t="shared" si="129"/>
        <v>0</v>
      </c>
      <c r="AP85" s="65">
        <f t="shared" si="130"/>
        <v>1</v>
      </c>
      <c r="AQ85" s="65"/>
      <c r="AR85" s="65"/>
      <c r="AS85" s="65"/>
      <c r="AT85" s="66">
        <f t="shared" si="131"/>
        <v>0</v>
      </c>
      <c r="AU85" s="66">
        <f t="shared" si="132"/>
        <v>0</v>
      </c>
      <c r="AV85" s="66">
        <f t="shared" si="133"/>
        <v>1</v>
      </c>
      <c r="AW85" s="66">
        <f t="shared" si="134"/>
        <v>1</v>
      </c>
      <c r="AX85" s="66">
        <f t="shared" ref="AX85:AX96" si="139">IFERROR(AL85-AI85,"NA")</f>
        <v>0.33333333333333326</v>
      </c>
      <c r="AY85" s="67">
        <f t="shared" si="135"/>
        <v>1</v>
      </c>
      <c r="BA85" s="48" t="s">
        <v>333</v>
      </c>
      <c r="BB85" s="49">
        <v>12</v>
      </c>
    </row>
    <row r="86" spans="1:56" x14ac:dyDescent="0.2">
      <c r="A86" s="52" t="s">
        <v>189</v>
      </c>
      <c r="B86" s="49">
        <v>1</v>
      </c>
      <c r="M86" s="49">
        <v>1</v>
      </c>
      <c r="N86" s="49">
        <v>1</v>
      </c>
      <c r="Q86" s="49">
        <v>1</v>
      </c>
      <c r="S86" s="49">
        <v>1</v>
      </c>
      <c r="Y86" s="49">
        <f t="shared" si="136"/>
        <v>1</v>
      </c>
      <c r="Z86" s="49">
        <f t="shared" si="118"/>
        <v>3</v>
      </c>
      <c r="AA86" s="49">
        <f t="shared" si="119"/>
        <v>3</v>
      </c>
      <c r="AB86" s="49">
        <f t="shared" si="120"/>
        <v>3</v>
      </c>
      <c r="AC86" s="49">
        <f t="shared" si="121"/>
        <v>1</v>
      </c>
      <c r="AD86" s="49">
        <f t="shared" si="122"/>
        <v>1</v>
      </c>
      <c r="AE86" s="49">
        <f t="shared" si="123"/>
        <v>2</v>
      </c>
      <c r="AF86" s="49">
        <f t="shared" si="124"/>
        <v>1</v>
      </c>
      <c r="AG86" s="49">
        <f t="shared" si="137"/>
        <v>0</v>
      </c>
      <c r="AH86" s="65"/>
      <c r="AI86" s="66">
        <f t="shared" si="125"/>
        <v>0.33333333333333331</v>
      </c>
      <c r="AJ86" s="66"/>
      <c r="AK86" s="66">
        <f t="shared" si="126"/>
        <v>0.33333333333333331</v>
      </c>
      <c r="AL86" s="66">
        <f t="shared" si="127"/>
        <v>0.33333333333333331</v>
      </c>
      <c r="AM86" s="66">
        <f t="shared" si="138"/>
        <v>0.66666666666666663</v>
      </c>
      <c r="AN86" s="65">
        <f t="shared" si="128"/>
        <v>0</v>
      </c>
      <c r="AO86" s="65">
        <f t="shared" si="129"/>
        <v>0</v>
      </c>
      <c r="AP86" s="65">
        <f t="shared" si="130"/>
        <v>1</v>
      </c>
      <c r="AQ86" s="65"/>
      <c r="AR86" s="65"/>
      <c r="AS86" s="65"/>
      <c r="AT86" s="66">
        <f t="shared" si="131"/>
        <v>0.33333333333333331</v>
      </c>
      <c r="AU86" s="66">
        <f t="shared" si="132"/>
        <v>0.33333333333333331</v>
      </c>
      <c r="AV86" s="66">
        <f t="shared" si="133"/>
        <v>0.33333333333333331</v>
      </c>
      <c r="AW86" s="66">
        <f t="shared" si="134"/>
        <v>0.33333333333333331</v>
      </c>
      <c r="AX86" s="66">
        <f t="shared" si="139"/>
        <v>0</v>
      </c>
      <c r="AY86" s="67">
        <f t="shared" si="135"/>
        <v>0.33333333333333331</v>
      </c>
    </row>
    <row r="87" spans="1:56" x14ac:dyDescent="0.2">
      <c r="A87" s="52" t="s">
        <v>187</v>
      </c>
      <c r="L87" s="49">
        <v>1</v>
      </c>
      <c r="Q87" s="49">
        <v>2</v>
      </c>
      <c r="Y87" s="49">
        <f t="shared" si="136"/>
        <v>0</v>
      </c>
      <c r="Z87" s="49">
        <f t="shared" si="118"/>
        <v>3</v>
      </c>
      <c r="AA87" s="49">
        <f t="shared" si="119"/>
        <v>3</v>
      </c>
      <c r="AB87" s="49">
        <f t="shared" si="120"/>
        <v>2</v>
      </c>
      <c r="AC87" s="49">
        <f t="shared" si="121"/>
        <v>0</v>
      </c>
      <c r="AD87" s="49">
        <f t="shared" si="122"/>
        <v>0</v>
      </c>
      <c r="AE87" s="49">
        <f t="shared" si="123"/>
        <v>2</v>
      </c>
      <c r="AF87" s="49">
        <f t="shared" si="124"/>
        <v>0</v>
      </c>
      <c r="AG87" s="49">
        <f t="shared" si="137"/>
        <v>0</v>
      </c>
      <c r="AH87" s="65"/>
      <c r="AI87" s="66">
        <f t="shared" si="125"/>
        <v>0</v>
      </c>
      <c r="AJ87" s="66"/>
      <c r="AK87" s="66">
        <f t="shared" si="126"/>
        <v>0</v>
      </c>
      <c r="AL87" s="66">
        <f t="shared" si="127"/>
        <v>0</v>
      </c>
      <c r="AM87" s="66">
        <f t="shared" si="138"/>
        <v>0</v>
      </c>
      <c r="AN87" s="65">
        <f t="shared" si="128"/>
        <v>0.33333333333333331</v>
      </c>
      <c r="AO87" s="65">
        <f t="shared" si="129"/>
        <v>0</v>
      </c>
      <c r="AP87" s="65">
        <f t="shared" si="130"/>
        <v>0.66666666666666663</v>
      </c>
      <c r="AQ87" s="65"/>
      <c r="AR87" s="65"/>
      <c r="AS87" s="65"/>
      <c r="AT87" s="66">
        <f t="shared" si="131"/>
        <v>1</v>
      </c>
      <c r="AU87" s="66">
        <f t="shared" si="132"/>
        <v>1</v>
      </c>
      <c r="AV87" s="66">
        <f t="shared" si="133"/>
        <v>0</v>
      </c>
      <c r="AW87" s="66">
        <f t="shared" si="134"/>
        <v>0</v>
      </c>
      <c r="AX87" s="66">
        <f t="shared" si="139"/>
        <v>0</v>
      </c>
      <c r="AY87" s="67">
        <f t="shared" si="135"/>
        <v>0</v>
      </c>
    </row>
    <row r="88" spans="1:56" x14ac:dyDescent="0.2">
      <c r="A88" s="52" t="s">
        <v>192</v>
      </c>
      <c r="L88" s="49">
        <v>1</v>
      </c>
      <c r="S88" s="49">
        <v>1</v>
      </c>
      <c r="Y88" s="49">
        <f t="shared" si="136"/>
        <v>0</v>
      </c>
      <c r="Z88" s="49">
        <f t="shared" si="118"/>
        <v>2</v>
      </c>
      <c r="AA88" s="49">
        <f t="shared" si="119"/>
        <v>2</v>
      </c>
      <c r="AB88" s="49">
        <f t="shared" si="120"/>
        <v>1</v>
      </c>
      <c r="AC88" s="49">
        <f t="shared" si="121"/>
        <v>0</v>
      </c>
      <c r="AD88" s="49">
        <f t="shared" si="122"/>
        <v>0</v>
      </c>
      <c r="AE88" s="49">
        <f t="shared" si="123"/>
        <v>0</v>
      </c>
      <c r="AF88" s="49">
        <f t="shared" si="124"/>
        <v>1</v>
      </c>
      <c r="AG88" s="49">
        <f t="shared" si="137"/>
        <v>0</v>
      </c>
      <c r="AH88" s="65"/>
      <c r="AI88" s="66">
        <f t="shared" si="125"/>
        <v>0</v>
      </c>
      <c r="AJ88" s="66"/>
      <c r="AK88" s="66">
        <f t="shared" si="126"/>
        <v>0</v>
      </c>
      <c r="AL88" s="66">
        <f t="shared" si="127"/>
        <v>0</v>
      </c>
      <c r="AM88" s="66">
        <f t="shared" si="138"/>
        <v>0</v>
      </c>
      <c r="AN88" s="65">
        <f t="shared" si="128"/>
        <v>0.5</v>
      </c>
      <c r="AO88" s="65">
        <f t="shared" si="129"/>
        <v>0</v>
      </c>
      <c r="AP88" s="65">
        <f t="shared" si="130"/>
        <v>0.5</v>
      </c>
      <c r="AQ88" s="65"/>
      <c r="AR88" s="65"/>
      <c r="AS88" s="65"/>
      <c r="AT88" s="66">
        <f t="shared" si="131"/>
        <v>0</v>
      </c>
      <c r="AU88" s="66">
        <f t="shared" si="132"/>
        <v>0</v>
      </c>
      <c r="AV88" s="66">
        <f t="shared" si="133"/>
        <v>0</v>
      </c>
      <c r="AW88" s="66">
        <f t="shared" si="134"/>
        <v>0</v>
      </c>
      <c r="AX88" s="66">
        <f t="shared" si="139"/>
        <v>0</v>
      </c>
      <c r="AY88" s="67">
        <f t="shared" si="135"/>
        <v>0</v>
      </c>
    </row>
    <row r="89" spans="1:56" x14ac:dyDescent="0.2">
      <c r="A89" s="52" t="s">
        <v>191</v>
      </c>
      <c r="J89" s="49">
        <v>2</v>
      </c>
      <c r="Y89" s="49">
        <f t="shared" si="136"/>
        <v>0</v>
      </c>
      <c r="Z89" s="49">
        <f t="shared" si="118"/>
        <v>0</v>
      </c>
      <c r="AA89" s="49">
        <f t="shared" si="119"/>
        <v>2</v>
      </c>
      <c r="AB89" s="49">
        <f t="shared" si="120"/>
        <v>0</v>
      </c>
      <c r="AC89" s="49">
        <f t="shared" si="121"/>
        <v>0</v>
      </c>
      <c r="AD89" s="49">
        <f t="shared" si="122"/>
        <v>2</v>
      </c>
      <c r="AE89" s="49">
        <f t="shared" si="123"/>
        <v>0</v>
      </c>
      <c r="AF89" s="49">
        <f t="shared" si="124"/>
        <v>0</v>
      </c>
      <c r="AG89" s="49">
        <f t="shared" si="137"/>
        <v>0</v>
      </c>
      <c r="AH89" s="65"/>
      <c r="AI89" s="66" t="str">
        <f t="shared" si="125"/>
        <v>NA</v>
      </c>
      <c r="AJ89" s="66"/>
      <c r="AK89" s="66">
        <f t="shared" si="126"/>
        <v>1</v>
      </c>
      <c r="AL89" s="66" t="str">
        <f t="shared" si="127"/>
        <v>NA</v>
      </c>
      <c r="AM89" s="66" t="str">
        <f t="shared" si="138"/>
        <v>NA</v>
      </c>
      <c r="AN89" s="65">
        <f t="shared" si="128"/>
        <v>0</v>
      </c>
      <c r="AO89" s="65">
        <f t="shared" si="129"/>
        <v>1</v>
      </c>
      <c r="AP89" s="65">
        <f t="shared" si="130"/>
        <v>0</v>
      </c>
      <c r="AQ89" s="65"/>
      <c r="AR89" s="65"/>
      <c r="AS89" s="65"/>
      <c r="AT89" s="66" t="str">
        <f t="shared" si="131"/>
        <v>NA</v>
      </c>
      <c r="AU89" s="66" t="str">
        <f t="shared" si="132"/>
        <v>NA</v>
      </c>
      <c r="AV89" s="66" t="str">
        <f t="shared" si="133"/>
        <v>NA</v>
      </c>
      <c r="AW89" s="66" t="str">
        <f t="shared" si="134"/>
        <v>NA</v>
      </c>
      <c r="AX89" s="66" t="str">
        <f t="shared" si="139"/>
        <v>NA</v>
      </c>
      <c r="AY89" s="67">
        <f t="shared" si="135"/>
        <v>1</v>
      </c>
    </row>
    <row r="90" spans="1:56" x14ac:dyDescent="0.2">
      <c r="A90" s="52" t="s">
        <v>195</v>
      </c>
      <c r="C90" s="49">
        <v>1</v>
      </c>
      <c r="P90" s="49">
        <v>1</v>
      </c>
      <c r="Q90" s="49">
        <v>1</v>
      </c>
      <c r="Y90" s="49">
        <f t="shared" si="136"/>
        <v>1</v>
      </c>
      <c r="Z90" s="49">
        <f t="shared" si="118"/>
        <v>2</v>
      </c>
      <c r="AA90" s="49">
        <f t="shared" si="119"/>
        <v>2</v>
      </c>
      <c r="AB90" s="49">
        <f t="shared" si="120"/>
        <v>2</v>
      </c>
      <c r="AC90" s="49">
        <f t="shared" si="121"/>
        <v>2</v>
      </c>
      <c r="AD90" s="49">
        <f t="shared" si="122"/>
        <v>1</v>
      </c>
      <c r="AE90" s="49">
        <f t="shared" si="123"/>
        <v>1</v>
      </c>
      <c r="AF90" s="49">
        <f t="shared" si="124"/>
        <v>0</v>
      </c>
      <c r="AG90" s="49">
        <f t="shared" si="137"/>
        <v>1</v>
      </c>
      <c r="AH90" s="65"/>
      <c r="AI90" s="66">
        <f t="shared" si="125"/>
        <v>0.5</v>
      </c>
      <c r="AJ90" s="66"/>
      <c r="AK90" s="66">
        <f t="shared" si="126"/>
        <v>0.5</v>
      </c>
      <c r="AL90" s="66">
        <f t="shared" si="127"/>
        <v>1</v>
      </c>
      <c r="AM90" s="66">
        <f t="shared" si="138"/>
        <v>1.5</v>
      </c>
      <c r="AN90" s="65">
        <f t="shared" si="128"/>
        <v>0</v>
      </c>
      <c r="AO90" s="65">
        <f t="shared" si="129"/>
        <v>0</v>
      </c>
      <c r="AP90" s="65">
        <f t="shared" si="130"/>
        <v>1</v>
      </c>
      <c r="AQ90" s="65"/>
      <c r="AR90" s="65"/>
      <c r="AS90" s="65"/>
      <c r="AT90" s="66">
        <f t="shared" si="131"/>
        <v>0.5</v>
      </c>
      <c r="AU90" s="66">
        <f t="shared" si="132"/>
        <v>0.5</v>
      </c>
      <c r="AV90" s="66">
        <f t="shared" si="133"/>
        <v>0.5</v>
      </c>
      <c r="AW90" s="66">
        <f t="shared" si="134"/>
        <v>0.5</v>
      </c>
      <c r="AX90" s="66">
        <f t="shared" si="139"/>
        <v>0.5</v>
      </c>
      <c r="AY90" s="67">
        <f t="shared" si="135"/>
        <v>0.5</v>
      </c>
    </row>
    <row r="91" spans="1:56" x14ac:dyDescent="0.2">
      <c r="A91" s="52" t="s">
        <v>319</v>
      </c>
      <c r="B91" s="49">
        <v>1</v>
      </c>
      <c r="K91" s="49">
        <v>1</v>
      </c>
      <c r="M91" s="49">
        <v>1</v>
      </c>
      <c r="N91" s="49">
        <v>1</v>
      </c>
      <c r="Y91" s="49">
        <f t="shared" si="136"/>
        <v>1</v>
      </c>
      <c r="Z91" s="49">
        <f t="shared" si="118"/>
        <v>1</v>
      </c>
      <c r="AA91" s="49">
        <f t="shared" si="119"/>
        <v>2</v>
      </c>
      <c r="AB91" s="49">
        <f t="shared" si="120"/>
        <v>1</v>
      </c>
      <c r="AC91" s="49">
        <f t="shared" si="121"/>
        <v>1</v>
      </c>
      <c r="AD91" s="49">
        <f t="shared" si="122"/>
        <v>2</v>
      </c>
      <c r="AE91" s="49">
        <f t="shared" si="123"/>
        <v>1</v>
      </c>
      <c r="AF91" s="49">
        <f t="shared" si="124"/>
        <v>0</v>
      </c>
      <c r="AG91" s="49">
        <f t="shared" si="137"/>
        <v>0</v>
      </c>
      <c r="AH91" s="65"/>
      <c r="AI91" s="66">
        <f t="shared" si="125"/>
        <v>1</v>
      </c>
      <c r="AJ91" s="66"/>
      <c r="AK91" s="66">
        <f t="shared" si="126"/>
        <v>1</v>
      </c>
      <c r="AL91" s="66">
        <f t="shared" si="127"/>
        <v>1</v>
      </c>
      <c r="AM91" s="66">
        <f t="shared" si="138"/>
        <v>2</v>
      </c>
      <c r="AN91" s="65">
        <f t="shared" si="128"/>
        <v>0</v>
      </c>
      <c r="AO91" s="65">
        <f t="shared" si="129"/>
        <v>0.5</v>
      </c>
      <c r="AP91" s="65">
        <f t="shared" si="130"/>
        <v>0.5</v>
      </c>
      <c r="AQ91" s="65"/>
      <c r="AR91" s="65"/>
      <c r="AS91" s="65"/>
      <c r="AT91" s="66">
        <f t="shared" si="131"/>
        <v>0</v>
      </c>
      <c r="AU91" s="66">
        <f t="shared" si="132"/>
        <v>0</v>
      </c>
      <c r="AV91" s="66">
        <f t="shared" si="133"/>
        <v>1</v>
      </c>
      <c r="AW91" s="66">
        <f t="shared" si="134"/>
        <v>1</v>
      </c>
      <c r="AX91" s="66">
        <f t="shared" si="139"/>
        <v>0</v>
      </c>
      <c r="AY91" s="67">
        <f t="shared" si="135"/>
        <v>1</v>
      </c>
    </row>
    <row r="92" spans="1:56" x14ac:dyDescent="0.2">
      <c r="A92" s="52" t="s">
        <v>243</v>
      </c>
      <c r="J92" s="49">
        <v>1</v>
      </c>
      <c r="K92" s="49">
        <v>1</v>
      </c>
      <c r="Y92" s="49">
        <f t="shared" si="136"/>
        <v>0</v>
      </c>
      <c r="Z92" s="49">
        <f t="shared" si="118"/>
        <v>0</v>
      </c>
      <c r="AA92" s="49">
        <f t="shared" si="119"/>
        <v>2</v>
      </c>
      <c r="AB92" s="49">
        <f t="shared" si="120"/>
        <v>0</v>
      </c>
      <c r="AC92" s="49">
        <f t="shared" si="121"/>
        <v>0</v>
      </c>
      <c r="AD92" s="49">
        <f t="shared" si="122"/>
        <v>2</v>
      </c>
      <c r="AE92" s="49">
        <f t="shared" si="123"/>
        <v>0</v>
      </c>
      <c r="AF92" s="49">
        <f t="shared" si="124"/>
        <v>0</v>
      </c>
      <c r="AG92" s="49">
        <f t="shared" si="137"/>
        <v>0</v>
      </c>
      <c r="AH92" s="65"/>
      <c r="AI92" s="66" t="str">
        <f t="shared" si="125"/>
        <v>NA</v>
      </c>
      <c r="AJ92" s="66"/>
      <c r="AK92" s="66">
        <f t="shared" si="126"/>
        <v>1</v>
      </c>
      <c r="AL92" s="66" t="str">
        <f t="shared" si="127"/>
        <v>NA</v>
      </c>
      <c r="AM92" s="66" t="str">
        <f t="shared" si="138"/>
        <v>NA</v>
      </c>
      <c r="AN92" s="65">
        <f t="shared" si="128"/>
        <v>0</v>
      </c>
      <c r="AO92" s="65">
        <f t="shared" si="129"/>
        <v>1</v>
      </c>
      <c r="AP92" s="65">
        <f t="shared" si="130"/>
        <v>0</v>
      </c>
      <c r="AQ92" s="65"/>
      <c r="AR92" s="65"/>
      <c r="AS92" s="65"/>
      <c r="AT92" s="66" t="str">
        <f t="shared" si="131"/>
        <v>NA</v>
      </c>
      <c r="AU92" s="66" t="str">
        <f t="shared" si="132"/>
        <v>NA</v>
      </c>
      <c r="AV92" s="66" t="str">
        <f t="shared" si="133"/>
        <v>NA</v>
      </c>
      <c r="AW92" s="66" t="str">
        <f t="shared" si="134"/>
        <v>NA</v>
      </c>
      <c r="AX92" s="66" t="str">
        <f t="shared" si="139"/>
        <v>NA</v>
      </c>
      <c r="AY92" s="67">
        <f t="shared" si="135"/>
        <v>1</v>
      </c>
    </row>
    <row r="93" spans="1:56" x14ac:dyDescent="0.2">
      <c r="A93" s="52" t="s">
        <v>320</v>
      </c>
      <c r="L93" s="49">
        <v>2</v>
      </c>
      <c r="Y93" s="49">
        <f t="shared" si="136"/>
        <v>0</v>
      </c>
      <c r="Z93" s="49">
        <f t="shared" si="118"/>
        <v>2</v>
      </c>
      <c r="AA93" s="49">
        <f t="shared" si="119"/>
        <v>2</v>
      </c>
      <c r="AB93" s="49">
        <f t="shared" si="120"/>
        <v>0</v>
      </c>
      <c r="AC93" s="49">
        <f t="shared" si="121"/>
        <v>0</v>
      </c>
      <c r="AD93" s="49">
        <f t="shared" si="122"/>
        <v>0</v>
      </c>
      <c r="AE93" s="49">
        <f t="shared" si="123"/>
        <v>0</v>
      </c>
      <c r="AF93" s="49">
        <f t="shared" si="124"/>
        <v>0</v>
      </c>
      <c r="AG93" s="49">
        <f t="shared" si="137"/>
        <v>0</v>
      </c>
      <c r="AH93" s="65"/>
      <c r="AI93" s="66">
        <f t="shared" si="125"/>
        <v>0</v>
      </c>
      <c r="AJ93" s="66"/>
      <c r="AK93" s="66">
        <f t="shared" si="126"/>
        <v>0</v>
      </c>
      <c r="AL93" s="66">
        <f t="shared" si="127"/>
        <v>0</v>
      </c>
      <c r="AM93" s="66">
        <f>IFERROR(AK93+AL93,"NA")</f>
        <v>0</v>
      </c>
      <c r="AN93" s="65">
        <f t="shared" si="128"/>
        <v>1</v>
      </c>
      <c r="AO93" s="65">
        <f t="shared" si="129"/>
        <v>0</v>
      </c>
      <c r="AP93" s="65">
        <f t="shared" si="130"/>
        <v>0</v>
      </c>
      <c r="AQ93" s="65"/>
      <c r="AR93" s="65"/>
      <c r="AS93" s="65"/>
      <c r="AT93" s="66" t="str">
        <f t="shared" si="131"/>
        <v>NA</v>
      </c>
      <c r="AU93" s="66" t="str">
        <f t="shared" si="132"/>
        <v>NA</v>
      </c>
      <c r="AV93" s="66" t="str">
        <f t="shared" si="133"/>
        <v>NA</v>
      </c>
      <c r="AW93" s="66" t="str">
        <f t="shared" si="134"/>
        <v>NA</v>
      </c>
      <c r="AX93" s="66">
        <f>IFERROR(AL93-AI93,"NA")</f>
        <v>0</v>
      </c>
      <c r="AY93" s="67">
        <f t="shared" si="135"/>
        <v>0</v>
      </c>
    </row>
    <row r="94" spans="1:56" hidden="1" x14ac:dyDescent="0.2">
      <c r="A94" s="52"/>
      <c r="Y94" s="49">
        <f t="shared" si="136"/>
        <v>0</v>
      </c>
      <c r="Z94" s="49">
        <f t="shared" si="118"/>
        <v>0</v>
      </c>
      <c r="AA94" s="49">
        <f t="shared" si="119"/>
        <v>0</v>
      </c>
      <c r="AB94" s="49">
        <f t="shared" si="120"/>
        <v>0</v>
      </c>
      <c r="AC94" s="49">
        <f t="shared" si="121"/>
        <v>0</v>
      </c>
      <c r="AD94" s="49">
        <f t="shared" si="122"/>
        <v>0</v>
      </c>
      <c r="AE94" s="49">
        <f t="shared" si="123"/>
        <v>0</v>
      </c>
      <c r="AF94" s="49">
        <f t="shared" si="124"/>
        <v>0</v>
      </c>
      <c r="AG94" s="49">
        <f t="shared" si="137"/>
        <v>0</v>
      </c>
      <c r="AH94" s="65"/>
      <c r="AI94" s="66" t="str">
        <f t="shared" si="125"/>
        <v>NA</v>
      </c>
      <c r="AJ94" s="66"/>
      <c r="AK94" s="66" t="str">
        <f t="shared" si="126"/>
        <v>NA</v>
      </c>
      <c r="AL94" s="66" t="str">
        <f t="shared" si="127"/>
        <v>NA</v>
      </c>
      <c r="AM94" s="66" t="str">
        <f>IFERROR(AK94+AL94,"NA")</f>
        <v>NA</v>
      </c>
      <c r="AN94" s="65" t="str">
        <f t="shared" si="128"/>
        <v>NA</v>
      </c>
      <c r="AO94" s="65" t="str">
        <f t="shared" si="129"/>
        <v>NA</v>
      </c>
      <c r="AP94" s="65" t="str">
        <f t="shared" si="130"/>
        <v>NA</v>
      </c>
      <c r="AQ94" s="65"/>
      <c r="AR94" s="65"/>
      <c r="AS94" s="65"/>
      <c r="AT94" s="66" t="str">
        <f t="shared" si="131"/>
        <v>NA</v>
      </c>
      <c r="AU94" s="66" t="str">
        <f t="shared" si="132"/>
        <v>NA</v>
      </c>
      <c r="AV94" s="66" t="str">
        <f t="shared" si="133"/>
        <v>NA</v>
      </c>
      <c r="AW94" s="66" t="str">
        <f t="shared" si="134"/>
        <v>NA</v>
      </c>
      <c r="AX94" s="66" t="str">
        <f>IFERROR(AL94-AI94,"NA")</f>
        <v>NA</v>
      </c>
      <c r="AY94" s="67" t="str">
        <f>IFERROR((AD94+F94+G94)/AA94, "NA")</f>
        <v>NA</v>
      </c>
    </row>
    <row r="95" spans="1:56" hidden="1" x14ac:dyDescent="0.2">
      <c r="A95" s="52"/>
      <c r="Y95" s="49">
        <f t="shared" si="136"/>
        <v>0</v>
      </c>
      <c r="Z95" s="49">
        <f t="shared" si="118"/>
        <v>0</v>
      </c>
      <c r="AA95" s="49">
        <f t="shared" si="119"/>
        <v>0</v>
      </c>
      <c r="AB95" s="49">
        <f t="shared" si="120"/>
        <v>0</v>
      </c>
      <c r="AC95" s="49">
        <f t="shared" si="121"/>
        <v>0</v>
      </c>
      <c r="AD95" s="49">
        <f t="shared" si="122"/>
        <v>0</v>
      </c>
      <c r="AE95" s="49">
        <f t="shared" si="123"/>
        <v>0</v>
      </c>
      <c r="AF95" s="49">
        <f t="shared" si="124"/>
        <v>0</v>
      </c>
      <c r="AG95" s="49">
        <f t="shared" si="137"/>
        <v>0</v>
      </c>
      <c r="AH95" s="65"/>
      <c r="AI95" s="66" t="str">
        <f t="shared" si="125"/>
        <v>NA</v>
      </c>
      <c r="AJ95" s="66"/>
      <c r="AK95" s="66" t="str">
        <f t="shared" si="126"/>
        <v>NA</v>
      </c>
      <c r="AL95" s="66" t="str">
        <f t="shared" si="127"/>
        <v>NA</v>
      </c>
      <c r="AM95" s="66" t="str">
        <f t="shared" si="138"/>
        <v>NA</v>
      </c>
      <c r="AN95" s="65" t="str">
        <f t="shared" si="128"/>
        <v>NA</v>
      </c>
      <c r="AO95" s="65" t="str">
        <f t="shared" si="129"/>
        <v>NA</v>
      </c>
      <c r="AP95" s="65" t="str">
        <f t="shared" si="130"/>
        <v>NA</v>
      </c>
      <c r="AQ95" s="65"/>
      <c r="AR95" s="65"/>
      <c r="AS95" s="65"/>
      <c r="AT95" s="66" t="str">
        <f t="shared" si="131"/>
        <v>NA</v>
      </c>
      <c r="AU95" s="66" t="str">
        <f t="shared" si="132"/>
        <v>NA</v>
      </c>
      <c r="AV95" s="66" t="str">
        <f t="shared" si="133"/>
        <v>NA</v>
      </c>
      <c r="AW95" s="66" t="str">
        <f t="shared" si="134"/>
        <v>NA</v>
      </c>
      <c r="AX95" s="66" t="str">
        <f t="shared" si="139"/>
        <v>NA</v>
      </c>
      <c r="AY95" s="67" t="str">
        <f t="shared" si="135"/>
        <v>NA</v>
      </c>
    </row>
    <row r="96" spans="1:56" s="47" customFormat="1" x14ac:dyDescent="0.2">
      <c r="A96" s="54" t="s">
        <v>32</v>
      </c>
      <c r="B96" s="58">
        <f>SUM(B84:B95)</f>
        <v>5</v>
      </c>
      <c r="C96" s="58">
        <f t="shared" ref="C96:AG96" si="140">SUM(C84:C95)</f>
        <v>2</v>
      </c>
      <c r="D96" s="58">
        <f t="shared" si="140"/>
        <v>0</v>
      </c>
      <c r="E96" s="58">
        <f t="shared" si="140"/>
        <v>0</v>
      </c>
      <c r="F96" s="58">
        <f t="shared" si="140"/>
        <v>0</v>
      </c>
      <c r="G96" s="58">
        <f t="shared" si="140"/>
        <v>0</v>
      </c>
      <c r="H96" s="58">
        <f t="shared" si="140"/>
        <v>0</v>
      </c>
      <c r="I96" s="58">
        <f t="shared" si="140"/>
        <v>0</v>
      </c>
      <c r="J96" s="58">
        <f t="shared" si="140"/>
        <v>4</v>
      </c>
      <c r="K96" s="58">
        <f t="shared" si="140"/>
        <v>2</v>
      </c>
      <c r="L96" s="58">
        <f t="shared" si="140"/>
        <v>4</v>
      </c>
      <c r="M96" s="58">
        <f t="shared" si="140"/>
        <v>2</v>
      </c>
      <c r="N96" s="58">
        <f t="shared" si="140"/>
        <v>2</v>
      </c>
      <c r="O96" s="58">
        <f t="shared" si="140"/>
        <v>0</v>
      </c>
      <c r="P96" s="58">
        <f t="shared" si="140"/>
        <v>5</v>
      </c>
      <c r="Q96" s="58">
        <f t="shared" si="140"/>
        <v>5</v>
      </c>
      <c r="R96" s="58">
        <f t="shared" si="140"/>
        <v>0</v>
      </c>
      <c r="S96" s="58">
        <f t="shared" si="140"/>
        <v>2</v>
      </c>
      <c r="T96" s="58">
        <f t="shared" si="140"/>
        <v>0</v>
      </c>
      <c r="U96" s="58">
        <f t="shared" si="140"/>
        <v>0</v>
      </c>
      <c r="V96" s="58">
        <f t="shared" si="140"/>
        <v>0</v>
      </c>
      <c r="W96" s="58">
        <f t="shared" si="140"/>
        <v>0</v>
      </c>
      <c r="X96" s="58">
        <f t="shared" si="140"/>
        <v>0</v>
      </c>
      <c r="Y96" s="58">
        <f t="shared" si="140"/>
        <v>7</v>
      </c>
      <c r="Z96" s="58">
        <f t="shared" si="140"/>
        <v>18</v>
      </c>
      <c r="AA96" s="58">
        <f t="shared" si="140"/>
        <v>24</v>
      </c>
      <c r="AB96" s="58">
        <f t="shared" si="140"/>
        <v>14</v>
      </c>
      <c r="AC96" s="58">
        <f t="shared" si="140"/>
        <v>9</v>
      </c>
      <c r="AD96" s="58">
        <f t="shared" si="140"/>
        <v>13</v>
      </c>
      <c r="AE96" s="58">
        <f t="shared" si="140"/>
        <v>7</v>
      </c>
      <c r="AF96" s="58">
        <f t="shared" si="140"/>
        <v>2</v>
      </c>
      <c r="AG96" s="58">
        <f t="shared" si="140"/>
        <v>5</v>
      </c>
      <c r="AH96" s="68"/>
      <c r="AI96" s="69">
        <f t="shared" si="125"/>
        <v>0.3888888888888889</v>
      </c>
      <c r="AJ96" s="69"/>
      <c r="AK96" s="69">
        <f t="shared" si="126"/>
        <v>0.54166666666666663</v>
      </c>
      <c r="AL96" s="69">
        <f t="shared" si="127"/>
        <v>0.5</v>
      </c>
      <c r="AM96" s="69">
        <f t="shared" si="138"/>
        <v>1.0416666666666665</v>
      </c>
      <c r="AN96" s="68">
        <f t="shared" si="128"/>
        <v>0.16666666666666666</v>
      </c>
      <c r="AO96" s="68">
        <f t="shared" si="129"/>
        <v>0.25</v>
      </c>
      <c r="AP96" s="68">
        <f t="shared" si="130"/>
        <v>0.58333333333333337</v>
      </c>
      <c r="AQ96" s="68"/>
      <c r="AR96" s="68"/>
      <c r="AS96" s="68"/>
      <c r="AT96" s="69">
        <f t="shared" si="131"/>
        <v>0.35714285714285715</v>
      </c>
      <c r="AU96" s="69">
        <f t="shared" si="132"/>
        <v>0.35714285714285715</v>
      </c>
      <c r="AV96" s="69">
        <f t="shared" si="133"/>
        <v>0.5</v>
      </c>
      <c r="AW96" s="69">
        <f t="shared" si="134"/>
        <v>0.5</v>
      </c>
      <c r="AX96" s="69">
        <f t="shared" si="139"/>
        <v>0.1111111111111111</v>
      </c>
      <c r="AY96" s="70">
        <f>IFERROR((AD96+F96+G96)/AA96, "NA")</f>
        <v>0.54166666666666663</v>
      </c>
      <c r="BB96" s="51"/>
      <c r="BC96" s="51"/>
      <c r="BD96" s="51"/>
    </row>
    <row r="98" spans="1:56" x14ac:dyDescent="0.2">
      <c r="A98" s="47" t="s">
        <v>399</v>
      </c>
    </row>
    <row r="99" spans="1:56" x14ac:dyDescent="0.2">
      <c r="A99" s="56"/>
      <c r="B99" s="59" t="s">
        <v>5</v>
      </c>
      <c r="C99" s="59" t="s">
        <v>6</v>
      </c>
      <c r="D99" s="59" t="s">
        <v>7</v>
      </c>
      <c r="E99" s="59" t="s">
        <v>8</v>
      </c>
      <c r="F99" s="59" t="s">
        <v>18</v>
      </c>
      <c r="G99" s="59" t="s">
        <v>19</v>
      </c>
      <c r="H99" s="59" t="s">
        <v>9</v>
      </c>
      <c r="I99" s="59" t="s">
        <v>169</v>
      </c>
      <c r="J99" s="59" t="s">
        <v>10</v>
      </c>
      <c r="K99" s="59" t="s">
        <v>11</v>
      </c>
      <c r="L99" s="59" t="s">
        <v>12</v>
      </c>
      <c r="M99" s="59" t="s">
        <v>20</v>
      </c>
      <c r="N99" s="59" t="s">
        <v>197</v>
      </c>
      <c r="O99" s="59" t="s">
        <v>21</v>
      </c>
      <c r="P99" s="59" t="s">
        <v>74</v>
      </c>
      <c r="Q99" s="59" t="s">
        <v>22</v>
      </c>
      <c r="R99" s="59" t="s">
        <v>23</v>
      </c>
      <c r="S99" s="59" t="s">
        <v>168</v>
      </c>
      <c r="T99" s="59" t="s">
        <v>75</v>
      </c>
      <c r="U99" s="59" t="s">
        <v>27</v>
      </c>
      <c r="V99" s="59" t="s">
        <v>172</v>
      </c>
      <c r="W99" s="59" t="s">
        <v>28</v>
      </c>
      <c r="X99" s="59" t="s">
        <v>170</v>
      </c>
      <c r="Y99" s="59" t="s">
        <v>29</v>
      </c>
      <c r="Z99" s="59" t="s">
        <v>4</v>
      </c>
      <c r="AA99" s="59" t="s">
        <v>13</v>
      </c>
      <c r="AB99" s="59" t="s">
        <v>26</v>
      </c>
      <c r="AC99" s="59" t="s">
        <v>30</v>
      </c>
      <c r="AD99" s="59" t="s">
        <v>31</v>
      </c>
      <c r="AE99" s="59" t="s">
        <v>24</v>
      </c>
      <c r="AF99" s="59" t="s">
        <v>25</v>
      </c>
      <c r="AG99" s="59" t="s">
        <v>76</v>
      </c>
      <c r="AH99" s="73"/>
      <c r="AI99" s="71" t="s">
        <v>14</v>
      </c>
      <c r="AJ99" s="71"/>
      <c r="AK99" s="71" t="s">
        <v>15</v>
      </c>
      <c r="AL99" s="71" t="s">
        <v>16</v>
      </c>
      <c r="AM99" s="71" t="s">
        <v>17</v>
      </c>
      <c r="AN99" s="71" t="s">
        <v>44</v>
      </c>
      <c r="AO99" s="71" t="s">
        <v>43</v>
      </c>
      <c r="AP99" s="71" t="s">
        <v>40</v>
      </c>
      <c r="AQ99" s="73"/>
      <c r="AR99" s="73"/>
      <c r="AS99" s="73"/>
      <c r="AT99" s="71" t="s">
        <v>47</v>
      </c>
      <c r="AU99" s="71" t="s">
        <v>48</v>
      </c>
      <c r="AV99" s="71" t="s">
        <v>51</v>
      </c>
      <c r="AW99" s="71" t="s">
        <v>49</v>
      </c>
      <c r="AX99" s="63" t="s">
        <v>50</v>
      </c>
      <c r="AY99" s="64" t="s">
        <v>60</v>
      </c>
    </row>
    <row r="100" spans="1:56" x14ac:dyDescent="0.2">
      <c r="A100" s="52" t="s">
        <v>318</v>
      </c>
      <c r="B100" s="49">
        <v>1</v>
      </c>
      <c r="D100" s="49">
        <v>1</v>
      </c>
      <c r="P100" s="49">
        <v>2</v>
      </c>
      <c r="Y100" s="49">
        <f>B100+C100+D100+E100</f>
        <v>2</v>
      </c>
      <c r="Z100" s="49">
        <f t="shared" ref="Z100:Z111" si="141">B100+C100+D100+E100+F100+L100+Q100+R100+T100+S100</f>
        <v>2</v>
      </c>
      <c r="AA100" s="49">
        <f t="shared" ref="AA100:AA111" si="142">B100+C100+D100+E100+F100+G100+H100+J100+K100+L100+Q100+R100+T100+S100+I100</f>
        <v>2</v>
      </c>
      <c r="AB100" s="49">
        <f t="shared" ref="AB100:AB111" si="143">Y100+H100+F100+Q100+R100+T100+S100+I100</f>
        <v>2</v>
      </c>
      <c r="AC100" s="49">
        <f t="shared" ref="AC100:AC111" si="144">B100+2*C100+3*D100+4*E100</f>
        <v>4</v>
      </c>
      <c r="AD100" s="49">
        <f t="shared" ref="AD100:AD111" si="145">Y100+J100+K100</f>
        <v>2</v>
      </c>
      <c r="AE100" s="49">
        <f t="shared" ref="AE100:AE111" si="146">M100+Q100+U100+V100</f>
        <v>0</v>
      </c>
      <c r="AF100" s="49">
        <f t="shared" ref="AF100:AF111" si="147">O100+R100+W100+S100+I100</f>
        <v>0</v>
      </c>
      <c r="AG100" s="49">
        <f>T100+P100</f>
        <v>2</v>
      </c>
      <c r="AH100" s="65"/>
      <c r="AI100" s="66">
        <f t="shared" ref="AI100:AI112" si="148">IF(Z100=0,"NA",Y100/Z100)</f>
        <v>1</v>
      </c>
      <c r="AJ100" s="66"/>
      <c r="AK100" s="66">
        <f t="shared" ref="AK100:AK112" si="149">IF(AA100=0,"NA",(Y100+J100+K100)/AA100)</f>
        <v>1</v>
      </c>
      <c r="AL100" s="66">
        <f t="shared" ref="AL100:AL112" si="150">IFERROR(AC100/Z100,"NA")</f>
        <v>2</v>
      </c>
      <c r="AM100" s="66">
        <f>IFERROR(AK100+AL100,"NA")</f>
        <v>3</v>
      </c>
      <c r="AN100" s="65">
        <f t="shared" ref="AN100:AN112" si="151">IFERROR(L100/AA100,"NA")</f>
        <v>0</v>
      </c>
      <c r="AO100" s="65">
        <f t="shared" ref="AO100:AO112" si="152">IFERROR((J100+K100)/AA100,"NA")</f>
        <v>0</v>
      </c>
      <c r="AP100" s="65">
        <f t="shared" ref="AP100:AP112" si="153">IFERROR(AB100/AA100,"NA")</f>
        <v>1</v>
      </c>
      <c r="AQ100" s="65"/>
      <c r="AR100" s="65"/>
      <c r="AS100" s="65"/>
      <c r="AT100" s="66">
        <f t="shared" ref="AT100:AT112" si="154">IFERROR((H100+Q100+R100)/AB100,"NA")</f>
        <v>0</v>
      </c>
      <c r="AU100" s="66">
        <f t="shared" ref="AU100:AU112" si="155">IFERROR((H100+Q100+R100+U100+W100)/AB100,"NA")</f>
        <v>0</v>
      </c>
      <c r="AV100" s="66">
        <f t="shared" ref="AV100:AV112" si="156">IFERROR((F100+Y100)/AB100,"NA")</f>
        <v>1</v>
      </c>
      <c r="AW100" s="66">
        <f t="shared" ref="AW100:AW112" si="157">IFERROR(Y100/AB100,"NA")</f>
        <v>1</v>
      </c>
      <c r="AX100" s="66">
        <f>IFERROR(AL100-AI100,"NA")</f>
        <v>1</v>
      </c>
      <c r="AY100" s="67">
        <f>IFERROR((AD100+F100+G100)/AA100, "NA")</f>
        <v>1</v>
      </c>
      <c r="BA100" s="48" t="s">
        <v>332</v>
      </c>
      <c r="BB100" s="49">
        <v>3</v>
      </c>
    </row>
    <row r="101" spans="1:56" x14ac:dyDescent="0.2">
      <c r="A101" s="52" t="s">
        <v>188</v>
      </c>
      <c r="B101" s="49">
        <v>1</v>
      </c>
      <c r="D101" s="49">
        <v>1</v>
      </c>
      <c r="P101" s="49">
        <v>2</v>
      </c>
      <c r="Y101" s="49">
        <f>B101+C101+D101+E101</f>
        <v>2</v>
      </c>
      <c r="Z101" s="49">
        <f>B101+C101+D101+E101+F101+L101+Q101+R101+T101+S101</f>
        <v>2</v>
      </c>
      <c r="AA101" s="49">
        <f>B101+C101+D101+E101+F101+G101+H101+J101+K101+L101+Q101+R101+T101+S101+I101</f>
        <v>2</v>
      </c>
      <c r="AB101" s="49">
        <f>Y101+H101+F101+Q101+R101+T101+S101+I101</f>
        <v>2</v>
      </c>
      <c r="AC101" s="49">
        <f>B101+2*C101+3*D101+4*E101</f>
        <v>4</v>
      </c>
      <c r="AD101" s="49">
        <f>Y101+J101+K101</f>
        <v>2</v>
      </c>
      <c r="AE101" s="49">
        <f>M101+Q101+U101+V101</f>
        <v>0</v>
      </c>
      <c r="AF101" s="49">
        <f>O101+R101+W101+S101+I101</f>
        <v>0</v>
      </c>
      <c r="AG101" s="49">
        <f>T101+P101</f>
        <v>2</v>
      </c>
      <c r="AH101" s="65"/>
      <c r="AI101" s="66">
        <f t="shared" si="148"/>
        <v>1</v>
      </c>
      <c r="AJ101" s="66"/>
      <c r="AK101" s="66">
        <f>IF(AA101=0,"NA",(Y101+J101+K101)/AA101)</f>
        <v>1</v>
      </c>
      <c r="AL101" s="66">
        <f t="shared" si="150"/>
        <v>2</v>
      </c>
      <c r="AM101" s="66">
        <f t="shared" ref="AM101:AM112" si="158">IFERROR(AK101+AL101,"NA")</f>
        <v>3</v>
      </c>
      <c r="AN101" s="65">
        <f>IFERROR(L101/AA101,"NA")</f>
        <v>0</v>
      </c>
      <c r="AO101" s="65">
        <f>IFERROR((J101+K101)/AA101,"NA")</f>
        <v>0</v>
      </c>
      <c r="AP101" s="65">
        <f t="shared" si="153"/>
        <v>1</v>
      </c>
      <c r="AQ101" s="65"/>
      <c r="AR101" s="65"/>
      <c r="AS101" s="65"/>
      <c r="AT101" s="66">
        <f>IFERROR((H101+Q101+R101)/AB101,"NA")</f>
        <v>0</v>
      </c>
      <c r="AU101" s="66">
        <f>IFERROR((H101+Q101+R101+U101+W101)/AB101,"NA")</f>
        <v>0</v>
      </c>
      <c r="AV101" s="66">
        <f>IFERROR((F101+Y101)/AB101,"NA")</f>
        <v>1</v>
      </c>
      <c r="AW101" s="66">
        <f t="shared" si="157"/>
        <v>1</v>
      </c>
      <c r="AX101" s="66">
        <f t="shared" ref="AX101:AX112" si="159">IFERROR(AL101-AI101,"NA")</f>
        <v>1</v>
      </c>
      <c r="AY101" s="67">
        <f t="shared" ref="AY101:AY111" si="160">IFERROR((AD101+F101+G101)/AA101, "NA")</f>
        <v>1</v>
      </c>
      <c r="BA101" s="48" t="s">
        <v>333</v>
      </c>
      <c r="BB101" s="49">
        <v>3</v>
      </c>
    </row>
    <row r="102" spans="1:56" x14ac:dyDescent="0.2">
      <c r="A102" s="52" t="s">
        <v>189</v>
      </c>
      <c r="F102" s="49">
        <v>1</v>
      </c>
      <c r="J102" s="49">
        <v>1</v>
      </c>
      <c r="W102" s="49">
        <v>1</v>
      </c>
      <c r="Y102" s="49">
        <f>B102+C102+D102+E102</f>
        <v>0</v>
      </c>
      <c r="Z102" s="49">
        <f>B102+C102+D102+E102+F102+L102+Q102+R102+T102+S102</f>
        <v>1</v>
      </c>
      <c r="AA102" s="49">
        <f>B102+C102+D102+E102+F102+G102+H102+J102+K102+L102+Q102+R102+T102+S102+I102</f>
        <v>2</v>
      </c>
      <c r="AB102" s="49">
        <f>Y102+H102+F102+Q102+R102+T102+S102+I102</f>
        <v>1</v>
      </c>
      <c r="AC102" s="49">
        <f>B102+2*C102+3*D102+4*E102</f>
        <v>0</v>
      </c>
      <c r="AD102" s="49">
        <f>Y102+J102+K102</f>
        <v>1</v>
      </c>
      <c r="AE102" s="49">
        <f>M102+Q102+U102+V102</f>
        <v>0</v>
      </c>
      <c r="AF102" s="49">
        <f>O102+R102+W102+S102+I102</f>
        <v>1</v>
      </c>
      <c r="AG102" s="49">
        <f>T102+P102</f>
        <v>0</v>
      </c>
      <c r="AH102" s="65"/>
      <c r="AI102" s="66">
        <f t="shared" si="148"/>
        <v>0</v>
      </c>
      <c r="AJ102" s="66"/>
      <c r="AK102" s="66">
        <f>IF(AA102=0,"NA",(Y102+J102+K102)/AA102)</f>
        <v>0.5</v>
      </c>
      <c r="AL102" s="66">
        <f t="shared" si="150"/>
        <v>0</v>
      </c>
      <c r="AM102" s="66">
        <f t="shared" si="158"/>
        <v>0.5</v>
      </c>
      <c r="AN102" s="65">
        <f>IFERROR(L102/AA102,"NA")</f>
        <v>0</v>
      </c>
      <c r="AO102" s="65">
        <f>IFERROR((J102+K102)/AA102,"NA")</f>
        <v>0.5</v>
      </c>
      <c r="AP102" s="65">
        <f t="shared" si="153"/>
        <v>0.5</v>
      </c>
      <c r="AQ102" s="65"/>
      <c r="AR102" s="65"/>
      <c r="AS102" s="65"/>
      <c r="AT102" s="66">
        <f>IFERROR((H102+Q102+R102)/AB102,"NA")</f>
        <v>0</v>
      </c>
      <c r="AU102" s="66">
        <f>IFERROR((H102+Q102+R102+U102+W102)/AB102,"NA")</f>
        <v>1</v>
      </c>
      <c r="AV102" s="66">
        <f>IFERROR((F102+Y102)/AB102,"NA")</f>
        <v>1</v>
      </c>
      <c r="AW102" s="66">
        <f t="shared" si="157"/>
        <v>0</v>
      </c>
      <c r="AX102" s="66">
        <f t="shared" si="159"/>
        <v>0</v>
      </c>
      <c r="AY102" s="67">
        <f t="shared" si="160"/>
        <v>1</v>
      </c>
    </row>
    <row r="103" spans="1:56" x14ac:dyDescent="0.2">
      <c r="A103" s="52" t="s">
        <v>187</v>
      </c>
      <c r="B103" s="49">
        <v>1</v>
      </c>
      <c r="M103" s="49">
        <v>1</v>
      </c>
      <c r="S103" s="49">
        <v>1</v>
      </c>
      <c r="Y103" s="49">
        <f t="shared" ref="Y103:Y111" si="161">B103+C103+D103+E103</f>
        <v>1</v>
      </c>
      <c r="Z103" s="49">
        <f t="shared" si="141"/>
        <v>2</v>
      </c>
      <c r="AA103" s="49">
        <f t="shared" si="142"/>
        <v>2</v>
      </c>
      <c r="AB103" s="49">
        <f t="shared" si="143"/>
        <v>2</v>
      </c>
      <c r="AC103" s="49">
        <f t="shared" si="144"/>
        <v>1</v>
      </c>
      <c r="AD103" s="49">
        <f t="shared" si="145"/>
        <v>1</v>
      </c>
      <c r="AE103" s="49">
        <f t="shared" si="146"/>
        <v>1</v>
      </c>
      <c r="AF103" s="49">
        <f t="shared" si="147"/>
        <v>1</v>
      </c>
      <c r="AG103" s="49">
        <f t="shared" ref="AG103:AG111" si="162">T103+P103</f>
        <v>0</v>
      </c>
      <c r="AH103" s="65"/>
      <c r="AI103" s="66">
        <f t="shared" si="148"/>
        <v>0.5</v>
      </c>
      <c r="AJ103" s="66"/>
      <c r="AK103" s="66">
        <f t="shared" si="149"/>
        <v>0.5</v>
      </c>
      <c r="AL103" s="66">
        <f t="shared" si="150"/>
        <v>0.5</v>
      </c>
      <c r="AM103" s="66">
        <f t="shared" si="158"/>
        <v>1</v>
      </c>
      <c r="AN103" s="65">
        <f t="shared" si="151"/>
        <v>0</v>
      </c>
      <c r="AO103" s="65">
        <f t="shared" si="152"/>
        <v>0</v>
      </c>
      <c r="AP103" s="65">
        <f t="shared" si="153"/>
        <v>1</v>
      </c>
      <c r="AQ103" s="65"/>
      <c r="AR103" s="65"/>
      <c r="AS103" s="65"/>
      <c r="AT103" s="66">
        <f t="shared" si="154"/>
        <v>0</v>
      </c>
      <c r="AU103" s="66">
        <f t="shared" si="155"/>
        <v>0</v>
      </c>
      <c r="AV103" s="66">
        <f t="shared" si="156"/>
        <v>0.5</v>
      </c>
      <c r="AW103" s="66">
        <f t="shared" si="157"/>
        <v>0.5</v>
      </c>
      <c r="AX103" s="66">
        <f t="shared" si="159"/>
        <v>0</v>
      </c>
      <c r="AY103" s="67">
        <f t="shared" si="160"/>
        <v>0.5</v>
      </c>
    </row>
    <row r="104" spans="1:56" x14ac:dyDescent="0.2">
      <c r="A104" s="52" t="s">
        <v>192</v>
      </c>
      <c r="B104" s="49">
        <v>1</v>
      </c>
      <c r="J104" s="49">
        <v>1</v>
      </c>
      <c r="M104" s="49">
        <v>1</v>
      </c>
      <c r="Y104" s="49">
        <f t="shared" si="161"/>
        <v>1</v>
      </c>
      <c r="Z104" s="49">
        <f t="shared" si="141"/>
        <v>1</v>
      </c>
      <c r="AA104" s="49">
        <f t="shared" si="142"/>
        <v>2</v>
      </c>
      <c r="AB104" s="49">
        <f t="shared" si="143"/>
        <v>1</v>
      </c>
      <c r="AC104" s="49">
        <f t="shared" si="144"/>
        <v>1</v>
      </c>
      <c r="AD104" s="49">
        <f t="shared" si="145"/>
        <v>2</v>
      </c>
      <c r="AE104" s="49">
        <f t="shared" si="146"/>
        <v>1</v>
      </c>
      <c r="AF104" s="49">
        <f t="shared" si="147"/>
        <v>0</v>
      </c>
      <c r="AG104" s="49">
        <f t="shared" si="162"/>
        <v>0</v>
      </c>
      <c r="AH104" s="65"/>
      <c r="AI104" s="66">
        <f t="shared" si="148"/>
        <v>1</v>
      </c>
      <c r="AJ104" s="66"/>
      <c r="AK104" s="66">
        <f t="shared" si="149"/>
        <v>1</v>
      </c>
      <c r="AL104" s="66">
        <f t="shared" si="150"/>
        <v>1</v>
      </c>
      <c r="AM104" s="66">
        <f t="shared" si="158"/>
        <v>2</v>
      </c>
      <c r="AN104" s="65">
        <f t="shared" si="151"/>
        <v>0</v>
      </c>
      <c r="AO104" s="65">
        <f t="shared" si="152"/>
        <v>0.5</v>
      </c>
      <c r="AP104" s="65">
        <f t="shared" si="153"/>
        <v>0.5</v>
      </c>
      <c r="AQ104" s="65"/>
      <c r="AR104" s="65"/>
      <c r="AS104" s="65"/>
      <c r="AT104" s="66">
        <f t="shared" si="154"/>
        <v>0</v>
      </c>
      <c r="AU104" s="66">
        <f t="shared" si="155"/>
        <v>0</v>
      </c>
      <c r="AV104" s="66">
        <f t="shared" si="156"/>
        <v>1</v>
      </c>
      <c r="AW104" s="66">
        <f t="shared" si="157"/>
        <v>1</v>
      </c>
      <c r="AX104" s="66">
        <f t="shared" si="159"/>
        <v>0</v>
      </c>
      <c r="AY104" s="67">
        <f t="shared" si="160"/>
        <v>1</v>
      </c>
    </row>
    <row r="105" spans="1:56" x14ac:dyDescent="0.2">
      <c r="A105" s="52" t="s">
        <v>191</v>
      </c>
      <c r="J105" s="49">
        <v>2</v>
      </c>
      <c r="Y105" s="49">
        <f t="shared" si="161"/>
        <v>0</v>
      </c>
      <c r="Z105" s="49">
        <f t="shared" si="141"/>
        <v>0</v>
      </c>
      <c r="AA105" s="49">
        <f t="shared" si="142"/>
        <v>2</v>
      </c>
      <c r="AB105" s="49">
        <f t="shared" si="143"/>
        <v>0</v>
      </c>
      <c r="AC105" s="49">
        <f t="shared" si="144"/>
        <v>0</v>
      </c>
      <c r="AD105" s="49">
        <f t="shared" si="145"/>
        <v>2</v>
      </c>
      <c r="AE105" s="49">
        <f t="shared" si="146"/>
        <v>0</v>
      </c>
      <c r="AF105" s="49">
        <f t="shared" si="147"/>
        <v>0</v>
      </c>
      <c r="AG105" s="49">
        <f t="shared" si="162"/>
        <v>0</v>
      </c>
      <c r="AH105" s="65"/>
      <c r="AI105" s="66" t="str">
        <f t="shared" si="148"/>
        <v>NA</v>
      </c>
      <c r="AJ105" s="66"/>
      <c r="AK105" s="66">
        <f t="shared" si="149"/>
        <v>1</v>
      </c>
      <c r="AL105" s="66" t="str">
        <f t="shared" si="150"/>
        <v>NA</v>
      </c>
      <c r="AM105" s="66" t="str">
        <f t="shared" si="158"/>
        <v>NA</v>
      </c>
      <c r="AN105" s="65">
        <f t="shared" si="151"/>
        <v>0</v>
      </c>
      <c r="AO105" s="65">
        <f t="shared" si="152"/>
        <v>1</v>
      </c>
      <c r="AP105" s="65">
        <f t="shared" si="153"/>
        <v>0</v>
      </c>
      <c r="AQ105" s="65"/>
      <c r="AR105" s="65"/>
      <c r="AS105" s="65"/>
      <c r="AT105" s="66" t="str">
        <f t="shared" si="154"/>
        <v>NA</v>
      </c>
      <c r="AU105" s="66" t="str">
        <f t="shared" si="155"/>
        <v>NA</v>
      </c>
      <c r="AV105" s="66" t="str">
        <f t="shared" si="156"/>
        <v>NA</v>
      </c>
      <c r="AW105" s="66" t="str">
        <f t="shared" si="157"/>
        <v>NA</v>
      </c>
      <c r="AX105" s="66" t="str">
        <f t="shared" si="159"/>
        <v>NA</v>
      </c>
      <c r="AY105" s="67">
        <f t="shared" si="160"/>
        <v>1</v>
      </c>
    </row>
    <row r="106" spans="1:56" x14ac:dyDescent="0.2">
      <c r="A106" s="52" t="s">
        <v>195</v>
      </c>
      <c r="D106" s="49">
        <v>1</v>
      </c>
      <c r="J106" s="49">
        <v>1</v>
      </c>
      <c r="O106" s="49">
        <v>1</v>
      </c>
      <c r="Y106" s="49">
        <f t="shared" si="161"/>
        <v>1</v>
      </c>
      <c r="Z106" s="49">
        <f t="shared" si="141"/>
        <v>1</v>
      </c>
      <c r="AA106" s="49">
        <f t="shared" si="142"/>
        <v>2</v>
      </c>
      <c r="AB106" s="49">
        <f t="shared" si="143"/>
        <v>1</v>
      </c>
      <c r="AC106" s="49">
        <f t="shared" si="144"/>
        <v>3</v>
      </c>
      <c r="AD106" s="49">
        <f t="shared" si="145"/>
        <v>2</v>
      </c>
      <c r="AE106" s="49">
        <f t="shared" si="146"/>
        <v>0</v>
      </c>
      <c r="AF106" s="49">
        <f t="shared" si="147"/>
        <v>1</v>
      </c>
      <c r="AG106" s="49">
        <f t="shared" si="162"/>
        <v>0</v>
      </c>
      <c r="AH106" s="65"/>
      <c r="AI106" s="66">
        <f t="shared" si="148"/>
        <v>1</v>
      </c>
      <c r="AJ106" s="66"/>
      <c r="AK106" s="66">
        <f t="shared" si="149"/>
        <v>1</v>
      </c>
      <c r="AL106" s="66">
        <f t="shared" si="150"/>
        <v>3</v>
      </c>
      <c r="AM106" s="66">
        <f t="shared" si="158"/>
        <v>4</v>
      </c>
      <c r="AN106" s="65">
        <f t="shared" si="151"/>
        <v>0</v>
      </c>
      <c r="AO106" s="65">
        <f t="shared" si="152"/>
        <v>0.5</v>
      </c>
      <c r="AP106" s="65">
        <f t="shared" si="153"/>
        <v>0.5</v>
      </c>
      <c r="AQ106" s="65"/>
      <c r="AR106" s="65"/>
      <c r="AS106" s="65"/>
      <c r="AT106" s="66">
        <f t="shared" si="154"/>
        <v>0</v>
      </c>
      <c r="AU106" s="66">
        <f t="shared" si="155"/>
        <v>0</v>
      </c>
      <c r="AV106" s="66">
        <f t="shared" si="156"/>
        <v>1</v>
      </c>
      <c r="AW106" s="66">
        <f t="shared" si="157"/>
        <v>1</v>
      </c>
      <c r="AX106" s="66">
        <f t="shared" si="159"/>
        <v>2</v>
      </c>
      <c r="AY106" s="67">
        <f t="shared" si="160"/>
        <v>1</v>
      </c>
    </row>
    <row r="107" spans="1:56" x14ac:dyDescent="0.2">
      <c r="A107" s="52" t="s">
        <v>319</v>
      </c>
      <c r="B107" s="49">
        <v>1</v>
      </c>
      <c r="M107" s="49">
        <v>1</v>
      </c>
      <c r="T107" s="49">
        <v>1</v>
      </c>
      <c r="Y107" s="49">
        <f t="shared" si="161"/>
        <v>1</v>
      </c>
      <c r="Z107" s="49">
        <f t="shared" si="141"/>
        <v>2</v>
      </c>
      <c r="AA107" s="49">
        <f t="shared" si="142"/>
        <v>2</v>
      </c>
      <c r="AB107" s="49">
        <f t="shared" si="143"/>
        <v>2</v>
      </c>
      <c r="AC107" s="49">
        <f t="shared" si="144"/>
        <v>1</v>
      </c>
      <c r="AD107" s="49">
        <f t="shared" si="145"/>
        <v>1</v>
      </c>
      <c r="AE107" s="49">
        <f t="shared" si="146"/>
        <v>1</v>
      </c>
      <c r="AF107" s="49">
        <f t="shared" si="147"/>
        <v>0</v>
      </c>
      <c r="AG107" s="49">
        <f t="shared" si="162"/>
        <v>1</v>
      </c>
      <c r="AH107" s="65"/>
      <c r="AI107" s="66">
        <f t="shared" si="148"/>
        <v>0.5</v>
      </c>
      <c r="AJ107" s="66"/>
      <c r="AK107" s="66">
        <f t="shared" si="149"/>
        <v>0.5</v>
      </c>
      <c r="AL107" s="66">
        <f t="shared" si="150"/>
        <v>0.5</v>
      </c>
      <c r="AM107" s="66">
        <f t="shared" si="158"/>
        <v>1</v>
      </c>
      <c r="AN107" s="65">
        <f t="shared" si="151"/>
        <v>0</v>
      </c>
      <c r="AO107" s="65">
        <f t="shared" si="152"/>
        <v>0</v>
      </c>
      <c r="AP107" s="65">
        <f t="shared" si="153"/>
        <v>1</v>
      </c>
      <c r="AQ107" s="65"/>
      <c r="AR107" s="65"/>
      <c r="AS107" s="65"/>
      <c r="AT107" s="66">
        <f t="shared" si="154"/>
        <v>0</v>
      </c>
      <c r="AU107" s="66">
        <f t="shared" si="155"/>
        <v>0</v>
      </c>
      <c r="AV107" s="66">
        <f t="shared" si="156"/>
        <v>0.5</v>
      </c>
      <c r="AW107" s="66">
        <f t="shared" si="157"/>
        <v>0.5</v>
      </c>
      <c r="AX107" s="66">
        <f t="shared" si="159"/>
        <v>0</v>
      </c>
      <c r="AY107" s="67">
        <f t="shared" si="160"/>
        <v>0.5</v>
      </c>
    </row>
    <row r="108" spans="1:56" x14ac:dyDescent="0.2">
      <c r="A108" s="52" t="s">
        <v>243</v>
      </c>
      <c r="J108" s="49">
        <v>1</v>
      </c>
      <c r="K108" s="49">
        <v>1</v>
      </c>
      <c r="Y108" s="49">
        <f t="shared" si="161"/>
        <v>0</v>
      </c>
      <c r="Z108" s="49">
        <f t="shared" si="141"/>
        <v>0</v>
      </c>
      <c r="AA108" s="49">
        <f t="shared" si="142"/>
        <v>2</v>
      </c>
      <c r="AB108" s="49">
        <f t="shared" si="143"/>
        <v>0</v>
      </c>
      <c r="AC108" s="49">
        <f t="shared" si="144"/>
        <v>0</v>
      </c>
      <c r="AD108" s="49">
        <f t="shared" si="145"/>
        <v>2</v>
      </c>
      <c r="AE108" s="49">
        <f t="shared" si="146"/>
        <v>0</v>
      </c>
      <c r="AF108" s="49">
        <f t="shared" si="147"/>
        <v>0</v>
      </c>
      <c r="AG108" s="49">
        <f t="shared" si="162"/>
        <v>0</v>
      </c>
      <c r="AH108" s="65"/>
      <c r="AI108" s="66" t="str">
        <f t="shared" si="148"/>
        <v>NA</v>
      </c>
      <c r="AJ108" s="66"/>
      <c r="AK108" s="66">
        <f t="shared" si="149"/>
        <v>1</v>
      </c>
      <c r="AL108" s="66" t="str">
        <f t="shared" si="150"/>
        <v>NA</v>
      </c>
      <c r="AM108" s="66" t="str">
        <f t="shared" si="158"/>
        <v>NA</v>
      </c>
      <c r="AN108" s="65">
        <f t="shared" si="151"/>
        <v>0</v>
      </c>
      <c r="AO108" s="65">
        <f t="shared" si="152"/>
        <v>1</v>
      </c>
      <c r="AP108" s="65">
        <f t="shared" si="153"/>
        <v>0</v>
      </c>
      <c r="AQ108" s="65"/>
      <c r="AR108" s="65"/>
      <c r="AS108" s="65"/>
      <c r="AT108" s="66" t="str">
        <f t="shared" si="154"/>
        <v>NA</v>
      </c>
      <c r="AU108" s="66" t="str">
        <f t="shared" si="155"/>
        <v>NA</v>
      </c>
      <c r="AV108" s="66" t="str">
        <f t="shared" si="156"/>
        <v>NA</v>
      </c>
      <c r="AW108" s="66" t="str">
        <f t="shared" si="157"/>
        <v>NA</v>
      </c>
      <c r="AX108" s="66" t="str">
        <f t="shared" si="159"/>
        <v>NA</v>
      </c>
      <c r="AY108" s="67">
        <f t="shared" si="160"/>
        <v>1</v>
      </c>
    </row>
    <row r="109" spans="1:56" x14ac:dyDescent="0.2">
      <c r="A109" s="52" t="s">
        <v>320</v>
      </c>
      <c r="J109" s="49">
        <v>1</v>
      </c>
      <c r="Y109" s="49">
        <f t="shared" si="161"/>
        <v>0</v>
      </c>
      <c r="Z109" s="49">
        <f t="shared" si="141"/>
        <v>0</v>
      </c>
      <c r="AA109" s="49">
        <f t="shared" si="142"/>
        <v>1</v>
      </c>
      <c r="AB109" s="49">
        <f t="shared" si="143"/>
        <v>0</v>
      </c>
      <c r="AC109" s="49">
        <f t="shared" si="144"/>
        <v>0</v>
      </c>
      <c r="AD109" s="49">
        <f t="shared" si="145"/>
        <v>1</v>
      </c>
      <c r="AE109" s="49">
        <f t="shared" si="146"/>
        <v>0</v>
      </c>
      <c r="AF109" s="49">
        <f t="shared" si="147"/>
        <v>0</v>
      </c>
      <c r="AG109" s="49">
        <f t="shared" si="162"/>
        <v>0</v>
      </c>
      <c r="AH109" s="65"/>
      <c r="AI109" s="66" t="str">
        <f t="shared" si="148"/>
        <v>NA</v>
      </c>
      <c r="AJ109" s="66"/>
      <c r="AK109" s="66">
        <f t="shared" si="149"/>
        <v>1</v>
      </c>
      <c r="AL109" s="66" t="str">
        <f t="shared" si="150"/>
        <v>NA</v>
      </c>
      <c r="AM109" s="66" t="str">
        <f>IFERROR(AK109+AL109,"NA")</f>
        <v>NA</v>
      </c>
      <c r="AN109" s="65">
        <f t="shared" si="151"/>
        <v>0</v>
      </c>
      <c r="AO109" s="65">
        <f t="shared" si="152"/>
        <v>1</v>
      </c>
      <c r="AP109" s="65">
        <f t="shared" si="153"/>
        <v>0</v>
      </c>
      <c r="AQ109" s="65"/>
      <c r="AR109" s="65"/>
      <c r="AS109" s="65"/>
      <c r="AT109" s="66" t="str">
        <f t="shared" si="154"/>
        <v>NA</v>
      </c>
      <c r="AU109" s="66" t="str">
        <f t="shared" si="155"/>
        <v>NA</v>
      </c>
      <c r="AV109" s="66" t="str">
        <f t="shared" si="156"/>
        <v>NA</v>
      </c>
      <c r="AW109" s="66" t="str">
        <f t="shared" si="157"/>
        <v>NA</v>
      </c>
      <c r="AX109" s="66" t="str">
        <f>IFERROR(AL109-AI109,"NA")</f>
        <v>NA</v>
      </c>
      <c r="AY109" s="67">
        <f t="shared" si="160"/>
        <v>1</v>
      </c>
    </row>
    <row r="110" spans="1:56" hidden="1" x14ac:dyDescent="0.2">
      <c r="A110" s="52"/>
      <c r="Y110" s="49">
        <f t="shared" si="161"/>
        <v>0</v>
      </c>
      <c r="Z110" s="49">
        <f t="shared" si="141"/>
        <v>0</v>
      </c>
      <c r="AA110" s="49">
        <f t="shared" si="142"/>
        <v>0</v>
      </c>
      <c r="AB110" s="49">
        <f t="shared" si="143"/>
        <v>0</v>
      </c>
      <c r="AC110" s="49">
        <f t="shared" si="144"/>
        <v>0</v>
      </c>
      <c r="AD110" s="49">
        <f t="shared" si="145"/>
        <v>0</v>
      </c>
      <c r="AE110" s="49">
        <f t="shared" si="146"/>
        <v>0</v>
      </c>
      <c r="AF110" s="49">
        <f t="shared" si="147"/>
        <v>0</v>
      </c>
      <c r="AG110" s="49">
        <f t="shared" si="162"/>
        <v>0</v>
      </c>
      <c r="AH110" s="65"/>
      <c r="AI110" s="66" t="str">
        <f t="shared" si="148"/>
        <v>NA</v>
      </c>
      <c r="AJ110" s="66"/>
      <c r="AK110" s="66" t="str">
        <f t="shared" si="149"/>
        <v>NA</v>
      </c>
      <c r="AL110" s="66" t="str">
        <f t="shared" si="150"/>
        <v>NA</v>
      </c>
      <c r="AM110" s="66" t="str">
        <f>IFERROR(AK110+AL110,"NA")</f>
        <v>NA</v>
      </c>
      <c r="AN110" s="65" t="str">
        <f t="shared" si="151"/>
        <v>NA</v>
      </c>
      <c r="AO110" s="65" t="str">
        <f t="shared" si="152"/>
        <v>NA</v>
      </c>
      <c r="AP110" s="65" t="str">
        <f t="shared" si="153"/>
        <v>NA</v>
      </c>
      <c r="AQ110" s="65"/>
      <c r="AR110" s="65"/>
      <c r="AS110" s="65"/>
      <c r="AT110" s="66" t="str">
        <f t="shared" si="154"/>
        <v>NA</v>
      </c>
      <c r="AU110" s="66" t="str">
        <f t="shared" si="155"/>
        <v>NA</v>
      </c>
      <c r="AV110" s="66" t="str">
        <f t="shared" si="156"/>
        <v>NA</v>
      </c>
      <c r="AW110" s="66" t="str">
        <f t="shared" si="157"/>
        <v>NA</v>
      </c>
      <c r="AX110" s="66" t="str">
        <f>IFERROR(AL110-AI110,"NA")</f>
        <v>NA</v>
      </c>
      <c r="AY110" s="67" t="str">
        <f t="shared" si="160"/>
        <v>NA</v>
      </c>
    </row>
    <row r="111" spans="1:56" hidden="1" x14ac:dyDescent="0.2">
      <c r="A111" s="52"/>
      <c r="Y111" s="49">
        <f t="shared" si="161"/>
        <v>0</v>
      </c>
      <c r="Z111" s="49">
        <f t="shared" si="141"/>
        <v>0</v>
      </c>
      <c r="AA111" s="49">
        <f t="shared" si="142"/>
        <v>0</v>
      </c>
      <c r="AB111" s="49">
        <f t="shared" si="143"/>
        <v>0</v>
      </c>
      <c r="AC111" s="49">
        <f t="shared" si="144"/>
        <v>0</v>
      </c>
      <c r="AD111" s="49">
        <f t="shared" si="145"/>
        <v>0</v>
      </c>
      <c r="AE111" s="49">
        <f t="shared" si="146"/>
        <v>0</v>
      </c>
      <c r="AF111" s="49">
        <f t="shared" si="147"/>
        <v>0</v>
      </c>
      <c r="AG111" s="49">
        <f t="shared" si="162"/>
        <v>0</v>
      </c>
      <c r="AH111" s="65"/>
      <c r="AI111" s="66" t="str">
        <f t="shared" si="148"/>
        <v>NA</v>
      </c>
      <c r="AJ111" s="66"/>
      <c r="AK111" s="66" t="str">
        <f t="shared" si="149"/>
        <v>NA</v>
      </c>
      <c r="AL111" s="66" t="str">
        <f t="shared" si="150"/>
        <v>NA</v>
      </c>
      <c r="AM111" s="66" t="str">
        <f t="shared" si="158"/>
        <v>NA</v>
      </c>
      <c r="AN111" s="65" t="str">
        <f t="shared" si="151"/>
        <v>NA</v>
      </c>
      <c r="AO111" s="65" t="str">
        <f t="shared" si="152"/>
        <v>NA</v>
      </c>
      <c r="AP111" s="65" t="str">
        <f t="shared" si="153"/>
        <v>NA</v>
      </c>
      <c r="AQ111" s="65"/>
      <c r="AR111" s="65"/>
      <c r="AS111" s="65"/>
      <c r="AT111" s="66" t="str">
        <f t="shared" si="154"/>
        <v>NA</v>
      </c>
      <c r="AU111" s="66" t="str">
        <f t="shared" si="155"/>
        <v>NA</v>
      </c>
      <c r="AV111" s="66" t="str">
        <f t="shared" si="156"/>
        <v>NA</v>
      </c>
      <c r="AW111" s="66" t="str">
        <f t="shared" si="157"/>
        <v>NA</v>
      </c>
      <c r="AX111" s="66" t="str">
        <f t="shared" si="159"/>
        <v>NA</v>
      </c>
      <c r="AY111" s="67" t="str">
        <f t="shared" si="160"/>
        <v>NA</v>
      </c>
    </row>
    <row r="112" spans="1:56" s="47" customFormat="1" x14ac:dyDescent="0.2">
      <c r="A112" s="54" t="s">
        <v>32</v>
      </c>
      <c r="B112" s="58">
        <f>SUM(B100:B111)</f>
        <v>5</v>
      </c>
      <c r="C112" s="58">
        <f t="shared" ref="C112:AG112" si="163">SUM(C100:C111)</f>
        <v>0</v>
      </c>
      <c r="D112" s="58">
        <f t="shared" si="163"/>
        <v>3</v>
      </c>
      <c r="E112" s="58">
        <f t="shared" si="163"/>
        <v>0</v>
      </c>
      <c r="F112" s="58">
        <f t="shared" si="163"/>
        <v>1</v>
      </c>
      <c r="G112" s="58">
        <f t="shared" si="163"/>
        <v>0</v>
      </c>
      <c r="H112" s="58">
        <f t="shared" si="163"/>
        <v>0</v>
      </c>
      <c r="I112" s="58">
        <f t="shared" si="163"/>
        <v>0</v>
      </c>
      <c r="J112" s="58">
        <f t="shared" si="163"/>
        <v>7</v>
      </c>
      <c r="K112" s="58">
        <f t="shared" si="163"/>
        <v>1</v>
      </c>
      <c r="L112" s="58">
        <f t="shared" si="163"/>
        <v>0</v>
      </c>
      <c r="M112" s="58">
        <f t="shared" si="163"/>
        <v>3</v>
      </c>
      <c r="N112" s="58">
        <f t="shared" si="163"/>
        <v>0</v>
      </c>
      <c r="O112" s="58">
        <f t="shared" si="163"/>
        <v>1</v>
      </c>
      <c r="P112" s="58">
        <f t="shared" si="163"/>
        <v>4</v>
      </c>
      <c r="Q112" s="58">
        <f t="shared" si="163"/>
        <v>0</v>
      </c>
      <c r="R112" s="58">
        <f t="shared" si="163"/>
        <v>0</v>
      </c>
      <c r="S112" s="58">
        <f t="shared" si="163"/>
        <v>1</v>
      </c>
      <c r="T112" s="58">
        <f t="shared" si="163"/>
        <v>1</v>
      </c>
      <c r="U112" s="58">
        <f t="shared" si="163"/>
        <v>0</v>
      </c>
      <c r="V112" s="58">
        <f t="shared" si="163"/>
        <v>0</v>
      </c>
      <c r="W112" s="58">
        <f t="shared" si="163"/>
        <v>1</v>
      </c>
      <c r="X112" s="58">
        <f t="shared" si="163"/>
        <v>0</v>
      </c>
      <c r="Y112" s="58">
        <f t="shared" si="163"/>
        <v>8</v>
      </c>
      <c r="Z112" s="58">
        <f t="shared" si="163"/>
        <v>11</v>
      </c>
      <c r="AA112" s="58">
        <f t="shared" si="163"/>
        <v>19</v>
      </c>
      <c r="AB112" s="58">
        <f t="shared" si="163"/>
        <v>11</v>
      </c>
      <c r="AC112" s="58">
        <f t="shared" si="163"/>
        <v>14</v>
      </c>
      <c r="AD112" s="58">
        <f t="shared" si="163"/>
        <v>16</v>
      </c>
      <c r="AE112" s="58">
        <f t="shared" si="163"/>
        <v>3</v>
      </c>
      <c r="AF112" s="58">
        <f t="shared" si="163"/>
        <v>3</v>
      </c>
      <c r="AG112" s="58">
        <f t="shared" si="163"/>
        <v>5</v>
      </c>
      <c r="AH112" s="68"/>
      <c r="AI112" s="69">
        <f t="shared" si="148"/>
        <v>0.72727272727272729</v>
      </c>
      <c r="AJ112" s="69"/>
      <c r="AK112" s="69">
        <f t="shared" si="149"/>
        <v>0.84210526315789469</v>
      </c>
      <c r="AL112" s="69">
        <f t="shared" si="150"/>
        <v>1.2727272727272727</v>
      </c>
      <c r="AM112" s="69">
        <f t="shared" si="158"/>
        <v>2.1148325358851672</v>
      </c>
      <c r="AN112" s="68">
        <f t="shared" si="151"/>
        <v>0</v>
      </c>
      <c r="AO112" s="68">
        <f t="shared" si="152"/>
        <v>0.42105263157894735</v>
      </c>
      <c r="AP112" s="68">
        <f t="shared" si="153"/>
        <v>0.57894736842105265</v>
      </c>
      <c r="AQ112" s="68"/>
      <c r="AR112" s="68"/>
      <c r="AS112" s="68"/>
      <c r="AT112" s="69">
        <f t="shared" si="154"/>
        <v>0</v>
      </c>
      <c r="AU112" s="69">
        <f t="shared" si="155"/>
        <v>9.0909090909090912E-2</v>
      </c>
      <c r="AV112" s="69">
        <f t="shared" si="156"/>
        <v>0.81818181818181823</v>
      </c>
      <c r="AW112" s="69">
        <f t="shared" si="157"/>
        <v>0.72727272727272729</v>
      </c>
      <c r="AX112" s="69">
        <f t="shared" si="159"/>
        <v>0.54545454545454541</v>
      </c>
      <c r="AY112" s="72">
        <f>(AD112+F112+G112)/AA112</f>
        <v>0.89473684210526316</v>
      </c>
      <c r="BB112" s="51"/>
      <c r="BC112" s="51"/>
      <c r="BD112" s="51"/>
    </row>
    <row r="114" spans="1:54" x14ac:dyDescent="0.2">
      <c r="A114" s="47" t="s">
        <v>400</v>
      </c>
    </row>
    <row r="115" spans="1:54" x14ac:dyDescent="0.2">
      <c r="A115" s="56"/>
      <c r="B115" s="59" t="s">
        <v>5</v>
      </c>
      <c r="C115" s="59" t="s">
        <v>6</v>
      </c>
      <c r="D115" s="59" t="s">
        <v>7</v>
      </c>
      <c r="E115" s="59" t="s">
        <v>8</v>
      </c>
      <c r="F115" s="59" t="s">
        <v>18</v>
      </c>
      <c r="G115" s="59" t="s">
        <v>19</v>
      </c>
      <c r="H115" s="59" t="s">
        <v>9</v>
      </c>
      <c r="I115" s="59" t="s">
        <v>169</v>
      </c>
      <c r="J115" s="59" t="s">
        <v>10</v>
      </c>
      <c r="K115" s="59" t="s">
        <v>11</v>
      </c>
      <c r="L115" s="59" t="s">
        <v>12</v>
      </c>
      <c r="M115" s="59" t="s">
        <v>20</v>
      </c>
      <c r="N115" s="59" t="s">
        <v>197</v>
      </c>
      <c r="O115" s="59" t="s">
        <v>21</v>
      </c>
      <c r="P115" s="59" t="s">
        <v>74</v>
      </c>
      <c r="Q115" s="59" t="s">
        <v>22</v>
      </c>
      <c r="R115" s="59" t="s">
        <v>23</v>
      </c>
      <c r="S115" s="59" t="s">
        <v>168</v>
      </c>
      <c r="T115" s="59" t="s">
        <v>75</v>
      </c>
      <c r="U115" s="59" t="s">
        <v>27</v>
      </c>
      <c r="V115" s="59" t="s">
        <v>172</v>
      </c>
      <c r="W115" s="59" t="s">
        <v>28</v>
      </c>
      <c r="X115" s="59" t="s">
        <v>170</v>
      </c>
      <c r="Y115" s="59" t="s">
        <v>29</v>
      </c>
      <c r="Z115" s="59" t="s">
        <v>4</v>
      </c>
      <c r="AA115" s="59" t="s">
        <v>13</v>
      </c>
      <c r="AB115" s="59" t="s">
        <v>26</v>
      </c>
      <c r="AC115" s="59" t="s">
        <v>30</v>
      </c>
      <c r="AD115" s="59" t="s">
        <v>31</v>
      </c>
      <c r="AE115" s="59" t="s">
        <v>24</v>
      </c>
      <c r="AF115" s="59" t="s">
        <v>25</v>
      </c>
      <c r="AG115" s="59" t="s">
        <v>76</v>
      </c>
      <c r="AH115" s="73"/>
      <c r="AI115" s="71" t="s">
        <v>14</v>
      </c>
      <c r="AJ115" s="71"/>
      <c r="AK115" s="71" t="s">
        <v>15</v>
      </c>
      <c r="AL115" s="71" t="s">
        <v>16</v>
      </c>
      <c r="AM115" s="71" t="s">
        <v>17</v>
      </c>
      <c r="AN115" s="71" t="s">
        <v>44</v>
      </c>
      <c r="AO115" s="71" t="s">
        <v>43</v>
      </c>
      <c r="AP115" s="71" t="s">
        <v>40</v>
      </c>
      <c r="AQ115" s="73"/>
      <c r="AR115" s="73"/>
      <c r="AS115" s="73"/>
      <c r="AT115" s="71" t="s">
        <v>47</v>
      </c>
      <c r="AU115" s="71" t="s">
        <v>48</v>
      </c>
      <c r="AV115" s="71" t="s">
        <v>51</v>
      </c>
      <c r="AW115" s="71" t="s">
        <v>49</v>
      </c>
      <c r="AX115" s="63" t="s">
        <v>50</v>
      </c>
      <c r="AY115" s="64" t="s">
        <v>60</v>
      </c>
    </row>
    <row r="116" spans="1:54" x14ac:dyDescent="0.2">
      <c r="A116" s="52" t="s">
        <v>318</v>
      </c>
      <c r="B116" s="49">
        <v>2</v>
      </c>
      <c r="F116" s="49">
        <v>1</v>
      </c>
      <c r="M116" s="49">
        <v>2</v>
      </c>
      <c r="N116" s="49">
        <v>2</v>
      </c>
      <c r="V116" s="49">
        <v>1</v>
      </c>
      <c r="Y116" s="49">
        <f>B116+C116+D116+E116</f>
        <v>2</v>
      </c>
      <c r="Z116" s="49">
        <f t="shared" ref="Z116:Z127" si="164">B116+C116+D116+E116+F116+L116+Q116+R116+T116+S116</f>
        <v>3</v>
      </c>
      <c r="AA116" s="49">
        <f t="shared" ref="AA116:AA127" si="165">B116+C116+D116+E116+F116+G116+H116+J116+K116+L116+Q116+R116+T116+S116+I116</f>
        <v>3</v>
      </c>
      <c r="AB116" s="49">
        <f t="shared" ref="AB116:AB127" si="166">Y116+H116+F116+Q116+R116+T116+S116+I116</f>
        <v>3</v>
      </c>
      <c r="AC116" s="49">
        <f t="shared" ref="AC116:AC127" si="167">B116+2*C116+3*D116+4*E116</f>
        <v>2</v>
      </c>
      <c r="AD116" s="49">
        <f t="shared" ref="AD116:AD127" si="168">Y116+J116+K116</f>
        <v>2</v>
      </c>
      <c r="AE116" s="49">
        <f t="shared" ref="AE116:AE127" si="169">M116+Q116+U116+V116</f>
        <v>3</v>
      </c>
      <c r="AF116" s="49">
        <f t="shared" ref="AF116:AF127" si="170">O116+R116+W116+S116+I116</f>
        <v>0</v>
      </c>
      <c r="AG116" s="49">
        <f>T116+P116</f>
        <v>0</v>
      </c>
      <c r="AH116" s="65"/>
      <c r="AI116" s="66">
        <f t="shared" ref="AI116:AI128" si="171">IF(Z116=0,"NA",Y116/Z116)</f>
        <v>0.66666666666666663</v>
      </c>
      <c r="AJ116" s="66"/>
      <c r="AK116" s="66">
        <f t="shared" ref="AK116:AK128" si="172">IF(AA116=0,"NA",(Y116+J116+K116)/AA116)</f>
        <v>0.66666666666666663</v>
      </c>
      <c r="AL116" s="66">
        <f t="shared" ref="AL116:AL128" si="173">IFERROR(AC116/Z116,"NA")</f>
        <v>0.66666666666666663</v>
      </c>
      <c r="AM116" s="66">
        <f>IFERROR(AK116+AL116,"NA")</f>
        <v>1.3333333333333333</v>
      </c>
      <c r="AN116" s="65">
        <f t="shared" ref="AN116:AN128" si="174">IFERROR(L116/AA116,"NA")</f>
        <v>0</v>
      </c>
      <c r="AO116" s="65">
        <f t="shared" ref="AO116:AO128" si="175">IFERROR((J116+K116)/AA116,"NA")</f>
        <v>0</v>
      </c>
      <c r="AP116" s="65">
        <f t="shared" ref="AP116:AP128" si="176">IFERROR(AB116/AA116,"NA")</f>
        <v>1</v>
      </c>
      <c r="AQ116" s="65"/>
      <c r="AR116" s="65"/>
      <c r="AS116" s="65"/>
      <c r="AT116" s="66">
        <f t="shared" ref="AT116:AT128" si="177">IFERROR((H116+Q116+R116)/AB116,"NA")</f>
        <v>0</v>
      </c>
      <c r="AU116" s="66">
        <f t="shared" ref="AU116:AU128" si="178">IFERROR((H116+Q116+R116+U116+W116)/AB116,"NA")</f>
        <v>0</v>
      </c>
      <c r="AV116" s="66">
        <f t="shared" ref="AV116:AV128" si="179">IFERROR((F116+Y116)/AB116,"NA")</f>
        <v>1</v>
      </c>
      <c r="AW116" s="66">
        <f t="shared" ref="AW116:AW128" si="180">IFERROR(Y116/AB116,"NA")</f>
        <v>0.66666666666666663</v>
      </c>
      <c r="AX116" s="66">
        <f>IFERROR(AL116-AI116,"NA")</f>
        <v>0</v>
      </c>
      <c r="AY116" s="67">
        <f>IFERROR((AD116+F116+G116)/AA116, "NA")</f>
        <v>1</v>
      </c>
      <c r="BA116" s="48" t="s">
        <v>332</v>
      </c>
      <c r="BB116" s="49">
        <v>4</v>
      </c>
    </row>
    <row r="117" spans="1:54" x14ac:dyDescent="0.2">
      <c r="A117" s="52" t="s">
        <v>188</v>
      </c>
      <c r="J117" s="49">
        <v>2</v>
      </c>
      <c r="L117" s="49">
        <v>1</v>
      </c>
      <c r="Y117" s="49">
        <f t="shared" ref="Y117:Y127" si="181">B117+C117+D117+E117</f>
        <v>0</v>
      </c>
      <c r="Z117" s="49">
        <f t="shared" si="164"/>
        <v>1</v>
      </c>
      <c r="AA117" s="49">
        <f t="shared" si="165"/>
        <v>3</v>
      </c>
      <c r="AB117" s="49">
        <f t="shared" si="166"/>
        <v>0</v>
      </c>
      <c r="AC117" s="49">
        <f t="shared" si="167"/>
        <v>0</v>
      </c>
      <c r="AD117" s="49">
        <f t="shared" si="168"/>
        <v>2</v>
      </c>
      <c r="AE117" s="49">
        <f t="shared" si="169"/>
        <v>0</v>
      </c>
      <c r="AF117" s="49">
        <f t="shared" si="170"/>
        <v>0</v>
      </c>
      <c r="AG117" s="49">
        <f t="shared" ref="AG117:AG127" si="182">T117+P117</f>
        <v>0</v>
      </c>
      <c r="AH117" s="65"/>
      <c r="AI117" s="66">
        <f t="shared" si="171"/>
        <v>0</v>
      </c>
      <c r="AJ117" s="66"/>
      <c r="AK117" s="66">
        <f t="shared" si="172"/>
        <v>0.66666666666666663</v>
      </c>
      <c r="AL117" s="66">
        <f t="shared" si="173"/>
        <v>0</v>
      </c>
      <c r="AM117" s="66">
        <f t="shared" ref="AM117:AM128" si="183">IFERROR(AK117+AL117,"NA")</f>
        <v>0.66666666666666663</v>
      </c>
      <c r="AN117" s="65">
        <f t="shared" si="174"/>
        <v>0.33333333333333331</v>
      </c>
      <c r="AO117" s="65">
        <f t="shared" si="175"/>
        <v>0.66666666666666663</v>
      </c>
      <c r="AP117" s="65">
        <f t="shared" si="176"/>
        <v>0</v>
      </c>
      <c r="AQ117" s="65"/>
      <c r="AR117" s="65"/>
      <c r="AS117" s="65"/>
      <c r="AT117" s="66" t="str">
        <f t="shared" si="177"/>
        <v>NA</v>
      </c>
      <c r="AU117" s="66" t="str">
        <f t="shared" si="178"/>
        <v>NA</v>
      </c>
      <c r="AV117" s="66" t="str">
        <f t="shared" si="179"/>
        <v>NA</v>
      </c>
      <c r="AW117" s="66" t="str">
        <f t="shared" si="180"/>
        <v>NA</v>
      </c>
      <c r="AX117" s="66">
        <f t="shared" ref="AX117:AX128" si="184">IFERROR(AL117-AI117,"NA")</f>
        <v>0</v>
      </c>
      <c r="AY117" s="67">
        <f t="shared" ref="AY117:AY127" si="185">IFERROR((AD117+F117+G117)/AA117, "NA")</f>
        <v>0.66666666666666663</v>
      </c>
      <c r="BA117" s="48" t="s">
        <v>333</v>
      </c>
      <c r="BB117" s="49">
        <v>12</v>
      </c>
    </row>
    <row r="118" spans="1:54" x14ac:dyDescent="0.2">
      <c r="A118" s="52" t="s">
        <v>189</v>
      </c>
      <c r="C118" s="49">
        <v>1</v>
      </c>
      <c r="J118" s="49">
        <v>1</v>
      </c>
      <c r="L118" s="49">
        <v>1</v>
      </c>
      <c r="O118" s="49">
        <v>1</v>
      </c>
      <c r="Y118" s="49">
        <f t="shared" si="181"/>
        <v>1</v>
      </c>
      <c r="Z118" s="49">
        <f t="shared" si="164"/>
        <v>2</v>
      </c>
      <c r="AA118" s="49">
        <f t="shared" si="165"/>
        <v>3</v>
      </c>
      <c r="AB118" s="49">
        <f t="shared" si="166"/>
        <v>1</v>
      </c>
      <c r="AC118" s="49">
        <f t="shared" si="167"/>
        <v>2</v>
      </c>
      <c r="AD118" s="49">
        <f t="shared" si="168"/>
        <v>2</v>
      </c>
      <c r="AE118" s="49">
        <f t="shared" si="169"/>
        <v>0</v>
      </c>
      <c r="AF118" s="49">
        <f t="shared" si="170"/>
        <v>1</v>
      </c>
      <c r="AG118" s="49">
        <f t="shared" si="182"/>
        <v>0</v>
      </c>
      <c r="AH118" s="65"/>
      <c r="AI118" s="66">
        <f t="shared" si="171"/>
        <v>0.5</v>
      </c>
      <c r="AJ118" s="66"/>
      <c r="AK118" s="66">
        <f t="shared" si="172"/>
        <v>0.66666666666666663</v>
      </c>
      <c r="AL118" s="66">
        <f t="shared" si="173"/>
        <v>1</v>
      </c>
      <c r="AM118" s="66">
        <f t="shared" si="183"/>
        <v>1.6666666666666665</v>
      </c>
      <c r="AN118" s="65">
        <f t="shared" si="174"/>
        <v>0.33333333333333331</v>
      </c>
      <c r="AO118" s="65">
        <f t="shared" si="175"/>
        <v>0.33333333333333331</v>
      </c>
      <c r="AP118" s="65">
        <f t="shared" si="176"/>
        <v>0.33333333333333331</v>
      </c>
      <c r="AQ118" s="65"/>
      <c r="AR118" s="65"/>
      <c r="AS118" s="65"/>
      <c r="AT118" s="66">
        <f t="shared" si="177"/>
        <v>0</v>
      </c>
      <c r="AU118" s="66">
        <f t="shared" si="178"/>
        <v>0</v>
      </c>
      <c r="AV118" s="66">
        <f t="shared" si="179"/>
        <v>1</v>
      </c>
      <c r="AW118" s="66">
        <f t="shared" si="180"/>
        <v>1</v>
      </c>
      <c r="AX118" s="66">
        <f t="shared" si="184"/>
        <v>0.5</v>
      </c>
      <c r="AY118" s="67">
        <f t="shared" si="185"/>
        <v>0.66666666666666663</v>
      </c>
    </row>
    <row r="119" spans="1:54" x14ac:dyDescent="0.2">
      <c r="A119" s="52" t="s">
        <v>187</v>
      </c>
      <c r="B119" s="49">
        <v>1</v>
      </c>
      <c r="F119" s="49">
        <v>1</v>
      </c>
      <c r="O119" s="49">
        <v>1</v>
      </c>
      <c r="Q119" s="49">
        <v>1</v>
      </c>
      <c r="U119" s="49">
        <v>1</v>
      </c>
      <c r="X119" s="49">
        <v>1</v>
      </c>
      <c r="Y119" s="49">
        <f t="shared" si="181"/>
        <v>1</v>
      </c>
      <c r="Z119" s="49">
        <f t="shared" si="164"/>
        <v>3</v>
      </c>
      <c r="AA119" s="49">
        <f t="shared" si="165"/>
        <v>3</v>
      </c>
      <c r="AB119" s="49">
        <f t="shared" si="166"/>
        <v>3</v>
      </c>
      <c r="AC119" s="49">
        <f t="shared" si="167"/>
        <v>1</v>
      </c>
      <c r="AD119" s="49">
        <f t="shared" si="168"/>
        <v>1</v>
      </c>
      <c r="AE119" s="49">
        <f t="shared" si="169"/>
        <v>2</v>
      </c>
      <c r="AF119" s="49">
        <f t="shared" si="170"/>
        <v>1</v>
      </c>
      <c r="AG119" s="49">
        <f t="shared" si="182"/>
        <v>0</v>
      </c>
      <c r="AH119" s="65"/>
      <c r="AI119" s="66">
        <f t="shared" si="171"/>
        <v>0.33333333333333331</v>
      </c>
      <c r="AJ119" s="66"/>
      <c r="AK119" s="66">
        <f t="shared" si="172"/>
        <v>0.33333333333333331</v>
      </c>
      <c r="AL119" s="66">
        <f t="shared" si="173"/>
        <v>0.33333333333333331</v>
      </c>
      <c r="AM119" s="66">
        <f t="shared" si="183"/>
        <v>0.66666666666666663</v>
      </c>
      <c r="AN119" s="65">
        <f t="shared" si="174"/>
        <v>0</v>
      </c>
      <c r="AO119" s="65">
        <f t="shared" si="175"/>
        <v>0</v>
      </c>
      <c r="AP119" s="65">
        <f t="shared" si="176"/>
        <v>1</v>
      </c>
      <c r="AQ119" s="65"/>
      <c r="AR119" s="65"/>
      <c r="AS119" s="65"/>
      <c r="AT119" s="66">
        <f t="shared" si="177"/>
        <v>0.33333333333333331</v>
      </c>
      <c r="AU119" s="66">
        <f t="shared" si="178"/>
        <v>0.66666666666666663</v>
      </c>
      <c r="AV119" s="66">
        <f t="shared" si="179"/>
        <v>0.66666666666666663</v>
      </c>
      <c r="AW119" s="66">
        <f t="shared" si="180"/>
        <v>0.33333333333333331</v>
      </c>
      <c r="AX119" s="66">
        <f t="shared" si="184"/>
        <v>0</v>
      </c>
      <c r="AY119" s="67">
        <f t="shared" si="185"/>
        <v>0.66666666666666663</v>
      </c>
    </row>
    <row r="120" spans="1:54" x14ac:dyDescent="0.2">
      <c r="A120" s="52" t="s">
        <v>192</v>
      </c>
      <c r="L120" s="49">
        <v>1</v>
      </c>
      <c r="Q120" s="49">
        <v>1</v>
      </c>
      <c r="Y120" s="49">
        <f t="shared" si="181"/>
        <v>0</v>
      </c>
      <c r="Z120" s="49">
        <f t="shared" si="164"/>
        <v>2</v>
      </c>
      <c r="AA120" s="49">
        <f t="shared" si="165"/>
        <v>2</v>
      </c>
      <c r="AB120" s="49">
        <f t="shared" si="166"/>
        <v>1</v>
      </c>
      <c r="AC120" s="49">
        <f t="shared" si="167"/>
        <v>0</v>
      </c>
      <c r="AD120" s="49">
        <f t="shared" si="168"/>
        <v>0</v>
      </c>
      <c r="AE120" s="49">
        <f t="shared" si="169"/>
        <v>1</v>
      </c>
      <c r="AF120" s="49">
        <f t="shared" si="170"/>
        <v>0</v>
      </c>
      <c r="AG120" s="49">
        <f t="shared" si="182"/>
        <v>0</v>
      </c>
      <c r="AH120" s="65"/>
      <c r="AI120" s="66">
        <f t="shared" si="171"/>
        <v>0</v>
      </c>
      <c r="AJ120" s="66"/>
      <c r="AK120" s="66">
        <f t="shared" si="172"/>
        <v>0</v>
      </c>
      <c r="AL120" s="66">
        <f t="shared" si="173"/>
        <v>0</v>
      </c>
      <c r="AM120" s="66">
        <f t="shared" si="183"/>
        <v>0</v>
      </c>
      <c r="AN120" s="65">
        <f t="shared" si="174"/>
        <v>0.5</v>
      </c>
      <c r="AO120" s="65">
        <f t="shared" si="175"/>
        <v>0</v>
      </c>
      <c r="AP120" s="65">
        <f t="shared" si="176"/>
        <v>0.5</v>
      </c>
      <c r="AQ120" s="65"/>
      <c r="AR120" s="65"/>
      <c r="AS120" s="65"/>
      <c r="AT120" s="66">
        <f t="shared" si="177"/>
        <v>1</v>
      </c>
      <c r="AU120" s="66">
        <f t="shared" si="178"/>
        <v>1</v>
      </c>
      <c r="AV120" s="66">
        <f t="shared" si="179"/>
        <v>0</v>
      </c>
      <c r="AW120" s="66">
        <f t="shared" si="180"/>
        <v>0</v>
      </c>
      <c r="AX120" s="66">
        <f t="shared" si="184"/>
        <v>0</v>
      </c>
      <c r="AY120" s="67">
        <f t="shared" si="185"/>
        <v>0</v>
      </c>
    </row>
    <row r="121" spans="1:54" x14ac:dyDescent="0.2">
      <c r="A121" s="52" t="s">
        <v>191</v>
      </c>
      <c r="J121" s="49">
        <v>1</v>
      </c>
      <c r="L121" s="49">
        <v>1</v>
      </c>
      <c r="Y121" s="49">
        <f t="shared" si="181"/>
        <v>0</v>
      </c>
      <c r="Z121" s="49">
        <f t="shared" si="164"/>
        <v>1</v>
      </c>
      <c r="AA121" s="49">
        <f t="shared" si="165"/>
        <v>2</v>
      </c>
      <c r="AB121" s="49">
        <f t="shared" si="166"/>
        <v>0</v>
      </c>
      <c r="AC121" s="49">
        <f t="shared" si="167"/>
        <v>0</v>
      </c>
      <c r="AD121" s="49">
        <f t="shared" si="168"/>
        <v>1</v>
      </c>
      <c r="AE121" s="49">
        <f t="shared" si="169"/>
        <v>0</v>
      </c>
      <c r="AF121" s="49">
        <f t="shared" si="170"/>
        <v>0</v>
      </c>
      <c r="AG121" s="49">
        <f t="shared" si="182"/>
        <v>0</v>
      </c>
      <c r="AH121" s="65"/>
      <c r="AI121" s="66">
        <f t="shared" si="171"/>
        <v>0</v>
      </c>
      <c r="AJ121" s="66"/>
      <c r="AK121" s="66">
        <f t="shared" si="172"/>
        <v>0.5</v>
      </c>
      <c r="AL121" s="66">
        <f t="shared" si="173"/>
        <v>0</v>
      </c>
      <c r="AM121" s="66">
        <f t="shared" si="183"/>
        <v>0.5</v>
      </c>
      <c r="AN121" s="65">
        <f t="shared" si="174"/>
        <v>0.5</v>
      </c>
      <c r="AO121" s="65">
        <f t="shared" si="175"/>
        <v>0.5</v>
      </c>
      <c r="AP121" s="65">
        <f t="shared" si="176"/>
        <v>0</v>
      </c>
      <c r="AQ121" s="65"/>
      <c r="AR121" s="65"/>
      <c r="AS121" s="65"/>
      <c r="AT121" s="66" t="str">
        <f t="shared" si="177"/>
        <v>NA</v>
      </c>
      <c r="AU121" s="66" t="str">
        <f t="shared" si="178"/>
        <v>NA</v>
      </c>
      <c r="AV121" s="66" t="str">
        <f t="shared" si="179"/>
        <v>NA</v>
      </c>
      <c r="AW121" s="66" t="str">
        <f t="shared" si="180"/>
        <v>NA</v>
      </c>
      <c r="AX121" s="66">
        <f t="shared" si="184"/>
        <v>0</v>
      </c>
      <c r="AY121" s="67">
        <f t="shared" si="185"/>
        <v>0.5</v>
      </c>
    </row>
    <row r="122" spans="1:54" x14ac:dyDescent="0.2">
      <c r="A122" s="52" t="s">
        <v>195</v>
      </c>
      <c r="L122" s="49">
        <v>2</v>
      </c>
      <c r="Y122" s="49">
        <f t="shared" si="181"/>
        <v>0</v>
      </c>
      <c r="Z122" s="49">
        <f t="shared" si="164"/>
        <v>2</v>
      </c>
      <c r="AA122" s="49">
        <f t="shared" si="165"/>
        <v>2</v>
      </c>
      <c r="AB122" s="49">
        <f t="shared" si="166"/>
        <v>0</v>
      </c>
      <c r="AC122" s="49">
        <f t="shared" si="167"/>
        <v>0</v>
      </c>
      <c r="AD122" s="49">
        <f t="shared" si="168"/>
        <v>0</v>
      </c>
      <c r="AE122" s="49">
        <f t="shared" si="169"/>
        <v>0</v>
      </c>
      <c r="AF122" s="49">
        <f t="shared" si="170"/>
        <v>0</v>
      </c>
      <c r="AG122" s="49">
        <f t="shared" si="182"/>
        <v>0</v>
      </c>
      <c r="AH122" s="65"/>
      <c r="AI122" s="66">
        <f t="shared" si="171"/>
        <v>0</v>
      </c>
      <c r="AJ122" s="66"/>
      <c r="AK122" s="66">
        <f t="shared" si="172"/>
        <v>0</v>
      </c>
      <c r="AL122" s="66">
        <f t="shared" si="173"/>
        <v>0</v>
      </c>
      <c r="AM122" s="66">
        <f t="shared" si="183"/>
        <v>0</v>
      </c>
      <c r="AN122" s="65">
        <f t="shared" si="174"/>
        <v>1</v>
      </c>
      <c r="AO122" s="65">
        <f t="shared" si="175"/>
        <v>0</v>
      </c>
      <c r="AP122" s="65">
        <f t="shared" si="176"/>
        <v>0</v>
      </c>
      <c r="AQ122" s="65"/>
      <c r="AR122" s="65"/>
      <c r="AS122" s="65"/>
      <c r="AT122" s="66" t="str">
        <f t="shared" si="177"/>
        <v>NA</v>
      </c>
      <c r="AU122" s="66" t="str">
        <f t="shared" si="178"/>
        <v>NA</v>
      </c>
      <c r="AV122" s="66" t="str">
        <f t="shared" si="179"/>
        <v>NA</v>
      </c>
      <c r="AW122" s="66" t="str">
        <f t="shared" si="180"/>
        <v>NA</v>
      </c>
      <c r="AX122" s="66">
        <f t="shared" si="184"/>
        <v>0</v>
      </c>
      <c r="AY122" s="67">
        <f t="shared" si="185"/>
        <v>0</v>
      </c>
    </row>
    <row r="123" spans="1:54" x14ac:dyDescent="0.2">
      <c r="A123" s="52" t="s">
        <v>319</v>
      </c>
      <c r="K123" s="49">
        <v>1</v>
      </c>
      <c r="L123" s="49">
        <v>1</v>
      </c>
      <c r="Y123" s="49">
        <f t="shared" si="181"/>
        <v>0</v>
      </c>
      <c r="Z123" s="49">
        <f t="shared" si="164"/>
        <v>1</v>
      </c>
      <c r="AA123" s="49">
        <f t="shared" si="165"/>
        <v>2</v>
      </c>
      <c r="AB123" s="49">
        <f t="shared" si="166"/>
        <v>0</v>
      </c>
      <c r="AC123" s="49">
        <f t="shared" si="167"/>
        <v>0</v>
      </c>
      <c r="AD123" s="49">
        <f t="shared" si="168"/>
        <v>1</v>
      </c>
      <c r="AE123" s="49">
        <f t="shared" si="169"/>
        <v>0</v>
      </c>
      <c r="AF123" s="49">
        <f t="shared" si="170"/>
        <v>0</v>
      </c>
      <c r="AG123" s="49">
        <f t="shared" si="182"/>
        <v>0</v>
      </c>
      <c r="AH123" s="65"/>
      <c r="AI123" s="66">
        <f t="shared" si="171"/>
        <v>0</v>
      </c>
      <c r="AJ123" s="66"/>
      <c r="AK123" s="66">
        <f t="shared" si="172"/>
        <v>0.5</v>
      </c>
      <c r="AL123" s="66">
        <f t="shared" si="173"/>
        <v>0</v>
      </c>
      <c r="AM123" s="66">
        <f t="shared" si="183"/>
        <v>0.5</v>
      </c>
      <c r="AN123" s="65">
        <f t="shared" si="174"/>
        <v>0.5</v>
      </c>
      <c r="AO123" s="65">
        <f t="shared" si="175"/>
        <v>0.5</v>
      </c>
      <c r="AP123" s="65">
        <f t="shared" si="176"/>
        <v>0</v>
      </c>
      <c r="AQ123" s="65"/>
      <c r="AR123" s="65"/>
      <c r="AS123" s="65"/>
      <c r="AT123" s="66" t="str">
        <f t="shared" si="177"/>
        <v>NA</v>
      </c>
      <c r="AU123" s="66" t="str">
        <f t="shared" si="178"/>
        <v>NA</v>
      </c>
      <c r="AV123" s="66" t="str">
        <f t="shared" si="179"/>
        <v>NA</v>
      </c>
      <c r="AW123" s="66" t="str">
        <f t="shared" si="180"/>
        <v>NA</v>
      </c>
      <c r="AX123" s="66">
        <f t="shared" si="184"/>
        <v>0</v>
      </c>
      <c r="AY123" s="67">
        <f t="shared" si="185"/>
        <v>0.5</v>
      </c>
    </row>
    <row r="124" spans="1:54" x14ac:dyDescent="0.2">
      <c r="A124" s="52" t="s">
        <v>243</v>
      </c>
      <c r="J124" s="49">
        <v>1</v>
      </c>
      <c r="L124" s="49">
        <v>1</v>
      </c>
      <c r="Y124" s="49">
        <f t="shared" si="181"/>
        <v>0</v>
      </c>
      <c r="Z124" s="49">
        <f t="shared" si="164"/>
        <v>1</v>
      </c>
      <c r="AA124" s="49">
        <f t="shared" si="165"/>
        <v>2</v>
      </c>
      <c r="AB124" s="49">
        <f t="shared" si="166"/>
        <v>0</v>
      </c>
      <c r="AC124" s="49">
        <f t="shared" si="167"/>
        <v>0</v>
      </c>
      <c r="AD124" s="49">
        <f t="shared" si="168"/>
        <v>1</v>
      </c>
      <c r="AE124" s="49">
        <f t="shared" si="169"/>
        <v>0</v>
      </c>
      <c r="AF124" s="49">
        <f t="shared" si="170"/>
        <v>0</v>
      </c>
      <c r="AG124" s="49">
        <f t="shared" si="182"/>
        <v>0</v>
      </c>
      <c r="AH124" s="65"/>
      <c r="AI124" s="66">
        <f t="shared" si="171"/>
        <v>0</v>
      </c>
      <c r="AJ124" s="66"/>
      <c r="AK124" s="66">
        <f t="shared" si="172"/>
        <v>0.5</v>
      </c>
      <c r="AL124" s="66">
        <f t="shared" si="173"/>
        <v>0</v>
      </c>
      <c r="AM124" s="66">
        <f t="shared" si="183"/>
        <v>0.5</v>
      </c>
      <c r="AN124" s="65">
        <f t="shared" si="174"/>
        <v>0.5</v>
      </c>
      <c r="AO124" s="65">
        <f t="shared" si="175"/>
        <v>0.5</v>
      </c>
      <c r="AP124" s="65">
        <f t="shared" si="176"/>
        <v>0</v>
      </c>
      <c r="AQ124" s="65"/>
      <c r="AR124" s="65"/>
      <c r="AS124" s="65"/>
      <c r="AT124" s="66" t="str">
        <f t="shared" si="177"/>
        <v>NA</v>
      </c>
      <c r="AU124" s="66" t="str">
        <f t="shared" si="178"/>
        <v>NA</v>
      </c>
      <c r="AV124" s="66" t="str">
        <f t="shared" si="179"/>
        <v>NA</v>
      </c>
      <c r="AW124" s="66" t="str">
        <f t="shared" si="180"/>
        <v>NA</v>
      </c>
      <c r="AX124" s="66">
        <f t="shared" si="184"/>
        <v>0</v>
      </c>
      <c r="AY124" s="67">
        <f t="shared" si="185"/>
        <v>0.5</v>
      </c>
    </row>
    <row r="125" spans="1:54" x14ac:dyDescent="0.2">
      <c r="A125" s="52" t="s">
        <v>320</v>
      </c>
      <c r="L125" s="49">
        <v>2</v>
      </c>
      <c r="Y125" s="49">
        <f t="shared" si="181"/>
        <v>0</v>
      </c>
      <c r="Z125" s="49">
        <f t="shared" si="164"/>
        <v>2</v>
      </c>
      <c r="AA125" s="49">
        <f t="shared" si="165"/>
        <v>2</v>
      </c>
      <c r="AB125" s="49">
        <f t="shared" si="166"/>
        <v>0</v>
      </c>
      <c r="AC125" s="49">
        <f t="shared" si="167"/>
        <v>0</v>
      </c>
      <c r="AD125" s="49">
        <f t="shared" si="168"/>
        <v>0</v>
      </c>
      <c r="AE125" s="49">
        <f t="shared" si="169"/>
        <v>0</v>
      </c>
      <c r="AF125" s="49">
        <f t="shared" si="170"/>
        <v>0</v>
      </c>
      <c r="AG125" s="49">
        <f t="shared" si="182"/>
        <v>0</v>
      </c>
      <c r="AH125" s="65"/>
      <c r="AI125" s="66">
        <f t="shared" si="171"/>
        <v>0</v>
      </c>
      <c r="AJ125" s="66"/>
      <c r="AK125" s="66">
        <f t="shared" si="172"/>
        <v>0</v>
      </c>
      <c r="AL125" s="66">
        <f t="shared" si="173"/>
        <v>0</v>
      </c>
      <c r="AM125" s="66">
        <f>IFERROR(AK125+AL125,"NA")</f>
        <v>0</v>
      </c>
      <c r="AN125" s="65">
        <f t="shared" si="174"/>
        <v>1</v>
      </c>
      <c r="AO125" s="65">
        <f t="shared" si="175"/>
        <v>0</v>
      </c>
      <c r="AP125" s="65">
        <f t="shared" si="176"/>
        <v>0</v>
      </c>
      <c r="AQ125" s="65"/>
      <c r="AR125" s="65"/>
      <c r="AS125" s="65"/>
      <c r="AT125" s="66" t="str">
        <f t="shared" si="177"/>
        <v>NA</v>
      </c>
      <c r="AU125" s="66" t="str">
        <f t="shared" si="178"/>
        <v>NA</v>
      </c>
      <c r="AV125" s="66" t="str">
        <f t="shared" si="179"/>
        <v>NA</v>
      </c>
      <c r="AW125" s="66" t="str">
        <f t="shared" si="180"/>
        <v>NA</v>
      </c>
      <c r="AX125" s="66">
        <f>IFERROR(AL125-AI125,"NA")</f>
        <v>0</v>
      </c>
      <c r="AY125" s="67">
        <f t="shared" si="185"/>
        <v>0</v>
      </c>
    </row>
    <row r="126" spans="1:54" hidden="1" x14ac:dyDescent="0.2">
      <c r="A126" s="52"/>
      <c r="Y126" s="49">
        <f t="shared" si="181"/>
        <v>0</v>
      </c>
      <c r="Z126" s="49">
        <f t="shared" si="164"/>
        <v>0</v>
      </c>
      <c r="AA126" s="49">
        <f t="shared" si="165"/>
        <v>0</v>
      </c>
      <c r="AB126" s="49">
        <f t="shared" si="166"/>
        <v>0</v>
      </c>
      <c r="AC126" s="49">
        <f t="shared" si="167"/>
        <v>0</v>
      </c>
      <c r="AD126" s="49">
        <f t="shared" si="168"/>
        <v>0</v>
      </c>
      <c r="AE126" s="49">
        <f t="shared" si="169"/>
        <v>0</v>
      </c>
      <c r="AF126" s="49">
        <f t="shared" si="170"/>
        <v>0</v>
      </c>
      <c r="AG126" s="49">
        <f t="shared" si="182"/>
        <v>0</v>
      </c>
      <c r="AH126" s="65"/>
      <c r="AI126" s="66" t="str">
        <f t="shared" si="171"/>
        <v>NA</v>
      </c>
      <c r="AJ126" s="66"/>
      <c r="AK126" s="66" t="str">
        <f t="shared" si="172"/>
        <v>NA</v>
      </c>
      <c r="AL126" s="66" t="str">
        <f t="shared" si="173"/>
        <v>NA</v>
      </c>
      <c r="AM126" s="66" t="str">
        <f>IFERROR(AK126+AL126,"NA")</f>
        <v>NA</v>
      </c>
      <c r="AN126" s="65" t="str">
        <f t="shared" si="174"/>
        <v>NA</v>
      </c>
      <c r="AO126" s="65" t="str">
        <f t="shared" si="175"/>
        <v>NA</v>
      </c>
      <c r="AP126" s="65" t="str">
        <f t="shared" si="176"/>
        <v>NA</v>
      </c>
      <c r="AQ126" s="65"/>
      <c r="AR126" s="65"/>
      <c r="AS126" s="65"/>
      <c r="AT126" s="66" t="str">
        <f t="shared" si="177"/>
        <v>NA</v>
      </c>
      <c r="AU126" s="66" t="str">
        <f t="shared" si="178"/>
        <v>NA</v>
      </c>
      <c r="AV126" s="66" t="str">
        <f t="shared" si="179"/>
        <v>NA</v>
      </c>
      <c r="AW126" s="66" t="str">
        <f t="shared" si="180"/>
        <v>NA</v>
      </c>
      <c r="AX126" s="66" t="str">
        <f>IFERROR(AL126-AI126,"NA")</f>
        <v>NA</v>
      </c>
      <c r="AY126" s="67" t="str">
        <f t="shared" si="185"/>
        <v>NA</v>
      </c>
    </row>
    <row r="127" spans="1:54" hidden="1" x14ac:dyDescent="0.2">
      <c r="A127" s="52"/>
      <c r="Y127" s="49">
        <f t="shared" si="181"/>
        <v>0</v>
      </c>
      <c r="Z127" s="49">
        <f t="shared" si="164"/>
        <v>0</v>
      </c>
      <c r="AA127" s="49">
        <f t="shared" si="165"/>
        <v>0</v>
      </c>
      <c r="AB127" s="49">
        <f t="shared" si="166"/>
        <v>0</v>
      </c>
      <c r="AC127" s="49">
        <f t="shared" si="167"/>
        <v>0</v>
      </c>
      <c r="AD127" s="49">
        <f t="shared" si="168"/>
        <v>0</v>
      </c>
      <c r="AE127" s="49">
        <f t="shared" si="169"/>
        <v>0</v>
      </c>
      <c r="AF127" s="49">
        <f t="shared" si="170"/>
        <v>0</v>
      </c>
      <c r="AG127" s="49">
        <f t="shared" si="182"/>
        <v>0</v>
      </c>
      <c r="AH127" s="65"/>
      <c r="AI127" s="66" t="str">
        <f t="shared" si="171"/>
        <v>NA</v>
      </c>
      <c r="AJ127" s="66"/>
      <c r="AK127" s="66" t="str">
        <f t="shared" si="172"/>
        <v>NA</v>
      </c>
      <c r="AL127" s="66" t="str">
        <f t="shared" si="173"/>
        <v>NA</v>
      </c>
      <c r="AM127" s="66" t="str">
        <f t="shared" si="183"/>
        <v>NA</v>
      </c>
      <c r="AN127" s="65" t="str">
        <f t="shared" si="174"/>
        <v>NA</v>
      </c>
      <c r="AO127" s="65" t="str">
        <f t="shared" si="175"/>
        <v>NA</v>
      </c>
      <c r="AP127" s="65" t="str">
        <f t="shared" si="176"/>
        <v>NA</v>
      </c>
      <c r="AQ127" s="65"/>
      <c r="AR127" s="65"/>
      <c r="AS127" s="65"/>
      <c r="AT127" s="66" t="str">
        <f t="shared" si="177"/>
        <v>NA</v>
      </c>
      <c r="AU127" s="66" t="str">
        <f t="shared" si="178"/>
        <v>NA</v>
      </c>
      <c r="AV127" s="66" t="str">
        <f t="shared" si="179"/>
        <v>NA</v>
      </c>
      <c r="AW127" s="66" t="str">
        <f t="shared" si="180"/>
        <v>NA</v>
      </c>
      <c r="AX127" s="66" t="str">
        <f t="shared" si="184"/>
        <v>NA</v>
      </c>
      <c r="AY127" s="67" t="str">
        <f t="shared" si="185"/>
        <v>NA</v>
      </c>
    </row>
    <row r="128" spans="1:54" x14ac:dyDescent="0.2">
      <c r="A128" s="54" t="s">
        <v>32</v>
      </c>
      <c r="B128" s="58">
        <f>SUM(B116:B127)</f>
        <v>3</v>
      </c>
      <c r="C128" s="58">
        <f t="shared" ref="C128:AG128" si="186">SUM(C116:C127)</f>
        <v>1</v>
      </c>
      <c r="D128" s="58">
        <f t="shared" si="186"/>
        <v>0</v>
      </c>
      <c r="E128" s="58">
        <f t="shared" si="186"/>
        <v>0</v>
      </c>
      <c r="F128" s="58">
        <f t="shared" si="186"/>
        <v>2</v>
      </c>
      <c r="G128" s="58">
        <f t="shared" si="186"/>
        <v>0</v>
      </c>
      <c r="H128" s="58">
        <f t="shared" si="186"/>
        <v>0</v>
      </c>
      <c r="I128" s="58">
        <f t="shared" si="186"/>
        <v>0</v>
      </c>
      <c r="J128" s="58">
        <f t="shared" si="186"/>
        <v>5</v>
      </c>
      <c r="K128" s="58">
        <f t="shared" si="186"/>
        <v>1</v>
      </c>
      <c r="L128" s="58">
        <f t="shared" si="186"/>
        <v>10</v>
      </c>
      <c r="M128" s="58">
        <f t="shared" si="186"/>
        <v>2</v>
      </c>
      <c r="N128" s="58">
        <f t="shared" si="186"/>
        <v>2</v>
      </c>
      <c r="O128" s="58">
        <f t="shared" si="186"/>
        <v>2</v>
      </c>
      <c r="P128" s="58">
        <f t="shared" si="186"/>
        <v>0</v>
      </c>
      <c r="Q128" s="58">
        <f t="shared" si="186"/>
        <v>2</v>
      </c>
      <c r="R128" s="58">
        <f t="shared" si="186"/>
        <v>0</v>
      </c>
      <c r="S128" s="58">
        <f t="shared" si="186"/>
        <v>0</v>
      </c>
      <c r="T128" s="58">
        <f t="shared" si="186"/>
        <v>0</v>
      </c>
      <c r="U128" s="58">
        <f t="shared" si="186"/>
        <v>1</v>
      </c>
      <c r="V128" s="58">
        <f t="shared" si="186"/>
        <v>1</v>
      </c>
      <c r="W128" s="58">
        <f t="shared" si="186"/>
        <v>0</v>
      </c>
      <c r="X128" s="58">
        <f t="shared" si="186"/>
        <v>1</v>
      </c>
      <c r="Y128" s="58">
        <f t="shared" si="186"/>
        <v>4</v>
      </c>
      <c r="Z128" s="58">
        <f t="shared" si="186"/>
        <v>18</v>
      </c>
      <c r="AA128" s="58">
        <f t="shared" si="186"/>
        <v>24</v>
      </c>
      <c r="AB128" s="58">
        <f t="shared" si="186"/>
        <v>8</v>
      </c>
      <c r="AC128" s="58">
        <f t="shared" si="186"/>
        <v>5</v>
      </c>
      <c r="AD128" s="58">
        <f t="shared" si="186"/>
        <v>10</v>
      </c>
      <c r="AE128" s="58">
        <f t="shared" si="186"/>
        <v>6</v>
      </c>
      <c r="AF128" s="58">
        <f t="shared" si="186"/>
        <v>2</v>
      </c>
      <c r="AG128" s="58">
        <f t="shared" si="186"/>
        <v>0</v>
      </c>
      <c r="AH128" s="68"/>
      <c r="AI128" s="69">
        <f t="shared" si="171"/>
        <v>0.22222222222222221</v>
      </c>
      <c r="AJ128" s="69"/>
      <c r="AK128" s="69">
        <f t="shared" si="172"/>
        <v>0.41666666666666669</v>
      </c>
      <c r="AL128" s="69">
        <f t="shared" si="173"/>
        <v>0.27777777777777779</v>
      </c>
      <c r="AM128" s="69">
        <f t="shared" si="183"/>
        <v>0.69444444444444442</v>
      </c>
      <c r="AN128" s="68">
        <f t="shared" si="174"/>
        <v>0.41666666666666669</v>
      </c>
      <c r="AO128" s="68">
        <f t="shared" si="175"/>
        <v>0.25</v>
      </c>
      <c r="AP128" s="68">
        <f t="shared" si="176"/>
        <v>0.33333333333333331</v>
      </c>
      <c r="AQ128" s="68"/>
      <c r="AR128" s="68"/>
      <c r="AS128" s="68"/>
      <c r="AT128" s="69">
        <f t="shared" si="177"/>
        <v>0.25</v>
      </c>
      <c r="AU128" s="69">
        <f t="shared" si="178"/>
        <v>0.375</v>
      </c>
      <c r="AV128" s="69">
        <f t="shared" si="179"/>
        <v>0.75</v>
      </c>
      <c r="AW128" s="69">
        <f t="shared" si="180"/>
        <v>0.5</v>
      </c>
      <c r="AX128" s="69">
        <f t="shared" si="184"/>
        <v>5.555555555555558E-2</v>
      </c>
      <c r="AY128" s="72">
        <f>(AD128+F128+G128)/AA128</f>
        <v>0.5</v>
      </c>
    </row>
    <row r="130" spans="1:56" x14ac:dyDescent="0.2">
      <c r="A130" s="47" t="s">
        <v>423</v>
      </c>
    </row>
    <row r="131" spans="1:56" x14ac:dyDescent="0.2">
      <c r="A131" s="56"/>
      <c r="B131" s="59" t="s">
        <v>5</v>
      </c>
      <c r="C131" s="59" t="s">
        <v>6</v>
      </c>
      <c r="D131" s="59" t="s">
        <v>7</v>
      </c>
      <c r="E131" s="59" t="s">
        <v>8</v>
      </c>
      <c r="F131" s="59" t="s">
        <v>18</v>
      </c>
      <c r="G131" s="59" t="s">
        <v>19</v>
      </c>
      <c r="H131" s="59" t="s">
        <v>9</v>
      </c>
      <c r="I131" s="59" t="s">
        <v>169</v>
      </c>
      <c r="J131" s="59" t="s">
        <v>10</v>
      </c>
      <c r="K131" s="59" t="s">
        <v>11</v>
      </c>
      <c r="L131" s="59" t="s">
        <v>12</v>
      </c>
      <c r="M131" s="59" t="s">
        <v>20</v>
      </c>
      <c r="N131" s="59" t="s">
        <v>197</v>
      </c>
      <c r="O131" s="59" t="s">
        <v>21</v>
      </c>
      <c r="P131" s="59" t="s">
        <v>74</v>
      </c>
      <c r="Q131" s="59" t="s">
        <v>22</v>
      </c>
      <c r="R131" s="59" t="s">
        <v>23</v>
      </c>
      <c r="S131" s="59" t="s">
        <v>168</v>
      </c>
      <c r="T131" s="59" t="s">
        <v>75</v>
      </c>
      <c r="U131" s="59" t="s">
        <v>27</v>
      </c>
      <c r="V131" s="59" t="s">
        <v>172</v>
      </c>
      <c r="W131" s="59" t="s">
        <v>28</v>
      </c>
      <c r="X131" s="59" t="s">
        <v>170</v>
      </c>
      <c r="Y131" s="59" t="s">
        <v>29</v>
      </c>
      <c r="Z131" s="59" t="s">
        <v>4</v>
      </c>
      <c r="AA131" s="59" t="s">
        <v>13</v>
      </c>
      <c r="AB131" s="59" t="s">
        <v>26</v>
      </c>
      <c r="AC131" s="59" t="s">
        <v>30</v>
      </c>
      <c r="AD131" s="59" t="s">
        <v>31</v>
      </c>
      <c r="AE131" s="59" t="s">
        <v>24</v>
      </c>
      <c r="AF131" s="59" t="s">
        <v>25</v>
      </c>
      <c r="AG131" s="59" t="s">
        <v>76</v>
      </c>
      <c r="AH131" s="73"/>
      <c r="AI131" s="71" t="s">
        <v>14</v>
      </c>
      <c r="AJ131" s="71"/>
      <c r="AK131" s="71" t="s">
        <v>15</v>
      </c>
      <c r="AL131" s="71" t="s">
        <v>16</v>
      </c>
      <c r="AM131" s="71" t="s">
        <v>17</v>
      </c>
      <c r="AN131" s="71" t="s">
        <v>44</v>
      </c>
      <c r="AO131" s="71" t="s">
        <v>43</v>
      </c>
      <c r="AP131" s="71" t="s">
        <v>40</v>
      </c>
      <c r="AQ131" s="73"/>
      <c r="AR131" s="73"/>
      <c r="AS131" s="73"/>
      <c r="AT131" s="71" t="s">
        <v>47</v>
      </c>
      <c r="AU131" s="71" t="s">
        <v>48</v>
      </c>
      <c r="AV131" s="71" t="s">
        <v>51</v>
      </c>
      <c r="AW131" s="71" t="s">
        <v>49</v>
      </c>
      <c r="AX131" s="63" t="s">
        <v>50</v>
      </c>
      <c r="AY131" s="64" t="s">
        <v>60</v>
      </c>
    </row>
    <row r="132" spans="1:56" x14ac:dyDescent="0.2">
      <c r="A132" s="52" t="s">
        <v>318</v>
      </c>
      <c r="B132" s="49">
        <v>1</v>
      </c>
      <c r="D132" s="49">
        <v>1</v>
      </c>
      <c r="O132" s="49">
        <v>2</v>
      </c>
      <c r="S132" s="49">
        <v>1</v>
      </c>
      <c r="Y132" s="49">
        <f>B132+C132+D132+E132</f>
        <v>2</v>
      </c>
      <c r="Z132" s="49">
        <f t="shared" ref="Z132:Z143" si="187">B132+C132+D132+E132+F132+L132+Q132+R132+T132+S132</f>
        <v>3</v>
      </c>
      <c r="AA132" s="49">
        <f t="shared" ref="AA132:AA143" si="188">B132+C132+D132+E132+F132+G132+H132+J132+K132+L132+Q132+R132+T132+S132+I132</f>
        <v>3</v>
      </c>
      <c r="AB132" s="49">
        <f t="shared" ref="AB132:AB143" si="189">Y132+H132+F132+Q132+R132+T132+S132+I132</f>
        <v>3</v>
      </c>
      <c r="AC132" s="49">
        <f t="shared" ref="AC132:AC143" si="190">B132+2*C132+3*D132+4*E132</f>
        <v>4</v>
      </c>
      <c r="AD132" s="49">
        <f t="shared" ref="AD132:AD143" si="191">Y132+J132+K132</f>
        <v>2</v>
      </c>
      <c r="AE132" s="49">
        <f t="shared" ref="AE132:AE143" si="192">M132+Q132+U132+V132</f>
        <v>0</v>
      </c>
      <c r="AF132" s="49">
        <f t="shared" ref="AF132:AF143" si="193">O132+R132+W132+S132+I132</f>
        <v>3</v>
      </c>
      <c r="AG132" s="49">
        <f>T132+P132</f>
        <v>0</v>
      </c>
      <c r="AH132" s="65"/>
      <c r="AI132" s="66">
        <f t="shared" ref="AI132:AI144" si="194">IF(Z132=0,"NA",Y132/Z132)</f>
        <v>0.66666666666666663</v>
      </c>
      <c r="AJ132" s="66"/>
      <c r="AK132" s="66">
        <f t="shared" ref="AK132:AK144" si="195">IF(AA132=0,"NA",(Y132+J132+K132)/AA132)</f>
        <v>0.66666666666666663</v>
      </c>
      <c r="AL132" s="66">
        <f t="shared" ref="AL132:AL144" si="196">IFERROR(AC132/Z132,"NA")</f>
        <v>1.3333333333333333</v>
      </c>
      <c r="AM132" s="66">
        <f>IFERROR(AK132+AL132,"NA")</f>
        <v>2</v>
      </c>
      <c r="AN132" s="65">
        <f t="shared" ref="AN132:AN144" si="197">IFERROR(L132/AA132,"NA")</f>
        <v>0</v>
      </c>
      <c r="AO132" s="65">
        <f t="shared" ref="AO132:AO144" si="198">IFERROR((J132+K132)/AA132,"NA")</f>
        <v>0</v>
      </c>
      <c r="AP132" s="65">
        <f t="shared" ref="AP132:AP144" si="199">IFERROR(AB132/AA132,"NA")</f>
        <v>1</v>
      </c>
      <c r="AQ132" s="65"/>
      <c r="AR132" s="65"/>
      <c r="AS132" s="65"/>
      <c r="AT132" s="66">
        <f t="shared" ref="AT132:AT144" si="200">IFERROR((H132+Q132+R132)/AB132,"NA")</f>
        <v>0</v>
      </c>
      <c r="AU132" s="66">
        <f t="shared" ref="AU132:AU144" si="201">IFERROR((H132+Q132+R132+U132+W132)/AB132,"NA")</f>
        <v>0</v>
      </c>
      <c r="AV132" s="66">
        <f t="shared" ref="AV132:AV144" si="202">IFERROR((F132+Y132)/AB132,"NA")</f>
        <v>0.66666666666666663</v>
      </c>
      <c r="AW132" s="66">
        <f t="shared" ref="AW132:AW144" si="203">IFERROR(Y132/AB132,"NA")</f>
        <v>0.66666666666666663</v>
      </c>
      <c r="AX132" s="66">
        <f>IFERROR(AL132-AI132,"NA")</f>
        <v>0.66666666666666663</v>
      </c>
      <c r="AY132" s="67">
        <f>IFERROR((AD132+F132+G132)/AA132, "NA")</f>
        <v>0.66666666666666663</v>
      </c>
    </row>
    <row r="133" spans="1:56" x14ac:dyDescent="0.2">
      <c r="A133" s="95" t="s">
        <v>188</v>
      </c>
      <c r="B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6"/>
      <c r="N133" s="96"/>
      <c r="O133" s="96"/>
      <c r="P133" s="96"/>
      <c r="Q133" s="96"/>
      <c r="R133" s="96"/>
      <c r="S133" s="96"/>
      <c r="T133" s="96"/>
      <c r="U133" s="96"/>
      <c r="V133" s="96"/>
      <c r="W133" s="96"/>
      <c r="X133" s="96"/>
      <c r="Y133" s="49">
        <f t="shared" ref="Y133:Y143" si="204">B133+C133+D133+E133</f>
        <v>0</v>
      </c>
      <c r="Z133" s="49">
        <f t="shared" si="187"/>
        <v>0</v>
      </c>
      <c r="AA133" s="49">
        <f t="shared" si="188"/>
        <v>0</v>
      </c>
      <c r="AB133" s="49">
        <f t="shared" si="189"/>
        <v>0</v>
      </c>
      <c r="AC133" s="49">
        <f t="shared" si="190"/>
        <v>0</v>
      </c>
      <c r="AD133" s="49">
        <f t="shared" si="191"/>
        <v>0</v>
      </c>
      <c r="AE133" s="49">
        <f t="shared" si="192"/>
        <v>0</v>
      </c>
      <c r="AF133" s="49">
        <f t="shared" si="193"/>
        <v>0</v>
      </c>
      <c r="AG133" s="49">
        <f t="shared" ref="AG133:AG143" si="205">T133+P133</f>
        <v>0</v>
      </c>
      <c r="AH133" s="65"/>
      <c r="AI133" s="66" t="str">
        <f t="shared" si="194"/>
        <v>NA</v>
      </c>
      <c r="AJ133" s="66"/>
      <c r="AK133" s="66" t="str">
        <f t="shared" si="195"/>
        <v>NA</v>
      </c>
      <c r="AL133" s="66" t="str">
        <f t="shared" si="196"/>
        <v>NA</v>
      </c>
      <c r="AM133" s="66" t="str">
        <f t="shared" ref="AM133:AM140" si="206">IFERROR(AK133+AL133,"NA")</f>
        <v>NA</v>
      </c>
      <c r="AN133" s="65" t="str">
        <f t="shared" si="197"/>
        <v>NA</v>
      </c>
      <c r="AO133" s="65" t="str">
        <f t="shared" si="198"/>
        <v>NA</v>
      </c>
      <c r="AP133" s="65" t="str">
        <f t="shared" si="199"/>
        <v>NA</v>
      </c>
      <c r="AQ133" s="65"/>
      <c r="AR133" s="65"/>
      <c r="AS133" s="65"/>
      <c r="AT133" s="66" t="str">
        <f t="shared" si="200"/>
        <v>NA</v>
      </c>
      <c r="AU133" s="66" t="str">
        <f t="shared" si="201"/>
        <v>NA</v>
      </c>
      <c r="AV133" s="66" t="str">
        <f t="shared" si="202"/>
        <v>NA</v>
      </c>
      <c r="AW133" s="66" t="str">
        <f t="shared" si="203"/>
        <v>NA</v>
      </c>
      <c r="AX133" s="66" t="str">
        <f t="shared" ref="AX133:AX140" si="207">IFERROR(AL133-AI133,"NA")</f>
        <v>NA</v>
      </c>
      <c r="AY133" s="67" t="str">
        <f t="shared" ref="AY133:AY143" si="208">IFERROR((AD133+F133+G133)/AA133, "NA")</f>
        <v>NA</v>
      </c>
    </row>
    <row r="134" spans="1:56" x14ac:dyDescent="0.2">
      <c r="A134" s="52" t="s">
        <v>189</v>
      </c>
      <c r="D134" s="49">
        <v>2</v>
      </c>
      <c r="O134" s="49">
        <v>1</v>
      </c>
      <c r="P134" s="49">
        <v>1</v>
      </c>
      <c r="S134" s="49">
        <v>1</v>
      </c>
      <c r="Y134" s="49">
        <f t="shared" si="204"/>
        <v>2</v>
      </c>
      <c r="Z134" s="49">
        <f t="shared" si="187"/>
        <v>3</v>
      </c>
      <c r="AA134" s="49">
        <f t="shared" si="188"/>
        <v>3</v>
      </c>
      <c r="AB134" s="49">
        <f t="shared" si="189"/>
        <v>3</v>
      </c>
      <c r="AC134" s="49">
        <f t="shared" si="190"/>
        <v>6</v>
      </c>
      <c r="AD134" s="49">
        <f t="shared" si="191"/>
        <v>2</v>
      </c>
      <c r="AE134" s="49">
        <f t="shared" si="192"/>
        <v>0</v>
      </c>
      <c r="AF134" s="49">
        <f t="shared" si="193"/>
        <v>2</v>
      </c>
      <c r="AG134" s="49">
        <f t="shared" si="205"/>
        <v>1</v>
      </c>
      <c r="AH134" s="65"/>
      <c r="AI134" s="66">
        <f t="shared" si="194"/>
        <v>0.66666666666666663</v>
      </c>
      <c r="AJ134" s="66"/>
      <c r="AK134" s="66">
        <f t="shared" si="195"/>
        <v>0.66666666666666663</v>
      </c>
      <c r="AL134" s="66">
        <f t="shared" si="196"/>
        <v>2</v>
      </c>
      <c r="AM134" s="66">
        <f t="shared" si="206"/>
        <v>2.6666666666666665</v>
      </c>
      <c r="AN134" s="65">
        <f t="shared" si="197"/>
        <v>0</v>
      </c>
      <c r="AO134" s="65">
        <f t="shared" si="198"/>
        <v>0</v>
      </c>
      <c r="AP134" s="65">
        <f t="shared" si="199"/>
        <v>1</v>
      </c>
      <c r="AQ134" s="65"/>
      <c r="AR134" s="65"/>
      <c r="AS134" s="65"/>
      <c r="AT134" s="66">
        <f t="shared" si="200"/>
        <v>0</v>
      </c>
      <c r="AU134" s="66">
        <f t="shared" si="201"/>
        <v>0</v>
      </c>
      <c r="AV134" s="66">
        <f t="shared" si="202"/>
        <v>0.66666666666666663</v>
      </c>
      <c r="AW134" s="66">
        <f t="shared" si="203"/>
        <v>0.66666666666666663</v>
      </c>
      <c r="AX134" s="66">
        <f t="shared" si="207"/>
        <v>1.3333333333333335</v>
      </c>
      <c r="AY134" s="67">
        <f t="shared" si="208"/>
        <v>0.66666666666666663</v>
      </c>
    </row>
    <row r="135" spans="1:56" x14ac:dyDescent="0.2">
      <c r="A135" s="52" t="s">
        <v>187</v>
      </c>
      <c r="B135" s="49">
        <v>1</v>
      </c>
      <c r="D135" s="49">
        <v>1</v>
      </c>
      <c r="F135" s="49">
        <v>1</v>
      </c>
      <c r="M135" s="49">
        <v>1</v>
      </c>
      <c r="O135" s="49">
        <v>1</v>
      </c>
      <c r="U135" s="49">
        <v>1</v>
      </c>
      <c r="Y135" s="49">
        <f t="shared" si="204"/>
        <v>2</v>
      </c>
      <c r="Z135" s="49">
        <f t="shared" si="187"/>
        <v>3</v>
      </c>
      <c r="AA135" s="49">
        <f t="shared" si="188"/>
        <v>3</v>
      </c>
      <c r="AB135" s="49">
        <f t="shared" si="189"/>
        <v>3</v>
      </c>
      <c r="AC135" s="49">
        <f t="shared" si="190"/>
        <v>4</v>
      </c>
      <c r="AD135" s="49">
        <f t="shared" si="191"/>
        <v>2</v>
      </c>
      <c r="AE135" s="49">
        <f t="shared" si="192"/>
        <v>2</v>
      </c>
      <c r="AF135" s="49">
        <f t="shared" si="193"/>
        <v>1</v>
      </c>
      <c r="AG135" s="49">
        <f t="shared" si="205"/>
        <v>0</v>
      </c>
      <c r="AH135" s="65"/>
      <c r="AI135" s="66">
        <f t="shared" si="194"/>
        <v>0.66666666666666663</v>
      </c>
      <c r="AJ135" s="66"/>
      <c r="AK135" s="66">
        <f t="shared" si="195"/>
        <v>0.66666666666666663</v>
      </c>
      <c r="AL135" s="66">
        <f t="shared" si="196"/>
        <v>1.3333333333333333</v>
      </c>
      <c r="AM135" s="66">
        <f t="shared" si="206"/>
        <v>2</v>
      </c>
      <c r="AN135" s="65">
        <f t="shared" si="197"/>
        <v>0</v>
      </c>
      <c r="AO135" s="65">
        <f t="shared" si="198"/>
        <v>0</v>
      </c>
      <c r="AP135" s="65">
        <f t="shared" si="199"/>
        <v>1</v>
      </c>
      <c r="AQ135" s="65"/>
      <c r="AR135" s="65"/>
      <c r="AS135" s="65"/>
      <c r="AT135" s="66">
        <f t="shared" si="200"/>
        <v>0</v>
      </c>
      <c r="AU135" s="66">
        <f t="shared" si="201"/>
        <v>0.33333333333333331</v>
      </c>
      <c r="AV135" s="66">
        <f t="shared" si="202"/>
        <v>1</v>
      </c>
      <c r="AW135" s="66">
        <f t="shared" si="203"/>
        <v>0.66666666666666663</v>
      </c>
      <c r="AX135" s="66">
        <f t="shared" si="207"/>
        <v>0.66666666666666663</v>
      </c>
      <c r="AY135" s="67">
        <f t="shared" si="208"/>
        <v>1</v>
      </c>
    </row>
    <row r="136" spans="1:56" x14ac:dyDescent="0.2">
      <c r="A136" s="52" t="s">
        <v>192</v>
      </c>
      <c r="C136" s="49">
        <v>2</v>
      </c>
      <c r="M136" s="49">
        <v>1</v>
      </c>
      <c r="O136" s="49">
        <v>1</v>
      </c>
      <c r="Q136" s="49">
        <v>1</v>
      </c>
      <c r="Y136" s="49">
        <f t="shared" si="204"/>
        <v>2</v>
      </c>
      <c r="Z136" s="49">
        <f t="shared" si="187"/>
        <v>3</v>
      </c>
      <c r="AA136" s="49">
        <f t="shared" si="188"/>
        <v>3</v>
      </c>
      <c r="AB136" s="49">
        <f t="shared" si="189"/>
        <v>3</v>
      </c>
      <c r="AC136" s="49">
        <f t="shared" si="190"/>
        <v>4</v>
      </c>
      <c r="AD136" s="49">
        <f t="shared" si="191"/>
        <v>2</v>
      </c>
      <c r="AE136" s="49">
        <f t="shared" si="192"/>
        <v>2</v>
      </c>
      <c r="AF136" s="49">
        <f t="shared" si="193"/>
        <v>1</v>
      </c>
      <c r="AG136" s="49">
        <f t="shared" si="205"/>
        <v>0</v>
      </c>
      <c r="AH136" s="65"/>
      <c r="AI136" s="66">
        <f t="shared" si="194"/>
        <v>0.66666666666666663</v>
      </c>
      <c r="AJ136" s="66"/>
      <c r="AK136" s="66">
        <f t="shared" si="195"/>
        <v>0.66666666666666663</v>
      </c>
      <c r="AL136" s="66">
        <f t="shared" si="196"/>
        <v>1.3333333333333333</v>
      </c>
      <c r="AM136" s="66">
        <f t="shared" si="206"/>
        <v>2</v>
      </c>
      <c r="AN136" s="65">
        <f t="shared" si="197"/>
        <v>0</v>
      </c>
      <c r="AO136" s="65">
        <f t="shared" si="198"/>
        <v>0</v>
      </c>
      <c r="AP136" s="65">
        <f t="shared" si="199"/>
        <v>1</v>
      </c>
      <c r="AQ136" s="65"/>
      <c r="AR136" s="65"/>
      <c r="AS136" s="65"/>
      <c r="AT136" s="66">
        <f t="shared" si="200"/>
        <v>0.33333333333333331</v>
      </c>
      <c r="AU136" s="66">
        <f t="shared" si="201"/>
        <v>0.33333333333333331</v>
      </c>
      <c r="AV136" s="66">
        <f t="shared" si="202"/>
        <v>0.66666666666666663</v>
      </c>
      <c r="AW136" s="66">
        <f t="shared" si="203"/>
        <v>0.66666666666666663</v>
      </c>
      <c r="AX136" s="66">
        <f t="shared" si="207"/>
        <v>0.66666666666666663</v>
      </c>
      <c r="AY136" s="67">
        <f t="shared" si="208"/>
        <v>0.66666666666666663</v>
      </c>
    </row>
    <row r="137" spans="1:56" x14ac:dyDescent="0.2">
      <c r="A137" s="52" t="s">
        <v>191</v>
      </c>
      <c r="J137" s="49">
        <v>1</v>
      </c>
      <c r="Q137" s="49">
        <v>1</v>
      </c>
      <c r="S137" s="49">
        <v>1</v>
      </c>
      <c r="X137" s="49">
        <v>1</v>
      </c>
      <c r="Y137" s="49">
        <f t="shared" si="204"/>
        <v>0</v>
      </c>
      <c r="Z137" s="49">
        <f t="shared" si="187"/>
        <v>2</v>
      </c>
      <c r="AA137" s="49">
        <f t="shared" si="188"/>
        <v>3</v>
      </c>
      <c r="AB137" s="49">
        <f t="shared" si="189"/>
        <v>2</v>
      </c>
      <c r="AC137" s="49">
        <f t="shared" si="190"/>
        <v>0</v>
      </c>
      <c r="AD137" s="49">
        <f t="shared" si="191"/>
        <v>1</v>
      </c>
      <c r="AE137" s="49">
        <f t="shared" si="192"/>
        <v>1</v>
      </c>
      <c r="AF137" s="49">
        <f t="shared" si="193"/>
        <v>1</v>
      </c>
      <c r="AG137" s="49">
        <f t="shared" si="205"/>
        <v>0</v>
      </c>
      <c r="AH137" s="65"/>
      <c r="AI137" s="66">
        <f t="shared" si="194"/>
        <v>0</v>
      </c>
      <c r="AJ137" s="66"/>
      <c r="AK137" s="66">
        <f t="shared" si="195"/>
        <v>0.33333333333333331</v>
      </c>
      <c r="AL137" s="66">
        <f t="shared" si="196"/>
        <v>0</v>
      </c>
      <c r="AM137" s="66">
        <f t="shared" si="206"/>
        <v>0.33333333333333331</v>
      </c>
      <c r="AN137" s="65">
        <f t="shared" si="197"/>
        <v>0</v>
      </c>
      <c r="AO137" s="65">
        <f t="shared" si="198"/>
        <v>0.33333333333333331</v>
      </c>
      <c r="AP137" s="65">
        <f t="shared" si="199"/>
        <v>0.66666666666666663</v>
      </c>
      <c r="AQ137" s="65"/>
      <c r="AR137" s="65"/>
      <c r="AS137" s="65"/>
      <c r="AT137" s="66">
        <f t="shared" si="200"/>
        <v>0.5</v>
      </c>
      <c r="AU137" s="66">
        <f t="shared" si="201"/>
        <v>0.5</v>
      </c>
      <c r="AV137" s="66">
        <f t="shared" si="202"/>
        <v>0</v>
      </c>
      <c r="AW137" s="66">
        <f t="shared" si="203"/>
        <v>0</v>
      </c>
      <c r="AX137" s="66">
        <f t="shared" si="207"/>
        <v>0</v>
      </c>
      <c r="AY137" s="67">
        <f t="shared" si="208"/>
        <v>0.33333333333333331</v>
      </c>
    </row>
    <row r="138" spans="1:56" x14ac:dyDescent="0.2">
      <c r="A138" s="52" t="s">
        <v>195</v>
      </c>
      <c r="B138" s="49">
        <v>2</v>
      </c>
      <c r="J138" s="49">
        <v>1</v>
      </c>
      <c r="O138" s="49">
        <v>1</v>
      </c>
      <c r="P138" s="49">
        <v>1</v>
      </c>
      <c r="Y138" s="49">
        <f t="shared" si="204"/>
        <v>2</v>
      </c>
      <c r="Z138" s="49">
        <f t="shared" si="187"/>
        <v>2</v>
      </c>
      <c r="AA138" s="49">
        <f t="shared" si="188"/>
        <v>3</v>
      </c>
      <c r="AB138" s="49">
        <f t="shared" si="189"/>
        <v>2</v>
      </c>
      <c r="AC138" s="49">
        <f t="shared" si="190"/>
        <v>2</v>
      </c>
      <c r="AD138" s="49">
        <f t="shared" si="191"/>
        <v>3</v>
      </c>
      <c r="AE138" s="49">
        <f t="shared" si="192"/>
        <v>0</v>
      </c>
      <c r="AF138" s="49">
        <f t="shared" si="193"/>
        <v>1</v>
      </c>
      <c r="AG138" s="49">
        <f t="shared" si="205"/>
        <v>1</v>
      </c>
      <c r="AH138" s="65"/>
      <c r="AI138" s="66">
        <f t="shared" si="194"/>
        <v>1</v>
      </c>
      <c r="AJ138" s="66"/>
      <c r="AK138" s="66">
        <f t="shared" si="195"/>
        <v>1</v>
      </c>
      <c r="AL138" s="66">
        <f t="shared" si="196"/>
        <v>1</v>
      </c>
      <c r="AM138" s="66">
        <f t="shared" si="206"/>
        <v>2</v>
      </c>
      <c r="AN138" s="65">
        <f t="shared" si="197"/>
        <v>0</v>
      </c>
      <c r="AO138" s="65">
        <f t="shared" si="198"/>
        <v>0.33333333333333331</v>
      </c>
      <c r="AP138" s="65">
        <f t="shared" si="199"/>
        <v>0.66666666666666663</v>
      </c>
      <c r="AQ138" s="65"/>
      <c r="AR138" s="65"/>
      <c r="AS138" s="65"/>
      <c r="AT138" s="66">
        <f t="shared" si="200"/>
        <v>0</v>
      </c>
      <c r="AU138" s="66">
        <f t="shared" si="201"/>
        <v>0</v>
      </c>
      <c r="AV138" s="66">
        <f t="shared" si="202"/>
        <v>1</v>
      </c>
      <c r="AW138" s="66">
        <f t="shared" si="203"/>
        <v>1</v>
      </c>
      <c r="AX138" s="66">
        <f t="shared" si="207"/>
        <v>0</v>
      </c>
      <c r="AY138" s="67">
        <f t="shared" si="208"/>
        <v>1</v>
      </c>
    </row>
    <row r="139" spans="1:56" x14ac:dyDescent="0.2">
      <c r="A139" s="52" t="s">
        <v>319</v>
      </c>
      <c r="B139" s="49">
        <v>1</v>
      </c>
      <c r="J139" s="49">
        <v>2</v>
      </c>
      <c r="O139" s="49">
        <v>1</v>
      </c>
      <c r="Y139" s="49">
        <f t="shared" si="204"/>
        <v>1</v>
      </c>
      <c r="Z139" s="49">
        <f t="shared" si="187"/>
        <v>1</v>
      </c>
      <c r="AA139" s="49">
        <f t="shared" si="188"/>
        <v>3</v>
      </c>
      <c r="AB139" s="49">
        <f t="shared" si="189"/>
        <v>1</v>
      </c>
      <c r="AC139" s="49">
        <f t="shared" si="190"/>
        <v>1</v>
      </c>
      <c r="AD139" s="49">
        <f t="shared" si="191"/>
        <v>3</v>
      </c>
      <c r="AE139" s="49">
        <f t="shared" si="192"/>
        <v>0</v>
      </c>
      <c r="AF139" s="49">
        <f t="shared" si="193"/>
        <v>1</v>
      </c>
      <c r="AG139" s="49">
        <f t="shared" si="205"/>
        <v>0</v>
      </c>
      <c r="AH139" s="65"/>
      <c r="AI139" s="66">
        <f t="shared" si="194"/>
        <v>1</v>
      </c>
      <c r="AJ139" s="66"/>
      <c r="AK139" s="66">
        <f t="shared" si="195"/>
        <v>1</v>
      </c>
      <c r="AL139" s="66">
        <f t="shared" si="196"/>
        <v>1</v>
      </c>
      <c r="AM139" s="66">
        <f t="shared" si="206"/>
        <v>2</v>
      </c>
      <c r="AN139" s="65">
        <f t="shared" si="197"/>
        <v>0</v>
      </c>
      <c r="AO139" s="65">
        <f t="shared" si="198"/>
        <v>0.66666666666666663</v>
      </c>
      <c r="AP139" s="65">
        <f t="shared" si="199"/>
        <v>0.33333333333333331</v>
      </c>
      <c r="AQ139" s="65"/>
      <c r="AR139" s="65"/>
      <c r="AS139" s="65"/>
      <c r="AT139" s="66">
        <f t="shared" si="200"/>
        <v>0</v>
      </c>
      <c r="AU139" s="66">
        <f t="shared" si="201"/>
        <v>0</v>
      </c>
      <c r="AV139" s="66">
        <f t="shared" si="202"/>
        <v>1</v>
      </c>
      <c r="AW139" s="66">
        <f t="shared" si="203"/>
        <v>1</v>
      </c>
      <c r="AX139" s="66">
        <f t="shared" si="207"/>
        <v>0</v>
      </c>
      <c r="AY139" s="67">
        <f t="shared" si="208"/>
        <v>1</v>
      </c>
    </row>
    <row r="140" spans="1:56" x14ac:dyDescent="0.2">
      <c r="A140" s="52" t="s">
        <v>243</v>
      </c>
      <c r="J140" s="49">
        <v>1</v>
      </c>
      <c r="L140" s="49">
        <v>1</v>
      </c>
      <c r="Q140" s="49">
        <v>1</v>
      </c>
      <c r="Y140" s="49">
        <f t="shared" si="204"/>
        <v>0</v>
      </c>
      <c r="Z140" s="49">
        <f t="shared" si="187"/>
        <v>2</v>
      </c>
      <c r="AA140" s="49">
        <f t="shared" si="188"/>
        <v>3</v>
      </c>
      <c r="AB140" s="49">
        <f t="shared" si="189"/>
        <v>1</v>
      </c>
      <c r="AC140" s="49">
        <f t="shared" si="190"/>
        <v>0</v>
      </c>
      <c r="AD140" s="49">
        <f t="shared" si="191"/>
        <v>1</v>
      </c>
      <c r="AE140" s="49">
        <f t="shared" si="192"/>
        <v>1</v>
      </c>
      <c r="AF140" s="49">
        <f t="shared" si="193"/>
        <v>0</v>
      </c>
      <c r="AG140" s="49">
        <f t="shared" si="205"/>
        <v>0</v>
      </c>
      <c r="AH140" s="65"/>
      <c r="AI140" s="66">
        <f t="shared" si="194"/>
        <v>0</v>
      </c>
      <c r="AJ140" s="66"/>
      <c r="AK140" s="66">
        <f t="shared" si="195"/>
        <v>0.33333333333333331</v>
      </c>
      <c r="AL140" s="66">
        <f t="shared" si="196"/>
        <v>0</v>
      </c>
      <c r="AM140" s="66">
        <f t="shared" si="206"/>
        <v>0.33333333333333331</v>
      </c>
      <c r="AN140" s="65">
        <f t="shared" si="197"/>
        <v>0.33333333333333331</v>
      </c>
      <c r="AO140" s="65">
        <f t="shared" si="198"/>
        <v>0.33333333333333331</v>
      </c>
      <c r="AP140" s="65">
        <f t="shared" si="199"/>
        <v>0.33333333333333331</v>
      </c>
      <c r="AQ140" s="65"/>
      <c r="AR140" s="65"/>
      <c r="AS140" s="65"/>
      <c r="AT140" s="66">
        <f t="shared" si="200"/>
        <v>1</v>
      </c>
      <c r="AU140" s="66">
        <f t="shared" si="201"/>
        <v>1</v>
      </c>
      <c r="AV140" s="66">
        <f t="shared" si="202"/>
        <v>0</v>
      </c>
      <c r="AW140" s="66">
        <f t="shared" si="203"/>
        <v>0</v>
      </c>
      <c r="AX140" s="66">
        <f t="shared" si="207"/>
        <v>0</v>
      </c>
      <c r="AY140" s="67">
        <f t="shared" si="208"/>
        <v>0.33333333333333331</v>
      </c>
    </row>
    <row r="141" spans="1:56" x14ac:dyDescent="0.2">
      <c r="A141" s="52" t="s">
        <v>320</v>
      </c>
      <c r="J141" s="49">
        <v>1</v>
      </c>
      <c r="L141" s="49">
        <v>1</v>
      </c>
      <c r="Y141" s="49">
        <f t="shared" si="204"/>
        <v>0</v>
      </c>
      <c r="Z141" s="49">
        <f t="shared" si="187"/>
        <v>1</v>
      </c>
      <c r="AA141" s="49">
        <f t="shared" si="188"/>
        <v>2</v>
      </c>
      <c r="AB141" s="49">
        <f t="shared" si="189"/>
        <v>0</v>
      </c>
      <c r="AC141" s="49">
        <f t="shared" si="190"/>
        <v>0</v>
      </c>
      <c r="AD141" s="49">
        <f t="shared" si="191"/>
        <v>1</v>
      </c>
      <c r="AE141" s="49">
        <f t="shared" si="192"/>
        <v>0</v>
      </c>
      <c r="AF141" s="49">
        <f t="shared" si="193"/>
        <v>0</v>
      </c>
      <c r="AG141" s="49">
        <f t="shared" si="205"/>
        <v>0</v>
      </c>
      <c r="AH141" s="65"/>
      <c r="AI141" s="66">
        <f t="shared" si="194"/>
        <v>0</v>
      </c>
      <c r="AJ141" s="66"/>
      <c r="AK141" s="66">
        <f t="shared" si="195"/>
        <v>0.5</v>
      </c>
      <c r="AL141" s="66">
        <f t="shared" si="196"/>
        <v>0</v>
      </c>
      <c r="AM141" s="66">
        <f>IFERROR(AK141+AL141,"NA")</f>
        <v>0.5</v>
      </c>
      <c r="AN141" s="65">
        <f t="shared" si="197"/>
        <v>0.5</v>
      </c>
      <c r="AO141" s="65">
        <f t="shared" si="198"/>
        <v>0.5</v>
      </c>
      <c r="AP141" s="65">
        <f t="shared" si="199"/>
        <v>0</v>
      </c>
      <c r="AQ141" s="65"/>
      <c r="AR141" s="65"/>
      <c r="AS141" s="65"/>
      <c r="AT141" s="66" t="str">
        <f t="shared" si="200"/>
        <v>NA</v>
      </c>
      <c r="AU141" s="66" t="str">
        <f t="shared" si="201"/>
        <v>NA</v>
      </c>
      <c r="AV141" s="66" t="str">
        <f t="shared" si="202"/>
        <v>NA</v>
      </c>
      <c r="AW141" s="66" t="str">
        <f t="shared" si="203"/>
        <v>NA</v>
      </c>
      <c r="AX141" s="66">
        <f>IFERROR(AL141-AI141,"NA")</f>
        <v>0</v>
      </c>
      <c r="AY141" s="67">
        <f t="shared" si="208"/>
        <v>0.5</v>
      </c>
    </row>
    <row r="142" spans="1:56" x14ac:dyDescent="0.2">
      <c r="A142" s="52"/>
      <c r="Y142" s="49">
        <f t="shared" si="204"/>
        <v>0</v>
      </c>
      <c r="Z142" s="49">
        <f t="shared" si="187"/>
        <v>0</v>
      </c>
      <c r="AA142" s="49">
        <f t="shared" si="188"/>
        <v>0</v>
      </c>
      <c r="AB142" s="49">
        <f t="shared" si="189"/>
        <v>0</v>
      </c>
      <c r="AC142" s="49">
        <f t="shared" si="190"/>
        <v>0</v>
      </c>
      <c r="AD142" s="49">
        <f t="shared" si="191"/>
        <v>0</v>
      </c>
      <c r="AE142" s="49">
        <f t="shared" si="192"/>
        <v>0</v>
      </c>
      <c r="AF142" s="49">
        <f t="shared" si="193"/>
        <v>0</v>
      </c>
      <c r="AG142" s="49">
        <f t="shared" si="205"/>
        <v>0</v>
      </c>
      <c r="AH142" s="65"/>
      <c r="AI142" s="66" t="str">
        <f t="shared" si="194"/>
        <v>NA</v>
      </c>
      <c r="AJ142" s="66"/>
      <c r="AK142" s="66" t="str">
        <f t="shared" si="195"/>
        <v>NA</v>
      </c>
      <c r="AL142" s="66" t="str">
        <f t="shared" si="196"/>
        <v>NA</v>
      </c>
      <c r="AM142" s="66" t="str">
        <f>IFERROR(AK142+AL142,"NA")</f>
        <v>NA</v>
      </c>
      <c r="AN142" s="65" t="str">
        <f t="shared" si="197"/>
        <v>NA</v>
      </c>
      <c r="AO142" s="65" t="str">
        <f t="shared" si="198"/>
        <v>NA</v>
      </c>
      <c r="AP142" s="65" t="str">
        <f t="shared" si="199"/>
        <v>NA</v>
      </c>
      <c r="AQ142" s="65"/>
      <c r="AR142" s="65"/>
      <c r="AS142" s="65"/>
      <c r="AT142" s="66" t="str">
        <f t="shared" si="200"/>
        <v>NA</v>
      </c>
      <c r="AU142" s="66" t="str">
        <f t="shared" si="201"/>
        <v>NA</v>
      </c>
      <c r="AV142" s="66" t="str">
        <f t="shared" si="202"/>
        <v>NA</v>
      </c>
      <c r="AW142" s="66" t="str">
        <f t="shared" si="203"/>
        <v>NA</v>
      </c>
      <c r="AX142" s="66" t="str">
        <f>IFERROR(AL142-AI142,"NA")</f>
        <v>NA</v>
      </c>
      <c r="AY142" s="67" t="str">
        <f t="shared" si="208"/>
        <v>NA</v>
      </c>
    </row>
    <row r="143" spans="1:56" x14ac:dyDescent="0.2">
      <c r="A143" s="52"/>
      <c r="Y143" s="49">
        <f t="shared" si="204"/>
        <v>0</v>
      </c>
      <c r="Z143" s="49">
        <f t="shared" si="187"/>
        <v>0</v>
      </c>
      <c r="AA143" s="49">
        <f t="shared" si="188"/>
        <v>0</v>
      </c>
      <c r="AB143" s="49">
        <f t="shared" si="189"/>
        <v>0</v>
      </c>
      <c r="AC143" s="49">
        <f t="shared" si="190"/>
        <v>0</v>
      </c>
      <c r="AD143" s="49">
        <f t="shared" si="191"/>
        <v>0</v>
      </c>
      <c r="AE143" s="49">
        <f t="shared" si="192"/>
        <v>0</v>
      </c>
      <c r="AF143" s="49">
        <f t="shared" si="193"/>
        <v>0</v>
      </c>
      <c r="AG143" s="49">
        <f t="shared" si="205"/>
        <v>0</v>
      </c>
      <c r="AH143" s="65"/>
      <c r="AI143" s="66" t="str">
        <f t="shared" si="194"/>
        <v>NA</v>
      </c>
      <c r="AJ143" s="66"/>
      <c r="AK143" s="66" t="str">
        <f t="shared" si="195"/>
        <v>NA</v>
      </c>
      <c r="AL143" s="66" t="str">
        <f t="shared" si="196"/>
        <v>NA</v>
      </c>
      <c r="AM143" s="66" t="str">
        <f t="shared" ref="AM143:AM144" si="209">IFERROR(AK143+AL143,"NA")</f>
        <v>NA</v>
      </c>
      <c r="AN143" s="65" t="str">
        <f t="shared" si="197"/>
        <v>NA</v>
      </c>
      <c r="AO143" s="65" t="str">
        <f t="shared" si="198"/>
        <v>NA</v>
      </c>
      <c r="AP143" s="65" t="str">
        <f t="shared" si="199"/>
        <v>NA</v>
      </c>
      <c r="AQ143" s="65"/>
      <c r="AR143" s="65"/>
      <c r="AS143" s="65"/>
      <c r="AT143" s="66" t="str">
        <f t="shared" si="200"/>
        <v>NA</v>
      </c>
      <c r="AU143" s="66" t="str">
        <f t="shared" si="201"/>
        <v>NA</v>
      </c>
      <c r="AV143" s="66" t="str">
        <f t="shared" si="202"/>
        <v>NA</v>
      </c>
      <c r="AW143" s="66" t="str">
        <f t="shared" si="203"/>
        <v>NA</v>
      </c>
      <c r="AX143" s="66" t="str">
        <f t="shared" ref="AX143:AX144" si="210">IFERROR(AL143-AI143,"NA")</f>
        <v>NA</v>
      </c>
      <c r="AY143" s="67" t="str">
        <f t="shared" si="208"/>
        <v>NA</v>
      </c>
    </row>
    <row r="144" spans="1:56" s="47" customFormat="1" x14ac:dyDescent="0.2">
      <c r="A144" s="54" t="s">
        <v>32</v>
      </c>
      <c r="B144" s="58">
        <f>SUM(B132:B143)</f>
        <v>5</v>
      </c>
      <c r="C144" s="58">
        <f t="shared" ref="C144:AG144" si="211">SUM(C132:C143)</f>
        <v>2</v>
      </c>
      <c r="D144" s="58">
        <f t="shared" si="211"/>
        <v>4</v>
      </c>
      <c r="E144" s="58">
        <f t="shared" si="211"/>
        <v>0</v>
      </c>
      <c r="F144" s="58">
        <f t="shared" si="211"/>
        <v>1</v>
      </c>
      <c r="G144" s="58">
        <f t="shared" si="211"/>
        <v>0</v>
      </c>
      <c r="H144" s="58">
        <f t="shared" si="211"/>
        <v>0</v>
      </c>
      <c r="I144" s="58">
        <f t="shared" si="211"/>
        <v>0</v>
      </c>
      <c r="J144" s="58">
        <f t="shared" si="211"/>
        <v>6</v>
      </c>
      <c r="K144" s="58">
        <f t="shared" si="211"/>
        <v>0</v>
      </c>
      <c r="L144" s="58">
        <f t="shared" si="211"/>
        <v>2</v>
      </c>
      <c r="M144" s="58">
        <f t="shared" si="211"/>
        <v>2</v>
      </c>
      <c r="N144" s="58">
        <f t="shared" si="211"/>
        <v>0</v>
      </c>
      <c r="O144" s="58">
        <f t="shared" si="211"/>
        <v>7</v>
      </c>
      <c r="P144" s="58">
        <f t="shared" si="211"/>
        <v>2</v>
      </c>
      <c r="Q144" s="58">
        <f t="shared" si="211"/>
        <v>3</v>
      </c>
      <c r="R144" s="58">
        <f t="shared" si="211"/>
        <v>0</v>
      </c>
      <c r="S144" s="58">
        <f t="shared" si="211"/>
        <v>3</v>
      </c>
      <c r="T144" s="58">
        <f t="shared" si="211"/>
        <v>0</v>
      </c>
      <c r="U144" s="58">
        <f t="shared" si="211"/>
        <v>1</v>
      </c>
      <c r="V144" s="58">
        <f t="shared" si="211"/>
        <v>0</v>
      </c>
      <c r="W144" s="58">
        <f t="shared" si="211"/>
        <v>0</v>
      </c>
      <c r="X144" s="58">
        <f t="shared" si="211"/>
        <v>1</v>
      </c>
      <c r="Y144" s="58">
        <f t="shared" si="211"/>
        <v>11</v>
      </c>
      <c r="Z144" s="58">
        <f t="shared" si="211"/>
        <v>20</v>
      </c>
      <c r="AA144" s="58">
        <f t="shared" si="211"/>
        <v>26</v>
      </c>
      <c r="AB144" s="58">
        <f t="shared" si="211"/>
        <v>18</v>
      </c>
      <c r="AC144" s="58">
        <f t="shared" si="211"/>
        <v>21</v>
      </c>
      <c r="AD144" s="58">
        <f t="shared" si="211"/>
        <v>17</v>
      </c>
      <c r="AE144" s="58">
        <f t="shared" si="211"/>
        <v>6</v>
      </c>
      <c r="AF144" s="58">
        <f t="shared" si="211"/>
        <v>10</v>
      </c>
      <c r="AG144" s="58">
        <f t="shared" si="211"/>
        <v>2</v>
      </c>
      <c r="AH144" s="68"/>
      <c r="AI144" s="69">
        <f t="shared" si="194"/>
        <v>0.55000000000000004</v>
      </c>
      <c r="AJ144" s="69"/>
      <c r="AK144" s="69">
        <f t="shared" si="195"/>
        <v>0.65384615384615385</v>
      </c>
      <c r="AL144" s="69">
        <f t="shared" si="196"/>
        <v>1.05</v>
      </c>
      <c r="AM144" s="69">
        <f t="shared" si="209"/>
        <v>1.703846153846154</v>
      </c>
      <c r="AN144" s="68">
        <f t="shared" si="197"/>
        <v>7.6923076923076927E-2</v>
      </c>
      <c r="AO144" s="68">
        <f t="shared" si="198"/>
        <v>0.23076923076923078</v>
      </c>
      <c r="AP144" s="68">
        <f t="shared" si="199"/>
        <v>0.69230769230769229</v>
      </c>
      <c r="AQ144" s="68"/>
      <c r="AR144" s="68"/>
      <c r="AS144" s="68"/>
      <c r="AT144" s="69">
        <f t="shared" si="200"/>
        <v>0.16666666666666666</v>
      </c>
      <c r="AU144" s="69">
        <f t="shared" si="201"/>
        <v>0.22222222222222221</v>
      </c>
      <c r="AV144" s="69">
        <f t="shared" si="202"/>
        <v>0.66666666666666663</v>
      </c>
      <c r="AW144" s="69">
        <f t="shared" si="203"/>
        <v>0.61111111111111116</v>
      </c>
      <c r="AX144" s="69">
        <f t="shared" si="210"/>
        <v>0.5</v>
      </c>
      <c r="AY144" s="72">
        <f>(AD144+F144+G144)/AA144</f>
        <v>0.69230769230769229</v>
      </c>
      <c r="BB144" s="51"/>
      <c r="BC144" s="51"/>
      <c r="BD144" s="51"/>
    </row>
    <row r="146" spans="1:56" x14ac:dyDescent="0.2">
      <c r="A146" s="47" t="s">
        <v>424</v>
      </c>
    </row>
    <row r="147" spans="1:56" x14ac:dyDescent="0.2">
      <c r="A147" s="56"/>
      <c r="B147" s="59" t="s">
        <v>5</v>
      </c>
      <c r="C147" s="59" t="s">
        <v>6</v>
      </c>
      <c r="D147" s="59" t="s">
        <v>7</v>
      </c>
      <c r="E147" s="59" t="s">
        <v>8</v>
      </c>
      <c r="F147" s="59" t="s">
        <v>18</v>
      </c>
      <c r="G147" s="59" t="s">
        <v>19</v>
      </c>
      <c r="H147" s="59" t="s">
        <v>9</v>
      </c>
      <c r="I147" s="59" t="s">
        <v>169</v>
      </c>
      <c r="J147" s="59" t="s">
        <v>10</v>
      </c>
      <c r="K147" s="59" t="s">
        <v>11</v>
      </c>
      <c r="L147" s="59" t="s">
        <v>12</v>
      </c>
      <c r="M147" s="59" t="s">
        <v>20</v>
      </c>
      <c r="N147" s="59" t="s">
        <v>197</v>
      </c>
      <c r="O147" s="59" t="s">
        <v>21</v>
      </c>
      <c r="P147" s="59" t="s">
        <v>74</v>
      </c>
      <c r="Q147" s="59" t="s">
        <v>22</v>
      </c>
      <c r="R147" s="59" t="s">
        <v>23</v>
      </c>
      <c r="S147" s="59" t="s">
        <v>168</v>
      </c>
      <c r="T147" s="59" t="s">
        <v>75</v>
      </c>
      <c r="U147" s="59" t="s">
        <v>27</v>
      </c>
      <c r="V147" s="59" t="s">
        <v>172</v>
      </c>
      <c r="W147" s="59" t="s">
        <v>28</v>
      </c>
      <c r="X147" s="59" t="s">
        <v>170</v>
      </c>
      <c r="Y147" s="59" t="s">
        <v>29</v>
      </c>
      <c r="Z147" s="59" t="s">
        <v>4</v>
      </c>
      <c r="AA147" s="59" t="s">
        <v>13</v>
      </c>
      <c r="AB147" s="59" t="s">
        <v>26</v>
      </c>
      <c r="AC147" s="59" t="s">
        <v>30</v>
      </c>
      <c r="AD147" s="59" t="s">
        <v>31</v>
      </c>
      <c r="AE147" s="59" t="s">
        <v>24</v>
      </c>
      <c r="AF147" s="59" t="s">
        <v>25</v>
      </c>
      <c r="AG147" s="59" t="s">
        <v>76</v>
      </c>
      <c r="AH147" s="73"/>
      <c r="AI147" s="71" t="s">
        <v>14</v>
      </c>
      <c r="AJ147" s="71"/>
      <c r="AK147" s="71" t="s">
        <v>15</v>
      </c>
      <c r="AL147" s="71" t="s">
        <v>16</v>
      </c>
      <c r="AM147" s="71" t="s">
        <v>17</v>
      </c>
      <c r="AN147" s="71" t="s">
        <v>44</v>
      </c>
      <c r="AO147" s="71" t="s">
        <v>43</v>
      </c>
      <c r="AP147" s="71" t="s">
        <v>40</v>
      </c>
      <c r="AQ147" s="73"/>
      <c r="AR147" s="73"/>
      <c r="AS147" s="73"/>
      <c r="AT147" s="71" t="s">
        <v>47</v>
      </c>
      <c r="AU147" s="71" t="s">
        <v>48</v>
      </c>
      <c r="AV147" s="71" t="s">
        <v>51</v>
      </c>
      <c r="AW147" s="71" t="s">
        <v>49</v>
      </c>
      <c r="AX147" s="63" t="s">
        <v>50</v>
      </c>
      <c r="AY147" s="64" t="s">
        <v>60</v>
      </c>
    </row>
    <row r="148" spans="1:56" x14ac:dyDescent="0.2">
      <c r="A148" s="52" t="s">
        <v>318</v>
      </c>
      <c r="B148" s="49">
        <v>1</v>
      </c>
      <c r="C148" s="49">
        <v>1</v>
      </c>
      <c r="D148" s="49">
        <v>1</v>
      </c>
      <c r="M148" s="49">
        <v>1</v>
      </c>
      <c r="O148" s="49">
        <v>1</v>
      </c>
      <c r="P148" s="49">
        <v>1</v>
      </c>
      <c r="Y148" s="49">
        <f>B148+C148+D148+E148</f>
        <v>3</v>
      </c>
      <c r="Z148" s="49">
        <f t="shared" ref="Z148:Z159" si="212">B148+C148+D148+E148+F148+L148+Q148+R148+T148+S148</f>
        <v>3</v>
      </c>
      <c r="AA148" s="49">
        <f t="shared" ref="AA148:AA159" si="213">B148+C148+D148+E148+F148+G148+H148+J148+K148+L148+Q148+R148+T148+S148+I148</f>
        <v>3</v>
      </c>
      <c r="AB148" s="49">
        <f t="shared" ref="AB148:AB159" si="214">Y148+H148+F148+Q148+R148+T148+S148+I148</f>
        <v>3</v>
      </c>
      <c r="AC148" s="49">
        <f t="shared" ref="AC148:AC159" si="215">B148+2*C148+3*D148+4*E148</f>
        <v>6</v>
      </c>
      <c r="AD148" s="49">
        <f t="shared" ref="AD148:AD159" si="216">Y148+J148+K148</f>
        <v>3</v>
      </c>
      <c r="AE148" s="49">
        <f t="shared" ref="AE148:AE159" si="217">M148+Q148+U148+V148</f>
        <v>1</v>
      </c>
      <c r="AF148" s="49">
        <f t="shared" ref="AF148:AF159" si="218">O148+R148+W148+S148+I148</f>
        <v>1</v>
      </c>
      <c r="AG148" s="49">
        <f>T148+P148</f>
        <v>1</v>
      </c>
      <c r="AH148" s="65"/>
      <c r="AI148" s="66">
        <f t="shared" ref="AI148:AI157" si="219">IF(Z148=0,"NA",Y148/Z148)</f>
        <v>1</v>
      </c>
      <c r="AJ148" s="66"/>
      <c r="AK148" s="66">
        <f t="shared" ref="AK148:AK157" si="220">IF(AA148=0,"NA",(Y148+J148+K148)/AA148)</f>
        <v>1</v>
      </c>
      <c r="AL148" s="66">
        <f t="shared" ref="AL148:AL157" si="221">IFERROR(AC148/Z148,"NA")</f>
        <v>2</v>
      </c>
      <c r="AM148" s="66">
        <f>IFERROR(AK148+AL148,"NA")</f>
        <v>3</v>
      </c>
      <c r="AN148" s="65">
        <f t="shared" ref="AN148:AN157" si="222">IFERROR(L148/AA148,"NA")</f>
        <v>0</v>
      </c>
      <c r="AO148" s="65">
        <f t="shared" ref="AO148:AO157" si="223">IFERROR((J148+K148)/AA148,"NA")</f>
        <v>0</v>
      </c>
      <c r="AP148" s="65">
        <f t="shared" ref="AP148:AP157" si="224">IFERROR(AB148/AA148,"NA")</f>
        <v>1</v>
      </c>
      <c r="AQ148" s="65"/>
      <c r="AR148" s="65"/>
      <c r="AS148" s="65"/>
      <c r="AT148" s="66">
        <f t="shared" ref="AT148:AT157" si="225">IFERROR((H148+Q148+R148)/AB148,"NA")</f>
        <v>0</v>
      </c>
      <c r="AU148" s="66">
        <f t="shared" ref="AU148:AU157" si="226">IFERROR((H148+Q148+R148+U148+W148)/AB148,"NA")</f>
        <v>0</v>
      </c>
      <c r="AV148" s="66">
        <f t="shared" ref="AV148:AV157" si="227">IFERROR((F148+Y148)/AB148,"NA")</f>
        <v>1</v>
      </c>
      <c r="AW148" s="66">
        <f t="shared" ref="AW148:AW157" si="228">IFERROR(Y148/AB148,"NA")</f>
        <v>1</v>
      </c>
      <c r="AX148" s="66">
        <f>IFERROR(AL148-AI148,"NA")</f>
        <v>1</v>
      </c>
      <c r="AY148" s="67">
        <f>IFERROR((AD148+F148+G148)/AA148, "NA")</f>
        <v>1</v>
      </c>
    </row>
    <row r="149" spans="1:56" x14ac:dyDescent="0.2">
      <c r="A149" s="95" t="s">
        <v>188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  <c r="T149" s="96"/>
      <c r="U149" s="96"/>
      <c r="V149" s="96"/>
      <c r="W149" s="96"/>
      <c r="X149" s="96"/>
      <c r="Y149" s="49">
        <f t="shared" ref="Y149:Y159" si="229">B149+C149+D149+E149</f>
        <v>0</v>
      </c>
      <c r="Z149" s="49">
        <f t="shared" si="212"/>
        <v>0</v>
      </c>
      <c r="AA149" s="49">
        <f t="shared" si="213"/>
        <v>0</v>
      </c>
      <c r="AB149" s="49">
        <f t="shared" si="214"/>
        <v>0</v>
      </c>
      <c r="AC149" s="49">
        <f t="shared" si="215"/>
        <v>0</v>
      </c>
      <c r="AD149" s="49">
        <f t="shared" si="216"/>
        <v>0</v>
      </c>
      <c r="AE149" s="49">
        <f t="shared" si="217"/>
        <v>0</v>
      </c>
      <c r="AF149" s="49">
        <f t="shared" si="218"/>
        <v>0</v>
      </c>
      <c r="AG149" s="49">
        <f t="shared" ref="AG149:AG159" si="230">T149+P149</f>
        <v>0</v>
      </c>
      <c r="AH149" s="65"/>
      <c r="AI149" s="66" t="str">
        <f t="shared" si="219"/>
        <v>NA</v>
      </c>
      <c r="AJ149" s="66"/>
      <c r="AK149" s="66" t="str">
        <f t="shared" si="220"/>
        <v>NA</v>
      </c>
      <c r="AL149" s="66" t="str">
        <f t="shared" si="221"/>
        <v>NA</v>
      </c>
      <c r="AM149" s="66" t="str">
        <f t="shared" ref="AM149:AM160" si="231">IFERROR(AK149+AL149,"NA")</f>
        <v>NA</v>
      </c>
      <c r="AN149" s="65" t="str">
        <f t="shared" si="222"/>
        <v>NA</v>
      </c>
      <c r="AO149" s="65" t="str">
        <f t="shared" si="223"/>
        <v>NA</v>
      </c>
      <c r="AP149" s="65" t="str">
        <f t="shared" si="224"/>
        <v>NA</v>
      </c>
      <c r="AQ149" s="65"/>
      <c r="AR149" s="65"/>
      <c r="AS149" s="65"/>
      <c r="AT149" s="66" t="str">
        <f t="shared" si="225"/>
        <v>NA</v>
      </c>
      <c r="AU149" s="66" t="str">
        <f t="shared" si="226"/>
        <v>NA</v>
      </c>
      <c r="AV149" s="66" t="str">
        <f t="shared" si="227"/>
        <v>NA</v>
      </c>
      <c r="AW149" s="66" t="str">
        <f t="shared" si="228"/>
        <v>NA</v>
      </c>
      <c r="AX149" s="66" t="str">
        <f t="shared" ref="AX149:AX160" si="232">IFERROR(AL149-AI149,"NA")</f>
        <v>NA</v>
      </c>
      <c r="AY149" s="67" t="str">
        <f t="shared" ref="AY149:AY159" si="233">IFERROR((AD149+F149+G149)/AA149, "NA")</f>
        <v>NA</v>
      </c>
    </row>
    <row r="150" spans="1:56" x14ac:dyDescent="0.2">
      <c r="A150" s="52" t="s">
        <v>189</v>
      </c>
      <c r="C150" s="49">
        <v>2</v>
      </c>
      <c r="F150" s="49">
        <v>1</v>
      </c>
      <c r="O150" s="49">
        <v>1</v>
      </c>
      <c r="P150" s="49">
        <v>1</v>
      </c>
      <c r="W150" s="49">
        <v>1</v>
      </c>
      <c r="Y150" s="49">
        <f t="shared" si="229"/>
        <v>2</v>
      </c>
      <c r="Z150" s="49">
        <f t="shared" si="212"/>
        <v>3</v>
      </c>
      <c r="AA150" s="49">
        <f t="shared" si="213"/>
        <v>3</v>
      </c>
      <c r="AB150" s="49">
        <f t="shared" si="214"/>
        <v>3</v>
      </c>
      <c r="AC150" s="49">
        <f t="shared" si="215"/>
        <v>4</v>
      </c>
      <c r="AD150" s="49">
        <f t="shared" si="216"/>
        <v>2</v>
      </c>
      <c r="AE150" s="49">
        <f t="shared" si="217"/>
        <v>0</v>
      </c>
      <c r="AF150" s="49">
        <f t="shared" si="218"/>
        <v>2</v>
      </c>
      <c r="AG150" s="49">
        <f t="shared" si="230"/>
        <v>1</v>
      </c>
      <c r="AH150" s="65"/>
      <c r="AI150" s="66">
        <f t="shared" si="219"/>
        <v>0.66666666666666663</v>
      </c>
      <c r="AJ150" s="66"/>
      <c r="AK150" s="66">
        <f t="shared" si="220"/>
        <v>0.66666666666666663</v>
      </c>
      <c r="AL150" s="66">
        <f t="shared" si="221"/>
        <v>1.3333333333333333</v>
      </c>
      <c r="AM150" s="66">
        <f t="shared" si="231"/>
        <v>2</v>
      </c>
      <c r="AN150" s="65">
        <f t="shared" si="222"/>
        <v>0</v>
      </c>
      <c r="AO150" s="65">
        <f t="shared" si="223"/>
        <v>0</v>
      </c>
      <c r="AP150" s="65">
        <f t="shared" si="224"/>
        <v>1</v>
      </c>
      <c r="AQ150" s="65"/>
      <c r="AR150" s="65"/>
      <c r="AS150" s="65"/>
      <c r="AT150" s="66">
        <f t="shared" si="225"/>
        <v>0</v>
      </c>
      <c r="AU150" s="66">
        <f t="shared" si="226"/>
        <v>0.33333333333333331</v>
      </c>
      <c r="AV150" s="66">
        <f t="shared" si="227"/>
        <v>1</v>
      </c>
      <c r="AW150" s="66">
        <f t="shared" si="228"/>
        <v>0.66666666666666663</v>
      </c>
      <c r="AX150" s="66">
        <f t="shared" si="232"/>
        <v>0.66666666666666663</v>
      </c>
      <c r="AY150" s="67">
        <f t="shared" si="233"/>
        <v>1</v>
      </c>
    </row>
    <row r="151" spans="1:56" x14ac:dyDescent="0.2">
      <c r="A151" s="52" t="s">
        <v>187</v>
      </c>
      <c r="J151" s="49">
        <v>1</v>
      </c>
      <c r="Q151" s="49">
        <v>1</v>
      </c>
      <c r="S151" s="49">
        <v>1</v>
      </c>
      <c r="Y151" s="49">
        <f t="shared" si="229"/>
        <v>0</v>
      </c>
      <c r="Z151" s="49">
        <f t="shared" si="212"/>
        <v>2</v>
      </c>
      <c r="AA151" s="49">
        <f t="shared" si="213"/>
        <v>3</v>
      </c>
      <c r="AB151" s="49">
        <f t="shared" si="214"/>
        <v>2</v>
      </c>
      <c r="AC151" s="49">
        <f t="shared" si="215"/>
        <v>0</v>
      </c>
      <c r="AD151" s="49">
        <f t="shared" si="216"/>
        <v>1</v>
      </c>
      <c r="AE151" s="49">
        <f t="shared" si="217"/>
        <v>1</v>
      </c>
      <c r="AF151" s="49">
        <f t="shared" si="218"/>
        <v>1</v>
      </c>
      <c r="AG151" s="49">
        <f t="shared" si="230"/>
        <v>0</v>
      </c>
      <c r="AH151" s="65"/>
      <c r="AI151" s="66">
        <f t="shared" si="219"/>
        <v>0</v>
      </c>
      <c r="AJ151" s="66"/>
      <c r="AK151" s="66">
        <f t="shared" si="220"/>
        <v>0.33333333333333331</v>
      </c>
      <c r="AL151" s="66">
        <f t="shared" si="221"/>
        <v>0</v>
      </c>
      <c r="AM151" s="66">
        <f t="shared" si="231"/>
        <v>0.33333333333333331</v>
      </c>
      <c r="AN151" s="65">
        <f t="shared" si="222"/>
        <v>0</v>
      </c>
      <c r="AO151" s="65">
        <f t="shared" si="223"/>
        <v>0.33333333333333331</v>
      </c>
      <c r="AP151" s="65">
        <f t="shared" si="224"/>
        <v>0.66666666666666663</v>
      </c>
      <c r="AQ151" s="65"/>
      <c r="AR151" s="65"/>
      <c r="AS151" s="65"/>
      <c r="AT151" s="66">
        <f t="shared" si="225"/>
        <v>0.5</v>
      </c>
      <c r="AU151" s="66">
        <f t="shared" si="226"/>
        <v>0.5</v>
      </c>
      <c r="AV151" s="66">
        <f t="shared" si="227"/>
        <v>0</v>
      </c>
      <c r="AW151" s="66">
        <f t="shared" si="228"/>
        <v>0</v>
      </c>
      <c r="AX151" s="66">
        <f t="shared" si="232"/>
        <v>0</v>
      </c>
      <c r="AY151" s="67">
        <f t="shared" si="233"/>
        <v>0.33333333333333331</v>
      </c>
    </row>
    <row r="152" spans="1:56" x14ac:dyDescent="0.2">
      <c r="A152" s="52" t="s">
        <v>192</v>
      </c>
      <c r="B152" s="49">
        <v>2</v>
      </c>
      <c r="L152" s="49">
        <v>1</v>
      </c>
      <c r="O152" s="49">
        <v>2</v>
      </c>
      <c r="Y152" s="49">
        <f t="shared" si="229"/>
        <v>2</v>
      </c>
      <c r="Z152" s="49">
        <f t="shared" si="212"/>
        <v>3</v>
      </c>
      <c r="AA152" s="49">
        <f t="shared" si="213"/>
        <v>3</v>
      </c>
      <c r="AB152" s="49">
        <f t="shared" si="214"/>
        <v>2</v>
      </c>
      <c r="AC152" s="49">
        <f t="shared" si="215"/>
        <v>2</v>
      </c>
      <c r="AD152" s="49">
        <f t="shared" si="216"/>
        <v>2</v>
      </c>
      <c r="AE152" s="49">
        <f t="shared" si="217"/>
        <v>0</v>
      </c>
      <c r="AF152" s="49">
        <f t="shared" si="218"/>
        <v>2</v>
      </c>
      <c r="AG152" s="49">
        <f t="shared" si="230"/>
        <v>0</v>
      </c>
      <c r="AH152" s="65"/>
      <c r="AI152" s="66">
        <f t="shared" si="219"/>
        <v>0.66666666666666663</v>
      </c>
      <c r="AJ152" s="66"/>
      <c r="AK152" s="66">
        <f t="shared" si="220"/>
        <v>0.66666666666666663</v>
      </c>
      <c r="AL152" s="66">
        <f t="shared" si="221"/>
        <v>0.66666666666666663</v>
      </c>
      <c r="AM152" s="66">
        <f t="shared" si="231"/>
        <v>1.3333333333333333</v>
      </c>
      <c r="AN152" s="65">
        <f t="shared" si="222"/>
        <v>0.33333333333333331</v>
      </c>
      <c r="AO152" s="65">
        <f t="shared" si="223"/>
        <v>0</v>
      </c>
      <c r="AP152" s="65">
        <f t="shared" si="224"/>
        <v>0.66666666666666663</v>
      </c>
      <c r="AQ152" s="65"/>
      <c r="AR152" s="65"/>
      <c r="AS152" s="65"/>
      <c r="AT152" s="66">
        <f t="shared" si="225"/>
        <v>0</v>
      </c>
      <c r="AU152" s="66">
        <f t="shared" si="226"/>
        <v>0</v>
      </c>
      <c r="AV152" s="66">
        <f t="shared" si="227"/>
        <v>1</v>
      </c>
      <c r="AW152" s="66">
        <f t="shared" si="228"/>
        <v>1</v>
      </c>
      <c r="AX152" s="66">
        <f t="shared" si="232"/>
        <v>0</v>
      </c>
      <c r="AY152" s="67">
        <f t="shared" si="233"/>
        <v>0.66666666666666663</v>
      </c>
    </row>
    <row r="153" spans="1:56" x14ac:dyDescent="0.2">
      <c r="A153" s="52" t="s">
        <v>191</v>
      </c>
      <c r="B153" s="49">
        <v>1</v>
      </c>
      <c r="F153" s="49">
        <v>1</v>
      </c>
      <c r="L153" s="49">
        <v>1</v>
      </c>
      <c r="M153" s="49">
        <v>1</v>
      </c>
      <c r="V153" s="49">
        <v>1</v>
      </c>
      <c r="Y153" s="49">
        <f t="shared" si="229"/>
        <v>1</v>
      </c>
      <c r="Z153" s="49">
        <f t="shared" si="212"/>
        <v>3</v>
      </c>
      <c r="AA153" s="49">
        <f t="shared" si="213"/>
        <v>3</v>
      </c>
      <c r="AB153" s="49">
        <f t="shared" si="214"/>
        <v>2</v>
      </c>
      <c r="AC153" s="49">
        <f t="shared" si="215"/>
        <v>1</v>
      </c>
      <c r="AD153" s="49">
        <f t="shared" si="216"/>
        <v>1</v>
      </c>
      <c r="AE153" s="49">
        <f t="shared" si="217"/>
        <v>2</v>
      </c>
      <c r="AF153" s="49">
        <f t="shared" si="218"/>
        <v>0</v>
      </c>
      <c r="AG153" s="49">
        <f t="shared" si="230"/>
        <v>0</v>
      </c>
      <c r="AH153" s="65"/>
      <c r="AI153" s="66">
        <f t="shared" si="219"/>
        <v>0.33333333333333331</v>
      </c>
      <c r="AJ153" s="66"/>
      <c r="AK153" s="66">
        <f t="shared" si="220"/>
        <v>0.33333333333333331</v>
      </c>
      <c r="AL153" s="66">
        <f t="shared" si="221"/>
        <v>0.33333333333333331</v>
      </c>
      <c r="AM153" s="66">
        <f t="shared" si="231"/>
        <v>0.66666666666666663</v>
      </c>
      <c r="AN153" s="65">
        <f t="shared" si="222"/>
        <v>0.33333333333333331</v>
      </c>
      <c r="AO153" s="65">
        <f t="shared" si="223"/>
        <v>0</v>
      </c>
      <c r="AP153" s="65">
        <f t="shared" si="224"/>
        <v>0.66666666666666663</v>
      </c>
      <c r="AQ153" s="65"/>
      <c r="AR153" s="65"/>
      <c r="AS153" s="65"/>
      <c r="AT153" s="66">
        <f t="shared" si="225"/>
        <v>0</v>
      </c>
      <c r="AU153" s="66">
        <f t="shared" si="226"/>
        <v>0</v>
      </c>
      <c r="AV153" s="66">
        <f t="shared" si="227"/>
        <v>1</v>
      </c>
      <c r="AW153" s="66">
        <f t="shared" si="228"/>
        <v>0.5</v>
      </c>
      <c r="AX153" s="66">
        <f t="shared" si="232"/>
        <v>0</v>
      </c>
      <c r="AY153" s="67">
        <f t="shared" si="233"/>
        <v>0.66666666666666663</v>
      </c>
    </row>
    <row r="154" spans="1:56" x14ac:dyDescent="0.2">
      <c r="A154" s="52" t="s">
        <v>195</v>
      </c>
      <c r="B154" s="49">
        <v>2</v>
      </c>
      <c r="O154" s="49">
        <v>1</v>
      </c>
      <c r="P154" s="49">
        <v>1</v>
      </c>
      <c r="Q154" s="49">
        <v>1</v>
      </c>
      <c r="X154" s="49">
        <v>1</v>
      </c>
      <c r="Y154" s="49">
        <f t="shared" si="229"/>
        <v>2</v>
      </c>
      <c r="Z154" s="49">
        <f t="shared" si="212"/>
        <v>3</v>
      </c>
      <c r="AA154" s="49">
        <f t="shared" si="213"/>
        <v>3</v>
      </c>
      <c r="AB154" s="49">
        <f t="shared" si="214"/>
        <v>3</v>
      </c>
      <c r="AC154" s="49">
        <f t="shared" si="215"/>
        <v>2</v>
      </c>
      <c r="AD154" s="49">
        <f t="shared" si="216"/>
        <v>2</v>
      </c>
      <c r="AE154" s="49">
        <f t="shared" si="217"/>
        <v>1</v>
      </c>
      <c r="AF154" s="49">
        <f t="shared" si="218"/>
        <v>1</v>
      </c>
      <c r="AG154" s="49">
        <f t="shared" si="230"/>
        <v>1</v>
      </c>
      <c r="AH154" s="65"/>
      <c r="AI154" s="66">
        <f t="shared" si="219"/>
        <v>0.66666666666666663</v>
      </c>
      <c r="AJ154" s="66"/>
      <c r="AK154" s="66">
        <f t="shared" si="220"/>
        <v>0.66666666666666663</v>
      </c>
      <c r="AL154" s="66">
        <f t="shared" si="221"/>
        <v>0.66666666666666663</v>
      </c>
      <c r="AM154" s="66">
        <f t="shared" si="231"/>
        <v>1.3333333333333333</v>
      </c>
      <c r="AN154" s="65">
        <f t="shared" si="222"/>
        <v>0</v>
      </c>
      <c r="AO154" s="65">
        <f t="shared" si="223"/>
        <v>0</v>
      </c>
      <c r="AP154" s="65">
        <f t="shared" si="224"/>
        <v>1</v>
      </c>
      <c r="AQ154" s="65"/>
      <c r="AR154" s="65"/>
      <c r="AS154" s="65"/>
      <c r="AT154" s="66">
        <f t="shared" si="225"/>
        <v>0.33333333333333331</v>
      </c>
      <c r="AU154" s="66">
        <f t="shared" si="226"/>
        <v>0.33333333333333331</v>
      </c>
      <c r="AV154" s="66">
        <f t="shared" si="227"/>
        <v>0.66666666666666663</v>
      </c>
      <c r="AW154" s="66">
        <f t="shared" si="228"/>
        <v>0.66666666666666663</v>
      </c>
      <c r="AX154" s="66">
        <f t="shared" si="232"/>
        <v>0</v>
      </c>
      <c r="AY154" s="67">
        <f t="shared" si="233"/>
        <v>0.66666666666666663</v>
      </c>
    </row>
    <row r="155" spans="1:56" x14ac:dyDescent="0.2">
      <c r="A155" s="95" t="s">
        <v>319</v>
      </c>
      <c r="B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6"/>
      <c r="N155" s="96"/>
      <c r="O155" s="96"/>
      <c r="P155" s="96"/>
      <c r="Q155" s="96"/>
      <c r="R155" s="96"/>
      <c r="S155" s="96"/>
      <c r="T155" s="96"/>
      <c r="U155" s="96"/>
      <c r="V155" s="96"/>
      <c r="W155" s="96"/>
      <c r="X155" s="96"/>
      <c r="Y155" s="49">
        <f t="shared" si="229"/>
        <v>0</v>
      </c>
      <c r="Z155" s="49">
        <f t="shared" si="212"/>
        <v>0</v>
      </c>
      <c r="AA155" s="49">
        <f t="shared" si="213"/>
        <v>0</v>
      </c>
      <c r="AB155" s="49">
        <f t="shared" si="214"/>
        <v>0</v>
      </c>
      <c r="AC155" s="49">
        <f t="shared" si="215"/>
        <v>0</v>
      </c>
      <c r="AD155" s="49">
        <f t="shared" si="216"/>
        <v>0</v>
      </c>
      <c r="AE155" s="49">
        <f t="shared" si="217"/>
        <v>0</v>
      </c>
      <c r="AF155" s="49">
        <f t="shared" si="218"/>
        <v>0</v>
      </c>
      <c r="AG155" s="49">
        <f t="shared" si="230"/>
        <v>0</v>
      </c>
      <c r="AH155" s="65"/>
      <c r="AI155" s="66" t="str">
        <f t="shared" si="219"/>
        <v>NA</v>
      </c>
      <c r="AJ155" s="66"/>
      <c r="AK155" s="66" t="str">
        <f t="shared" si="220"/>
        <v>NA</v>
      </c>
      <c r="AL155" s="66" t="str">
        <f t="shared" si="221"/>
        <v>NA</v>
      </c>
      <c r="AM155" s="66" t="str">
        <f t="shared" si="231"/>
        <v>NA</v>
      </c>
      <c r="AN155" s="65" t="str">
        <f t="shared" si="222"/>
        <v>NA</v>
      </c>
      <c r="AO155" s="65" t="str">
        <f t="shared" si="223"/>
        <v>NA</v>
      </c>
      <c r="AP155" s="65" t="str">
        <f t="shared" si="224"/>
        <v>NA</v>
      </c>
      <c r="AQ155" s="65"/>
      <c r="AR155" s="65"/>
      <c r="AS155" s="65"/>
      <c r="AT155" s="66" t="str">
        <f t="shared" si="225"/>
        <v>NA</v>
      </c>
      <c r="AU155" s="66" t="str">
        <f t="shared" si="226"/>
        <v>NA</v>
      </c>
      <c r="AV155" s="66" t="str">
        <f t="shared" si="227"/>
        <v>NA</v>
      </c>
      <c r="AW155" s="66" t="str">
        <f t="shared" si="228"/>
        <v>NA</v>
      </c>
      <c r="AX155" s="66" t="str">
        <f t="shared" si="232"/>
        <v>NA</v>
      </c>
      <c r="AY155" s="67" t="str">
        <f t="shared" si="233"/>
        <v>NA</v>
      </c>
    </row>
    <row r="156" spans="1:56" x14ac:dyDescent="0.2">
      <c r="A156" s="52" t="s">
        <v>243</v>
      </c>
      <c r="B156" s="49">
        <v>1</v>
      </c>
      <c r="L156" s="49">
        <v>1</v>
      </c>
      <c r="S156" s="49">
        <v>1</v>
      </c>
      <c r="Y156" s="49">
        <f t="shared" si="229"/>
        <v>1</v>
      </c>
      <c r="Z156" s="49">
        <f t="shared" si="212"/>
        <v>3</v>
      </c>
      <c r="AA156" s="49">
        <f t="shared" si="213"/>
        <v>3</v>
      </c>
      <c r="AB156" s="49">
        <f t="shared" si="214"/>
        <v>2</v>
      </c>
      <c r="AC156" s="49">
        <f t="shared" si="215"/>
        <v>1</v>
      </c>
      <c r="AD156" s="49">
        <f t="shared" si="216"/>
        <v>1</v>
      </c>
      <c r="AE156" s="49">
        <f t="shared" si="217"/>
        <v>0</v>
      </c>
      <c r="AF156" s="49">
        <f t="shared" si="218"/>
        <v>1</v>
      </c>
      <c r="AG156" s="49">
        <f t="shared" si="230"/>
        <v>0</v>
      </c>
      <c r="AH156" s="65"/>
      <c r="AI156" s="66">
        <f t="shared" si="219"/>
        <v>0.33333333333333331</v>
      </c>
      <c r="AJ156" s="66"/>
      <c r="AK156" s="66">
        <f t="shared" si="220"/>
        <v>0.33333333333333331</v>
      </c>
      <c r="AL156" s="66">
        <f t="shared" si="221"/>
        <v>0.33333333333333331</v>
      </c>
      <c r="AM156" s="66">
        <f t="shared" si="231"/>
        <v>0.66666666666666663</v>
      </c>
      <c r="AN156" s="65">
        <f t="shared" si="222"/>
        <v>0.33333333333333331</v>
      </c>
      <c r="AO156" s="65">
        <f t="shared" si="223"/>
        <v>0</v>
      </c>
      <c r="AP156" s="65">
        <f t="shared" si="224"/>
        <v>0.66666666666666663</v>
      </c>
      <c r="AQ156" s="65"/>
      <c r="AR156" s="65"/>
      <c r="AS156" s="65"/>
      <c r="AT156" s="66">
        <f t="shared" si="225"/>
        <v>0</v>
      </c>
      <c r="AU156" s="66">
        <f t="shared" si="226"/>
        <v>0</v>
      </c>
      <c r="AV156" s="66">
        <f t="shared" si="227"/>
        <v>0.5</v>
      </c>
      <c r="AW156" s="66">
        <f t="shared" si="228"/>
        <v>0.5</v>
      </c>
      <c r="AX156" s="66">
        <f t="shared" si="232"/>
        <v>0</v>
      </c>
      <c r="AY156" s="67">
        <f t="shared" si="233"/>
        <v>0.33333333333333331</v>
      </c>
    </row>
    <row r="157" spans="1:56" x14ac:dyDescent="0.2">
      <c r="A157" s="52" t="s">
        <v>320</v>
      </c>
      <c r="J157" s="49">
        <v>2</v>
      </c>
      <c r="Y157" s="49">
        <f t="shared" si="229"/>
        <v>0</v>
      </c>
      <c r="Z157" s="49">
        <f t="shared" si="212"/>
        <v>0</v>
      </c>
      <c r="AA157" s="49">
        <f t="shared" si="213"/>
        <v>2</v>
      </c>
      <c r="AB157" s="49">
        <f t="shared" si="214"/>
        <v>0</v>
      </c>
      <c r="AC157" s="49">
        <f t="shared" si="215"/>
        <v>0</v>
      </c>
      <c r="AD157" s="49">
        <f t="shared" si="216"/>
        <v>2</v>
      </c>
      <c r="AE157" s="49">
        <f t="shared" si="217"/>
        <v>0</v>
      </c>
      <c r="AF157" s="49">
        <f t="shared" si="218"/>
        <v>0</v>
      </c>
      <c r="AG157" s="49">
        <f t="shared" si="230"/>
        <v>0</v>
      </c>
      <c r="AH157" s="65"/>
      <c r="AI157" s="66" t="str">
        <f t="shared" si="219"/>
        <v>NA</v>
      </c>
      <c r="AJ157" s="66"/>
      <c r="AK157" s="66">
        <f t="shared" si="220"/>
        <v>1</v>
      </c>
      <c r="AL157" s="66" t="str">
        <f t="shared" si="221"/>
        <v>NA</v>
      </c>
      <c r="AM157" s="66" t="str">
        <f t="shared" si="231"/>
        <v>NA</v>
      </c>
      <c r="AN157" s="65">
        <f t="shared" si="222"/>
        <v>0</v>
      </c>
      <c r="AO157" s="65">
        <f t="shared" si="223"/>
        <v>1</v>
      </c>
      <c r="AP157" s="65">
        <f t="shared" si="224"/>
        <v>0</v>
      </c>
      <c r="AQ157" s="65"/>
      <c r="AR157" s="65"/>
      <c r="AS157" s="65"/>
      <c r="AT157" s="66" t="str">
        <f t="shared" si="225"/>
        <v>NA</v>
      </c>
      <c r="AU157" s="66" t="str">
        <f t="shared" si="226"/>
        <v>NA</v>
      </c>
      <c r="AV157" s="66" t="str">
        <f t="shared" si="227"/>
        <v>NA</v>
      </c>
      <c r="AW157" s="66" t="str">
        <f t="shared" si="228"/>
        <v>NA</v>
      </c>
      <c r="AX157" s="66" t="str">
        <f t="shared" si="232"/>
        <v>NA</v>
      </c>
      <c r="AY157" s="67">
        <f t="shared" si="233"/>
        <v>1</v>
      </c>
    </row>
    <row r="158" spans="1:56" x14ac:dyDescent="0.2">
      <c r="A158" s="52" t="s">
        <v>425</v>
      </c>
      <c r="D158" s="49">
        <v>1</v>
      </c>
      <c r="L158" s="49">
        <v>1</v>
      </c>
      <c r="M158" s="49">
        <v>1</v>
      </c>
      <c r="Y158" s="49">
        <f t="shared" si="229"/>
        <v>1</v>
      </c>
      <c r="Z158" s="49">
        <f t="shared" si="212"/>
        <v>2</v>
      </c>
      <c r="AA158" s="49">
        <f t="shared" si="213"/>
        <v>2</v>
      </c>
      <c r="AB158" s="49">
        <f t="shared" si="214"/>
        <v>1</v>
      </c>
      <c r="AC158" s="49">
        <f t="shared" si="215"/>
        <v>3</v>
      </c>
      <c r="AD158" s="49">
        <f t="shared" si="216"/>
        <v>1</v>
      </c>
      <c r="AE158" s="49">
        <f t="shared" si="217"/>
        <v>1</v>
      </c>
      <c r="AF158" s="49">
        <f t="shared" si="218"/>
        <v>0</v>
      </c>
      <c r="AG158" s="49">
        <f t="shared" si="230"/>
        <v>0</v>
      </c>
      <c r="AH158" s="65"/>
      <c r="AI158" s="66"/>
      <c r="AJ158" s="66"/>
      <c r="AK158" s="66"/>
      <c r="AL158" s="66"/>
      <c r="AM158" s="66"/>
      <c r="AN158" s="65"/>
      <c r="AO158" s="65"/>
      <c r="AP158" s="65"/>
      <c r="AQ158" s="65"/>
      <c r="AR158" s="65"/>
      <c r="AS158" s="65"/>
      <c r="AT158" s="66"/>
      <c r="AU158" s="66"/>
      <c r="AV158" s="66"/>
      <c r="AW158" s="66"/>
      <c r="AX158" s="66"/>
      <c r="AY158" s="67">
        <f t="shared" si="233"/>
        <v>0.5</v>
      </c>
    </row>
    <row r="159" spans="1:56" x14ac:dyDescent="0.2">
      <c r="A159" s="52"/>
      <c r="Y159" s="49">
        <f t="shared" si="229"/>
        <v>0</v>
      </c>
      <c r="Z159" s="49">
        <f t="shared" si="212"/>
        <v>0</v>
      </c>
      <c r="AA159" s="49">
        <f t="shared" si="213"/>
        <v>0</v>
      </c>
      <c r="AB159" s="49">
        <f t="shared" si="214"/>
        <v>0</v>
      </c>
      <c r="AC159" s="49">
        <f t="shared" si="215"/>
        <v>0</v>
      </c>
      <c r="AD159" s="49">
        <f t="shared" si="216"/>
        <v>0</v>
      </c>
      <c r="AE159" s="49">
        <f t="shared" si="217"/>
        <v>0</v>
      </c>
      <c r="AF159" s="49">
        <f t="shared" si="218"/>
        <v>0</v>
      </c>
      <c r="AG159" s="49">
        <f t="shared" si="230"/>
        <v>0</v>
      </c>
      <c r="AH159" s="65"/>
      <c r="AI159" s="66" t="str">
        <f>IF(Z159=0,"NA",Y159/Z159)</f>
        <v>NA</v>
      </c>
      <c r="AJ159" s="66"/>
      <c r="AK159" s="66" t="str">
        <f>IF(AA159=0,"NA",(Y159+J159+K159)/AA159)</f>
        <v>NA</v>
      </c>
      <c r="AL159" s="66" t="str">
        <f>IFERROR(AC159/Z159,"NA")</f>
        <v>NA</v>
      </c>
      <c r="AM159" s="66" t="str">
        <f>IFERROR(AK159+AL159,"NA")</f>
        <v>NA</v>
      </c>
      <c r="AN159" s="65" t="str">
        <f>IFERROR(L159/AA159,"NA")</f>
        <v>NA</v>
      </c>
      <c r="AO159" s="65" t="str">
        <f>IFERROR((J159+K159)/AA159,"NA")</f>
        <v>NA</v>
      </c>
      <c r="AP159" s="65" t="str">
        <f>IFERROR(AB159/AA159,"NA")</f>
        <v>NA</v>
      </c>
      <c r="AQ159" s="65"/>
      <c r="AR159" s="65"/>
      <c r="AS159" s="65"/>
      <c r="AT159" s="66" t="str">
        <f>IFERROR((H159+Q159+R159)/AB159,"NA")</f>
        <v>NA</v>
      </c>
      <c r="AU159" s="66" t="str">
        <f>IFERROR((H159+Q159+R159+U159+W159)/AB159,"NA")</f>
        <v>NA</v>
      </c>
      <c r="AV159" s="66" t="str">
        <f>IFERROR((F159+Y159)/AB159,"NA")</f>
        <v>NA</v>
      </c>
      <c r="AW159" s="66" t="str">
        <f>IFERROR(Y159/AB159,"NA")</f>
        <v>NA</v>
      </c>
      <c r="AX159" s="66" t="str">
        <f>IFERROR(AL159-AI159,"NA")</f>
        <v>NA</v>
      </c>
      <c r="AY159" s="67" t="str">
        <f t="shared" si="233"/>
        <v>NA</v>
      </c>
    </row>
    <row r="160" spans="1:56" s="47" customFormat="1" x14ac:dyDescent="0.2">
      <c r="A160" s="54" t="s">
        <v>32</v>
      </c>
      <c r="B160" s="58">
        <f>SUM(B148:B159)</f>
        <v>7</v>
      </c>
      <c r="C160" s="58">
        <f t="shared" ref="C160:AG160" si="234">SUM(C148:C159)</f>
        <v>3</v>
      </c>
      <c r="D160" s="58">
        <f t="shared" si="234"/>
        <v>2</v>
      </c>
      <c r="E160" s="58">
        <f t="shared" si="234"/>
        <v>0</v>
      </c>
      <c r="F160" s="58">
        <f t="shared" si="234"/>
        <v>2</v>
      </c>
      <c r="G160" s="58">
        <f t="shared" si="234"/>
        <v>0</v>
      </c>
      <c r="H160" s="58">
        <f t="shared" si="234"/>
        <v>0</v>
      </c>
      <c r="I160" s="58">
        <f t="shared" si="234"/>
        <v>0</v>
      </c>
      <c r="J160" s="58">
        <f t="shared" si="234"/>
        <v>3</v>
      </c>
      <c r="K160" s="58">
        <f t="shared" si="234"/>
        <v>0</v>
      </c>
      <c r="L160" s="58">
        <f t="shared" si="234"/>
        <v>4</v>
      </c>
      <c r="M160" s="58">
        <f t="shared" si="234"/>
        <v>3</v>
      </c>
      <c r="N160" s="58">
        <f t="shared" si="234"/>
        <v>0</v>
      </c>
      <c r="O160" s="58">
        <f t="shared" si="234"/>
        <v>5</v>
      </c>
      <c r="P160" s="58">
        <f t="shared" si="234"/>
        <v>3</v>
      </c>
      <c r="Q160" s="58">
        <f t="shared" si="234"/>
        <v>2</v>
      </c>
      <c r="R160" s="58">
        <f t="shared" si="234"/>
        <v>0</v>
      </c>
      <c r="S160" s="58">
        <f t="shared" si="234"/>
        <v>2</v>
      </c>
      <c r="T160" s="58">
        <f t="shared" si="234"/>
        <v>0</v>
      </c>
      <c r="U160" s="58">
        <f t="shared" si="234"/>
        <v>0</v>
      </c>
      <c r="V160" s="58">
        <f t="shared" si="234"/>
        <v>1</v>
      </c>
      <c r="W160" s="58">
        <f t="shared" si="234"/>
        <v>1</v>
      </c>
      <c r="X160" s="58">
        <f t="shared" si="234"/>
        <v>1</v>
      </c>
      <c r="Y160" s="58">
        <f t="shared" si="234"/>
        <v>12</v>
      </c>
      <c r="Z160" s="58">
        <f t="shared" si="234"/>
        <v>22</v>
      </c>
      <c r="AA160" s="58">
        <f t="shared" si="234"/>
        <v>25</v>
      </c>
      <c r="AB160" s="58">
        <f t="shared" si="234"/>
        <v>18</v>
      </c>
      <c r="AC160" s="58">
        <f t="shared" si="234"/>
        <v>19</v>
      </c>
      <c r="AD160" s="58">
        <f t="shared" si="234"/>
        <v>15</v>
      </c>
      <c r="AE160" s="58">
        <f t="shared" si="234"/>
        <v>6</v>
      </c>
      <c r="AF160" s="58">
        <f t="shared" si="234"/>
        <v>8</v>
      </c>
      <c r="AG160" s="58">
        <f t="shared" si="234"/>
        <v>3</v>
      </c>
      <c r="AH160" s="68"/>
      <c r="AI160" s="69">
        <f>IF(Z160=0,"NA",Y160/Z160)</f>
        <v>0.54545454545454541</v>
      </c>
      <c r="AJ160" s="69"/>
      <c r="AK160" s="69">
        <f>IF(AA160=0,"NA",(Y160+J160+K160)/AA160)</f>
        <v>0.6</v>
      </c>
      <c r="AL160" s="69">
        <f>IFERROR(AC160/Z160,"NA")</f>
        <v>0.86363636363636365</v>
      </c>
      <c r="AM160" s="69">
        <f t="shared" si="231"/>
        <v>1.4636363636363636</v>
      </c>
      <c r="AN160" s="68">
        <f>IFERROR(L160/AA160,"NA")</f>
        <v>0.16</v>
      </c>
      <c r="AO160" s="68">
        <f>IFERROR((J160+K160)/AA160,"NA")</f>
        <v>0.12</v>
      </c>
      <c r="AP160" s="68">
        <f>IFERROR(AB160/AA160,"NA")</f>
        <v>0.72</v>
      </c>
      <c r="AQ160" s="68"/>
      <c r="AR160" s="68"/>
      <c r="AS160" s="68"/>
      <c r="AT160" s="69">
        <f>IFERROR((H160+Q160+R160)/AB160,"NA")</f>
        <v>0.1111111111111111</v>
      </c>
      <c r="AU160" s="69">
        <f>IFERROR((H160+Q160+R160+U160+W160)/AB160,"NA")</f>
        <v>0.16666666666666666</v>
      </c>
      <c r="AV160" s="69">
        <f>IFERROR((F160+Y160)/AB160,"NA")</f>
        <v>0.77777777777777779</v>
      </c>
      <c r="AW160" s="69">
        <f>IFERROR(Y160/AB160,"NA")</f>
        <v>0.66666666666666663</v>
      </c>
      <c r="AX160" s="69">
        <f t="shared" si="232"/>
        <v>0.31818181818181823</v>
      </c>
      <c r="AY160" s="72">
        <f>(AD160+F160+G160)/AA160</f>
        <v>0.68</v>
      </c>
      <c r="BB160" s="51"/>
      <c r="BC160" s="51"/>
      <c r="BD160" s="51"/>
    </row>
    <row r="162" spans="1:56" x14ac:dyDescent="0.2">
      <c r="A162" s="47" t="s">
        <v>275</v>
      </c>
    </row>
    <row r="163" spans="1:56" x14ac:dyDescent="0.2">
      <c r="A163" s="56"/>
      <c r="B163" s="59" t="s">
        <v>5</v>
      </c>
      <c r="C163" s="59" t="s">
        <v>6</v>
      </c>
      <c r="D163" s="59" t="s">
        <v>7</v>
      </c>
      <c r="E163" s="59" t="s">
        <v>8</v>
      </c>
      <c r="F163" s="59" t="s">
        <v>18</v>
      </c>
      <c r="G163" s="59" t="s">
        <v>19</v>
      </c>
      <c r="H163" s="59" t="s">
        <v>9</v>
      </c>
      <c r="I163" s="59" t="s">
        <v>169</v>
      </c>
      <c r="J163" s="59" t="s">
        <v>10</v>
      </c>
      <c r="K163" s="59" t="s">
        <v>11</v>
      </c>
      <c r="L163" s="59" t="s">
        <v>12</v>
      </c>
      <c r="M163" s="59" t="s">
        <v>20</v>
      </c>
      <c r="N163" s="59" t="s">
        <v>197</v>
      </c>
      <c r="O163" s="59" t="s">
        <v>21</v>
      </c>
      <c r="P163" s="59" t="s">
        <v>74</v>
      </c>
      <c r="Q163" s="59" t="s">
        <v>22</v>
      </c>
      <c r="R163" s="59" t="s">
        <v>23</v>
      </c>
      <c r="S163" s="59" t="s">
        <v>168</v>
      </c>
      <c r="T163" s="59" t="s">
        <v>75</v>
      </c>
      <c r="U163" s="59" t="s">
        <v>27</v>
      </c>
      <c r="V163" s="59" t="s">
        <v>172</v>
      </c>
      <c r="W163" s="59" t="s">
        <v>28</v>
      </c>
      <c r="X163" s="59" t="s">
        <v>170</v>
      </c>
      <c r="Y163" s="59" t="s">
        <v>29</v>
      </c>
      <c r="Z163" s="59" t="s">
        <v>4</v>
      </c>
      <c r="AA163" s="59" t="s">
        <v>13</v>
      </c>
      <c r="AB163" s="59" t="s">
        <v>26</v>
      </c>
      <c r="AC163" s="59" t="s">
        <v>30</v>
      </c>
      <c r="AD163" s="59" t="s">
        <v>31</v>
      </c>
      <c r="AE163" s="59" t="s">
        <v>24</v>
      </c>
      <c r="AF163" s="59" t="s">
        <v>25</v>
      </c>
      <c r="AG163" s="59" t="s">
        <v>76</v>
      </c>
      <c r="AH163" s="73"/>
      <c r="AI163" s="71" t="s">
        <v>14</v>
      </c>
      <c r="AJ163" s="71"/>
      <c r="AK163" s="71" t="s">
        <v>15</v>
      </c>
      <c r="AL163" s="71" t="s">
        <v>16</v>
      </c>
      <c r="AM163" s="71" t="s">
        <v>17</v>
      </c>
      <c r="AN163" s="71" t="s">
        <v>44</v>
      </c>
      <c r="AO163" s="71" t="s">
        <v>43</v>
      </c>
      <c r="AP163" s="71" t="s">
        <v>40</v>
      </c>
      <c r="AQ163" s="73"/>
      <c r="AR163" s="73"/>
      <c r="AS163" s="73"/>
      <c r="AT163" s="71" t="s">
        <v>47</v>
      </c>
      <c r="AU163" s="71" t="s">
        <v>48</v>
      </c>
      <c r="AV163" s="71" t="s">
        <v>51</v>
      </c>
      <c r="AW163" s="71" t="s">
        <v>49</v>
      </c>
      <c r="AX163" s="63" t="s">
        <v>50</v>
      </c>
      <c r="AY163" s="64" t="s">
        <v>60</v>
      </c>
    </row>
    <row r="164" spans="1:56" x14ac:dyDescent="0.2">
      <c r="A164" s="52" t="s">
        <v>187</v>
      </c>
      <c r="Y164" s="49">
        <f>B164+C164+D164+E164</f>
        <v>0</v>
      </c>
      <c r="Z164" s="49">
        <f t="shared" ref="Z164:Z175" si="235">B164+C164+D164+E164+F164+L164+Q164+R164+T164+S164</f>
        <v>0</v>
      </c>
      <c r="AA164" s="49">
        <f t="shared" ref="AA164:AA175" si="236">B164+C164+D164+E164+F164+G164+H164+J164+K164+L164+Q164+R164+T164+S164+I164</f>
        <v>0</v>
      </c>
      <c r="AB164" s="49">
        <f t="shared" ref="AB164:AB175" si="237">Y164+H164+F164+Q164+R164+T164+S164+I164</f>
        <v>0</v>
      </c>
      <c r="AC164" s="49">
        <f t="shared" ref="AC164:AC175" si="238">B164+2*C164+3*D164+4*E164</f>
        <v>0</v>
      </c>
      <c r="AD164" s="49">
        <f t="shared" ref="AD164:AD175" si="239">Y164+J164+K164</f>
        <v>0</v>
      </c>
      <c r="AE164" s="49">
        <f t="shared" ref="AE164:AE175" si="240">M164+Q164+U164+V164</f>
        <v>0</v>
      </c>
      <c r="AF164" s="49">
        <f t="shared" ref="AF164:AF175" si="241">O164+R164+W164+S164+I164</f>
        <v>0</v>
      </c>
      <c r="AG164" s="49">
        <f>T164+P164</f>
        <v>0</v>
      </c>
      <c r="AH164" s="65"/>
      <c r="AI164" s="66" t="str">
        <f t="shared" ref="AI164:AI173" si="242">IF(Z164=0,"NA",Y164/Z164)</f>
        <v>NA</v>
      </c>
      <c r="AJ164" s="66"/>
      <c r="AK164" s="66" t="str">
        <f t="shared" ref="AK164:AK173" si="243">IF(AA164=0,"NA",(Y164+J164+K164)/AA164)</f>
        <v>NA</v>
      </c>
      <c r="AL164" s="66" t="str">
        <f t="shared" ref="AL164:AL173" si="244">IFERROR(AC164/Z164,"NA")</f>
        <v>NA</v>
      </c>
      <c r="AM164" s="66" t="str">
        <f>IFERROR(AK164+AL164,"NA")</f>
        <v>NA</v>
      </c>
      <c r="AN164" s="65" t="str">
        <f t="shared" ref="AN164:AN173" si="245">IFERROR(L164/AA164,"NA")</f>
        <v>NA</v>
      </c>
      <c r="AO164" s="65" t="str">
        <f t="shared" ref="AO164:AO173" si="246">IFERROR((J164+K164)/AA164,"NA")</f>
        <v>NA</v>
      </c>
      <c r="AP164" s="65" t="str">
        <f t="shared" ref="AP164:AP173" si="247">IFERROR(AB164/AA164,"NA")</f>
        <v>NA</v>
      </c>
      <c r="AQ164" s="65"/>
      <c r="AR164" s="65"/>
      <c r="AS164" s="65"/>
      <c r="AT164" s="66" t="str">
        <f t="shared" ref="AT164:AT173" si="248">IFERROR((H164+Q164+R164)/AB164,"NA")</f>
        <v>NA</v>
      </c>
      <c r="AU164" s="66" t="str">
        <f t="shared" ref="AU164:AU173" si="249">IFERROR((H164+Q164+R164+U164+W164)/AB164,"NA")</f>
        <v>NA</v>
      </c>
      <c r="AV164" s="66" t="str">
        <f t="shared" ref="AV164:AV173" si="250">IFERROR((F164+Y164)/AB164,"NA")</f>
        <v>NA</v>
      </c>
      <c r="AW164" s="66" t="str">
        <f t="shared" ref="AW164:AW173" si="251">IFERROR(Y164/AB164,"NA")</f>
        <v>NA</v>
      </c>
      <c r="AX164" s="66" t="str">
        <f>IFERROR(AL164-AI164,"NA")</f>
        <v>NA</v>
      </c>
      <c r="AY164" s="67" t="str">
        <f>IFERROR((AD164+F164+G164)/AA164, "NA")</f>
        <v>NA</v>
      </c>
    </row>
    <row r="165" spans="1:56" x14ac:dyDescent="0.2">
      <c r="A165" s="52" t="s">
        <v>188</v>
      </c>
      <c r="Y165" s="49">
        <f t="shared" ref="Y165:Y175" si="252">B165+C165+D165+E165</f>
        <v>0</v>
      </c>
      <c r="Z165" s="49">
        <f t="shared" si="235"/>
        <v>0</v>
      </c>
      <c r="AA165" s="49">
        <f t="shared" si="236"/>
        <v>0</v>
      </c>
      <c r="AB165" s="49">
        <f t="shared" si="237"/>
        <v>0</v>
      </c>
      <c r="AC165" s="49">
        <f t="shared" si="238"/>
        <v>0</v>
      </c>
      <c r="AD165" s="49">
        <f t="shared" si="239"/>
        <v>0</v>
      </c>
      <c r="AE165" s="49">
        <f t="shared" si="240"/>
        <v>0</v>
      </c>
      <c r="AF165" s="49">
        <f t="shared" si="241"/>
        <v>0</v>
      </c>
      <c r="AG165" s="49">
        <f t="shared" ref="AG165:AG175" si="253">T165+P165</f>
        <v>0</v>
      </c>
      <c r="AH165" s="65"/>
      <c r="AI165" s="66" t="str">
        <f t="shared" si="242"/>
        <v>NA</v>
      </c>
      <c r="AJ165" s="66"/>
      <c r="AK165" s="66" t="str">
        <f t="shared" si="243"/>
        <v>NA</v>
      </c>
      <c r="AL165" s="66" t="str">
        <f t="shared" si="244"/>
        <v>NA</v>
      </c>
      <c r="AM165" s="66" t="str">
        <f t="shared" ref="AM165:AM176" si="254">IFERROR(AK165+AL165,"NA")</f>
        <v>NA</v>
      </c>
      <c r="AN165" s="65" t="str">
        <f t="shared" si="245"/>
        <v>NA</v>
      </c>
      <c r="AO165" s="65" t="str">
        <f t="shared" si="246"/>
        <v>NA</v>
      </c>
      <c r="AP165" s="65" t="str">
        <f t="shared" si="247"/>
        <v>NA</v>
      </c>
      <c r="AQ165" s="65"/>
      <c r="AR165" s="65"/>
      <c r="AS165" s="65"/>
      <c r="AT165" s="66" t="str">
        <f t="shared" si="248"/>
        <v>NA</v>
      </c>
      <c r="AU165" s="66" t="str">
        <f t="shared" si="249"/>
        <v>NA</v>
      </c>
      <c r="AV165" s="66" t="str">
        <f t="shared" si="250"/>
        <v>NA</v>
      </c>
      <c r="AW165" s="66" t="str">
        <f t="shared" si="251"/>
        <v>NA</v>
      </c>
      <c r="AX165" s="66" t="str">
        <f t="shared" ref="AX165:AX176" si="255">IFERROR(AL165-AI165,"NA")</f>
        <v>NA</v>
      </c>
      <c r="AY165" s="67" t="str">
        <f t="shared" ref="AY165:AY175" si="256">IFERROR((AD165+F165+G165)/AA165, "NA")</f>
        <v>NA</v>
      </c>
    </row>
    <row r="166" spans="1:56" x14ac:dyDescent="0.2">
      <c r="A166" s="52" t="s">
        <v>189</v>
      </c>
      <c r="Y166" s="49">
        <f t="shared" si="252"/>
        <v>0</v>
      </c>
      <c r="Z166" s="49">
        <f t="shared" si="235"/>
        <v>0</v>
      </c>
      <c r="AA166" s="49">
        <f t="shared" si="236"/>
        <v>0</v>
      </c>
      <c r="AB166" s="49">
        <f t="shared" si="237"/>
        <v>0</v>
      </c>
      <c r="AC166" s="49">
        <f t="shared" si="238"/>
        <v>0</v>
      </c>
      <c r="AD166" s="49">
        <f t="shared" si="239"/>
        <v>0</v>
      </c>
      <c r="AE166" s="49">
        <f t="shared" si="240"/>
        <v>0</v>
      </c>
      <c r="AF166" s="49">
        <f t="shared" si="241"/>
        <v>0</v>
      </c>
      <c r="AG166" s="49">
        <f t="shared" si="253"/>
        <v>0</v>
      </c>
      <c r="AH166" s="65"/>
      <c r="AI166" s="66" t="str">
        <f t="shared" si="242"/>
        <v>NA</v>
      </c>
      <c r="AJ166" s="66"/>
      <c r="AK166" s="66" t="str">
        <f t="shared" si="243"/>
        <v>NA</v>
      </c>
      <c r="AL166" s="66" t="str">
        <f t="shared" si="244"/>
        <v>NA</v>
      </c>
      <c r="AM166" s="66" t="str">
        <f t="shared" si="254"/>
        <v>NA</v>
      </c>
      <c r="AN166" s="65" t="str">
        <f t="shared" si="245"/>
        <v>NA</v>
      </c>
      <c r="AO166" s="65" t="str">
        <f t="shared" si="246"/>
        <v>NA</v>
      </c>
      <c r="AP166" s="65" t="str">
        <f t="shared" si="247"/>
        <v>NA</v>
      </c>
      <c r="AQ166" s="65"/>
      <c r="AR166" s="65"/>
      <c r="AS166" s="65"/>
      <c r="AT166" s="66" t="str">
        <f t="shared" si="248"/>
        <v>NA</v>
      </c>
      <c r="AU166" s="66" t="str">
        <f t="shared" si="249"/>
        <v>NA</v>
      </c>
      <c r="AV166" s="66" t="str">
        <f t="shared" si="250"/>
        <v>NA</v>
      </c>
      <c r="AW166" s="66" t="str">
        <f t="shared" si="251"/>
        <v>NA</v>
      </c>
      <c r="AX166" s="66" t="str">
        <f t="shared" si="255"/>
        <v>NA</v>
      </c>
      <c r="AY166" s="67" t="str">
        <f t="shared" si="256"/>
        <v>NA</v>
      </c>
    </row>
    <row r="167" spans="1:56" x14ac:dyDescent="0.2">
      <c r="A167" s="52" t="s">
        <v>190</v>
      </c>
      <c r="Y167" s="49">
        <f t="shared" si="252"/>
        <v>0</v>
      </c>
      <c r="Z167" s="49">
        <f t="shared" si="235"/>
        <v>0</v>
      </c>
      <c r="AA167" s="49">
        <f t="shared" si="236"/>
        <v>0</v>
      </c>
      <c r="AB167" s="49">
        <f t="shared" si="237"/>
        <v>0</v>
      </c>
      <c r="AC167" s="49">
        <f t="shared" si="238"/>
        <v>0</v>
      </c>
      <c r="AD167" s="49">
        <f t="shared" si="239"/>
        <v>0</v>
      </c>
      <c r="AE167" s="49">
        <f t="shared" si="240"/>
        <v>0</v>
      </c>
      <c r="AF167" s="49">
        <f t="shared" si="241"/>
        <v>0</v>
      </c>
      <c r="AG167" s="49">
        <f t="shared" si="253"/>
        <v>0</v>
      </c>
      <c r="AH167" s="65"/>
      <c r="AI167" s="66" t="str">
        <f t="shared" si="242"/>
        <v>NA</v>
      </c>
      <c r="AJ167" s="66"/>
      <c r="AK167" s="66" t="str">
        <f t="shared" si="243"/>
        <v>NA</v>
      </c>
      <c r="AL167" s="66" t="str">
        <f t="shared" si="244"/>
        <v>NA</v>
      </c>
      <c r="AM167" s="66" t="str">
        <f t="shared" si="254"/>
        <v>NA</v>
      </c>
      <c r="AN167" s="65" t="str">
        <f t="shared" si="245"/>
        <v>NA</v>
      </c>
      <c r="AO167" s="65" t="str">
        <f t="shared" si="246"/>
        <v>NA</v>
      </c>
      <c r="AP167" s="65" t="str">
        <f t="shared" si="247"/>
        <v>NA</v>
      </c>
      <c r="AQ167" s="65"/>
      <c r="AR167" s="65"/>
      <c r="AS167" s="65"/>
      <c r="AT167" s="66" t="str">
        <f t="shared" si="248"/>
        <v>NA</v>
      </c>
      <c r="AU167" s="66" t="str">
        <f t="shared" si="249"/>
        <v>NA</v>
      </c>
      <c r="AV167" s="66" t="str">
        <f t="shared" si="250"/>
        <v>NA</v>
      </c>
      <c r="AW167" s="66" t="str">
        <f t="shared" si="251"/>
        <v>NA</v>
      </c>
      <c r="AX167" s="66" t="str">
        <f t="shared" si="255"/>
        <v>NA</v>
      </c>
      <c r="AY167" s="67" t="str">
        <f t="shared" si="256"/>
        <v>NA</v>
      </c>
    </row>
    <row r="168" spans="1:56" x14ac:dyDescent="0.2">
      <c r="A168" s="52" t="s">
        <v>191</v>
      </c>
      <c r="Y168" s="49">
        <f t="shared" si="252"/>
        <v>0</v>
      </c>
      <c r="Z168" s="49">
        <f t="shared" si="235"/>
        <v>0</v>
      </c>
      <c r="AA168" s="49">
        <f t="shared" si="236"/>
        <v>0</v>
      </c>
      <c r="AB168" s="49">
        <f t="shared" si="237"/>
        <v>0</v>
      </c>
      <c r="AC168" s="49">
        <f t="shared" si="238"/>
        <v>0</v>
      </c>
      <c r="AD168" s="49">
        <f t="shared" si="239"/>
        <v>0</v>
      </c>
      <c r="AE168" s="49">
        <f t="shared" si="240"/>
        <v>0</v>
      </c>
      <c r="AF168" s="49">
        <f t="shared" si="241"/>
        <v>0</v>
      </c>
      <c r="AG168" s="49">
        <f t="shared" si="253"/>
        <v>0</v>
      </c>
      <c r="AH168" s="65"/>
      <c r="AI168" s="66" t="str">
        <f t="shared" si="242"/>
        <v>NA</v>
      </c>
      <c r="AJ168" s="66"/>
      <c r="AK168" s="66" t="str">
        <f t="shared" si="243"/>
        <v>NA</v>
      </c>
      <c r="AL168" s="66" t="str">
        <f t="shared" si="244"/>
        <v>NA</v>
      </c>
      <c r="AM168" s="66" t="str">
        <f t="shared" si="254"/>
        <v>NA</v>
      </c>
      <c r="AN168" s="65" t="str">
        <f t="shared" si="245"/>
        <v>NA</v>
      </c>
      <c r="AO168" s="65" t="str">
        <f t="shared" si="246"/>
        <v>NA</v>
      </c>
      <c r="AP168" s="65" t="str">
        <f t="shared" si="247"/>
        <v>NA</v>
      </c>
      <c r="AQ168" s="65"/>
      <c r="AR168" s="65"/>
      <c r="AS168" s="65"/>
      <c r="AT168" s="66" t="str">
        <f t="shared" si="248"/>
        <v>NA</v>
      </c>
      <c r="AU168" s="66" t="str">
        <f t="shared" si="249"/>
        <v>NA</v>
      </c>
      <c r="AV168" s="66" t="str">
        <f t="shared" si="250"/>
        <v>NA</v>
      </c>
      <c r="AW168" s="66" t="str">
        <f t="shared" si="251"/>
        <v>NA</v>
      </c>
      <c r="AX168" s="66" t="str">
        <f t="shared" si="255"/>
        <v>NA</v>
      </c>
      <c r="AY168" s="67" t="str">
        <f t="shared" si="256"/>
        <v>NA</v>
      </c>
    </row>
    <row r="169" spans="1:56" x14ac:dyDescent="0.2">
      <c r="A169" s="52" t="s">
        <v>192</v>
      </c>
      <c r="Y169" s="49">
        <f t="shared" si="252"/>
        <v>0</v>
      </c>
      <c r="Z169" s="49">
        <f t="shared" si="235"/>
        <v>0</v>
      </c>
      <c r="AA169" s="49">
        <f t="shared" si="236"/>
        <v>0</v>
      </c>
      <c r="AB169" s="49">
        <f t="shared" si="237"/>
        <v>0</v>
      </c>
      <c r="AC169" s="49">
        <f t="shared" si="238"/>
        <v>0</v>
      </c>
      <c r="AD169" s="49">
        <f t="shared" si="239"/>
        <v>0</v>
      </c>
      <c r="AE169" s="49">
        <f t="shared" si="240"/>
        <v>0</v>
      </c>
      <c r="AF169" s="49">
        <f t="shared" si="241"/>
        <v>0</v>
      </c>
      <c r="AG169" s="49">
        <f t="shared" si="253"/>
        <v>0</v>
      </c>
      <c r="AH169" s="65"/>
      <c r="AI169" s="66" t="str">
        <f t="shared" si="242"/>
        <v>NA</v>
      </c>
      <c r="AJ169" s="66"/>
      <c r="AK169" s="66" t="str">
        <f t="shared" si="243"/>
        <v>NA</v>
      </c>
      <c r="AL169" s="66" t="str">
        <f t="shared" si="244"/>
        <v>NA</v>
      </c>
      <c r="AM169" s="66" t="str">
        <f t="shared" si="254"/>
        <v>NA</v>
      </c>
      <c r="AN169" s="65" t="str">
        <f t="shared" si="245"/>
        <v>NA</v>
      </c>
      <c r="AO169" s="65" t="str">
        <f t="shared" si="246"/>
        <v>NA</v>
      </c>
      <c r="AP169" s="65" t="str">
        <f t="shared" si="247"/>
        <v>NA</v>
      </c>
      <c r="AQ169" s="65"/>
      <c r="AR169" s="65"/>
      <c r="AS169" s="65"/>
      <c r="AT169" s="66" t="str">
        <f t="shared" si="248"/>
        <v>NA</v>
      </c>
      <c r="AU169" s="66" t="str">
        <f t="shared" si="249"/>
        <v>NA</v>
      </c>
      <c r="AV169" s="66" t="str">
        <f t="shared" si="250"/>
        <v>NA</v>
      </c>
      <c r="AW169" s="66" t="str">
        <f t="shared" si="251"/>
        <v>NA</v>
      </c>
      <c r="AX169" s="66" t="str">
        <f t="shared" si="255"/>
        <v>NA</v>
      </c>
      <c r="AY169" s="67" t="str">
        <f t="shared" si="256"/>
        <v>NA</v>
      </c>
    </row>
    <row r="170" spans="1:56" x14ac:dyDescent="0.2">
      <c r="A170" s="52" t="s">
        <v>193</v>
      </c>
      <c r="Y170" s="49">
        <f t="shared" si="252"/>
        <v>0</v>
      </c>
      <c r="Z170" s="49">
        <f t="shared" si="235"/>
        <v>0</v>
      </c>
      <c r="AA170" s="49">
        <f t="shared" si="236"/>
        <v>0</v>
      </c>
      <c r="AB170" s="49">
        <f t="shared" si="237"/>
        <v>0</v>
      </c>
      <c r="AC170" s="49">
        <f t="shared" si="238"/>
        <v>0</v>
      </c>
      <c r="AD170" s="49">
        <f t="shared" si="239"/>
        <v>0</v>
      </c>
      <c r="AE170" s="49">
        <f t="shared" si="240"/>
        <v>0</v>
      </c>
      <c r="AF170" s="49">
        <f t="shared" si="241"/>
        <v>0</v>
      </c>
      <c r="AG170" s="49">
        <f t="shared" si="253"/>
        <v>0</v>
      </c>
      <c r="AH170" s="65"/>
      <c r="AI170" s="66" t="str">
        <f t="shared" si="242"/>
        <v>NA</v>
      </c>
      <c r="AJ170" s="66"/>
      <c r="AK170" s="66" t="str">
        <f t="shared" si="243"/>
        <v>NA</v>
      </c>
      <c r="AL170" s="66" t="str">
        <f t="shared" si="244"/>
        <v>NA</v>
      </c>
      <c r="AM170" s="66" t="str">
        <f t="shared" si="254"/>
        <v>NA</v>
      </c>
      <c r="AN170" s="65" t="str">
        <f t="shared" si="245"/>
        <v>NA</v>
      </c>
      <c r="AO170" s="65" t="str">
        <f t="shared" si="246"/>
        <v>NA</v>
      </c>
      <c r="AP170" s="65" t="str">
        <f t="shared" si="247"/>
        <v>NA</v>
      </c>
      <c r="AQ170" s="65"/>
      <c r="AR170" s="65"/>
      <c r="AS170" s="65"/>
      <c r="AT170" s="66" t="str">
        <f t="shared" si="248"/>
        <v>NA</v>
      </c>
      <c r="AU170" s="66" t="str">
        <f t="shared" si="249"/>
        <v>NA</v>
      </c>
      <c r="AV170" s="66" t="str">
        <f t="shared" si="250"/>
        <v>NA</v>
      </c>
      <c r="AW170" s="66" t="str">
        <f t="shared" si="251"/>
        <v>NA</v>
      </c>
      <c r="AX170" s="66" t="str">
        <f t="shared" si="255"/>
        <v>NA</v>
      </c>
      <c r="AY170" s="67" t="str">
        <f t="shared" si="256"/>
        <v>NA</v>
      </c>
    </row>
    <row r="171" spans="1:56" x14ac:dyDescent="0.2">
      <c r="A171" s="52" t="s">
        <v>194</v>
      </c>
      <c r="Y171" s="49">
        <f t="shared" si="252"/>
        <v>0</v>
      </c>
      <c r="Z171" s="49">
        <f t="shared" si="235"/>
        <v>0</v>
      </c>
      <c r="AA171" s="49">
        <f t="shared" si="236"/>
        <v>0</v>
      </c>
      <c r="AB171" s="49">
        <f t="shared" si="237"/>
        <v>0</v>
      </c>
      <c r="AC171" s="49">
        <f t="shared" si="238"/>
        <v>0</v>
      </c>
      <c r="AD171" s="49">
        <f t="shared" si="239"/>
        <v>0</v>
      </c>
      <c r="AE171" s="49">
        <f t="shared" si="240"/>
        <v>0</v>
      </c>
      <c r="AF171" s="49">
        <f t="shared" si="241"/>
        <v>0</v>
      </c>
      <c r="AG171" s="49">
        <f t="shared" si="253"/>
        <v>0</v>
      </c>
      <c r="AH171" s="65"/>
      <c r="AI171" s="66" t="str">
        <f t="shared" si="242"/>
        <v>NA</v>
      </c>
      <c r="AJ171" s="66"/>
      <c r="AK171" s="66" t="str">
        <f t="shared" si="243"/>
        <v>NA</v>
      </c>
      <c r="AL171" s="66" t="str">
        <f t="shared" si="244"/>
        <v>NA</v>
      </c>
      <c r="AM171" s="66" t="str">
        <f t="shared" si="254"/>
        <v>NA</v>
      </c>
      <c r="AN171" s="65" t="str">
        <f t="shared" si="245"/>
        <v>NA</v>
      </c>
      <c r="AO171" s="65" t="str">
        <f t="shared" si="246"/>
        <v>NA</v>
      </c>
      <c r="AP171" s="65" t="str">
        <f t="shared" si="247"/>
        <v>NA</v>
      </c>
      <c r="AQ171" s="65"/>
      <c r="AR171" s="65"/>
      <c r="AS171" s="65"/>
      <c r="AT171" s="66" t="str">
        <f t="shared" si="248"/>
        <v>NA</v>
      </c>
      <c r="AU171" s="66" t="str">
        <f t="shared" si="249"/>
        <v>NA</v>
      </c>
      <c r="AV171" s="66" t="str">
        <f t="shared" si="250"/>
        <v>NA</v>
      </c>
      <c r="AW171" s="66" t="str">
        <f t="shared" si="251"/>
        <v>NA</v>
      </c>
      <c r="AX171" s="66" t="str">
        <f t="shared" si="255"/>
        <v>NA</v>
      </c>
      <c r="AY171" s="67" t="str">
        <f t="shared" si="256"/>
        <v>NA</v>
      </c>
    </row>
    <row r="172" spans="1:56" x14ac:dyDescent="0.2">
      <c r="A172" s="52" t="s">
        <v>195</v>
      </c>
      <c r="Y172" s="49">
        <f t="shared" si="252"/>
        <v>0</v>
      </c>
      <c r="Z172" s="49">
        <f t="shared" si="235"/>
        <v>0</v>
      </c>
      <c r="AA172" s="49">
        <f t="shared" si="236"/>
        <v>0</v>
      </c>
      <c r="AB172" s="49">
        <f t="shared" si="237"/>
        <v>0</v>
      </c>
      <c r="AC172" s="49">
        <f t="shared" si="238"/>
        <v>0</v>
      </c>
      <c r="AD172" s="49">
        <f t="shared" si="239"/>
        <v>0</v>
      </c>
      <c r="AE172" s="49">
        <f t="shared" si="240"/>
        <v>0</v>
      </c>
      <c r="AF172" s="49">
        <f t="shared" si="241"/>
        <v>0</v>
      </c>
      <c r="AG172" s="49">
        <f t="shared" si="253"/>
        <v>0</v>
      </c>
      <c r="AH172" s="65"/>
      <c r="AI172" s="66" t="str">
        <f t="shared" si="242"/>
        <v>NA</v>
      </c>
      <c r="AJ172" s="66"/>
      <c r="AK172" s="66" t="str">
        <f t="shared" si="243"/>
        <v>NA</v>
      </c>
      <c r="AL172" s="66" t="str">
        <f t="shared" si="244"/>
        <v>NA</v>
      </c>
      <c r="AM172" s="66" t="str">
        <f t="shared" si="254"/>
        <v>NA</v>
      </c>
      <c r="AN172" s="65" t="str">
        <f t="shared" si="245"/>
        <v>NA</v>
      </c>
      <c r="AO172" s="65" t="str">
        <f t="shared" si="246"/>
        <v>NA</v>
      </c>
      <c r="AP172" s="65" t="str">
        <f t="shared" si="247"/>
        <v>NA</v>
      </c>
      <c r="AQ172" s="65"/>
      <c r="AR172" s="65"/>
      <c r="AS172" s="65"/>
      <c r="AT172" s="66" t="str">
        <f t="shared" si="248"/>
        <v>NA</v>
      </c>
      <c r="AU172" s="66" t="str">
        <f t="shared" si="249"/>
        <v>NA</v>
      </c>
      <c r="AV172" s="66" t="str">
        <f t="shared" si="250"/>
        <v>NA</v>
      </c>
      <c r="AW172" s="66" t="str">
        <f t="shared" si="251"/>
        <v>NA</v>
      </c>
      <c r="AX172" s="66" t="str">
        <f t="shared" si="255"/>
        <v>NA</v>
      </c>
      <c r="AY172" s="67" t="str">
        <f t="shared" si="256"/>
        <v>NA</v>
      </c>
    </row>
    <row r="173" spans="1:56" x14ac:dyDescent="0.2">
      <c r="A173" s="52" t="s">
        <v>196</v>
      </c>
      <c r="Y173" s="49">
        <f t="shared" si="252"/>
        <v>0</v>
      </c>
      <c r="Z173" s="49">
        <f t="shared" si="235"/>
        <v>0</v>
      </c>
      <c r="AA173" s="49">
        <f t="shared" si="236"/>
        <v>0</v>
      </c>
      <c r="AB173" s="49">
        <f t="shared" si="237"/>
        <v>0</v>
      </c>
      <c r="AC173" s="49">
        <f t="shared" si="238"/>
        <v>0</v>
      </c>
      <c r="AD173" s="49">
        <f t="shared" si="239"/>
        <v>0</v>
      </c>
      <c r="AE173" s="49">
        <f t="shared" si="240"/>
        <v>0</v>
      </c>
      <c r="AF173" s="49">
        <f t="shared" si="241"/>
        <v>0</v>
      </c>
      <c r="AG173" s="49">
        <f t="shared" si="253"/>
        <v>0</v>
      </c>
      <c r="AH173" s="65"/>
      <c r="AI173" s="66" t="str">
        <f t="shared" si="242"/>
        <v>NA</v>
      </c>
      <c r="AJ173" s="66"/>
      <c r="AK173" s="66" t="str">
        <f t="shared" si="243"/>
        <v>NA</v>
      </c>
      <c r="AL173" s="66" t="str">
        <f t="shared" si="244"/>
        <v>NA</v>
      </c>
      <c r="AM173" s="66" t="str">
        <f t="shared" si="254"/>
        <v>NA</v>
      </c>
      <c r="AN173" s="65" t="str">
        <f t="shared" si="245"/>
        <v>NA</v>
      </c>
      <c r="AO173" s="65" t="str">
        <f t="shared" si="246"/>
        <v>NA</v>
      </c>
      <c r="AP173" s="65" t="str">
        <f t="shared" si="247"/>
        <v>NA</v>
      </c>
      <c r="AQ173" s="65"/>
      <c r="AR173" s="65"/>
      <c r="AS173" s="65"/>
      <c r="AT173" s="66" t="str">
        <f t="shared" si="248"/>
        <v>NA</v>
      </c>
      <c r="AU173" s="66" t="str">
        <f t="shared" si="249"/>
        <v>NA</v>
      </c>
      <c r="AV173" s="66" t="str">
        <f t="shared" si="250"/>
        <v>NA</v>
      </c>
      <c r="AW173" s="66" t="str">
        <f t="shared" si="251"/>
        <v>NA</v>
      </c>
      <c r="AX173" s="66" t="str">
        <f t="shared" si="255"/>
        <v>NA</v>
      </c>
      <c r="AY173" s="67" t="str">
        <f t="shared" si="256"/>
        <v>NA</v>
      </c>
    </row>
    <row r="174" spans="1:56" x14ac:dyDescent="0.2">
      <c r="A174" s="52"/>
      <c r="Y174" s="49">
        <f t="shared" si="252"/>
        <v>0</v>
      </c>
      <c r="Z174" s="49">
        <f t="shared" si="235"/>
        <v>0</v>
      </c>
      <c r="AA174" s="49">
        <f t="shared" si="236"/>
        <v>0</v>
      </c>
      <c r="AB174" s="49">
        <f t="shared" si="237"/>
        <v>0</v>
      </c>
      <c r="AC174" s="49">
        <f t="shared" si="238"/>
        <v>0</v>
      </c>
      <c r="AD174" s="49">
        <f t="shared" si="239"/>
        <v>0</v>
      </c>
      <c r="AE174" s="49">
        <f t="shared" si="240"/>
        <v>0</v>
      </c>
      <c r="AF174" s="49">
        <f t="shared" si="241"/>
        <v>0</v>
      </c>
      <c r="AG174" s="49">
        <f t="shared" si="253"/>
        <v>0</v>
      </c>
      <c r="AH174" s="65"/>
      <c r="AI174" s="66"/>
      <c r="AJ174" s="66"/>
      <c r="AK174" s="66"/>
      <c r="AL174" s="66"/>
      <c r="AM174" s="66"/>
      <c r="AN174" s="65"/>
      <c r="AO174" s="65"/>
      <c r="AP174" s="65"/>
      <c r="AQ174" s="65"/>
      <c r="AR174" s="65"/>
      <c r="AS174" s="65"/>
      <c r="AT174" s="66"/>
      <c r="AU174" s="66"/>
      <c r="AV174" s="66"/>
      <c r="AW174" s="66"/>
      <c r="AX174" s="66"/>
      <c r="AY174" s="67" t="str">
        <f t="shared" si="256"/>
        <v>NA</v>
      </c>
    </row>
    <row r="175" spans="1:56" x14ac:dyDescent="0.2">
      <c r="A175" s="52"/>
      <c r="Y175" s="49">
        <f t="shared" si="252"/>
        <v>0</v>
      </c>
      <c r="Z175" s="49">
        <f t="shared" si="235"/>
        <v>0</v>
      </c>
      <c r="AA175" s="49">
        <f t="shared" si="236"/>
        <v>0</v>
      </c>
      <c r="AB175" s="49">
        <f t="shared" si="237"/>
        <v>0</v>
      </c>
      <c r="AC175" s="49">
        <f t="shared" si="238"/>
        <v>0</v>
      </c>
      <c r="AD175" s="49">
        <f t="shared" si="239"/>
        <v>0</v>
      </c>
      <c r="AE175" s="49">
        <f t="shared" si="240"/>
        <v>0</v>
      </c>
      <c r="AF175" s="49">
        <f t="shared" si="241"/>
        <v>0</v>
      </c>
      <c r="AG175" s="49">
        <f t="shared" si="253"/>
        <v>0</v>
      </c>
      <c r="AH175" s="65"/>
      <c r="AI175" s="66" t="str">
        <f>IF(Z175=0,"NA",Y175/Z175)</f>
        <v>NA</v>
      </c>
      <c r="AJ175" s="66"/>
      <c r="AK175" s="66" t="str">
        <f>IF(AA175=0,"NA",(Y175+J175+K175)/AA175)</f>
        <v>NA</v>
      </c>
      <c r="AL175" s="66" t="str">
        <f>IFERROR(AC175/Z175,"NA")</f>
        <v>NA</v>
      </c>
      <c r="AM175" s="66" t="str">
        <f>IFERROR(AK175+AL175,"NA")</f>
        <v>NA</v>
      </c>
      <c r="AN175" s="65" t="str">
        <f>IFERROR(L175/AA175,"NA")</f>
        <v>NA</v>
      </c>
      <c r="AO175" s="65" t="str">
        <f>IFERROR((J175+K175)/AA175,"NA")</f>
        <v>NA</v>
      </c>
      <c r="AP175" s="65" t="str">
        <f>IFERROR(AB175/AA175,"NA")</f>
        <v>NA</v>
      </c>
      <c r="AQ175" s="65"/>
      <c r="AR175" s="65"/>
      <c r="AS175" s="65"/>
      <c r="AT175" s="66" t="str">
        <f>IFERROR((H175+Q175+R175)/AB175,"NA")</f>
        <v>NA</v>
      </c>
      <c r="AU175" s="66" t="str">
        <f>IFERROR((H175+Q175+R175+U175+W175)/AB175,"NA")</f>
        <v>NA</v>
      </c>
      <c r="AV175" s="66" t="str">
        <f>IFERROR((F175+Y175)/AB175,"NA")</f>
        <v>NA</v>
      </c>
      <c r="AW175" s="66" t="str">
        <f>IFERROR(Y175/AB175,"NA")</f>
        <v>NA</v>
      </c>
      <c r="AX175" s="66" t="str">
        <f>IFERROR(AL175-AI175,"NA")</f>
        <v>NA</v>
      </c>
      <c r="AY175" s="67" t="str">
        <f t="shared" si="256"/>
        <v>NA</v>
      </c>
    </row>
    <row r="176" spans="1:56" s="47" customFormat="1" x14ac:dyDescent="0.2">
      <c r="A176" s="54" t="s">
        <v>32</v>
      </c>
      <c r="B176" s="58">
        <f>SUM(B164:B175)</f>
        <v>0</v>
      </c>
      <c r="C176" s="58">
        <f t="shared" ref="C176:AG176" si="257">SUM(C164:C175)</f>
        <v>0</v>
      </c>
      <c r="D176" s="58">
        <f t="shared" si="257"/>
        <v>0</v>
      </c>
      <c r="E176" s="58">
        <f t="shared" si="257"/>
        <v>0</v>
      </c>
      <c r="F176" s="58">
        <f t="shared" si="257"/>
        <v>0</v>
      </c>
      <c r="G176" s="58">
        <f t="shared" si="257"/>
        <v>0</v>
      </c>
      <c r="H176" s="58">
        <f t="shared" si="257"/>
        <v>0</v>
      </c>
      <c r="I176" s="58">
        <f t="shared" si="257"/>
        <v>0</v>
      </c>
      <c r="J176" s="58">
        <f t="shared" si="257"/>
        <v>0</v>
      </c>
      <c r="K176" s="58">
        <f t="shared" si="257"/>
        <v>0</v>
      </c>
      <c r="L176" s="58">
        <f t="shared" si="257"/>
        <v>0</v>
      </c>
      <c r="M176" s="58">
        <f t="shared" si="257"/>
        <v>0</v>
      </c>
      <c r="N176" s="58">
        <f t="shared" si="257"/>
        <v>0</v>
      </c>
      <c r="O176" s="58">
        <f t="shared" si="257"/>
        <v>0</v>
      </c>
      <c r="P176" s="58">
        <f t="shared" si="257"/>
        <v>0</v>
      </c>
      <c r="Q176" s="58">
        <f t="shared" si="257"/>
        <v>0</v>
      </c>
      <c r="R176" s="58">
        <f t="shared" si="257"/>
        <v>0</v>
      </c>
      <c r="S176" s="58">
        <f t="shared" si="257"/>
        <v>0</v>
      </c>
      <c r="T176" s="58">
        <f t="shared" si="257"/>
        <v>0</v>
      </c>
      <c r="U176" s="58">
        <f t="shared" si="257"/>
        <v>0</v>
      </c>
      <c r="V176" s="58">
        <f t="shared" si="257"/>
        <v>0</v>
      </c>
      <c r="W176" s="58">
        <f t="shared" si="257"/>
        <v>0</v>
      </c>
      <c r="X176" s="58">
        <f t="shared" si="257"/>
        <v>0</v>
      </c>
      <c r="Y176" s="58">
        <f t="shared" si="257"/>
        <v>0</v>
      </c>
      <c r="Z176" s="58">
        <f t="shared" si="257"/>
        <v>0</v>
      </c>
      <c r="AA176" s="58">
        <f t="shared" si="257"/>
        <v>0</v>
      </c>
      <c r="AB176" s="58">
        <f>SUM(AB164:AB175)</f>
        <v>0</v>
      </c>
      <c r="AC176" s="58">
        <f>SUM(AC164:AC175)</f>
        <v>0</v>
      </c>
      <c r="AD176" s="58">
        <f>SUM(AD164:AD175)</f>
        <v>0</v>
      </c>
      <c r="AE176" s="58">
        <f t="shared" si="257"/>
        <v>0</v>
      </c>
      <c r="AF176" s="58">
        <f t="shared" si="257"/>
        <v>0</v>
      </c>
      <c r="AG176" s="58">
        <f t="shared" si="257"/>
        <v>0</v>
      </c>
      <c r="AH176" s="68"/>
      <c r="AI176" s="69" t="str">
        <f>IF(Z176=0,"NA",Y176/Z176)</f>
        <v>NA</v>
      </c>
      <c r="AJ176" s="69"/>
      <c r="AK176" s="69" t="str">
        <f>IF(AA176=0,"NA",(Y176+J176+K176)/AA176)</f>
        <v>NA</v>
      </c>
      <c r="AL176" s="69" t="str">
        <f>IFERROR(AC176/Z176,"NA")</f>
        <v>NA</v>
      </c>
      <c r="AM176" s="69" t="str">
        <f t="shared" si="254"/>
        <v>NA</v>
      </c>
      <c r="AN176" s="68" t="str">
        <f>IFERROR(L176/AA176,"NA")</f>
        <v>NA</v>
      </c>
      <c r="AO176" s="68" t="str">
        <f>IFERROR((J176+K176)/AA176,"NA")</f>
        <v>NA</v>
      </c>
      <c r="AP176" s="68" t="str">
        <f>IFERROR(AB176/AA176,"NA")</f>
        <v>NA</v>
      </c>
      <c r="AQ176" s="68"/>
      <c r="AR176" s="68"/>
      <c r="AS176" s="68"/>
      <c r="AT176" s="69" t="str">
        <f>IFERROR((H176+Q176+R176)/AB176,"NA")</f>
        <v>NA</v>
      </c>
      <c r="AU176" s="69" t="str">
        <f>IFERROR((H176+Q176+R176+U176+W176)/AB176,"NA")</f>
        <v>NA</v>
      </c>
      <c r="AV176" s="69" t="str">
        <f>IFERROR((F176+Y176)/AB176,"NA")</f>
        <v>NA</v>
      </c>
      <c r="AW176" s="69" t="str">
        <f>IFERROR(Y176/AB176,"NA")</f>
        <v>NA</v>
      </c>
      <c r="AX176" s="69" t="str">
        <f t="shared" si="255"/>
        <v>NA</v>
      </c>
      <c r="AY176" s="72" t="e">
        <f>(AD176+F176+G176)/AA176</f>
        <v>#DIV/0!</v>
      </c>
      <c r="BB176" s="51"/>
      <c r="BC176" s="51"/>
      <c r="BD176" s="51"/>
    </row>
    <row r="178" spans="1:51" x14ac:dyDescent="0.2">
      <c r="A178" s="47" t="s">
        <v>286</v>
      </c>
    </row>
    <row r="179" spans="1:51" x14ac:dyDescent="0.2">
      <c r="A179" s="56"/>
      <c r="B179" s="59" t="s">
        <v>5</v>
      </c>
      <c r="C179" s="59" t="s">
        <v>6</v>
      </c>
      <c r="D179" s="59" t="s">
        <v>7</v>
      </c>
      <c r="E179" s="59" t="s">
        <v>8</v>
      </c>
      <c r="F179" s="59" t="s">
        <v>18</v>
      </c>
      <c r="G179" s="59" t="s">
        <v>19</v>
      </c>
      <c r="H179" s="59" t="s">
        <v>9</v>
      </c>
      <c r="I179" s="59" t="s">
        <v>169</v>
      </c>
      <c r="J179" s="59" t="s">
        <v>10</v>
      </c>
      <c r="K179" s="59" t="s">
        <v>11</v>
      </c>
      <c r="L179" s="59" t="s">
        <v>12</v>
      </c>
      <c r="M179" s="59" t="s">
        <v>20</v>
      </c>
      <c r="N179" s="59" t="s">
        <v>197</v>
      </c>
      <c r="O179" s="59" t="s">
        <v>21</v>
      </c>
      <c r="P179" s="59" t="s">
        <v>74</v>
      </c>
      <c r="Q179" s="59" t="s">
        <v>22</v>
      </c>
      <c r="R179" s="59" t="s">
        <v>23</v>
      </c>
      <c r="S179" s="59" t="s">
        <v>168</v>
      </c>
      <c r="T179" s="59" t="s">
        <v>75</v>
      </c>
      <c r="U179" s="59" t="s">
        <v>27</v>
      </c>
      <c r="V179" s="59" t="s">
        <v>172</v>
      </c>
      <c r="W179" s="59" t="s">
        <v>28</v>
      </c>
      <c r="X179" s="59" t="s">
        <v>170</v>
      </c>
      <c r="Y179" s="59" t="s">
        <v>29</v>
      </c>
      <c r="Z179" s="59" t="s">
        <v>4</v>
      </c>
      <c r="AA179" s="59" t="s">
        <v>13</v>
      </c>
      <c r="AB179" s="59" t="s">
        <v>26</v>
      </c>
      <c r="AC179" s="59" t="s">
        <v>30</v>
      </c>
      <c r="AD179" s="59" t="s">
        <v>31</v>
      </c>
      <c r="AE179" s="59" t="s">
        <v>24</v>
      </c>
      <c r="AF179" s="59" t="s">
        <v>25</v>
      </c>
      <c r="AG179" s="59" t="s">
        <v>76</v>
      </c>
      <c r="AH179" s="73"/>
      <c r="AI179" s="71" t="s">
        <v>14</v>
      </c>
      <c r="AJ179" s="71"/>
      <c r="AK179" s="71" t="s">
        <v>15</v>
      </c>
      <c r="AL179" s="71" t="s">
        <v>16</v>
      </c>
      <c r="AM179" s="71" t="s">
        <v>17</v>
      </c>
      <c r="AN179" s="71" t="s">
        <v>44</v>
      </c>
      <c r="AO179" s="71" t="s">
        <v>43</v>
      </c>
      <c r="AP179" s="71" t="s">
        <v>40</v>
      </c>
      <c r="AQ179" s="73"/>
      <c r="AR179" s="73"/>
      <c r="AS179" s="73"/>
      <c r="AT179" s="71" t="s">
        <v>47</v>
      </c>
      <c r="AU179" s="71" t="s">
        <v>48</v>
      </c>
      <c r="AV179" s="71" t="s">
        <v>51</v>
      </c>
      <c r="AW179" s="71" t="s">
        <v>49</v>
      </c>
      <c r="AX179" s="63" t="s">
        <v>50</v>
      </c>
      <c r="AY179" s="64" t="s">
        <v>60</v>
      </c>
    </row>
    <row r="180" spans="1:51" x14ac:dyDescent="0.2">
      <c r="A180" s="52" t="s">
        <v>187</v>
      </c>
      <c r="Y180" s="49">
        <f>B180+C180+D180+E180</f>
        <v>0</v>
      </c>
      <c r="Z180" s="49">
        <f t="shared" ref="Z180:Z191" si="258">B180+C180+D180+E180+F180+L180+Q180+R180+T180+S180</f>
        <v>0</v>
      </c>
      <c r="AA180" s="49">
        <f t="shared" ref="AA180:AA191" si="259">B180+C180+D180+E180+F180+G180+H180+J180+K180+L180+Q180+R180+T180+S180+I180</f>
        <v>0</v>
      </c>
      <c r="AB180" s="49">
        <f t="shared" ref="AB180:AB191" si="260">Y180+H180+F180+Q180+R180+T180+S180+I180</f>
        <v>0</v>
      </c>
      <c r="AC180" s="49">
        <f t="shared" ref="AC180:AC191" si="261">B180+2*C180+3*D180+4*E180</f>
        <v>0</v>
      </c>
      <c r="AD180" s="49">
        <f t="shared" ref="AD180:AD191" si="262">Y180+J180+K180</f>
        <v>0</v>
      </c>
      <c r="AE180" s="49">
        <f t="shared" ref="AE180:AE191" si="263">M180+Q180+U180+V180</f>
        <v>0</v>
      </c>
      <c r="AF180" s="49">
        <f t="shared" ref="AF180:AF191" si="264">O180+R180+W180+S180+I180</f>
        <v>0</v>
      </c>
      <c r="AG180" s="49">
        <f>T180+P180</f>
        <v>0</v>
      </c>
      <c r="AH180" s="65"/>
      <c r="AI180" s="66" t="str">
        <f t="shared" ref="AI180:AI189" si="265">IF(Z180=0,"NA",Y180/Z180)</f>
        <v>NA</v>
      </c>
      <c r="AJ180" s="66"/>
      <c r="AK180" s="66" t="str">
        <f t="shared" ref="AK180:AK189" si="266">IF(AA180=0,"NA",(Y180+J180+K180)/AA180)</f>
        <v>NA</v>
      </c>
      <c r="AL180" s="66" t="str">
        <f t="shared" ref="AL180:AL189" si="267">IFERROR(AC180/Z180,"NA")</f>
        <v>NA</v>
      </c>
      <c r="AM180" s="66" t="str">
        <f>IFERROR(AK180+AL180,"NA")</f>
        <v>NA</v>
      </c>
      <c r="AN180" s="65" t="str">
        <f t="shared" ref="AN180:AN189" si="268">IFERROR((G180+L180)/AA180,"NA")</f>
        <v>NA</v>
      </c>
      <c r="AO180" s="65" t="str">
        <f t="shared" ref="AO180:AO189" si="269">IFERROR((J180+K180)/AA180,"NA")</f>
        <v>NA</v>
      </c>
      <c r="AP180" s="65" t="str">
        <f t="shared" ref="AP180:AP189" si="270">IFERROR(AB180/AA180,"NA")</f>
        <v>NA</v>
      </c>
      <c r="AQ180" s="65"/>
      <c r="AR180" s="65"/>
      <c r="AS180" s="65"/>
      <c r="AT180" s="66" t="str">
        <f t="shared" ref="AT180:AT189" si="271">IFERROR((H180+Q180+R180)/AB180,"NA")</f>
        <v>NA</v>
      </c>
      <c r="AU180" s="66" t="str">
        <f t="shared" ref="AU180:AU189" si="272">IFERROR((H180+Q180+R180+U180+W180)/AB180,"NA")</f>
        <v>NA</v>
      </c>
      <c r="AV180" s="66" t="str">
        <f t="shared" ref="AV180:AV189" si="273">IFERROR((F180+Y180)/AB180,"NA")</f>
        <v>NA</v>
      </c>
      <c r="AW180" s="66" t="str">
        <f t="shared" ref="AW180:AW189" si="274">IFERROR(Y180/AB180,"NA")</f>
        <v>NA</v>
      </c>
      <c r="AX180" s="66" t="str">
        <f>IFERROR(AL180-AI180,"NA")</f>
        <v>NA</v>
      </c>
      <c r="AY180" s="67" t="str">
        <f>IFERROR((AD180+F180+G180)/AA180, "NA")</f>
        <v>NA</v>
      </c>
    </row>
    <row r="181" spans="1:51" x14ac:dyDescent="0.2">
      <c r="A181" s="52" t="s">
        <v>188</v>
      </c>
      <c r="Y181" s="49">
        <f t="shared" ref="Y181:Y191" si="275">B181+C181+D181+E181</f>
        <v>0</v>
      </c>
      <c r="Z181" s="49">
        <f t="shared" si="258"/>
        <v>0</v>
      </c>
      <c r="AA181" s="49">
        <f t="shared" si="259"/>
        <v>0</v>
      </c>
      <c r="AB181" s="49">
        <f t="shared" si="260"/>
        <v>0</v>
      </c>
      <c r="AC181" s="49">
        <f t="shared" si="261"/>
        <v>0</v>
      </c>
      <c r="AD181" s="49">
        <f t="shared" si="262"/>
        <v>0</v>
      </c>
      <c r="AE181" s="49">
        <f t="shared" si="263"/>
        <v>0</v>
      </c>
      <c r="AF181" s="49">
        <f t="shared" si="264"/>
        <v>0</v>
      </c>
      <c r="AG181" s="49">
        <f t="shared" ref="AG181:AG191" si="276">T181+P181</f>
        <v>0</v>
      </c>
      <c r="AH181" s="65"/>
      <c r="AI181" s="66" t="str">
        <f t="shared" si="265"/>
        <v>NA</v>
      </c>
      <c r="AJ181" s="66"/>
      <c r="AK181" s="66" t="str">
        <f t="shared" si="266"/>
        <v>NA</v>
      </c>
      <c r="AL181" s="66" t="str">
        <f t="shared" si="267"/>
        <v>NA</v>
      </c>
      <c r="AM181" s="66" t="str">
        <f t="shared" ref="AM181:AM192" si="277">IFERROR(AK181+AL181,"NA")</f>
        <v>NA</v>
      </c>
      <c r="AN181" s="65" t="str">
        <f t="shared" si="268"/>
        <v>NA</v>
      </c>
      <c r="AO181" s="65" t="str">
        <f t="shared" si="269"/>
        <v>NA</v>
      </c>
      <c r="AP181" s="65" t="str">
        <f t="shared" si="270"/>
        <v>NA</v>
      </c>
      <c r="AQ181" s="65"/>
      <c r="AR181" s="65"/>
      <c r="AS181" s="65"/>
      <c r="AT181" s="66" t="str">
        <f t="shared" si="271"/>
        <v>NA</v>
      </c>
      <c r="AU181" s="66" t="str">
        <f t="shared" si="272"/>
        <v>NA</v>
      </c>
      <c r="AV181" s="66" t="str">
        <f t="shared" si="273"/>
        <v>NA</v>
      </c>
      <c r="AW181" s="66" t="str">
        <f t="shared" si="274"/>
        <v>NA</v>
      </c>
      <c r="AX181" s="66" t="str">
        <f t="shared" ref="AX181:AX192" si="278">IFERROR(AL181-AI181,"NA")</f>
        <v>NA</v>
      </c>
      <c r="AY181" s="67" t="str">
        <f t="shared" ref="AY181:AY191" si="279">IFERROR((AD181+F181+G181)/AA181, "NA")</f>
        <v>NA</v>
      </c>
    </row>
    <row r="182" spans="1:51" x14ac:dyDescent="0.2">
      <c r="A182" s="52" t="s">
        <v>189</v>
      </c>
      <c r="Y182" s="49">
        <f t="shared" si="275"/>
        <v>0</v>
      </c>
      <c r="Z182" s="49">
        <f t="shared" si="258"/>
        <v>0</v>
      </c>
      <c r="AA182" s="49">
        <f t="shared" si="259"/>
        <v>0</v>
      </c>
      <c r="AB182" s="49">
        <f t="shared" si="260"/>
        <v>0</v>
      </c>
      <c r="AC182" s="49">
        <f t="shared" si="261"/>
        <v>0</v>
      </c>
      <c r="AD182" s="49">
        <f t="shared" si="262"/>
        <v>0</v>
      </c>
      <c r="AE182" s="49">
        <f t="shared" si="263"/>
        <v>0</v>
      </c>
      <c r="AF182" s="49">
        <f t="shared" si="264"/>
        <v>0</v>
      </c>
      <c r="AG182" s="49">
        <f t="shared" si="276"/>
        <v>0</v>
      </c>
      <c r="AH182" s="65"/>
      <c r="AI182" s="66" t="str">
        <f t="shared" si="265"/>
        <v>NA</v>
      </c>
      <c r="AJ182" s="66"/>
      <c r="AK182" s="66" t="str">
        <f t="shared" si="266"/>
        <v>NA</v>
      </c>
      <c r="AL182" s="66" t="str">
        <f t="shared" si="267"/>
        <v>NA</v>
      </c>
      <c r="AM182" s="66" t="str">
        <f t="shared" si="277"/>
        <v>NA</v>
      </c>
      <c r="AN182" s="65" t="str">
        <f t="shared" si="268"/>
        <v>NA</v>
      </c>
      <c r="AO182" s="65" t="str">
        <f t="shared" si="269"/>
        <v>NA</v>
      </c>
      <c r="AP182" s="65" t="str">
        <f t="shared" si="270"/>
        <v>NA</v>
      </c>
      <c r="AQ182" s="65"/>
      <c r="AR182" s="65"/>
      <c r="AS182" s="65"/>
      <c r="AT182" s="66" t="str">
        <f t="shared" si="271"/>
        <v>NA</v>
      </c>
      <c r="AU182" s="66" t="str">
        <f t="shared" si="272"/>
        <v>NA</v>
      </c>
      <c r="AV182" s="66" t="str">
        <f t="shared" si="273"/>
        <v>NA</v>
      </c>
      <c r="AW182" s="66" t="str">
        <f t="shared" si="274"/>
        <v>NA</v>
      </c>
      <c r="AX182" s="66" t="str">
        <f t="shared" si="278"/>
        <v>NA</v>
      </c>
      <c r="AY182" s="67" t="str">
        <f t="shared" si="279"/>
        <v>NA</v>
      </c>
    </row>
    <row r="183" spans="1:51" x14ac:dyDescent="0.2">
      <c r="A183" s="52" t="s">
        <v>190</v>
      </c>
      <c r="Y183" s="49">
        <f t="shared" si="275"/>
        <v>0</v>
      </c>
      <c r="Z183" s="49">
        <f t="shared" si="258"/>
        <v>0</v>
      </c>
      <c r="AA183" s="49">
        <f t="shared" si="259"/>
        <v>0</v>
      </c>
      <c r="AB183" s="49">
        <f t="shared" si="260"/>
        <v>0</v>
      </c>
      <c r="AC183" s="49">
        <f t="shared" si="261"/>
        <v>0</v>
      </c>
      <c r="AD183" s="49">
        <f t="shared" si="262"/>
        <v>0</v>
      </c>
      <c r="AE183" s="49">
        <f t="shared" si="263"/>
        <v>0</v>
      </c>
      <c r="AF183" s="49">
        <f t="shared" si="264"/>
        <v>0</v>
      </c>
      <c r="AG183" s="49">
        <f t="shared" si="276"/>
        <v>0</v>
      </c>
      <c r="AH183" s="65"/>
      <c r="AI183" s="66" t="str">
        <f t="shared" si="265"/>
        <v>NA</v>
      </c>
      <c r="AJ183" s="66"/>
      <c r="AK183" s="66" t="str">
        <f t="shared" si="266"/>
        <v>NA</v>
      </c>
      <c r="AL183" s="66" t="str">
        <f t="shared" si="267"/>
        <v>NA</v>
      </c>
      <c r="AM183" s="66" t="str">
        <f t="shared" si="277"/>
        <v>NA</v>
      </c>
      <c r="AN183" s="65" t="str">
        <f t="shared" si="268"/>
        <v>NA</v>
      </c>
      <c r="AO183" s="65" t="str">
        <f t="shared" si="269"/>
        <v>NA</v>
      </c>
      <c r="AP183" s="65" t="str">
        <f t="shared" si="270"/>
        <v>NA</v>
      </c>
      <c r="AQ183" s="65"/>
      <c r="AR183" s="65"/>
      <c r="AS183" s="65"/>
      <c r="AT183" s="66" t="str">
        <f t="shared" si="271"/>
        <v>NA</v>
      </c>
      <c r="AU183" s="66" t="str">
        <f t="shared" si="272"/>
        <v>NA</v>
      </c>
      <c r="AV183" s="66" t="str">
        <f t="shared" si="273"/>
        <v>NA</v>
      </c>
      <c r="AW183" s="66" t="str">
        <f t="shared" si="274"/>
        <v>NA</v>
      </c>
      <c r="AX183" s="66" t="str">
        <f t="shared" si="278"/>
        <v>NA</v>
      </c>
      <c r="AY183" s="67" t="str">
        <f t="shared" si="279"/>
        <v>NA</v>
      </c>
    </row>
    <row r="184" spans="1:51" x14ac:dyDescent="0.2">
      <c r="A184" s="52" t="s">
        <v>191</v>
      </c>
      <c r="Y184" s="49">
        <f t="shared" si="275"/>
        <v>0</v>
      </c>
      <c r="Z184" s="49">
        <f t="shared" si="258"/>
        <v>0</v>
      </c>
      <c r="AA184" s="49">
        <f t="shared" si="259"/>
        <v>0</v>
      </c>
      <c r="AB184" s="49">
        <f t="shared" si="260"/>
        <v>0</v>
      </c>
      <c r="AC184" s="49">
        <f t="shared" si="261"/>
        <v>0</v>
      </c>
      <c r="AD184" s="49">
        <f t="shared" si="262"/>
        <v>0</v>
      </c>
      <c r="AE184" s="49">
        <f t="shared" si="263"/>
        <v>0</v>
      </c>
      <c r="AF184" s="49">
        <f t="shared" si="264"/>
        <v>0</v>
      </c>
      <c r="AG184" s="49">
        <f t="shared" si="276"/>
        <v>0</v>
      </c>
      <c r="AH184" s="65"/>
      <c r="AI184" s="66" t="str">
        <f t="shared" si="265"/>
        <v>NA</v>
      </c>
      <c r="AJ184" s="66"/>
      <c r="AK184" s="66" t="str">
        <f t="shared" si="266"/>
        <v>NA</v>
      </c>
      <c r="AL184" s="66" t="str">
        <f t="shared" si="267"/>
        <v>NA</v>
      </c>
      <c r="AM184" s="66" t="str">
        <f t="shared" si="277"/>
        <v>NA</v>
      </c>
      <c r="AN184" s="65" t="str">
        <f t="shared" si="268"/>
        <v>NA</v>
      </c>
      <c r="AO184" s="65" t="str">
        <f t="shared" si="269"/>
        <v>NA</v>
      </c>
      <c r="AP184" s="65" t="str">
        <f t="shared" si="270"/>
        <v>NA</v>
      </c>
      <c r="AQ184" s="65"/>
      <c r="AR184" s="65"/>
      <c r="AS184" s="65"/>
      <c r="AT184" s="66" t="str">
        <f t="shared" si="271"/>
        <v>NA</v>
      </c>
      <c r="AU184" s="66" t="str">
        <f t="shared" si="272"/>
        <v>NA</v>
      </c>
      <c r="AV184" s="66" t="str">
        <f t="shared" si="273"/>
        <v>NA</v>
      </c>
      <c r="AW184" s="66" t="str">
        <f t="shared" si="274"/>
        <v>NA</v>
      </c>
      <c r="AX184" s="66" t="str">
        <f t="shared" si="278"/>
        <v>NA</v>
      </c>
      <c r="AY184" s="67" t="str">
        <f t="shared" si="279"/>
        <v>NA</v>
      </c>
    </row>
    <row r="185" spans="1:51" x14ac:dyDescent="0.2">
      <c r="A185" s="52" t="s">
        <v>192</v>
      </c>
      <c r="Y185" s="49">
        <f t="shared" si="275"/>
        <v>0</v>
      </c>
      <c r="Z185" s="49">
        <f t="shared" si="258"/>
        <v>0</v>
      </c>
      <c r="AA185" s="49">
        <f t="shared" si="259"/>
        <v>0</v>
      </c>
      <c r="AB185" s="49">
        <f t="shared" si="260"/>
        <v>0</v>
      </c>
      <c r="AC185" s="49">
        <f t="shared" si="261"/>
        <v>0</v>
      </c>
      <c r="AD185" s="49">
        <f t="shared" si="262"/>
        <v>0</v>
      </c>
      <c r="AE185" s="49">
        <f t="shared" si="263"/>
        <v>0</v>
      </c>
      <c r="AF185" s="49">
        <f t="shared" si="264"/>
        <v>0</v>
      </c>
      <c r="AG185" s="49">
        <f t="shared" si="276"/>
        <v>0</v>
      </c>
      <c r="AH185" s="65"/>
      <c r="AI185" s="66" t="str">
        <f t="shared" si="265"/>
        <v>NA</v>
      </c>
      <c r="AJ185" s="66"/>
      <c r="AK185" s="66" t="str">
        <f t="shared" si="266"/>
        <v>NA</v>
      </c>
      <c r="AL185" s="66" t="str">
        <f t="shared" si="267"/>
        <v>NA</v>
      </c>
      <c r="AM185" s="66" t="str">
        <f t="shared" si="277"/>
        <v>NA</v>
      </c>
      <c r="AN185" s="65" t="str">
        <f t="shared" si="268"/>
        <v>NA</v>
      </c>
      <c r="AO185" s="65" t="str">
        <f t="shared" si="269"/>
        <v>NA</v>
      </c>
      <c r="AP185" s="65" t="str">
        <f t="shared" si="270"/>
        <v>NA</v>
      </c>
      <c r="AQ185" s="65"/>
      <c r="AR185" s="65"/>
      <c r="AS185" s="65"/>
      <c r="AT185" s="66" t="str">
        <f t="shared" si="271"/>
        <v>NA</v>
      </c>
      <c r="AU185" s="66" t="str">
        <f t="shared" si="272"/>
        <v>NA</v>
      </c>
      <c r="AV185" s="66" t="str">
        <f t="shared" si="273"/>
        <v>NA</v>
      </c>
      <c r="AW185" s="66" t="str">
        <f t="shared" si="274"/>
        <v>NA</v>
      </c>
      <c r="AX185" s="66" t="str">
        <f t="shared" si="278"/>
        <v>NA</v>
      </c>
      <c r="AY185" s="67" t="str">
        <f t="shared" si="279"/>
        <v>NA</v>
      </c>
    </row>
    <row r="186" spans="1:51" x14ac:dyDescent="0.2">
      <c r="A186" s="52" t="s">
        <v>193</v>
      </c>
      <c r="Y186" s="49">
        <f t="shared" si="275"/>
        <v>0</v>
      </c>
      <c r="Z186" s="49">
        <f t="shared" si="258"/>
        <v>0</v>
      </c>
      <c r="AA186" s="49">
        <f t="shared" si="259"/>
        <v>0</v>
      </c>
      <c r="AB186" s="49">
        <f t="shared" si="260"/>
        <v>0</v>
      </c>
      <c r="AC186" s="49">
        <f t="shared" si="261"/>
        <v>0</v>
      </c>
      <c r="AD186" s="49">
        <f t="shared" si="262"/>
        <v>0</v>
      </c>
      <c r="AE186" s="49">
        <f t="shared" si="263"/>
        <v>0</v>
      </c>
      <c r="AF186" s="49">
        <f t="shared" si="264"/>
        <v>0</v>
      </c>
      <c r="AG186" s="49">
        <f t="shared" si="276"/>
        <v>0</v>
      </c>
      <c r="AH186" s="65"/>
      <c r="AI186" s="66" t="str">
        <f t="shared" si="265"/>
        <v>NA</v>
      </c>
      <c r="AJ186" s="66"/>
      <c r="AK186" s="66" t="str">
        <f t="shared" si="266"/>
        <v>NA</v>
      </c>
      <c r="AL186" s="66" t="str">
        <f t="shared" si="267"/>
        <v>NA</v>
      </c>
      <c r="AM186" s="66" t="str">
        <f t="shared" si="277"/>
        <v>NA</v>
      </c>
      <c r="AN186" s="65" t="str">
        <f t="shared" si="268"/>
        <v>NA</v>
      </c>
      <c r="AO186" s="65" t="str">
        <f t="shared" si="269"/>
        <v>NA</v>
      </c>
      <c r="AP186" s="65" t="str">
        <f t="shared" si="270"/>
        <v>NA</v>
      </c>
      <c r="AQ186" s="65"/>
      <c r="AR186" s="65"/>
      <c r="AS186" s="65"/>
      <c r="AT186" s="66" t="str">
        <f t="shared" si="271"/>
        <v>NA</v>
      </c>
      <c r="AU186" s="66" t="str">
        <f t="shared" si="272"/>
        <v>NA</v>
      </c>
      <c r="AV186" s="66" t="str">
        <f t="shared" si="273"/>
        <v>NA</v>
      </c>
      <c r="AW186" s="66" t="str">
        <f t="shared" si="274"/>
        <v>NA</v>
      </c>
      <c r="AX186" s="66" t="str">
        <f t="shared" si="278"/>
        <v>NA</v>
      </c>
      <c r="AY186" s="67" t="str">
        <f t="shared" si="279"/>
        <v>NA</v>
      </c>
    </row>
    <row r="187" spans="1:51" x14ac:dyDescent="0.2">
      <c r="A187" s="52" t="s">
        <v>194</v>
      </c>
      <c r="Y187" s="49">
        <f t="shared" si="275"/>
        <v>0</v>
      </c>
      <c r="Z187" s="49">
        <f t="shared" si="258"/>
        <v>0</v>
      </c>
      <c r="AA187" s="49">
        <f t="shared" si="259"/>
        <v>0</v>
      </c>
      <c r="AB187" s="49">
        <f t="shared" si="260"/>
        <v>0</v>
      </c>
      <c r="AC187" s="49">
        <f t="shared" si="261"/>
        <v>0</v>
      </c>
      <c r="AD187" s="49">
        <f t="shared" si="262"/>
        <v>0</v>
      </c>
      <c r="AE187" s="49">
        <f t="shared" si="263"/>
        <v>0</v>
      </c>
      <c r="AF187" s="49">
        <f t="shared" si="264"/>
        <v>0</v>
      </c>
      <c r="AG187" s="49">
        <f t="shared" si="276"/>
        <v>0</v>
      </c>
      <c r="AH187" s="65"/>
      <c r="AI187" s="66" t="str">
        <f t="shared" si="265"/>
        <v>NA</v>
      </c>
      <c r="AJ187" s="66"/>
      <c r="AK187" s="66" t="str">
        <f t="shared" si="266"/>
        <v>NA</v>
      </c>
      <c r="AL187" s="66" t="str">
        <f t="shared" si="267"/>
        <v>NA</v>
      </c>
      <c r="AM187" s="66" t="str">
        <f t="shared" si="277"/>
        <v>NA</v>
      </c>
      <c r="AN187" s="65" t="str">
        <f t="shared" si="268"/>
        <v>NA</v>
      </c>
      <c r="AO187" s="65" t="str">
        <f t="shared" si="269"/>
        <v>NA</v>
      </c>
      <c r="AP187" s="65" t="str">
        <f t="shared" si="270"/>
        <v>NA</v>
      </c>
      <c r="AQ187" s="65"/>
      <c r="AR187" s="65"/>
      <c r="AS187" s="65"/>
      <c r="AT187" s="66" t="str">
        <f t="shared" si="271"/>
        <v>NA</v>
      </c>
      <c r="AU187" s="66" t="str">
        <f t="shared" si="272"/>
        <v>NA</v>
      </c>
      <c r="AV187" s="66" t="str">
        <f t="shared" si="273"/>
        <v>NA</v>
      </c>
      <c r="AW187" s="66" t="str">
        <f t="shared" si="274"/>
        <v>NA</v>
      </c>
      <c r="AX187" s="66" t="str">
        <f t="shared" si="278"/>
        <v>NA</v>
      </c>
      <c r="AY187" s="67" t="str">
        <f t="shared" si="279"/>
        <v>NA</v>
      </c>
    </row>
    <row r="188" spans="1:51" x14ac:dyDescent="0.2">
      <c r="A188" s="52" t="s">
        <v>195</v>
      </c>
      <c r="Y188" s="49">
        <f t="shared" si="275"/>
        <v>0</v>
      </c>
      <c r="Z188" s="49">
        <f t="shared" si="258"/>
        <v>0</v>
      </c>
      <c r="AA188" s="49">
        <f t="shared" si="259"/>
        <v>0</v>
      </c>
      <c r="AB188" s="49">
        <f t="shared" si="260"/>
        <v>0</v>
      </c>
      <c r="AC188" s="49">
        <f t="shared" si="261"/>
        <v>0</v>
      </c>
      <c r="AD188" s="49">
        <f t="shared" si="262"/>
        <v>0</v>
      </c>
      <c r="AE188" s="49">
        <f t="shared" si="263"/>
        <v>0</v>
      </c>
      <c r="AF188" s="49">
        <f t="shared" si="264"/>
        <v>0</v>
      </c>
      <c r="AG188" s="49">
        <f t="shared" si="276"/>
        <v>0</v>
      </c>
      <c r="AH188" s="65"/>
      <c r="AI188" s="66" t="str">
        <f t="shared" si="265"/>
        <v>NA</v>
      </c>
      <c r="AJ188" s="66"/>
      <c r="AK188" s="66" t="str">
        <f t="shared" si="266"/>
        <v>NA</v>
      </c>
      <c r="AL188" s="66" t="str">
        <f t="shared" si="267"/>
        <v>NA</v>
      </c>
      <c r="AM188" s="66" t="str">
        <f t="shared" si="277"/>
        <v>NA</v>
      </c>
      <c r="AN188" s="65" t="str">
        <f t="shared" si="268"/>
        <v>NA</v>
      </c>
      <c r="AO188" s="65" t="str">
        <f t="shared" si="269"/>
        <v>NA</v>
      </c>
      <c r="AP188" s="65" t="str">
        <f t="shared" si="270"/>
        <v>NA</v>
      </c>
      <c r="AQ188" s="65"/>
      <c r="AR188" s="65"/>
      <c r="AS188" s="65"/>
      <c r="AT188" s="66" t="str">
        <f t="shared" si="271"/>
        <v>NA</v>
      </c>
      <c r="AU188" s="66" t="str">
        <f t="shared" si="272"/>
        <v>NA</v>
      </c>
      <c r="AV188" s="66" t="str">
        <f t="shared" si="273"/>
        <v>NA</v>
      </c>
      <c r="AW188" s="66" t="str">
        <f t="shared" si="274"/>
        <v>NA</v>
      </c>
      <c r="AX188" s="66" t="str">
        <f t="shared" si="278"/>
        <v>NA</v>
      </c>
      <c r="AY188" s="67" t="str">
        <f t="shared" si="279"/>
        <v>NA</v>
      </c>
    </row>
    <row r="189" spans="1:51" x14ac:dyDescent="0.2">
      <c r="A189" s="52" t="s">
        <v>196</v>
      </c>
      <c r="Y189" s="49">
        <f t="shared" si="275"/>
        <v>0</v>
      </c>
      <c r="Z189" s="49">
        <f t="shared" si="258"/>
        <v>0</v>
      </c>
      <c r="AA189" s="49">
        <f t="shared" si="259"/>
        <v>0</v>
      </c>
      <c r="AB189" s="49">
        <f t="shared" si="260"/>
        <v>0</v>
      </c>
      <c r="AC189" s="49">
        <f t="shared" si="261"/>
        <v>0</v>
      </c>
      <c r="AD189" s="49">
        <f t="shared" si="262"/>
        <v>0</v>
      </c>
      <c r="AE189" s="49">
        <f t="shared" si="263"/>
        <v>0</v>
      </c>
      <c r="AF189" s="49">
        <f t="shared" si="264"/>
        <v>0</v>
      </c>
      <c r="AG189" s="49">
        <f t="shared" si="276"/>
        <v>0</v>
      </c>
      <c r="AH189" s="65"/>
      <c r="AI189" s="66" t="str">
        <f t="shared" si="265"/>
        <v>NA</v>
      </c>
      <c r="AJ189" s="66"/>
      <c r="AK189" s="66" t="str">
        <f t="shared" si="266"/>
        <v>NA</v>
      </c>
      <c r="AL189" s="66" t="str">
        <f t="shared" si="267"/>
        <v>NA</v>
      </c>
      <c r="AM189" s="66" t="str">
        <f t="shared" si="277"/>
        <v>NA</v>
      </c>
      <c r="AN189" s="65" t="str">
        <f t="shared" si="268"/>
        <v>NA</v>
      </c>
      <c r="AO189" s="65" t="str">
        <f t="shared" si="269"/>
        <v>NA</v>
      </c>
      <c r="AP189" s="65" t="str">
        <f t="shared" si="270"/>
        <v>NA</v>
      </c>
      <c r="AQ189" s="65"/>
      <c r="AR189" s="65"/>
      <c r="AS189" s="65"/>
      <c r="AT189" s="66" t="str">
        <f t="shared" si="271"/>
        <v>NA</v>
      </c>
      <c r="AU189" s="66" t="str">
        <f t="shared" si="272"/>
        <v>NA</v>
      </c>
      <c r="AV189" s="66" t="str">
        <f t="shared" si="273"/>
        <v>NA</v>
      </c>
      <c r="AW189" s="66" t="str">
        <f t="shared" si="274"/>
        <v>NA</v>
      </c>
      <c r="AX189" s="66" t="str">
        <f t="shared" si="278"/>
        <v>NA</v>
      </c>
      <c r="AY189" s="67" t="str">
        <f t="shared" si="279"/>
        <v>NA</v>
      </c>
    </row>
    <row r="190" spans="1:51" x14ac:dyDescent="0.2">
      <c r="A190" s="52"/>
      <c r="Y190" s="49">
        <f t="shared" si="275"/>
        <v>0</v>
      </c>
      <c r="Z190" s="49">
        <f t="shared" si="258"/>
        <v>0</v>
      </c>
      <c r="AA190" s="49">
        <f t="shared" si="259"/>
        <v>0</v>
      </c>
      <c r="AB190" s="49">
        <f t="shared" si="260"/>
        <v>0</v>
      </c>
      <c r="AC190" s="49">
        <f t="shared" si="261"/>
        <v>0</v>
      </c>
      <c r="AD190" s="49">
        <f t="shared" si="262"/>
        <v>0</v>
      </c>
      <c r="AE190" s="49">
        <f t="shared" si="263"/>
        <v>0</v>
      </c>
      <c r="AF190" s="49">
        <f t="shared" si="264"/>
        <v>0</v>
      </c>
      <c r="AG190" s="49">
        <f t="shared" si="276"/>
        <v>0</v>
      </c>
      <c r="AH190" s="65"/>
      <c r="AI190" s="66"/>
      <c r="AJ190" s="66"/>
      <c r="AK190" s="66"/>
      <c r="AL190" s="66"/>
      <c r="AM190" s="66"/>
      <c r="AN190" s="65"/>
      <c r="AO190" s="65"/>
      <c r="AP190" s="65"/>
      <c r="AQ190" s="65"/>
      <c r="AR190" s="65"/>
      <c r="AS190" s="65"/>
      <c r="AT190" s="66"/>
      <c r="AU190" s="66"/>
      <c r="AV190" s="66"/>
      <c r="AW190" s="66"/>
      <c r="AX190" s="66"/>
      <c r="AY190" s="67" t="str">
        <f t="shared" si="279"/>
        <v>NA</v>
      </c>
    </row>
    <row r="191" spans="1:51" x14ac:dyDescent="0.2">
      <c r="A191" s="52"/>
      <c r="Y191" s="49">
        <f t="shared" si="275"/>
        <v>0</v>
      </c>
      <c r="Z191" s="49">
        <f t="shared" si="258"/>
        <v>0</v>
      </c>
      <c r="AA191" s="49">
        <f t="shared" si="259"/>
        <v>0</v>
      </c>
      <c r="AB191" s="49">
        <f t="shared" si="260"/>
        <v>0</v>
      </c>
      <c r="AC191" s="49">
        <f t="shared" si="261"/>
        <v>0</v>
      </c>
      <c r="AD191" s="49">
        <f t="shared" si="262"/>
        <v>0</v>
      </c>
      <c r="AE191" s="49">
        <f t="shared" si="263"/>
        <v>0</v>
      </c>
      <c r="AF191" s="49">
        <f t="shared" si="264"/>
        <v>0</v>
      </c>
      <c r="AG191" s="49">
        <f t="shared" si="276"/>
        <v>0</v>
      </c>
      <c r="AH191" s="65"/>
      <c r="AI191" s="66" t="str">
        <f>IF(Z191=0,"NA",Y191/Z191)</f>
        <v>NA</v>
      </c>
      <c r="AJ191" s="66"/>
      <c r="AK191" s="66" t="str">
        <f>IF(AA191=0,"NA",(Y191+J191+K191)/AA191)</f>
        <v>NA</v>
      </c>
      <c r="AL191" s="66" t="str">
        <f>IFERROR(AC191/Z191,"NA")</f>
        <v>NA</v>
      </c>
      <c r="AM191" s="66" t="str">
        <f>IFERROR(AK191+AL191,"NA")</f>
        <v>NA</v>
      </c>
      <c r="AN191" s="65" t="str">
        <f>IFERROR((G191+L191)/AA191,"NA")</f>
        <v>NA</v>
      </c>
      <c r="AO191" s="65" t="str">
        <f>IFERROR((J191+K191)/AA191,"NA")</f>
        <v>NA</v>
      </c>
      <c r="AP191" s="65" t="str">
        <f>IFERROR(AB191/AA191,"NA")</f>
        <v>NA</v>
      </c>
      <c r="AQ191" s="65"/>
      <c r="AR191" s="65"/>
      <c r="AS191" s="65"/>
      <c r="AT191" s="66" t="str">
        <f>IFERROR((H191+Q191+R191)/AB191,"NA")</f>
        <v>NA</v>
      </c>
      <c r="AU191" s="66" t="str">
        <f>IFERROR((H191+Q191+R191+U191+W191)/AB191,"NA")</f>
        <v>NA</v>
      </c>
      <c r="AV191" s="66" t="str">
        <f>IFERROR((F191+Y191)/AB191,"NA")</f>
        <v>NA</v>
      </c>
      <c r="AW191" s="66" t="str">
        <f>IFERROR(Y191/AB191,"NA")</f>
        <v>NA</v>
      </c>
      <c r="AX191" s="66" t="str">
        <f>IFERROR(AL191-AI191,"NA")</f>
        <v>NA</v>
      </c>
      <c r="AY191" s="67" t="str">
        <f t="shared" si="279"/>
        <v>NA</v>
      </c>
    </row>
    <row r="192" spans="1:51" x14ac:dyDescent="0.2">
      <c r="A192" s="54" t="s">
        <v>32</v>
      </c>
      <c r="B192" s="58">
        <f>SUM(B180:B191)</f>
        <v>0</v>
      </c>
      <c r="C192" s="58">
        <f t="shared" ref="C192:AG192" si="280">SUM(C180:C191)</f>
        <v>0</v>
      </c>
      <c r="D192" s="58">
        <f t="shared" si="280"/>
        <v>0</v>
      </c>
      <c r="E192" s="58">
        <f t="shared" si="280"/>
        <v>0</v>
      </c>
      <c r="F192" s="58">
        <f t="shared" si="280"/>
        <v>0</v>
      </c>
      <c r="G192" s="58">
        <f t="shared" si="280"/>
        <v>0</v>
      </c>
      <c r="H192" s="58">
        <f t="shared" si="280"/>
        <v>0</v>
      </c>
      <c r="I192" s="58">
        <f t="shared" si="280"/>
        <v>0</v>
      </c>
      <c r="J192" s="58">
        <f t="shared" si="280"/>
        <v>0</v>
      </c>
      <c r="K192" s="58">
        <f t="shared" si="280"/>
        <v>0</v>
      </c>
      <c r="L192" s="58">
        <f t="shared" si="280"/>
        <v>0</v>
      </c>
      <c r="M192" s="58">
        <f t="shared" si="280"/>
        <v>0</v>
      </c>
      <c r="N192" s="58">
        <f t="shared" si="280"/>
        <v>0</v>
      </c>
      <c r="O192" s="58">
        <f t="shared" si="280"/>
        <v>0</v>
      </c>
      <c r="P192" s="58">
        <f t="shared" si="280"/>
        <v>0</v>
      </c>
      <c r="Q192" s="58">
        <f t="shared" si="280"/>
        <v>0</v>
      </c>
      <c r="R192" s="58">
        <f t="shared" si="280"/>
        <v>0</v>
      </c>
      <c r="S192" s="58">
        <f t="shared" si="280"/>
        <v>0</v>
      </c>
      <c r="T192" s="58">
        <f t="shared" si="280"/>
        <v>0</v>
      </c>
      <c r="U192" s="58">
        <f t="shared" si="280"/>
        <v>0</v>
      </c>
      <c r="V192" s="58">
        <f t="shared" si="280"/>
        <v>0</v>
      </c>
      <c r="W192" s="58">
        <f t="shared" si="280"/>
        <v>0</v>
      </c>
      <c r="X192" s="58">
        <f t="shared" si="280"/>
        <v>0</v>
      </c>
      <c r="Y192" s="58">
        <f t="shared" si="280"/>
        <v>0</v>
      </c>
      <c r="Z192" s="58">
        <f t="shared" si="280"/>
        <v>0</v>
      </c>
      <c r="AA192" s="58">
        <f t="shared" si="280"/>
        <v>0</v>
      </c>
      <c r="AB192" s="58">
        <f>SUM(AB180:AB191)</f>
        <v>0</v>
      </c>
      <c r="AC192" s="58">
        <f>SUM(AC180:AC191)</f>
        <v>0</v>
      </c>
      <c r="AD192" s="58">
        <f>SUM(AD180:AD191)</f>
        <v>0</v>
      </c>
      <c r="AE192" s="58">
        <f t="shared" si="280"/>
        <v>0</v>
      </c>
      <c r="AF192" s="58">
        <f t="shared" si="280"/>
        <v>0</v>
      </c>
      <c r="AG192" s="58">
        <f t="shared" si="280"/>
        <v>0</v>
      </c>
      <c r="AH192" s="68"/>
      <c r="AI192" s="69" t="str">
        <f>IF(Z192=0,"NA",Y192/Z192)</f>
        <v>NA</v>
      </c>
      <c r="AJ192" s="69"/>
      <c r="AK192" s="69" t="str">
        <f>IF(AA192=0,"NA",(Y192+J192+K192)/AA192)</f>
        <v>NA</v>
      </c>
      <c r="AL192" s="69" t="str">
        <f>IFERROR(AC192/Z192,"NA")</f>
        <v>NA</v>
      </c>
      <c r="AM192" s="69" t="str">
        <f t="shared" si="277"/>
        <v>NA</v>
      </c>
      <c r="AN192" s="68" t="str">
        <f>IFERROR((G192+L192)/AA192,"NA")</f>
        <v>NA</v>
      </c>
      <c r="AO192" s="68" t="str">
        <f>IFERROR((J192+K192)/AA192,"NA")</f>
        <v>NA</v>
      </c>
      <c r="AP192" s="68" t="str">
        <f>IFERROR(AB192/AA192,"NA")</f>
        <v>NA</v>
      </c>
      <c r="AQ192" s="68"/>
      <c r="AR192" s="68"/>
      <c r="AS192" s="68"/>
      <c r="AT192" s="69" t="str">
        <f>IFERROR((H192+Q192+R192)/AB192,"NA")</f>
        <v>NA</v>
      </c>
      <c r="AU192" s="69" t="str">
        <f>IFERROR((H192+Q192+R192+U192+W192)/AB192,"NA")</f>
        <v>NA</v>
      </c>
      <c r="AV192" s="69" t="str">
        <f>IFERROR((F192+Y192)/AB192,"NA")</f>
        <v>NA</v>
      </c>
      <c r="AW192" s="69" t="str">
        <f>IFERROR(Y192/AB192,"NA")</f>
        <v>NA</v>
      </c>
      <c r="AX192" s="69" t="str">
        <f t="shared" si="278"/>
        <v>NA</v>
      </c>
      <c r="AY192" s="72" t="e">
        <f>(AD192+F192+G192)/AA192</f>
        <v>#DIV/0!</v>
      </c>
    </row>
    <row r="194" spans="1:51" x14ac:dyDescent="0.2">
      <c r="A194" s="47" t="s">
        <v>297</v>
      </c>
    </row>
    <row r="195" spans="1:51" x14ac:dyDescent="0.2">
      <c r="A195" s="56"/>
      <c r="B195" s="59" t="s">
        <v>5</v>
      </c>
      <c r="C195" s="59" t="s">
        <v>6</v>
      </c>
      <c r="D195" s="59" t="s">
        <v>7</v>
      </c>
      <c r="E195" s="59" t="s">
        <v>8</v>
      </c>
      <c r="F195" s="59" t="s">
        <v>18</v>
      </c>
      <c r="G195" s="59" t="s">
        <v>19</v>
      </c>
      <c r="H195" s="59" t="s">
        <v>9</v>
      </c>
      <c r="I195" s="59" t="s">
        <v>169</v>
      </c>
      <c r="J195" s="59" t="s">
        <v>10</v>
      </c>
      <c r="K195" s="59" t="s">
        <v>11</v>
      </c>
      <c r="L195" s="59" t="s">
        <v>12</v>
      </c>
      <c r="M195" s="59" t="s">
        <v>20</v>
      </c>
      <c r="N195" s="59" t="s">
        <v>197</v>
      </c>
      <c r="O195" s="59" t="s">
        <v>21</v>
      </c>
      <c r="P195" s="59" t="s">
        <v>74</v>
      </c>
      <c r="Q195" s="59" t="s">
        <v>22</v>
      </c>
      <c r="R195" s="59" t="s">
        <v>23</v>
      </c>
      <c r="S195" s="59" t="s">
        <v>168</v>
      </c>
      <c r="T195" s="59" t="s">
        <v>75</v>
      </c>
      <c r="U195" s="59" t="s">
        <v>27</v>
      </c>
      <c r="V195" s="59" t="s">
        <v>172</v>
      </c>
      <c r="W195" s="59" t="s">
        <v>28</v>
      </c>
      <c r="X195" s="59" t="s">
        <v>170</v>
      </c>
      <c r="Y195" s="59" t="s">
        <v>29</v>
      </c>
      <c r="Z195" s="59" t="s">
        <v>4</v>
      </c>
      <c r="AA195" s="59" t="s">
        <v>13</v>
      </c>
      <c r="AB195" s="59" t="s">
        <v>26</v>
      </c>
      <c r="AC195" s="59" t="s">
        <v>30</v>
      </c>
      <c r="AD195" s="59" t="s">
        <v>31</v>
      </c>
      <c r="AE195" s="59" t="s">
        <v>24</v>
      </c>
      <c r="AF195" s="59" t="s">
        <v>25</v>
      </c>
      <c r="AG195" s="59" t="s">
        <v>76</v>
      </c>
      <c r="AH195" s="73"/>
      <c r="AI195" s="71" t="s">
        <v>14</v>
      </c>
      <c r="AJ195" s="71"/>
      <c r="AK195" s="71" t="s">
        <v>15</v>
      </c>
      <c r="AL195" s="71" t="s">
        <v>16</v>
      </c>
      <c r="AM195" s="71" t="s">
        <v>17</v>
      </c>
      <c r="AN195" s="71" t="s">
        <v>44</v>
      </c>
      <c r="AO195" s="71" t="s">
        <v>43</v>
      </c>
      <c r="AP195" s="71" t="s">
        <v>40</v>
      </c>
      <c r="AQ195" s="73"/>
      <c r="AR195" s="73"/>
      <c r="AS195" s="73"/>
      <c r="AT195" s="71" t="s">
        <v>47</v>
      </c>
      <c r="AU195" s="71" t="s">
        <v>48</v>
      </c>
      <c r="AV195" s="71" t="s">
        <v>51</v>
      </c>
      <c r="AW195" s="71" t="s">
        <v>49</v>
      </c>
      <c r="AX195" s="63" t="s">
        <v>50</v>
      </c>
      <c r="AY195" s="64" t="s">
        <v>60</v>
      </c>
    </row>
    <row r="196" spans="1:51" x14ac:dyDescent="0.2">
      <c r="A196" s="52" t="s">
        <v>187</v>
      </c>
      <c r="Y196" s="49">
        <f>B196+C196+D196+E196</f>
        <v>0</v>
      </c>
      <c r="Z196" s="49">
        <f t="shared" ref="Z196:Z207" si="281">B196+C196+D196+E196+F196+L196+Q196+R196+T196+S196</f>
        <v>0</v>
      </c>
      <c r="AA196" s="49">
        <f t="shared" ref="AA196:AA207" si="282">B196+C196+D196+E196+F196+G196+H196+J196+K196+L196+Q196+R196+T196+S196+I196</f>
        <v>0</v>
      </c>
      <c r="AB196" s="49">
        <f t="shared" ref="AB196:AB207" si="283">Y196+H196+F196+Q196+R196+T196+S196+I196</f>
        <v>0</v>
      </c>
      <c r="AC196" s="49">
        <f t="shared" ref="AC196:AC207" si="284">B196+2*C196+3*D196+4*E196</f>
        <v>0</v>
      </c>
      <c r="AD196" s="49">
        <f t="shared" ref="AD196:AD207" si="285">Y196+J196+K196</f>
        <v>0</v>
      </c>
      <c r="AE196" s="49">
        <f t="shared" ref="AE196:AE207" si="286">M196+Q196+U196+V196</f>
        <v>0</v>
      </c>
      <c r="AF196" s="49">
        <f t="shared" ref="AF196:AF207" si="287">O196+R196+W196+S196+I196</f>
        <v>0</v>
      </c>
      <c r="AG196" s="49">
        <f>T196+P196</f>
        <v>0</v>
      </c>
      <c r="AH196" s="65"/>
      <c r="AI196" s="66" t="str">
        <f t="shared" ref="AI196:AI205" si="288">IF(Z196=0,"NA",Y196/Z196)</f>
        <v>NA</v>
      </c>
      <c r="AJ196" s="66"/>
      <c r="AK196" s="66" t="str">
        <f t="shared" ref="AK196:AK205" si="289">IF(AA196=0,"NA",(Y196+J196+K196)/AA196)</f>
        <v>NA</v>
      </c>
      <c r="AL196" s="66" t="str">
        <f t="shared" ref="AL196:AL205" si="290">IFERROR(AC196/Z196,"NA")</f>
        <v>NA</v>
      </c>
      <c r="AM196" s="66" t="str">
        <f>IFERROR(AK196+AL196,"NA")</f>
        <v>NA</v>
      </c>
      <c r="AN196" s="65" t="str">
        <f t="shared" ref="AN196:AN205" si="291">IFERROR(L196/AA196,"NA")</f>
        <v>NA</v>
      </c>
      <c r="AO196" s="65" t="str">
        <f t="shared" ref="AO196:AO205" si="292">IFERROR((J196+K196)/AA196,"NA")</f>
        <v>NA</v>
      </c>
      <c r="AP196" s="65" t="str">
        <f t="shared" ref="AP196:AP205" si="293">IFERROR(AB196/AA196,"NA")</f>
        <v>NA</v>
      </c>
      <c r="AQ196" s="65"/>
      <c r="AR196" s="65"/>
      <c r="AS196" s="65"/>
      <c r="AT196" s="66" t="str">
        <f t="shared" ref="AT196:AT205" si="294">IFERROR((H196+Q196+R196)/AB196,"NA")</f>
        <v>NA</v>
      </c>
      <c r="AU196" s="66" t="str">
        <f t="shared" ref="AU196:AU205" si="295">IFERROR((H196+Q196+R196+U196+W196)/AB196,"NA")</f>
        <v>NA</v>
      </c>
      <c r="AV196" s="66" t="str">
        <f t="shared" ref="AV196:AV205" si="296">IFERROR((F196+Y196)/AB196,"NA")</f>
        <v>NA</v>
      </c>
      <c r="AW196" s="66" t="str">
        <f t="shared" ref="AW196:AW205" si="297">IFERROR(Y196/AB196,"NA")</f>
        <v>NA</v>
      </c>
      <c r="AX196" s="66" t="str">
        <f>IFERROR(AL196-AI196,"NA")</f>
        <v>NA</v>
      </c>
      <c r="AY196" s="67" t="e">
        <f t="shared" ref="AY196:AY205" si="298">(AD196+F196+G196)/AA196</f>
        <v>#DIV/0!</v>
      </c>
    </row>
    <row r="197" spans="1:51" x14ac:dyDescent="0.2">
      <c r="A197" s="52" t="s">
        <v>188</v>
      </c>
      <c r="Y197" s="49">
        <f t="shared" ref="Y197:Y207" si="299">B197+C197+D197+E197</f>
        <v>0</v>
      </c>
      <c r="Z197" s="49">
        <f t="shared" si="281"/>
        <v>0</v>
      </c>
      <c r="AA197" s="49">
        <f t="shared" si="282"/>
        <v>0</v>
      </c>
      <c r="AB197" s="49">
        <f t="shared" si="283"/>
        <v>0</v>
      </c>
      <c r="AC197" s="49">
        <f t="shared" si="284"/>
        <v>0</v>
      </c>
      <c r="AD197" s="49">
        <f t="shared" si="285"/>
        <v>0</v>
      </c>
      <c r="AE197" s="49">
        <f t="shared" si="286"/>
        <v>0</v>
      </c>
      <c r="AF197" s="49">
        <f t="shared" si="287"/>
        <v>0</v>
      </c>
      <c r="AG197" s="49">
        <f t="shared" ref="AG197:AG207" si="300">T197+P197</f>
        <v>0</v>
      </c>
      <c r="AH197" s="65"/>
      <c r="AI197" s="66" t="str">
        <f t="shared" si="288"/>
        <v>NA</v>
      </c>
      <c r="AJ197" s="66"/>
      <c r="AK197" s="66" t="str">
        <f t="shared" si="289"/>
        <v>NA</v>
      </c>
      <c r="AL197" s="66" t="str">
        <f t="shared" si="290"/>
        <v>NA</v>
      </c>
      <c r="AM197" s="66" t="str">
        <f t="shared" ref="AM197:AM208" si="301">IFERROR(AK197+AL197,"NA")</f>
        <v>NA</v>
      </c>
      <c r="AN197" s="65" t="str">
        <f t="shared" si="291"/>
        <v>NA</v>
      </c>
      <c r="AO197" s="65" t="str">
        <f t="shared" si="292"/>
        <v>NA</v>
      </c>
      <c r="AP197" s="65" t="str">
        <f t="shared" si="293"/>
        <v>NA</v>
      </c>
      <c r="AQ197" s="65"/>
      <c r="AR197" s="65"/>
      <c r="AS197" s="65"/>
      <c r="AT197" s="66" t="str">
        <f t="shared" si="294"/>
        <v>NA</v>
      </c>
      <c r="AU197" s="66" t="str">
        <f t="shared" si="295"/>
        <v>NA</v>
      </c>
      <c r="AV197" s="66" t="str">
        <f t="shared" si="296"/>
        <v>NA</v>
      </c>
      <c r="AW197" s="66" t="str">
        <f t="shared" si="297"/>
        <v>NA</v>
      </c>
      <c r="AX197" s="66" t="str">
        <f t="shared" ref="AX197:AX208" si="302">IFERROR(AL197-AI197,"NA")</f>
        <v>NA</v>
      </c>
      <c r="AY197" s="67" t="e">
        <f t="shared" si="298"/>
        <v>#DIV/0!</v>
      </c>
    </row>
    <row r="198" spans="1:51" x14ac:dyDescent="0.2">
      <c r="A198" s="52" t="s">
        <v>189</v>
      </c>
      <c r="Y198" s="49">
        <f t="shared" si="299"/>
        <v>0</v>
      </c>
      <c r="Z198" s="49">
        <f t="shared" si="281"/>
        <v>0</v>
      </c>
      <c r="AA198" s="49">
        <f t="shared" si="282"/>
        <v>0</v>
      </c>
      <c r="AB198" s="49">
        <f t="shared" si="283"/>
        <v>0</v>
      </c>
      <c r="AC198" s="49">
        <f t="shared" si="284"/>
        <v>0</v>
      </c>
      <c r="AD198" s="49">
        <f t="shared" si="285"/>
        <v>0</v>
      </c>
      <c r="AE198" s="49">
        <f t="shared" si="286"/>
        <v>0</v>
      </c>
      <c r="AF198" s="49">
        <f t="shared" si="287"/>
        <v>0</v>
      </c>
      <c r="AG198" s="49">
        <f t="shared" si="300"/>
        <v>0</v>
      </c>
      <c r="AH198" s="65"/>
      <c r="AI198" s="66" t="str">
        <f t="shared" si="288"/>
        <v>NA</v>
      </c>
      <c r="AJ198" s="66"/>
      <c r="AK198" s="66" t="str">
        <f t="shared" si="289"/>
        <v>NA</v>
      </c>
      <c r="AL198" s="66" t="str">
        <f t="shared" si="290"/>
        <v>NA</v>
      </c>
      <c r="AM198" s="66" t="str">
        <f t="shared" si="301"/>
        <v>NA</v>
      </c>
      <c r="AN198" s="65" t="str">
        <f t="shared" si="291"/>
        <v>NA</v>
      </c>
      <c r="AO198" s="65" t="str">
        <f t="shared" si="292"/>
        <v>NA</v>
      </c>
      <c r="AP198" s="65" t="str">
        <f t="shared" si="293"/>
        <v>NA</v>
      </c>
      <c r="AQ198" s="65"/>
      <c r="AR198" s="65"/>
      <c r="AS198" s="65"/>
      <c r="AT198" s="66" t="str">
        <f t="shared" si="294"/>
        <v>NA</v>
      </c>
      <c r="AU198" s="66" t="str">
        <f t="shared" si="295"/>
        <v>NA</v>
      </c>
      <c r="AV198" s="66" t="str">
        <f t="shared" si="296"/>
        <v>NA</v>
      </c>
      <c r="AW198" s="66" t="str">
        <f t="shared" si="297"/>
        <v>NA</v>
      </c>
      <c r="AX198" s="66" t="str">
        <f t="shared" si="302"/>
        <v>NA</v>
      </c>
      <c r="AY198" s="67" t="e">
        <f t="shared" si="298"/>
        <v>#DIV/0!</v>
      </c>
    </row>
    <row r="199" spans="1:51" x14ac:dyDescent="0.2">
      <c r="A199" s="52" t="s">
        <v>190</v>
      </c>
      <c r="Y199" s="49">
        <f t="shared" si="299"/>
        <v>0</v>
      </c>
      <c r="Z199" s="49">
        <f t="shared" si="281"/>
        <v>0</v>
      </c>
      <c r="AA199" s="49">
        <f t="shared" si="282"/>
        <v>0</v>
      </c>
      <c r="AB199" s="49">
        <f t="shared" si="283"/>
        <v>0</v>
      </c>
      <c r="AC199" s="49">
        <f t="shared" si="284"/>
        <v>0</v>
      </c>
      <c r="AD199" s="49">
        <f t="shared" si="285"/>
        <v>0</v>
      </c>
      <c r="AE199" s="49">
        <f t="shared" si="286"/>
        <v>0</v>
      </c>
      <c r="AF199" s="49">
        <f t="shared" si="287"/>
        <v>0</v>
      </c>
      <c r="AG199" s="49">
        <f t="shared" si="300"/>
        <v>0</v>
      </c>
      <c r="AH199" s="65"/>
      <c r="AI199" s="66" t="str">
        <f t="shared" si="288"/>
        <v>NA</v>
      </c>
      <c r="AJ199" s="66"/>
      <c r="AK199" s="66" t="str">
        <f t="shared" si="289"/>
        <v>NA</v>
      </c>
      <c r="AL199" s="66" t="str">
        <f t="shared" si="290"/>
        <v>NA</v>
      </c>
      <c r="AM199" s="66" t="str">
        <f t="shared" si="301"/>
        <v>NA</v>
      </c>
      <c r="AN199" s="65" t="str">
        <f t="shared" si="291"/>
        <v>NA</v>
      </c>
      <c r="AO199" s="65" t="str">
        <f t="shared" si="292"/>
        <v>NA</v>
      </c>
      <c r="AP199" s="65" t="str">
        <f t="shared" si="293"/>
        <v>NA</v>
      </c>
      <c r="AQ199" s="65"/>
      <c r="AR199" s="65"/>
      <c r="AS199" s="65"/>
      <c r="AT199" s="66" t="str">
        <f t="shared" si="294"/>
        <v>NA</v>
      </c>
      <c r="AU199" s="66" t="str">
        <f t="shared" si="295"/>
        <v>NA</v>
      </c>
      <c r="AV199" s="66" t="str">
        <f t="shared" si="296"/>
        <v>NA</v>
      </c>
      <c r="AW199" s="66" t="str">
        <f t="shared" si="297"/>
        <v>NA</v>
      </c>
      <c r="AX199" s="66" t="str">
        <f t="shared" si="302"/>
        <v>NA</v>
      </c>
      <c r="AY199" s="67" t="e">
        <f t="shared" si="298"/>
        <v>#DIV/0!</v>
      </c>
    </row>
    <row r="200" spans="1:51" x14ac:dyDescent="0.2">
      <c r="A200" s="52" t="s">
        <v>191</v>
      </c>
      <c r="Y200" s="49">
        <f t="shared" si="299"/>
        <v>0</v>
      </c>
      <c r="Z200" s="49">
        <f t="shared" si="281"/>
        <v>0</v>
      </c>
      <c r="AA200" s="49">
        <f t="shared" si="282"/>
        <v>0</v>
      </c>
      <c r="AB200" s="49">
        <f t="shared" si="283"/>
        <v>0</v>
      </c>
      <c r="AC200" s="49">
        <f t="shared" si="284"/>
        <v>0</v>
      </c>
      <c r="AD200" s="49">
        <f t="shared" si="285"/>
        <v>0</v>
      </c>
      <c r="AE200" s="49">
        <f t="shared" si="286"/>
        <v>0</v>
      </c>
      <c r="AF200" s="49">
        <f t="shared" si="287"/>
        <v>0</v>
      </c>
      <c r="AG200" s="49">
        <f t="shared" si="300"/>
        <v>0</v>
      </c>
      <c r="AH200" s="65"/>
      <c r="AI200" s="66" t="str">
        <f t="shared" si="288"/>
        <v>NA</v>
      </c>
      <c r="AJ200" s="66"/>
      <c r="AK200" s="66" t="str">
        <f t="shared" si="289"/>
        <v>NA</v>
      </c>
      <c r="AL200" s="66" t="str">
        <f t="shared" si="290"/>
        <v>NA</v>
      </c>
      <c r="AM200" s="66" t="str">
        <f t="shared" si="301"/>
        <v>NA</v>
      </c>
      <c r="AN200" s="65" t="str">
        <f t="shared" si="291"/>
        <v>NA</v>
      </c>
      <c r="AO200" s="65" t="str">
        <f t="shared" si="292"/>
        <v>NA</v>
      </c>
      <c r="AP200" s="65" t="str">
        <f t="shared" si="293"/>
        <v>NA</v>
      </c>
      <c r="AQ200" s="65"/>
      <c r="AR200" s="65"/>
      <c r="AS200" s="65"/>
      <c r="AT200" s="66" t="str">
        <f t="shared" si="294"/>
        <v>NA</v>
      </c>
      <c r="AU200" s="66" t="str">
        <f t="shared" si="295"/>
        <v>NA</v>
      </c>
      <c r="AV200" s="66" t="str">
        <f t="shared" si="296"/>
        <v>NA</v>
      </c>
      <c r="AW200" s="66" t="str">
        <f t="shared" si="297"/>
        <v>NA</v>
      </c>
      <c r="AX200" s="66" t="str">
        <f t="shared" si="302"/>
        <v>NA</v>
      </c>
      <c r="AY200" s="67" t="e">
        <f t="shared" si="298"/>
        <v>#DIV/0!</v>
      </c>
    </row>
    <row r="201" spans="1:51" x14ac:dyDescent="0.2">
      <c r="A201" s="52" t="s">
        <v>192</v>
      </c>
      <c r="Y201" s="49">
        <f t="shared" si="299"/>
        <v>0</v>
      </c>
      <c r="Z201" s="49">
        <f t="shared" si="281"/>
        <v>0</v>
      </c>
      <c r="AA201" s="49">
        <f t="shared" si="282"/>
        <v>0</v>
      </c>
      <c r="AB201" s="49">
        <f t="shared" si="283"/>
        <v>0</v>
      </c>
      <c r="AC201" s="49">
        <f t="shared" si="284"/>
        <v>0</v>
      </c>
      <c r="AD201" s="49">
        <f t="shared" si="285"/>
        <v>0</v>
      </c>
      <c r="AE201" s="49">
        <f t="shared" si="286"/>
        <v>0</v>
      </c>
      <c r="AF201" s="49">
        <f t="shared" si="287"/>
        <v>0</v>
      </c>
      <c r="AG201" s="49">
        <f t="shared" si="300"/>
        <v>0</v>
      </c>
      <c r="AH201" s="65"/>
      <c r="AI201" s="66" t="str">
        <f t="shared" si="288"/>
        <v>NA</v>
      </c>
      <c r="AJ201" s="66"/>
      <c r="AK201" s="66" t="str">
        <f t="shared" si="289"/>
        <v>NA</v>
      </c>
      <c r="AL201" s="66" t="str">
        <f t="shared" si="290"/>
        <v>NA</v>
      </c>
      <c r="AM201" s="66" t="str">
        <f t="shared" si="301"/>
        <v>NA</v>
      </c>
      <c r="AN201" s="65" t="str">
        <f t="shared" si="291"/>
        <v>NA</v>
      </c>
      <c r="AO201" s="65" t="str">
        <f t="shared" si="292"/>
        <v>NA</v>
      </c>
      <c r="AP201" s="65" t="str">
        <f t="shared" si="293"/>
        <v>NA</v>
      </c>
      <c r="AQ201" s="65"/>
      <c r="AR201" s="65"/>
      <c r="AS201" s="65"/>
      <c r="AT201" s="66" t="str">
        <f t="shared" si="294"/>
        <v>NA</v>
      </c>
      <c r="AU201" s="66" t="str">
        <f t="shared" si="295"/>
        <v>NA</v>
      </c>
      <c r="AV201" s="66" t="str">
        <f t="shared" si="296"/>
        <v>NA</v>
      </c>
      <c r="AW201" s="66" t="str">
        <f t="shared" si="297"/>
        <v>NA</v>
      </c>
      <c r="AX201" s="66" t="str">
        <f t="shared" si="302"/>
        <v>NA</v>
      </c>
      <c r="AY201" s="67" t="e">
        <f t="shared" si="298"/>
        <v>#DIV/0!</v>
      </c>
    </row>
    <row r="202" spans="1:51" x14ac:dyDescent="0.2">
      <c r="A202" s="52" t="s">
        <v>193</v>
      </c>
      <c r="Y202" s="49">
        <f t="shared" si="299"/>
        <v>0</v>
      </c>
      <c r="Z202" s="49">
        <f t="shared" si="281"/>
        <v>0</v>
      </c>
      <c r="AA202" s="49">
        <f t="shared" si="282"/>
        <v>0</v>
      </c>
      <c r="AB202" s="49">
        <f t="shared" si="283"/>
        <v>0</v>
      </c>
      <c r="AC202" s="49">
        <f t="shared" si="284"/>
        <v>0</v>
      </c>
      <c r="AD202" s="49">
        <f t="shared" si="285"/>
        <v>0</v>
      </c>
      <c r="AE202" s="49">
        <f t="shared" si="286"/>
        <v>0</v>
      </c>
      <c r="AF202" s="49">
        <f t="shared" si="287"/>
        <v>0</v>
      </c>
      <c r="AG202" s="49">
        <f t="shared" si="300"/>
        <v>0</v>
      </c>
      <c r="AH202" s="65"/>
      <c r="AI202" s="66" t="str">
        <f t="shared" si="288"/>
        <v>NA</v>
      </c>
      <c r="AJ202" s="66"/>
      <c r="AK202" s="66" t="str">
        <f t="shared" si="289"/>
        <v>NA</v>
      </c>
      <c r="AL202" s="66" t="str">
        <f t="shared" si="290"/>
        <v>NA</v>
      </c>
      <c r="AM202" s="66" t="str">
        <f t="shared" si="301"/>
        <v>NA</v>
      </c>
      <c r="AN202" s="65" t="str">
        <f t="shared" si="291"/>
        <v>NA</v>
      </c>
      <c r="AO202" s="65" t="str">
        <f t="shared" si="292"/>
        <v>NA</v>
      </c>
      <c r="AP202" s="65" t="str">
        <f t="shared" si="293"/>
        <v>NA</v>
      </c>
      <c r="AQ202" s="65"/>
      <c r="AR202" s="65"/>
      <c r="AS202" s="65"/>
      <c r="AT202" s="66" t="str">
        <f t="shared" si="294"/>
        <v>NA</v>
      </c>
      <c r="AU202" s="66" t="str">
        <f t="shared" si="295"/>
        <v>NA</v>
      </c>
      <c r="AV202" s="66" t="str">
        <f t="shared" si="296"/>
        <v>NA</v>
      </c>
      <c r="AW202" s="66" t="str">
        <f t="shared" si="297"/>
        <v>NA</v>
      </c>
      <c r="AX202" s="66" t="str">
        <f t="shared" si="302"/>
        <v>NA</v>
      </c>
      <c r="AY202" s="67" t="e">
        <f t="shared" si="298"/>
        <v>#DIV/0!</v>
      </c>
    </row>
    <row r="203" spans="1:51" x14ac:dyDescent="0.2">
      <c r="A203" s="52" t="s">
        <v>194</v>
      </c>
      <c r="Y203" s="49">
        <f t="shared" si="299"/>
        <v>0</v>
      </c>
      <c r="Z203" s="49">
        <f t="shared" si="281"/>
        <v>0</v>
      </c>
      <c r="AA203" s="49">
        <f t="shared" si="282"/>
        <v>0</v>
      </c>
      <c r="AB203" s="49">
        <f t="shared" si="283"/>
        <v>0</v>
      </c>
      <c r="AC203" s="49">
        <f t="shared" si="284"/>
        <v>0</v>
      </c>
      <c r="AD203" s="49">
        <f t="shared" si="285"/>
        <v>0</v>
      </c>
      <c r="AE203" s="49">
        <f t="shared" si="286"/>
        <v>0</v>
      </c>
      <c r="AF203" s="49">
        <f t="shared" si="287"/>
        <v>0</v>
      </c>
      <c r="AG203" s="49">
        <f t="shared" si="300"/>
        <v>0</v>
      </c>
      <c r="AH203" s="65"/>
      <c r="AI203" s="66" t="str">
        <f t="shared" si="288"/>
        <v>NA</v>
      </c>
      <c r="AJ203" s="66"/>
      <c r="AK203" s="66" t="str">
        <f t="shared" si="289"/>
        <v>NA</v>
      </c>
      <c r="AL203" s="66" t="str">
        <f t="shared" si="290"/>
        <v>NA</v>
      </c>
      <c r="AM203" s="66" t="str">
        <f t="shared" si="301"/>
        <v>NA</v>
      </c>
      <c r="AN203" s="65" t="str">
        <f t="shared" si="291"/>
        <v>NA</v>
      </c>
      <c r="AO203" s="65" t="str">
        <f t="shared" si="292"/>
        <v>NA</v>
      </c>
      <c r="AP203" s="65" t="str">
        <f t="shared" si="293"/>
        <v>NA</v>
      </c>
      <c r="AQ203" s="65"/>
      <c r="AR203" s="65"/>
      <c r="AS203" s="65"/>
      <c r="AT203" s="66" t="str">
        <f t="shared" si="294"/>
        <v>NA</v>
      </c>
      <c r="AU203" s="66" t="str">
        <f t="shared" si="295"/>
        <v>NA</v>
      </c>
      <c r="AV203" s="66" t="str">
        <f t="shared" si="296"/>
        <v>NA</v>
      </c>
      <c r="AW203" s="66" t="str">
        <f t="shared" si="297"/>
        <v>NA</v>
      </c>
      <c r="AX203" s="66" t="str">
        <f t="shared" si="302"/>
        <v>NA</v>
      </c>
      <c r="AY203" s="67" t="e">
        <f t="shared" si="298"/>
        <v>#DIV/0!</v>
      </c>
    </row>
    <row r="204" spans="1:51" x14ac:dyDescent="0.2">
      <c r="A204" s="52" t="s">
        <v>195</v>
      </c>
      <c r="Y204" s="49">
        <f t="shared" si="299"/>
        <v>0</v>
      </c>
      <c r="Z204" s="49">
        <f t="shared" si="281"/>
        <v>0</v>
      </c>
      <c r="AA204" s="49">
        <f t="shared" si="282"/>
        <v>0</v>
      </c>
      <c r="AB204" s="49">
        <f t="shared" si="283"/>
        <v>0</v>
      </c>
      <c r="AC204" s="49">
        <f t="shared" si="284"/>
        <v>0</v>
      </c>
      <c r="AD204" s="49">
        <f t="shared" si="285"/>
        <v>0</v>
      </c>
      <c r="AE204" s="49">
        <f t="shared" si="286"/>
        <v>0</v>
      </c>
      <c r="AF204" s="49">
        <f t="shared" si="287"/>
        <v>0</v>
      </c>
      <c r="AG204" s="49">
        <f t="shared" si="300"/>
        <v>0</v>
      </c>
      <c r="AH204" s="65"/>
      <c r="AI204" s="66" t="str">
        <f t="shared" si="288"/>
        <v>NA</v>
      </c>
      <c r="AJ204" s="66"/>
      <c r="AK204" s="66" t="str">
        <f t="shared" si="289"/>
        <v>NA</v>
      </c>
      <c r="AL204" s="66" t="str">
        <f t="shared" si="290"/>
        <v>NA</v>
      </c>
      <c r="AM204" s="66" t="str">
        <f t="shared" si="301"/>
        <v>NA</v>
      </c>
      <c r="AN204" s="65" t="str">
        <f t="shared" si="291"/>
        <v>NA</v>
      </c>
      <c r="AO204" s="65" t="str">
        <f t="shared" si="292"/>
        <v>NA</v>
      </c>
      <c r="AP204" s="65" t="str">
        <f t="shared" si="293"/>
        <v>NA</v>
      </c>
      <c r="AQ204" s="65"/>
      <c r="AR204" s="65"/>
      <c r="AS204" s="65"/>
      <c r="AT204" s="66" t="str">
        <f t="shared" si="294"/>
        <v>NA</v>
      </c>
      <c r="AU204" s="66" t="str">
        <f t="shared" si="295"/>
        <v>NA</v>
      </c>
      <c r="AV204" s="66" t="str">
        <f t="shared" si="296"/>
        <v>NA</v>
      </c>
      <c r="AW204" s="66" t="str">
        <f t="shared" si="297"/>
        <v>NA</v>
      </c>
      <c r="AX204" s="66" t="str">
        <f t="shared" si="302"/>
        <v>NA</v>
      </c>
      <c r="AY204" s="67" t="e">
        <f t="shared" si="298"/>
        <v>#DIV/0!</v>
      </c>
    </row>
    <row r="205" spans="1:51" x14ac:dyDescent="0.2">
      <c r="A205" s="52" t="s">
        <v>196</v>
      </c>
      <c r="Y205" s="49">
        <f t="shared" si="299"/>
        <v>0</v>
      </c>
      <c r="Z205" s="49">
        <f t="shared" si="281"/>
        <v>0</v>
      </c>
      <c r="AA205" s="49">
        <f t="shared" si="282"/>
        <v>0</v>
      </c>
      <c r="AB205" s="49">
        <f t="shared" si="283"/>
        <v>0</v>
      </c>
      <c r="AC205" s="49">
        <f t="shared" si="284"/>
        <v>0</v>
      </c>
      <c r="AD205" s="49">
        <f t="shared" si="285"/>
        <v>0</v>
      </c>
      <c r="AE205" s="49">
        <f t="shared" si="286"/>
        <v>0</v>
      </c>
      <c r="AF205" s="49">
        <f t="shared" si="287"/>
        <v>0</v>
      </c>
      <c r="AG205" s="49">
        <f t="shared" si="300"/>
        <v>0</v>
      </c>
      <c r="AH205" s="65"/>
      <c r="AI205" s="66" t="str">
        <f t="shared" si="288"/>
        <v>NA</v>
      </c>
      <c r="AJ205" s="66"/>
      <c r="AK205" s="66" t="str">
        <f t="shared" si="289"/>
        <v>NA</v>
      </c>
      <c r="AL205" s="66" t="str">
        <f t="shared" si="290"/>
        <v>NA</v>
      </c>
      <c r="AM205" s="66" t="str">
        <f t="shared" si="301"/>
        <v>NA</v>
      </c>
      <c r="AN205" s="65" t="str">
        <f t="shared" si="291"/>
        <v>NA</v>
      </c>
      <c r="AO205" s="65" t="str">
        <f t="shared" si="292"/>
        <v>NA</v>
      </c>
      <c r="AP205" s="65" t="str">
        <f t="shared" si="293"/>
        <v>NA</v>
      </c>
      <c r="AQ205" s="65"/>
      <c r="AR205" s="65"/>
      <c r="AS205" s="65"/>
      <c r="AT205" s="66" t="str">
        <f t="shared" si="294"/>
        <v>NA</v>
      </c>
      <c r="AU205" s="66" t="str">
        <f t="shared" si="295"/>
        <v>NA</v>
      </c>
      <c r="AV205" s="66" t="str">
        <f t="shared" si="296"/>
        <v>NA</v>
      </c>
      <c r="AW205" s="66" t="str">
        <f t="shared" si="297"/>
        <v>NA</v>
      </c>
      <c r="AX205" s="66" t="str">
        <f t="shared" si="302"/>
        <v>NA</v>
      </c>
      <c r="AY205" s="67" t="e">
        <f t="shared" si="298"/>
        <v>#DIV/0!</v>
      </c>
    </row>
    <row r="206" spans="1:51" x14ac:dyDescent="0.2">
      <c r="A206" s="52"/>
      <c r="Y206" s="49">
        <f t="shared" si="299"/>
        <v>0</v>
      </c>
      <c r="Z206" s="49">
        <f t="shared" si="281"/>
        <v>0</v>
      </c>
      <c r="AA206" s="49">
        <f t="shared" si="282"/>
        <v>0</v>
      </c>
      <c r="AB206" s="49">
        <f t="shared" si="283"/>
        <v>0</v>
      </c>
      <c r="AC206" s="49">
        <f t="shared" si="284"/>
        <v>0</v>
      </c>
      <c r="AD206" s="49">
        <f t="shared" si="285"/>
        <v>0</v>
      </c>
      <c r="AE206" s="49">
        <f t="shared" si="286"/>
        <v>0</v>
      </c>
      <c r="AF206" s="49">
        <f t="shared" si="287"/>
        <v>0</v>
      </c>
      <c r="AG206" s="49">
        <f t="shared" si="300"/>
        <v>0</v>
      </c>
      <c r="AH206" s="65"/>
      <c r="AI206" s="66"/>
      <c r="AJ206" s="66"/>
      <c r="AK206" s="66"/>
      <c r="AL206" s="66"/>
      <c r="AM206" s="66"/>
      <c r="AN206" s="65"/>
      <c r="AO206" s="65"/>
      <c r="AP206" s="65"/>
      <c r="AQ206" s="65"/>
      <c r="AR206" s="65"/>
      <c r="AS206" s="65"/>
      <c r="AT206" s="66"/>
      <c r="AU206" s="66"/>
      <c r="AV206" s="66"/>
      <c r="AW206" s="66"/>
      <c r="AX206" s="66"/>
      <c r="AY206" s="67"/>
    </row>
    <row r="207" spans="1:51" x14ac:dyDescent="0.2">
      <c r="A207" s="52"/>
      <c r="Y207" s="49">
        <f t="shared" si="299"/>
        <v>0</v>
      </c>
      <c r="Z207" s="49">
        <f t="shared" si="281"/>
        <v>0</v>
      </c>
      <c r="AA207" s="49">
        <f t="shared" si="282"/>
        <v>0</v>
      </c>
      <c r="AB207" s="49">
        <f t="shared" si="283"/>
        <v>0</v>
      </c>
      <c r="AC207" s="49">
        <f t="shared" si="284"/>
        <v>0</v>
      </c>
      <c r="AD207" s="49">
        <f t="shared" si="285"/>
        <v>0</v>
      </c>
      <c r="AE207" s="49">
        <f t="shared" si="286"/>
        <v>0</v>
      </c>
      <c r="AF207" s="49">
        <f t="shared" si="287"/>
        <v>0</v>
      </c>
      <c r="AG207" s="49">
        <f t="shared" si="300"/>
        <v>0</v>
      </c>
      <c r="AH207" s="65"/>
      <c r="AI207" s="66" t="str">
        <f>IF(Z207=0,"NA",Y207/Z207)</f>
        <v>NA</v>
      </c>
      <c r="AJ207" s="66"/>
      <c r="AK207" s="66" t="str">
        <f>IF(AA207=0,"NA",(Y207+J207+K207)/AA207)</f>
        <v>NA</v>
      </c>
      <c r="AL207" s="66" t="str">
        <f>IFERROR(AC207/Z207,"NA")</f>
        <v>NA</v>
      </c>
      <c r="AM207" s="66" t="str">
        <f>IFERROR(AK207+AL207,"NA")</f>
        <v>NA</v>
      </c>
      <c r="AN207" s="65" t="str">
        <f>IFERROR(L207/AA207,"NA")</f>
        <v>NA</v>
      </c>
      <c r="AO207" s="65" t="str">
        <f>IFERROR((J207+K207)/AA207,"NA")</f>
        <v>NA</v>
      </c>
      <c r="AP207" s="65" t="str">
        <f>IFERROR(AB207/AA207,"NA")</f>
        <v>NA</v>
      </c>
      <c r="AQ207" s="65"/>
      <c r="AR207" s="65"/>
      <c r="AS207" s="65"/>
      <c r="AT207" s="66" t="str">
        <f>IFERROR((H207+Q207+R207)/AB207,"NA")</f>
        <v>NA</v>
      </c>
      <c r="AU207" s="66" t="str">
        <f>IFERROR((H207+Q207+R207+U207+W207)/AB207,"NA")</f>
        <v>NA</v>
      </c>
      <c r="AV207" s="66" t="str">
        <f>IFERROR((F207+Y207)/AB207,"NA")</f>
        <v>NA</v>
      </c>
      <c r="AW207" s="66" t="str">
        <f>IFERROR(Y207/AB207,"NA")</f>
        <v>NA</v>
      </c>
      <c r="AX207" s="66" t="str">
        <f>IFERROR(AL207-AI207,"NA")</f>
        <v>NA</v>
      </c>
      <c r="AY207" s="67" t="e">
        <f>(AD207+F207+G207)/AA207</f>
        <v>#DIV/0!</v>
      </c>
    </row>
    <row r="208" spans="1:51" x14ac:dyDescent="0.2">
      <c r="A208" s="54" t="s">
        <v>32</v>
      </c>
      <c r="B208" s="58">
        <f>SUM(B196:B207)</f>
        <v>0</v>
      </c>
      <c r="C208" s="58">
        <f t="shared" ref="C208:AG208" si="303">SUM(C196:C207)</f>
        <v>0</v>
      </c>
      <c r="D208" s="58">
        <f t="shared" si="303"/>
        <v>0</v>
      </c>
      <c r="E208" s="58">
        <f t="shared" si="303"/>
        <v>0</v>
      </c>
      <c r="F208" s="58">
        <f t="shared" si="303"/>
        <v>0</v>
      </c>
      <c r="G208" s="58">
        <f t="shared" si="303"/>
        <v>0</v>
      </c>
      <c r="H208" s="58">
        <f t="shared" si="303"/>
        <v>0</v>
      </c>
      <c r="I208" s="58">
        <f t="shared" si="303"/>
        <v>0</v>
      </c>
      <c r="J208" s="58">
        <f t="shared" si="303"/>
        <v>0</v>
      </c>
      <c r="K208" s="58">
        <f t="shared" si="303"/>
        <v>0</v>
      </c>
      <c r="L208" s="58">
        <f t="shared" si="303"/>
        <v>0</v>
      </c>
      <c r="M208" s="58">
        <f t="shared" si="303"/>
        <v>0</v>
      </c>
      <c r="N208" s="58">
        <f t="shared" si="303"/>
        <v>0</v>
      </c>
      <c r="O208" s="58">
        <f t="shared" si="303"/>
        <v>0</v>
      </c>
      <c r="P208" s="58">
        <f t="shared" si="303"/>
        <v>0</v>
      </c>
      <c r="Q208" s="58">
        <f t="shared" si="303"/>
        <v>0</v>
      </c>
      <c r="R208" s="58">
        <f t="shared" si="303"/>
        <v>0</v>
      </c>
      <c r="S208" s="58">
        <f t="shared" si="303"/>
        <v>0</v>
      </c>
      <c r="T208" s="58">
        <f t="shared" si="303"/>
        <v>0</v>
      </c>
      <c r="U208" s="58">
        <f t="shared" si="303"/>
        <v>0</v>
      </c>
      <c r="V208" s="58">
        <f t="shared" si="303"/>
        <v>0</v>
      </c>
      <c r="W208" s="58">
        <f t="shared" si="303"/>
        <v>0</v>
      </c>
      <c r="X208" s="58">
        <f t="shared" si="303"/>
        <v>0</v>
      </c>
      <c r="Y208" s="58">
        <f t="shared" si="303"/>
        <v>0</v>
      </c>
      <c r="Z208" s="58">
        <f t="shared" si="303"/>
        <v>0</v>
      </c>
      <c r="AA208" s="58">
        <f t="shared" si="303"/>
        <v>0</v>
      </c>
      <c r="AB208" s="58">
        <f>SUM(AB196:AB207)</f>
        <v>0</v>
      </c>
      <c r="AC208" s="58">
        <f>SUM(AC196:AC207)</f>
        <v>0</v>
      </c>
      <c r="AD208" s="58">
        <f>SUM(AD196:AD207)</f>
        <v>0</v>
      </c>
      <c r="AE208" s="58">
        <f t="shared" si="303"/>
        <v>0</v>
      </c>
      <c r="AF208" s="58">
        <f t="shared" si="303"/>
        <v>0</v>
      </c>
      <c r="AG208" s="58">
        <f t="shared" si="303"/>
        <v>0</v>
      </c>
      <c r="AH208" s="68"/>
      <c r="AI208" s="69" t="str">
        <f>IF(Z208=0,"NA",Y208/Z208)</f>
        <v>NA</v>
      </c>
      <c r="AJ208" s="69"/>
      <c r="AK208" s="69" t="str">
        <f>IF(AA208=0,"NA",(Y208+J208+K208)/AA208)</f>
        <v>NA</v>
      </c>
      <c r="AL208" s="69" t="str">
        <f>IFERROR(AC208/Z208,"NA")</f>
        <v>NA</v>
      </c>
      <c r="AM208" s="69" t="str">
        <f t="shared" si="301"/>
        <v>NA</v>
      </c>
      <c r="AN208" s="68" t="str">
        <f>IFERROR(L208/AA208,"NA")</f>
        <v>NA</v>
      </c>
      <c r="AO208" s="68" t="str">
        <f>IFERROR((J208+K208)/AA208,"NA")</f>
        <v>NA</v>
      </c>
      <c r="AP208" s="68" t="str">
        <f>IFERROR(AB208/AA208,"NA")</f>
        <v>NA</v>
      </c>
      <c r="AQ208" s="68"/>
      <c r="AR208" s="68"/>
      <c r="AS208" s="68"/>
      <c r="AT208" s="69" t="str">
        <f>IFERROR((H208+Q208+R208)/AB208,"NA")</f>
        <v>NA</v>
      </c>
      <c r="AU208" s="69" t="str">
        <f>IFERROR((H208+Q208+R208+U208+W208)/AB208,"NA")</f>
        <v>NA</v>
      </c>
      <c r="AV208" s="69" t="str">
        <f>IFERROR((F208+Y208)/AB208,"NA")</f>
        <v>NA</v>
      </c>
      <c r="AW208" s="69" t="str">
        <f>IFERROR(Y208/AB208,"NA")</f>
        <v>NA</v>
      </c>
      <c r="AX208" s="69" t="str">
        <f t="shared" si="302"/>
        <v>NA</v>
      </c>
      <c r="AY208" s="70" t="e">
        <f>(AD208+F208+G208)/AA208</f>
        <v>#DIV/0!</v>
      </c>
    </row>
    <row r="210" spans="1:51" x14ac:dyDescent="0.2">
      <c r="A210" s="47" t="s">
        <v>298</v>
      </c>
    </row>
    <row r="211" spans="1:51" x14ac:dyDescent="0.2">
      <c r="A211" s="56"/>
      <c r="B211" s="59" t="s">
        <v>5</v>
      </c>
      <c r="C211" s="59" t="s">
        <v>6</v>
      </c>
      <c r="D211" s="59" t="s">
        <v>7</v>
      </c>
      <c r="E211" s="59" t="s">
        <v>8</v>
      </c>
      <c r="F211" s="59" t="s">
        <v>18</v>
      </c>
      <c r="G211" s="59" t="s">
        <v>19</v>
      </c>
      <c r="H211" s="59" t="s">
        <v>9</v>
      </c>
      <c r="I211" s="59" t="s">
        <v>169</v>
      </c>
      <c r="J211" s="59" t="s">
        <v>10</v>
      </c>
      <c r="K211" s="59" t="s">
        <v>11</v>
      </c>
      <c r="L211" s="59" t="s">
        <v>12</v>
      </c>
      <c r="M211" s="59" t="s">
        <v>20</v>
      </c>
      <c r="N211" s="59" t="s">
        <v>299</v>
      </c>
      <c r="O211" s="59" t="s">
        <v>21</v>
      </c>
      <c r="P211" s="59" t="s">
        <v>74</v>
      </c>
      <c r="Q211" s="59" t="s">
        <v>22</v>
      </c>
      <c r="R211" s="59" t="s">
        <v>23</v>
      </c>
      <c r="S211" s="59" t="s">
        <v>168</v>
      </c>
      <c r="T211" s="59" t="s">
        <v>75</v>
      </c>
      <c r="U211" s="59" t="s">
        <v>27</v>
      </c>
      <c r="V211" s="59" t="s">
        <v>172</v>
      </c>
      <c r="W211" s="59" t="s">
        <v>28</v>
      </c>
      <c r="X211" s="59" t="s">
        <v>170</v>
      </c>
      <c r="Y211" s="59" t="s">
        <v>29</v>
      </c>
      <c r="Z211" s="59" t="s">
        <v>4</v>
      </c>
      <c r="AA211" s="59" t="s">
        <v>13</v>
      </c>
      <c r="AB211" s="59" t="s">
        <v>26</v>
      </c>
      <c r="AC211" s="59" t="s">
        <v>30</v>
      </c>
      <c r="AD211" s="59" t="s">
        <v>31</v>
      </c>
      <c r="AE211" s="59" t="s">
        <v>24</v>
      </c>
      <c r="AF211" s="59" t="s">
        <v>25</v>
      </c>
      <c r="AG211" s="59" t="s">
        <v>76</v>
      </c>
      <c r="AH211" s="73"/>
      <c r="AI211" s="71" t="s">
        <v>14</v>
      </c>
      <c r="AJ211" s="71"/>
      <c r="AK211" s="71" t="s">
        <v>15</v>
      </c>
      <c r="AL211" s="71" t="s">
        <v>16</v>
      </c>
      <c r="AM211" s="71" t="s">
        <v>17</v>
      </c>
      <c r="AN211" s="71" t="s">
        <v>44</v>
      </c>
      <c r="AO211" s="71" t="s">
        <v>43</v>
      </c>
      <c r="AP211" s="71" t="s">
        <v>40</v>
      </c>
      <c r="AQ211" s="73"/>
      <c r="AR211" s="73"/>
      <c r="AS211" s="73"/>
      <c r="AT211" s="71" t="s">
        <v>47</v>
      </c>
      <c r="AU211" s="71" t="s">
        <v>48</v>
      </c>
      <c r="AV211" s="71" t="s">
        <v>51</v>
      </c>
      <c r="AW211" s="71" t="s">
        <v>49</v>
      </c>
      <c r="AX211" s="63" t="s">
        <v>50</v>
      </c>
      <c r="AY211" s="64" t="s">
        <v>60</v>
      </c>
    </row>
    <row r="212" spans="1:51" x14ac:dyDescent="0.2">
      <c r="A212" s="52" t="s">
        <v>187</v>
      </c>
      <c r="Y212" s="49">
        <f>B212+C212+D212+E212</f>
        <v>0</v>
      </c>
      <c r="Z212" s="49">
        <f t="shared" ref="Z212:Z223" si="304">B212+C212+D212+E212+F212+L212+Q212+R212+T212+S212</f>
        <v>0</v>
      </c>
      <c r="AA212" s="49">
        <f t="shared" ref="AA212:AA223" si="305">B212+C212+D212+E212+F212+G212+H212+J212+K212+L212+Q212+R212+T212+S212+I212</f>
        <v>0</v>
      </c>
      <c r="AB212" s="49">
        <f t="shared" ref="AB212:AB223" si="306">Y212+H212+F212+Q212+R212+T212+S212+I212</f>
        <v>0</v>
      </c>
      <c r="AC212" s="49">
        <f t="shared" ref="AC212:AC223" si="307">B212+2*C212+3*D212+4*E212</f>
        <v>0</v>
      </c>
      <c r="AD212" s="49">
        <f t="shared" ref="AD212:AD223" si="308">Y212+J212+K212</f>
        <v>0</v>
      </c>
      <c r="AE212" s="49">
        <f t="shared" ref="AE212:AE223" si="309">M212+Q212+U212+V212</f>
        <v>0</v>
      </c>
      <c r="AF212" s="49">
        <f t="shared" ref="AF212:AF223" si="310">O212+R212+W212+S212+I212</f>
        <v>0</v>
      </c>
      <c r="AG212" s="49">
        <f>T212+P212</f>
        <v>0</v>
      </c>
      <c r="AH212" s="65"/>
      <c r="AI212" s="66" t="str">
        <f t="shared" ref="AI212:AI221" si="311">IF(Z212=0,"NA",Y212/Z212)</f>
        <v>NA</v>
      </c>
      <c r="AJ212" s="66"/>
      <c r="AK212" s="66" t="str">
        <f>IF(AA212=0,"NA",(Y212+J212+K212)/AA212)</f>
        <v>NA</v>
      </c>
      <c r="AL212" s="66" t="str">
        <f t="shared" ref="AL212:AL221" si="312">IFERROR(AC212/Z212,"NA")</f>
        <v>NA</v>
      </c>
      <c r="AM212" s="66" t="str">
        <f>IFERROR(AK212+AL212,"NA")</f>
        <v>NA</v>
      </c>
      <c r="AN212" s="65" t="str">
        <f t="shared" ref="AN212:AN221" si="313">IFERROR(L212/AA212,"NA")</f>
        <v>NA</v>
      </c>
      <c r="AO212" s="65" t="str">
        <f>IFERROR((J212+K212)/AA212,"NA")</f>
        <v>NA</v>
      </c>
      <c r="AP212" s="65" t="str">
        <f t="shared" ref="AP212:AP221" si="314">IFERROR(AB212/AA212,"NA")</f>
        <v>NA</v>
      </c>
      <c r="AQ212" s="65"/>
      <c r="AR212" s="65"/>
      <c r="AS212" s="65"/>
      <c r="AT212" s="66" t="str">
        <f t="shared" ref="AT212:AT221" si="315">IFERROR((H212+Q212+R212)/AB212,"NA")</f>
        <v>NA</v>
      </c>
      <c r="AU212" s="66" t="str">
        <f t="shared" ref="AU212:AU221" si="316">IFERROR((H212+Q212+R212+U212+W212)/AB212,"NA")</f>
        <v>NA</v>
      </c>
      <c r="AV212" s="66" t="str">
        <f t="shared" ref="AV212:AV221" si="317">IFERROR((F212+Y212)/AB212,"NA")</f>
        <v>NA</v>
      </c>
      <c r="AW212" s="66" t="str">
        <f t="shared" ref="AW212:AW221" si="318">IFERROR(Y212/AB212,"NA")</f>
        <v>NA</v>
      </c>
      <c r="AX212" s="66" t="str">
        <f>IFERROR(AL212-AI212,"NA")</f>
        <v>NA</v>
      </c>
      <c r="AY212" s="67" t="e">
        <f t="shared" ref="AY212:AY221" si="319">(AD212+F212+G212)/AA212</f>
        <v>#DIV/0!</v>
      </c>
    </row>
    <row r="213" spans="1:51" x14ac:dyDescent="0.2">
      <c r="A213" s="52" t="s">
        <v>188</v>
      </c>
      <c r="Y213" s="49">
        <f t="shared" ref="Y213:Y223" si="320">B213+C213+D213+E213</f>
        <v>0</v>
      </c>
      <c r="Z213" s="49">
        <f t="shared" si="304"/>
        <v>0</v>
      </c>
      <c r="AA213" s="49">
        <f t="shared" si="305"/>
        <v>0</v>
      </c>
      <c r="AB213" s="49">
        <f t="shared" si="306"/>
        <v>0</v>
      </c>
      <c r="AC213" s="49">
        <f t="shared" si="307"/>
        <v>0</v>
      </c>
      <c r="AD213" s="49">
        <f t="shared" si="308"/>
        <v>0</v>
      </c>
      <c r="AE213" s="49">
        <f t="shared" si="309"/>
        <v>0</v>
      </c>
      <c r="AF213" s="49">
        <f t="shared" si="310"/>
        <v>0</v>
      </c>
      <c r="AG213" s="49">
        <f t="shared" ref="AG213:AG223" si="321">T213+P213</f>
        <v>0</v>
      </c>
      <c r="AH213" s="65"/>
      <c r="AI213" s="66" t="str">
        <f t="shared" si="311"/>
        <v>NA</v>
      </c>
      <c r="AJ213" s="66"/>
      <c r="AK213" s="66" t="str">
        <f t="shared" ref="AK213:AK221" si="322">IF(AA213=0,"NA",(Y213+J213+K213)/AA213)</f>
        <v>NA</v>
      </c>
      <c r="AL213" s="66" t="str">
        <f t="shared" si="312"/>
        <v>NA</v>
      </c>
      <c r="AM213" s="66" t="str">
        <f t="shared" ref="AM213:AM224" si="323">IFERROR(AK213+AL213,"NA")</f>
        <v>NA</v>
      </c>
      <c r="AN213" s="65" t="str">
        <f t="shared" si="313"/>
        <v>NA</v>
      </c>
      <c r="AO213" s="65" t="str">
        <f t="shared" ref="AO213:AO221" si="324">IFERROR((J213+K213)/AA213,"NA")</f>
        <v>NA</v>
      </c>
      <c r="AP213" s="65" t="str">
        <f t="shared" si="314"/>
        <v>NA</v>
      </c>
      <c r="AQ213" s="65"/>
      <c r="AR213" s="65"/>
      <c r="AS213" s="65"/>
      <c r="AT213" s="66" t="str">
        <f t="shared" si="315"/>
        <v>NA</v>
      </c>
      <c r="AU213" s="66" t="str">
        <f t="shared" si="316"/>
        <v>NA</v>
      </c>
      <c r="AV213" s="66" t="str">
        <f t="shared" si="317"/>
        <v>NA</v>
      </c>
      <c r="AW213" s="66" t="str">
        <f t="shared" si="318"/>
        <v>NA</v>
      </c>
      <c r="AX213" s="66" t="str">
        <f t="shared" ref="AX213:AX224" si="325">IFERROR(AL213-AI213,"NA")</f>
        <v>NA</v>
      </c>
      <c r="AY213" s="67" t="e">
        <f t="shared" si="319"/>
        <v>#DIV/0!</v>
      </c>
    </row>
    <row r="214" spans="1:51" x14ac:dyDescent="0.2">
      <c r="A214" s="52" t="s">
        <v>189</v>
      </c>
      <c r="Y214" s="49">
        <f t="shared" si="320"/>
        <v>0</v>
      </c>
      <c r="Z214" s="49">
        <f t="shared" si="304"/>
        <v>0</v>
      </c>
      <c r="AA214" s="49">
        <f t="shared" si="305"/>
        <v>0</v>
      </c>
      <c r="AB214" s="49">
        <f t="shared" si="306"/>
        <v>0</v>
      </c>
      <c r="AC214" s="49">
        <f t="shared" si="307"/>
        <v>0</v>
      </c>
      <c r="AD214" s="49">
        <f t="shared" si="308"/>
        <v>0</v>
      </c>
      <c r="AE214" s="49">
        <f t="shared" si="309"/>
        <v>0</v>
      </c>
      <c r="AF214" s="49">
        <f t="shared" si="310"/>
        <v>0</v>
      </c>
      <c r="AG214" s="49">
        <f t="shared" si="321"/>
        <v>0</v>
      </c>
      <c r="AH214" s="65"/>
      <c r="AI214" s="66" t="str">
        <f t="shared" si="311"/>
        <v>NA</v>
      </c>
      <c r="AJ214" s="66"/>
      <c r="AK214" s="66" t="str">
        <f t="shared" si="322"/>
        <v>NA</v>
      </c>
      <c r="AL214" s="66" t="str">
        <f t="shared" si="312"/>
        <v>NA</v>
      </c>
      <c r="AM214" s="66" t="str">
        <f t="shared" si="323"/>
        <v>NA</v>
      </c>
      <c r="AN214" s="65" t="str">
        <f t="shared" si="313"/>
        <v>NA</v>
      </c>
      <c r="AO214" s="65" t="str">
        <f t="shared" si="324"/>
        <v>NA</v>
      </c>
      <c r="AP214" s="65" t="str">
        <f t="shared" si="314"/>
        <v>NA</v>
      </c>
      <c r="AQ214" s="65"/>
      <c r="AR214" s="65"/>
      <c r="AS214" s="65"/>
      <c r="AT214" s="66" t="str">
        <f t="shared" si="315"/>
        <v>NA</v>
      </c>
      <c r="AU214" s="66" t="str">
        <f t="shared" si="316"/>
        <v>NA</v>
      </c>
      <c r="AV214" s="66" t="str">
        <f t="shared" si="317"/>
        <v>NA</v>
      </c>
      <c r="AW214" s="66" t="str">
        <f t="shared" si="318"/>
        <v>NA</v>
      </c>
      <c r="AX214" s="66" t="str">
        <f t="shared" si="325"/>
        <v>NA</v>
      </c>
      <c r="AY214" s="67" t="e">
        <f t="shared" si="319"/>
        <v>#DIV/0!</v>
      </c>
    </row>
    <row r="215" spans="1:51" x14ac:dyDescent="0.2">
      <c r="A215" s="52" t="s">
        <v>190</v>
      </c>
      <c r="Y215" s="49">
        <f t="shared" si="320"/>
        <v>0</v>
      </c>
      <c r="Z215" s="49">
        <f t="shared" si="304"/>
        <v>0</v>
      </c>
      <c r="AA215" s="49">
        <f t="shared" si="305"/>
        <v>0</v>
      </c>
      <c r="AB215" s="49">
        <f t="shared" si="306"/>
        <v>0</v>
      </c>
      <c r="AC215" s="49">
        <f t="shared" si="307"/>
        <v>0</v>
      </c>
      <c r="AD215" s="49">
        <f t="shared" si="308"/>
        <v>0</v>
      </c>
      <c r="AE215" s="49">
        <f t="shared" si="309"/>
        <v>0</v>
      </c>
      <c r="AF215" s="49">
        <f t="shared" si="310"/>
        <v>0</v>
      </c>
      <c r="AG215" s="49">
        <f t="shared" si="321"/>
        <v>0</v>
      </c>
      <c r="AH215" s="65"/>
      <c r="AI215" s="66" t="str">
        <f t="shared" si="311"/>
        <v>NA</v>
      </c>
      <c r="AJ215" s="66"/>
      <c r="AK215" s="66" t="str">
        <f t="shared" si="322"/>
        <v>NA</v>
      </c>
      <c r="AL215" s="66" t="str">
        <f t="shared" si="312"/>
        <v>NA</v>
      </c>
      <c r="AM215" s="66" t="str">
        <f t="shared" si="323"/>
        <v>NA</v>
      </c>
      <c r="AN215" s="65" t="str">
        <f t="shared" si="313"/>
        <v>NA</v>
      </c>
      <c r="AO215" s="65" t="str">
        <f t="shared" si="324"/>
        <v>NA</v>
      </c>
      <c r="AP215" s="65" t="str">
        <f t="shared" si="314"/>
        <v>NA</v>
      </c>
      <c r="AQ215" s="65"/>
      <c r="AR215" s="65"/>
      <c r="AS215" s="65"/>
      <c r="AT215" s="66" t="str">
        <f t="shared" si="315"/>
        <v>NA</v>
      </c>
      <c r="AU215" s="66" t="str">
        <f t="shared" si="316"/>
        <v>NA</v>
      </c>
      <c r="AV215" s="66" t="str">
        <f t="shared" si="317"/>
        <v>NA</v>
      </c>
      <c r="AW215" s="66" t="str">
        <f t="shared" si="318"/>
        <v>NA</v>
      </c>
      <c r="AX215" s="66" t="str">
        <f t="shared" si="325"/>
        <v>NA</v>
      </c>
      <c r="AY215" s="67" t="e">
        <f t="shared" si="319"/>
        <v>#DIV/0!</v>
      </c>
    </row>
    <row r="216" spans="1:51" x14ac:dyDescent="0.2">
      <c r="A216" s="52" t="s">
        <v>191</v>
      </c>
      <c r="Y216" s="49">
        <f t="shared" si="320"/>
        <v>0</v>
      </c>
      <c r="Z216" s="49">
        <f t="shared" si="304"/>
        <v>0</v>
      </c>
      <c r="AA216" s="49">
        <f t="shared" si="305"/>
        <v>0</v>
      </c>
      <c r="AB216" s="49">
        <f t="shared" si="306"/>
        <v>0</v>
      </c>
      <c r="AC216" s="49">
        <f t="shared" si="307"/>
        <v>0</v>
      </c>
      <c r="AD216" s="49">
        <f t="shared" si="308"/>
        <v>0</v>
      </c>
      <c r="AE216" s="49">
        <f t="shared" si="309"/>
        <v>0</v>
      </c>
      <c r="AF216" s="49">
        <f t="shared" si="310"/>
        <v>0</v>
      </c>
      <c r="AG216" s="49">
        <f t="shared" si="321"/>
        <v>0</v>
      </c>
      <c r="AH216" s="65"/>
      <c r="AI216" s="66" t="str">
        <f t="shared" si="311"/>
        <v>NA</v>
      </c>
      <c r="AJ216" s="66"/>
      <c r="AK216" s="66" t="str">
        <f t="shared" si="322"/>
        <v>NA</v>
      </c>
      <c r="AL216" s="66" t="str">
        <f t="shared" si="312"/>
        <v>NA</v>
      </c>
      <c r="AM216" s="66" t="str">
        <f t="shared" si="323"/>
        <v>NA</v>
      </c>
      <c r="AN216" s="65" t="str">
        <f t="shared" si="313"/>
        <v>NA</v>
      </c>
      <c r="AO216" s="65" t="str">
        <f t="shared" si="324"/>
        <v>NA</v>
      </c>
      <c r="AP216" s="65" t="str">
        <f t="shared" si="314"/>
        <v>NA</v>
      </c>
      <c r="AQ216" s="65"/>
      <c r="AR216" s="65"/>
      <c r="AS216" s="65"/>
      <c r="AT216" s="66" t="str">
        <f t="shared" si="315"/>
        <v>NA</v>
      </c>
      <c r="AU216" s="66" t="str">
        <f t="shared" si="316"/>
        <v>NA</v>
      </c>
      <c r="AV216" s="66" t="str">
        <f t="shared" si="317"/>
        <v>NA</v>
      </c>
      <c r="AW216" s="66" t="str">
        <f t="shared" si="318"/>
        <v>NA</v>
      </c>
      <c r="AX216" s="66" t="str">
        <f t="shared" si="325"/>
        <v>NA</v>
      </c>
      <c r="AY216" s="67" t="e">
        <f t="shared" si="319"/>
        <v>#DIV/0!</v>
      </c>
    </row>
    <row r="217" spans="1:51" x14ac:dyDescent="0.2">
      <c r="A217" s="52" t="s">
        <v>192</v>
      </c>
      <c r="Y217" s="49">
        <f t="shared" si="320"/>
        <v>0</v>
      </c>
      <c r="Z217" s="49">
        <f t="shared" si="304"/>
        <v>0</v>
      </c>
      <c r="AA217" s="49">
        <f t="shared" si="305"/>
        <v>0</v>
      </c>
      <c r="AB217" s="49">
        <f t="shared" si="306"/>
        <v>0</v>
      </c>
      <c r="AC217" s="49">
        <f t="shared" si="307"/>
        <v>0</v>
      </c>
      <c r="AD217" s="49">
        <f t="shared" si="308"/>
        <v>0</v>
      </c>
      <c r="AE217" s="49">
        <f t="shared" si="309"/>
        <v>0</v>
      </c>
      <c r="AF217" s="49">
        <f t="shared" si="310"/>
        <v>0</v>
      </c>
      <c r="AG217" s="49">
        <f t="shared" si="321"/>
        <v>0</v>
      </c>
      <c r="AH217" s="65"/>
      <c r="AI217" s="66" t="str">
        <f t="shared" si="311"/>
        <v>NA</v>
      </c>
      <c r="AJ217" s="66"/>
      <c r="AK217" s="66" t="str">
        <f t="shared" si="322"/>
        <v>NA</v>
      </c>
      <c r="AL217" s="66" t="str">
        <f t="shared" si="312"/>
        <v>NA</v>
      </c>
      <c r="AM217" s="66" t="str">
        <f t="shared" si="323"/>
        <v>NA</v>
      </c>
      <c r="AN217" s="65" t="str">
        <f t="shared" si="313"/>
        <v>NA</v>
      </c>
      <c r="AO217" s="65" t="str">
        <f t="shared" si="324"/>
        <v>NA</v>
      </c>
      <c r="AP217" s="65" t="str">
        <f t="shared" si="314"/>
        <v>NA</v>
      </c>
      <c r="AQ217" s="65"/>
      <c r="AR217" s="65"/>
      <c r="AS217" s="65"/>
      <c r="AT217" s="66" t="str">
        <f t="shared" si="315"/>
        <v>NA</v>
      </c>
      <c r="AU217" s="66" t="str">
        <f t="shared" si="316"/>
        <v>NA</v>
      </c>
      <c r="AV217" s="66" t="str">
        <f t="shared" si="317"/>
        <v>NA</v>
      </c>
      <c r="AW217" s="66" t="str">
        <f t="shared" si="318"/>
        <v>NA</v>
      </c>
      <c r="AX217" s="66" t="str">
        <f t="shared" si="325"/>
        <v>NA</v>
      </c>
      <c r="AY217" s="67" t="e">
        <f t="shared" si="319"/>
        <v>#DIV/0!</v>
      </c>
    </row>
    <row r="218" spans="1:51" x14ac:dyDescent="0.2">
      <c r="A218" s="52" t="s">
        <v>193</v>
      </c>
      <c r="Y218" s="49">
        <f t="shared" si="320"/>
        <v>0</v>
      </c>
      <c r="Z218" s="49">
        <f t="shared" si="304"/>
        <v>0</v>
      </c>
      <c r="AA218" s="49">
        <f t="shared" si="305"/>
        <v>0</v>
      </c>
      <c r="AB218" s="49">
        <f t="shared" si="306"/>
        <v>0</v>
      </c>
      <c r="AC218" s="49">
        <f t="shared" si="307"/>
        <v>0</v>
      </c>
      <c r="AD218" s="49">
        <f t="shared" si="308"/>
        <v>0</v>
      </c>
      <c r="AE218" s="49">
        <f t="shared" si="309"/>
        <v>0</v>
      </c>
      <c r="AF218" s="49">
        <f t="shared" si="310"/>
        <v>0</v>
      </c>
      <c r="AG218" s="49">
        <f t="shared" si="321"/>
        <v>0</v>
      </c>
      <c r="AH218" s="65"/>
      <c r="AI218" s="66" t="str">
        <f t="shared" si="311"/>
        <v>NA</v>
      </c>
      <c r="AJ218" s="66"/>
      <c r="AK218" s="66" t="str">
        <f t="shared" si="322"/>
        <v>NA</v>
      </c>
      <c r="AL218" s="66" t="str">
        <f t="shared" si="312"/>
        <v>NA</v>
      </c>
      <c r="AM218" s="66" t="str">
        <f t="shared" si="323"/>
        <v>NA</v>
      </c>
      <c r="AN218" s="65" t="str">
        <f t="shared" si="313"/>
        <v>NA</v>
      </c>
      <c r="AO218" s="65" t="str">
        <f t="shared" si="324"/>
        <v>NA</v>
      </c>
      <c r="AP218" s="65" t="str">
        <f t="shared" si="314"/>
        <v>NA</v>
      </c>
      <c r="AQ218" s="65"/>
      <c r="AR218" s="65"/>
      <c r="AS218" s="65"/>
      <c r="AT218" s="66" t="str">
        <f t="shared" si="315"/>
        <v>NA</v>
      </c>
      <c r="AU218" s="66" t="str">
        <f t="shared" si="316"/>
        <v>NA</v>
      </c>
      <c r="AV218" s="66" t="str">
        <f t="shared" si="317"/>
        <v>NA</v>
      </c>
      <c r="AW218" s="66" t="str">
        <f t="shared" si="318"/>
        <v>NA</v>
      </c>
      <c r="AX218" s="66" t="str">
        <f t="shared" si="325"/>
        <v>NA</v>
      </c>
      <c r="AY218" s="67" t="e">
        <f t="shared" si="319"/>
        <v>#DIV/0!</v>
      </c>
    </row>
    <row r="219" spans="1:51" x14ac:dyDescent="0.2">
      <c r="A219" s="52" t="s">
        <v>194</v>
      </c>
      <c r="Y219" s="49">
        <f t="shared" si="320"/>
        <v>0</v>
      </c>
      <c r="Z219" s="49">
        <f t="shared" si="304"/>
        <v>0</v>
      </c>
      <c r="AA219" s="49">
        <f t="shared" si="305"/>
        <v>0</v>
      </c>
      <c r="AB219" s="49">
        <f t="shared" si="306"/>
        <v>0</v>
      </c>
      <c r="AC219" s="49">
        <f t="shared" si="307"/>
        <v>0</v>
      </c>
      <c r="AD219" s="49">
        <f t="shared" si="308"/>
        <v>0</v>
      </c>
      <c r="AE219" s="49">
        <f t="shared" si="309"/>
        <v>0</v>
      </c>
      <c r="AF219" s="49">
        <f t="shared" si="310"/>
        <v>0</v>
      </c>
      <c r="AG219" s="49">
        <f t="shared" si="321"/>
        <v>0</v>
      </c>
      <c r="AH219" s="65"/>
      <c r="AI219" s="66" t="str">
        <f t="shared" si="311"/>
        <v>NA</v>
      </c>
      <c r="AJ219" s="66"/>
      <c r="AK219" s="66" t="str">
        <f t="shared" si="322"/>
        <v>NA</v>
      </c>
      <c r="AL219" s="66" t="str">
        <f t="shared" si="312"/>
        <v>NA</v>
      </c>
      <c r="AM219" s="66" t="str">
        <f t="shared" si="323"/>
        <v>NA</v>
      </c>
      <c r="AN219" s="65" t="str">
        <f t="shared" si="313"/>
        <v>NA</v>
      </c>
      <c r="AO219" s="65" t="str">
        <f t="shared" si="324"/>
        <v>NA</v>
      </c>
      <c r="AP219" s="65" t="str">
        <f t="shared" si="314"/>
        <v>NA</v>
      </c>
      <c r="AQ219" s="65"/>
      <c r="AR219" s="65"/>
      <c r="AS219" s="65"/>
      <c r="AT219" s="66" t="str">
        <f t="shared" si="315"/>
        <v>NA</v>
      </c>
      <c r="AU219" s="66" t="str">
        <f t="shared" si="316"/>
        <v>NA</v>
      </c>
      <c r="AV219" s="66" t="str">
        <f t="shared" si="317"/>
        <v>NA</v>
      </c>
      <c r="AW219" s="66" t="str">
        <f t="shared" si="318"/>
        <v>NA</v>
      </c>
      <c r="AX219" s="66" t="str">
        <f t="shared" si="325"/>
        <v>NA</v>
      </c>
      <c r="AY219" s="67" t="e">
        <f t="shared" si="319"/>
        <v>#DIV/0!</v>
      </c>
    </row>
    <row r="220" spans="1:51" x14ac:dyDescent="0.2">
      <c r="A220" s="52" t="s">
        <v>195</v>
      </c>
      <c r="Y220" s="49">
        <f t="shared" si="320"/>
        <v>0</v>
      </c>
      <c r="Z220" s="49">
        <f t="shared" si="304"/>
        <v>0</v>
      </c>
      <c r="AA220" s="49">
        <f t="shared" si="305"/>
        <v>0</v>
      </c>
      <c r="AB220" s="49">
        <f t="shared" si="306"/>
        <v>0</v>
      </c>
      <c r="AC220" s="49">
        <f t="shared" si="307"/>
        <v>0</v>
      </c>
      <c r="AD220" s="49">
        <f t="shared" si="308"/>
        <v>0</v>
      </c>
      <c r="AE220" s="49">
        <f t="shared" si="309"/>
        <v>0</v>
      </c>
      <c r="AF220" s="49">
        <f t="shared" si="310"/>
        <v>0</v>
      </c>
      <c r="AG220" s="49">
        <f t="shared" si="321"/>
        <v>0</v>
      </c>
      <c r="AH220" s="65"/>
      <c r="AI220" s="66" t="str">
        <f t="shared" si="311"/>
        <v>NA</v>
      </c>
      <c r="AJ220" s="66"/>
      <c r="AK220" s="66" t="str">
        <f t="shared" si="322"/>
        <v>NA</v>
      </c>
      <c r="AL220" s="66" t="str">
        <f t="shared" si="312"/>
        <v>NA</v>
      </c>
      <c r="AM220" s="66" t="str">
        <f t="shared" si="323"/>
        <v>NA</v>
      </c>
      <c r="AN220" s="65" t="str">
        <f t="shared" si="313"/>
        <v>NA</v>
      </c>
      <c r="AO220" s="65" t="str">
        <f t="shared" si="324"/>
        <v>NA</v>
      </c>
      <c r="AP220" s="65" t="str">
        <f t="shared" si="314"/>
        <v>NA</v>
      </c>
      <c r="AQ220" s="65"/>
      <c r="AR220" s="65"/>
      <c r="AS220" s="65"/>
      <c r="AT220" s="66" t="str">
        <f t="shared" si="315"/>
        <v>NA</v>
      </c>
      <c r="AU220" s="66" t="str">
        <f t="shared" si="316"/>
        <v>NA</v>
      </c>
      <c r="AV220" s="66" t="str">
        <f t="shared" si="317"/>
        <v>NA</v>
      </c>
      <c r="AW220" s="66" t="str">
        <f t="shared" si="318"/>
        <v>NA</v>
      </c>
      <c r="AX220" s="66" t="str">
        <f t="shared" si="325"/>
        <v>NA</v>
      </c>
      <c r="AY220" s="67" t="e">
        <f t="shared" si="319"/>
        <v>#DIV/0!</v>
      </c>
    </row>
    <row r="221" spans="1:51" x14ac:dyDescent="0.2">
      <c r="A221" s="52" t="s">
        <v>196</v>
      </c>
      <c r="Y221" s="49">
        <f t="shared" si="320"/>
        <v>0</v>
      </c>
      <c r="Z221" s="49">
        <f t="shared" si="304"/>
        <v>0</v>
      </c>
      <c r="AA221" s="49">
        <f t="shared" si="305"/>
        <v>0</v>
      </c>
      <c r="AB221" s="49">
        <f t="shared" si="306"/>
        <v>0</v>
      </c>
      <c r="AC221" s="49">
        <f t="shared" si="307"/>
        <v>0</v>
      </c>
      <c r="AD221" s="49">
        <f t="shared" si="308"/>
        <v>0</v>
      </c>
      <c r="AE221" s="49">
        <f t="shared" si="309"/>
        <v>0</v>
      </c>
      <c r="AF221" s="49">
        <f t="shared" si="310"/>
        <v>0</v>
      </c>
      <c r="AG221" s="49">
        <f t="shared" si="321"/>
        <v>0</v>
      </c>
      <c r="AH221" s="65"/>
      <c r="AI221" s="66" t="str">
        <f t="shared" si="311"/>
        <v>NA</v>
      </c>
      <c r="AJ221" s="66"/>
      <c r="AK221" s="66" t="str">
        <f t="shared" si="322"/>
        <v>NA</v>
      </c>
      <c r="AL221" s="66" t="str">
        <f t="shared" si="312"/>
        <v>NA</v>
      </c>
      <c r="AM221" s="66" t="str">
        <f t="shared" si="323"/>
        <v>NA</v>
      </c>
      <c r="AN221" s="65" t="str">
        <f t="shared" si="313"/>
        <v>NA</v>
      </c>
      <c r="AO221" s="65" t="str">
        <f t="shared" si="324"/>
        <v>NA</v>
      </c>
      <c r="AP221" s="65" t="str">
        <f t="shared" si="314"/>
        <v>NA</v>
      </c>
      <c r="AQ221" s="65"/>
      <c r="AR221" s="65"/>
      <c r="AS221" s="65"/>
      <c r="AT221" s="66" t="str">
        <f t="shared" si="315"/>
        <v>NA</v>
      </c>
      <c r="AU221" s="66" t="str">
        <f t="shared" si="316"/>
        <v>NA</v>
      </c>
      <c r="AV221" s="66" t="str">
        <f t="shared" si="317"/>
        <v>NA</v>
      </c>
      <c r="AW221" s="66" t="str">
        <f t="shared" si="318"/>
        <v>NA</v>
      </c>
      <c r="AX221" s="66" t="str">
        <f t="shared" si="325"/>
        <v>NA</v>
      </c>
      <c r="AY221" s="67" t="e">
        <f t="shared" si="319"/>
        <v>#DIV/0!</v>
      </c>
    </row>
    <row r="222" spans="1:51" x14ac:dyDescent="0.2">
      <c r="A222" s="52"/>
      <c r="Y222" s="49">
        <f t="shared" si="320"/>
        <v>0</v>
      </c>
      <c r="Z222" s="49">
        <f t="shared" si="304"/>
        <v>0</v>
      </c>
      <c r="AA222" s="49">
        <f t="shared" si="305"/>
        <v>0</v>
      </c>
      <c r="AB222" s="49">
        <f t="shared" si="306"/>
        <v>0</v>
      </c>
      <c r="AC222" s="49">
        <f t="shared" si="307"/>
        <v>0</v>
      </c>
      <c r="AD222" s="49">
        <f t="shared" si="308"/>
        <v>0</v>
      </c>
      <c r="AE222" s="49">
        <f t="shared" si="309"/>
        <v>0</v>
      </c>
      <c r="AF222" s="49">
        <f t="shared" si="310"/>
        <v>0</v>
      </c>
      <c r="AG222" s="49">
        <f t="shared" si="321"/>
        <v>0</v>
      </c>
      <c r="AH222" s="65"/>
      <c r="AI222" s="66"/>
      <c r="AJ222" s="66"/>
      <c r="AK222" s="66"/>
      <c r="AL222" s="66"/>
      <c r="AM222" s="66"/>
      <c r="AN222" s="65"/>
      <c r="AO222" s="65"/>
      <c r="AP222" s="65"/>
      <c r="AQ222" s="65"/>
      <c r="AR222" s="65"/>
      <c r="AS222" s="65"/>
      <c r="AT222" s="66"/>
      <c r="AU222" s="66"/>
      <c r="AV222" s="66"/>
      <c r="AW222" s="66"/>
      <c r="AX222" s="66"/>
      <c r="AY222" s="67"/>
    </row>
    <row r="223" spans="1:51" x14ac:dyDescent="0.2">
      <c r="A223" s="52"/>
      <c r="Y223" s="49">
        <f t="shared" si="320"/>
        <v>0</v>
      </c>
      <c r="Z223" s="49">
        <f t="shared" si="304"/>
        <v>0</v>
      </c>
      <c r="AA223" s="49">
        <f t="shared" si="305"/>
        <v>0</v>
      </c>
      <c r="AB223" s="49">
        <f t="shared" si="306"/>
        <v>0</v>
      </c>
      <c r="AC223" s="49">
        <f t="shared" si="307"/>
        <v>0</v>
      </c>
      <c r="AD223" s="49">
        <f t="shared" si="308"/>
        <v>0</v>
      </c>
      <c r="AE223" s="49">
        <f t="shared" si="309"/>
        <v>0</v>
      </c>
      <c r="AF223" s="49">
        <f t="shared" si="310"/>
        <v>0</v>
      </c>
      <c r="AG223" s="49">
        <f t="shared" si="321"/>
        <v>0</v>
      </c>
      <c r="AH223" s="65"/>
      <c r="AI223" s="66" t="str">
        <f>IF(Z223=0,"NA",Y223/Z223)</f>
        <v>NA</v>
      </c>
      <c r="AJ223" s="66"/>
      <c r="AK223" s="66" t="str">
        <f>IF(AA223=0,"NA",(Y223+J223+K223)/AA223)</f>
        <v>NA</v>
      </c>
      <c r="AL223" s="66" t="str">
        <f>IFERROR(AC223/Z223,"NA")</f>
        <v>NA</v>
      </c>
      <c r="AM223" s="66" t="str">
        <f>IFERROR(AK223+AL223,"NA")</f>
        <v>NA</v>
      </c>
      <c r="AN223" s="65" t="str">
        <f>IFERROR(L223/AA223,"NA")</f>
        <v>NA</v>
      </c>
      <c r="AO223" s="65" t="str">
        <f>IFERROR((J223+K223)/AA223,"NA")</f>
        <v>NA</v>
      </c>
      <c r="AP223" s="65" t="str">
        <f>IFERROR(AB223/AA223,"NA")</f>
        <v>NA</v>
      </c>
      <c r="AQ223" s="65"/>
      <c r="AR223" s="65"/>
      <c r="AS223" s="65"/>
      <c r="AT223" s="66" t="str">
        <f>IFERROR((H223+Q223+R223)/AB223,"NA")</f>
        <v>NA</v>
      </c>
      <c r="AU223" s="66" t="str">
        <f>IFERROR((H223+Q223+R223+U223+W223)/AB223,"NA")</f>
        <v>NA</v>
      </c>
      <c r="AV223" s="66" t="str">
        <f>IFERROR((F223+Y223)/AB223,"NA")</f>
        <v>NA</v>
      </c>
      <c r="AW223" s="66" t="str">
        <f>IFERROR(Y223/AB223,"NA")</f>
        <v>NA</v>
      </c>
      <c r="AX223" s="66" t="str">
        <f>IFERROR(AL223-AI223,"NA")</f>
        <v>NA</v>
      </c>
      <c r="AY223" s="67" t="e">
        <f>(AD223+F223+G223)/AA223</f>
        <v>#DIV/0!</v>
      </c>
    </row>
    <row r="224" spans="1:51" x14ac:dyDescent="0.2">
      <c r="A224" s="54" t="s">
        <v>32</v>
      </c>
      <c r="B224" s="58">
        <f>SUM(B212:B223)</f>
        <v>0</v>
      </c>
      <c r="C224" s="58">
        <f t="shared" ref="C224:AG224" si="326">SUM(C212:C223)</f>
        <v>0</v>
      </c>
      <c r="D224" s="58">
        <f t="shared" si="326"/>
        <v>0</v>
      </c>
      <c r="E224" s="58">
        <f t="shared" si="326"/>
        <v>0</v>
      </c>
      <c r="F224" s="58">
        <f t="shared" si="326"/>
        <v>0</v>
      </c>
      <c r="G224" s="58">
        <f t="shared" si="326"/>
        <v>0</v>
      </c>
      <c r="H224" s="58">
        <f t="shared" si="326"/>
        <v>0</v>
      </c>
      <c r="I224" s="58">
        <f t="shared" si="326"/>
        <v>0</v>
      </c>
      <c r="J224" s="58">
        <f t="shared" si="326"/>
        <v>0</v>
      </c>
      <c r="K224" s="58">
        <f t="shared" si="326"/>
        <v>0</v>
      </c>
      <c r="L224" s="58">
        <f t="shared" si="326"/>
        <v>0</v>
      </c>
      <c r="M224" s="58">
        <f t="shared" si="326"/>
        <v>0</v>
      </c>
      <c r="N224" s="58">
        <f t="shared" si="326"/>
        <v>0</v>
      </c>
      <c r="O224" s="58">
        <f t="shared" si="326"/>
        <v>0</v>
      </c>
      <c r="P224" s="58">
        <f t="shared" si="326"/>
        <v>0</v>
      </c>
      <c r="Q224" s="58">
        <f t="shared" si="326"/>
        <v>0</v>
      </c>
      <c r="R224" s="58">
        <f t="shared" si="326"/>
        <v>0</v>
      </c>
      <c r="S224" s="58">
        <f t="shared" si="326"/>
        <v>0</v>
      </c>
      <c r="T224" s="58">
        <f t="shared" si="326"/>
        <v>0</v>
      </c>
      <c r="U224" s="58">
        <f t="shared" si="326"/>
        <v>0</v>
      </c>
      <c r="V224" s="58">
        <f t="shared" si="326"/>
        <v>0</v>
      </c>
      <c r="W224" s="58">
        <f t="shared" si="326"/>
        <v>0</v>
      </c>
      <c r="X224" s="58">
        <f t="shared" si="326"/>
        <v>0</v>
      </c>
      <c r="Y224" s="58">
        <f t="shared" si="326"/>
        <v>0</v>
      </c>
      <c r="Z224" s="58">
        <f t="shared" si="326"/>
        <v>0</v>
      </c>
      <c r="AA224" s="58">
        <f t="shared" si="326"/>
        <v>0</v>
      </c>
      <c r="AB224" s="58">
        <f>SUM(AB212:AB223)</f>
        <v>0</v>
      </c>
      <c r="AC224" s="58">
        <f>SUM(AC212:AC223)</f>
        <v>0</v>
      </c>
      <c r="AD224" s="58">
        <f>SUM(AD212:AD223)</f>
        <v>0</v>
      </c>
      <c r="AE224" s="58">
        <f t="shared" si="326"/>
        <v>0</v>
      </c>
      <c r="AF224" s="58">
        <f t="shared" si="326"/>
        <v>0</v>
      </c>
      <c r="AG224" s="58">
        <f t="shared" si="326"/>
        <v>0</v>
      </c>
      <c r="AH224" s="68"/>
      <c r="AI224" s="69" t="str">
        <f>IF(Z224=0,"NA",Y224/Z224)</f>
        <v>NA</v>
      </c>
      <c r="AJ224" s="69"/>
      <c r="AK224" s="69" t="str">
        <f>IF(AA224=0,"NA",(Y224+J224+K224)/AA224)</f>
        <v>NA</v>
      </c>
      <c r="AL224" s="69" t="str">
        <f>IFERROR(AC224/Z224,"NA")</f>
        <v>NA</v>
      </c>
      <c r="AM224" s="69" t="str">
        <f t="shared" si="323"/>
        <v>NA</v>
      </c>
      <c r="AN224" s="68" t="str">
        <f>IFERROR(L224/AA224,"NA")</f>
        <v>NA</v>
      </c>
      <c r="AO224" s="68" t="str">
        <f>IFERROR((J224+K224)/AA224,"NA")</f>
        <v>NA</v>
      </c>
      <c r="AP224" s="68" t="str">
        <f>IFERROR(AB224/AA224,"NA")</f>
        <v>NA</v>
      </c>
      <c r="AQ224" s="68"/>
      <c r="AR224" s="68"/>
      <c r="AS224" s="68"/>
      <c r="AT224" s="69" t="str">
        <f>IFERROR((H224+Q224+R224)/AB224,"NA")</f>
        <v>NA</v>
      </c>
      <c r="AU224" s="69" t="str">
        <f>IFERROR((H224+Q224+R224+U224+W224)/AB224,"NA")</f>
        <v>NA</v>
      </c>
      <c r="AV224" s="69" t="str">
        <f>IFERROR((F224+Y224)/AB224,"NA")</f>
        <v>NA</v>
      </c>
      <c r="AW224" s="69" t="str">
        <f>IFERROR(Y224/AB224,"NA")</f>
        <v>NA</v>
      </c>
      <c r="AX224" s="69" t="str">
        <f t="shared" si="325"/>
        <v>NA</v>
      </c>
      <c r="AY224" s="70" t="e">
        <f>(AD224+F224+G224)/AA224</f>
        <v>#DIV/0!</v>
      </c>
    </row>
    <row r="226" spans="1:51" hidden="1" x14ac:dyDescent="0.2">
      <c r="A226" s="47" t="s">
        <v>154</v>
      </c>
    </row>
    <row r="227" spans="1:51" hidden="1" x14ac:dyDescent="0.2">
      <c r="A227" s="56"/>
      <c r="B227" s="59" t="s">
        <v>5</v>
      </c>
      <c r="C227" s="59" t="s">
        <v>6</v>
      </c>
      <c r="D227" s="59" t="s">
        <v>7</v>
      </c>
      <c r="E227" s="59" t="s">
        <v>8</v>
      </c>
      <c r="F227" s="59" t="s">
        <v>18</v>
      </c>
      <c r="G227" s="59" t="s">
        <v>19</v>
      </c>
      <c r="H227" s="59" t="s">
        <v>9</v>
      </c>
      <c r="I227" s="59" t="s">
        <v>169</v>
      </c>
      <c r="J227" s="59" t="s">
        <v>10</v>
      </c>
      <c r="K227" s="59" t="s">
        <v>11</v>
      </c>
      <c r="L227" s="59" t="s">
        <v>12</v>
      </c>
      <c r="M227" s="59" t="s">
        <v>20</v>
      </c>
      <c r="N227" s="59"/>
      <c r="O227" s="59" t="s">
        <v>21</v>
      </c>
      <c r="P227" s="59" t="s">
        <v>74</v>
      </c>
      <c r="Q227" s="59" t="s">
        <v>22</v>
      </c>
      <c r="R227" s="59" t="s">
        <v>23</v>
      </c>
      <c r="S227" s="59" t="s">
        <v>168</v>
      </c>
      <c r="T227" s="59" t="s">
        <v>75</v>
      </c>
      <c r="U227" s="59" t="s">
        <v>27</v>
      </c>
      <c r="V227" s="59" t="s">
        <v>172</v>
      </c>
      <c r="W227" s="59" t="s">
        <v>28</v>
      </c>
      <c r="X227" s="59" t="s">
        <v>170</v>
      </c>
      <c r="Y227" s="59" t="s">
        <v>29</v>
      </c>
      <c r="Z227" s="59" t="s">
        <v>4</v>
      </c>
      <c r="AA227" s="59" t="s">
        <v>13</v>
      </c>
      <c r="AB227" s="59" t="s">
        <v>26</v>
      </c>
      <c r="AC227" s="59" t="s">
        <v>30</v>
      </c>
      <c r="AD227" s="59" t="s">
        <v>31</v>
      </c>
      <c r="AE227" s="59" t="s">
        <v>24</v>
      </c>
      <c r="AF227" s="59" t="s">
        <v>25</v>
      </c>
      <c r="AG227" s="59" t="s">
        <v>76</v>
      </c>
      <c r="AH227" s="73"/>
      <c r="AI227" s="71" t="s">
        <v>14</v>
      </c>
      <c r="AJ227" s="71"/>
      <c r="AK227" s="71" t="s">
        <v>15</v>
      </c>
      <c r="AL227" s="71" t="s">
        <v>16</v>
      </c>
      <c r="AM227" s="71" t="s">
        <v>17</v>
      </c>
      <c r="AN227" s="71" t="s">
        <v>44</v>
      </c>
      <c r="AO227" s="71" t="s">
        <v>43</v>
      </c>
      <c r="AP227" s="71" t="s">
        <v>40</v>
      </c>
      <c r="AQ227" s="73"/>
      <c r="AR227" s="73"/>
      <c r="AS227" s="73"/>
      <c r="AT227" s="71" t="s">
        <v>47</v>
      </c>
      <c r="AU227" s="71" t="s">
        <v>48</v>
      </c>
      <c r="AV227" s="71" t="s">
        <v>51</v>
      </c>
      <c r="AW227" s="71" t="s">
        <v>49</v>
      </c>
      <c r="AX227" s="63" t="s">
        <v>50</v>
      </c>
      <c r="AY227" s="64" t="s">
        <v>60</v>
      </c>
    </row>
    <row r="228" spans="1:51" hidden="1" x14ac:dyDescent="0.2">
      <c r="A228" s="52" t="s">
        <v>158</v>
      </c>
      <c r="Y228" s="49">
        <f>B228+C228+D228+E228</f>
        <v>0</v>
      </c>
      <c r="Z228" s="49">
        <f t="shared" ref="Z228:Z239" si="327">B228+C228+D228+E228+F228+L228+Q228+R228+T228+S228</f>
        <v>0</v>
      </c>
      <c r="AA228" s="49">
        <f t="shared" ref="AA228:AA239" si="328">B228+C228+D228+E228+F228+G228+H228+J228+K228+L228+Q228+R228+T228+S228+I228</f>
        <v>0</v>
      </c>
      <c r="AB228" s="49">
        <f t="shared" ref="AB228:AB239" si="329">Y228+H228+F228+Q228+R228+T228+S228+I228</f>
        <v>0</v>
      </c>
      <c r="AC228" s="49">
        <f t="shared" ref="AC228:AC239" si="330">B228+2*C228+3*D228+4*E228</f>
        <v>0</v>
      </c>
      <c r="AD228" s="49">
        <f t="shared" ref="AD228:AD239" si="331">Y228+J228+K228</f>
        <v>0</v>
      </c>
      <c r="AE228" s="49">
        <f t="shared" ref="AE228:AE239" si="332">M228+Q228+U228+V228</f>
        <v>0</v>
      </c>
      <c r="AF228" s="49">
        <f t="shared" ref="AF228:AF239" si="333">O228+R228+W228+S228+I228</f>
        <v>0</v>
      </c>
      <c r="AG228" s="49">
        <f>T228+P228</f>
        <v>0</v>
      </c>
      <c r="AH228" s="65"/>
      <c r="AI228" s="66" t="str">
        <f t="shared" ref="AI228:AI237" si="334">IF(Z228=0,"NA",Y228/Z228)</f>
        <v>NA</v>
      </c>
      <c r="AJ228" s="66"/>
      <c r="AK228" s="66" t="str">
        <f t="shared" ref="AK228:AK237" si="335">IF(AA228=0,"NA",(Y228+J228+K228)/AA228)</f>
        <v>NA</v>
      </c>
      <c r="AL228" s="66" t="str">
        <f t="shared" ref="AL228:AL237" si="336">IFERROR(AC228/Z228,"NA")</f>
        <v>NA</v>
      </c>
      <c r="AM228" s="66" t="str">
        <f>IFERROR(AK228+AL228,"NA")</f>
        <v>NA</v>
      </c>
      <c r="AN228" s="65" t="str">
        <f t="shared" ref="AN228:AN237" si="337">IFERROR(L228/AA228,"NA")</f>
        <v>NA</v>
      </c>
      <c r="AO228" s="65" t="str">
        <f t="shared" ref="AO228:AO237" si="338">IFERROR((J228+K228)/AA228,"NA")</f>
        <v>NA</v>
      </c>
      <c r="AP228" s="65" t="str">
        <f t="shared" ref="AP228:AP237" si="339">IFERROR(AB228/AA228,"NA")</f>
        <v>NA</v>
      </c>
      <c r="AQ228" s="65"/>
      <c r="AR228" s="65"/>
      <c r="AS228" s="65"/>
      <c r="AT228" s="66" t="str">
        <f t="shared" ref="AT228:AT237" si="340">IFERROR((H228+Q228+R228)/AB228,"NA")</f>
        <v>NA</v>
      </c>
      <c r="AU228" s="66" t="str">
        <f t="shared" ref="AU228:AU237" si="341">IFERROR((H228+Q228+R228+U228+W228)/AB228,"NA")</f>
        <v>NA</v>
      </c>
      <c r="AV228" s="66" t="str">
        <f t="shared" ref="AV228:AV237" si="342">IFERROR((F228+Y228)/AB228,"NA")</f>
        <v>NA</v>
      </c>
      <c r="AW228" s="66" t="str">
        <f t="shared" ref="AW228:AW237" si="343">IFERROR(Y228/AB228,"NA")</f>
        <v>NA</v>
      </c>
      <c r="AX228" s="66" t="str">
        <f>IFERROR(AL228-AI228,"NA")</f>
        <v>NA</v>
      </c>
      <c r="AY228" s="67" t="e">
        <f t="shared" ref="AY228:AY237" si="344">(AD228+F228+G228)/AA228</f>
        <v>#DIV/0!</v>
      </c>
    </row>
    <row r="229" spans="1:51" hidden="1" x14ac:dyDescent="0.2">
      <c r="A229" s="52" t="s">
        <v>159</v>
      </c>
      <c r="Y229" s="49">
        <f t="shared" ref="Y229:Y239" si="345">B229+C229+D229+E229</f>
        <v>0</v>
      </c>
      <c r="Z229" s="49">
        <f t="shared" si="327"/>
        <v>0</v>
      </c>
      <c r="AA229" s="49">
        <f t="shared" si="328"/>
        <v>0</v>
      </c>
      <c r="AB229" s="49">
        <f t="shared" si="329"/>
        <v>0</v>
      </c>
      <c r="AC229" s="49">
        <f t="shared" si="330"/>
        <v>0</v>
      </c>
      <c r="AD229" s="49">
        <f t="shared" si="331"/>
        <v>0</v>
      </c>
      <c r="AE229" s="49">
        <f t="shared" si="332"/>
        <v>0</v>
      </c>
      <c r="AF229" s="49">
        <f t="shared" si="333"/>
        <v>0</v>
      </c>
      <c r="AG229" s="49">
        <f t="shared" ref="AG229:AG239" si="346">T229+P229</f>
        <v>0</v>
      </c>
      <c r="AH229" s="65"/>
      <c r="AI229" s="66" t="str">
        <f t="shared" si="334"/>
        <v>NA</v>
      </c>
      <c r="AJ229" s="66"/>
      <c r="AK229" s="66" t="str">
        <f t="shared" si="335"/>
        <v>NA</v>
      </c>
      <c r="AL229" s="66" t="str">
        <f t="shared" si="336"/>
        <v>NA</v>
      </c>
      <c r="AM229" s="66" t="str">
        <f t="shared" ref="AM229:AM240" si="347">IFERROR(AK229+AL229,"NA")</f>
        <v>NA</v>
      </c>
      <c r="AN229" s="65" t="str">
        <f t="shared" si="337"/>
        <v>NA</v>
      </c>
      <c r="AO229" s="65" t="str">
        <f t="shared" si="338"/>
        <v>NA</v>
      </c>
      <c r="AP229" s="65" t="str">
        <f t="shared" si="339"/>
        <v>NA</v>
      </c>
      <c r="AQ229" s="65"/>
      <c r="AR229" s="65"/>
      <c r="AS229" s="65"/>
      <c r="AT229" s="66" t="str">
        <f t="shared" si="340"/>
        <v>NA</v>
      </c>
      <c r="AU229" s="66" t="str">
        <f t="shared" si="341"/>
        <v>NA</v>
      </c>
      <c r="AV229" s="66" t="str">
        <f t="shared" si="342"/>
        <v>NA</v>
      </c>
      <c r="AW229" s="66" t="str">
        <f t="shared" si="343"/>
        <v>NA</v>
      </c>
      <c r="AX229" s="66" t="str">
        <f t="shared" ref="AX229:AX240" si="348">IFERROR(AL229-AI229,"NA")</f>
        <v>NA</v>
      </c>
      <c r="AY229" s="67" t="e">
        <f t="shared" si="344"/>
        <v>#DIV/0!</v>
      </c>
    </row>
    <row r="230" spans="1:51" hidden="1" x14ac:dyDescent="0.2">
      <c r="A230" s="52" t="s">
        <v>160</v>
      </c>
      <c r="Y230" s="49">
        <f t="shared" si="345"/>
        <v>0</v>
      </c>
      <c r="Z230" s="49">
        <f t="shared" si="327"/>
        <v>0</v>
      </c>
      <c r="AA230" s="49">
        <f t="shared" si="328"/>
        <v>0</v>
      </c>
      <c r="AB230" s="49">
        <f t="shared" si="329"/>
        <v>0</v>
      </c>
      <c r="AC230" s="49">
        <f t="shared" si="330"/>
        <v>0</v>
      </c>
      <c r="AD230" s="49">
        <f t="shared" si="331"/>
        <v>0</v>
      </c>
      <c r="AE230" s="49">
        <f t="shared" si="332"/>
        <v>0</v>
      </c>
      <c r="AF230" s="49">
        <f t="shared" si="333"/>
        <v>0</v>
      </c>
      <c r="AG230" s="49">
        <f t="shared" si="346"/>
        <v>0</v>
      </c>
      <c r="AH230" s="65"/>
      <c r="AI230" s="66" t="str">
        <f t="shared" si="334"/>
        <v>NA</v>
      </c>
      <c r="AJ230" s="66"/>
      <c r="AK230" s="66" t="str">
        <f t="shared" si="335"/>
        <v>NA</v>
      </c>
      <c r="AL230" s="66" t="str">
        <f t="shared" si="336"/>
        <v>NA</v>
      </c>
      <c r="AM230" s="66" t="str">
        <f t="shared" si="347"/>
        <v>NA</v>
      </c>
      <c r="AN230" s="65" t="str">
        <f t="shared" si="337"/>
        <v>NA</v>
      </c>
      <c r="AO230" s="65" t="str">
        <f t="shared" si="338"/>
        <v>NA</v>
      </c>
      <c r="AP230" s="65" t="str">
        <f t="shared" si="339"/>
        <v>NA</v>
      </c>
      <c r="AQ230" s="65"/>
      <c r="AR230" s="65"/>
      <c r="AS230" s="65"/>
      <c r="AT230" s="66" t="str">
        <f t="shared" si="340"/>
        <v>NA</v>
      </c>
      <c r="AU230" s="66" t="str">
        <f t="shared" si="341"/>
        <v>NA</v>
      </c>
      <c r="AV230" s="66" t="str">
        <f t="shared" si="342"/>
        <v>NA</v>
      </c>
      <c r="AW230" s="66" t="str">
        <f t="shared" si="343"/>
        <v>NA</v>
      </c>
      <c r="AX230" s="66" t="str">
        <f t="shared" si="348"/>
        <v>NA</v>
      </c>
      <c r="AY230" s="67" t="e">
        <f t="shared" si="344"/>
        <v>#DIV/0!</v>
      </c>
    </row>
    <row r="231" spans="1:51" hidden="1" x14ac:dyDescent="0.2">
      <c r="A231" s="52" t="s">
        <v>161</v>
      </c>
      <c r="Y231" s="49">
        <f t="shared" si="345"/>
        <v>0</v>
      </c>
      <c r="Z231" s="49">
        <f t="shared" si="327"/>
        <v>0</v>
      </c>
      <c r="AA231" s="49">
        <f t="shared" si="328"/>
        <v>0</v>
      </c>
      <c r="AB231" s="49">
        <f t="shared" si="329"/>
        <v>0</v>
      </c>
      <c r="AC231" s="49">
        <f t="shared" si="330"/>
        <v>0</v>
      </c>
      <c r="AD231" s="49">
        <f t="shared" si="331"/>
        <v>0</v>
      </c>
      <c r="AE231" s="49">
        <f t="shared" si="332"/>
        <v>0</v>
      </c>
      <c r="AF231" s="49">
        <f t="shared" si="333"/>
        <v>0</v>
      </c>
      <c r="AG231" s="49">
        <f t="shared" si="346"/>
        <v>0</v>
      </c>
      <c r="AH231" s="65"/>
      <c r="AI231" s="66" t="str">
        <f t="shared" si="334"/>
        <v>NA</v>
      </c>
      <c r="AJ231" s="66"/>
      <c r="AK231" s="66" t="str">
        <f t="shared" si="335"/>
        <v>NA</v>
      </c>
      <c r="AL231" s="66" t="str">
        <f t="shared" si="336"/>
        <v>NA</v>
      </c>
      <c r="AM231" s="66" t="str">
        <f t="shared" si="347"/>
        <v>NA</v>
      </c>
      <c r="AN231" s="65" t="str">
        <f t="shared" si="337"/>
        <v>NA</v>
      </c>
      <c r="AO231" s="65" t="str">
        <f t="shared" si="338"/>
        <v>NA</v>
      </c>
      <c r="AP231" s="65" t="str">
        <f t="shared" si="339"/>
        <v>NA</v>
      </c>
      <c r="AQ231" s="65"/>
      <c r="AR231" s="65"/>
      <c r="AS231" s="65"/>
      <c r="AT231" s="66" t="str">
        <f t="shared" si="340"/>
        <v>NA</v>
      </c>
      <c r="AU231" s="66" t="str">
        <f t="shared" si="341"/>
        <v>NA</v>
      </c>
      <c r="AV231" s="66" t="str">
        <f t="shared" si="342"/>
        <v>NA</v>
      </c>
      <c r="AW231" s="66" t="str">
        <f t="shared" si="343"/>
        <v>NA</v>
      </c>
      <c r="AX231" s="66" t="str">
        <f t="shared" si="348"/>
        <v>NA</v>
      </c>
      <c r="AY231" s="67" t="e">
        <f t="shared" si="344"/>
        <v>#DIV/0!</v>
      </c>
    </row>
    <row r="232" spans="1:51" hidden="1" x14ac:dyDescent="0.2">
      <c r="A232" s="52" t="s">
        <v>162</v>
      </c>
      <c r="Y232" s="49">
        <f t="shared" si="345"/>
        <v>0</v>
      </c>
      <c r="Z232" s="49">
        <f t="shared" si="327"/>
        <v>0</v>
      </c>
      <c r="AA232" s="49">
        <f t="shared" si="328"/>
        <v>0</v>
      </c>
      <c r="AB232" s="49">
        <f t="shared" si="329"/>
        <v>0</v>
      </c>
      <c r="AC232" s="49">
        <f t="shared" si="330"/>
        <v>0</v>
      </c>
      <c r="AD232" s="49">
        <f t="shared" si="331"/>
        <v>0</v>
      </c>
      <c r="AE232" s="49">
        <f t="shared" si="332"/>
        <v>0</v>
      </c>
      <c r="AF232" s="49">
        <f t="shared" si="333"/>
        <v>0</v>
      </c>
      <c r="AG232" s="49">
        <f t="shared" si="346"/>
        <v>0</v>
      </c>
      <c r="AH232" s="65"/>
      <c r="AI232" s="66" t="str">
        <f t="shared" si="334"/>
        <v>NA</v>
      </c>
      <c r="AJ232" s="66"/>
      <c r="AK232" s="66" t="str">
        <f t="shared" si="335"/>
        <v>NA</v>
      </c>
      <c r="AL232" s="66" t="str">
        <f t="shared" si="336"/>
        <v>NA</v>
      </c>
      <c r="AM232" s="66" t="str">
        <f t="shared" si="347"/>
        <v>NA</v>
      </c>
      <c r="AN232" s="65" t="str">
        <f t="shared" si="337"/>
        <v>NA</v>
      </c>
      <c r="AO232" s="65" t="str">
        <f t="shared" si="338"/>
        <v>NA</v>
      </c>
      <c r="AP232" s="65" t="str">
        <f t="shared" si="339"/>
        <v>NA</v>
      </c>
      <c r="AQ232" s="65"/>
      <c r="AR232" s="65"/>
      <c r="AS232" s="65"/>
      <c r="AT232" s="66" t="str">
        <f t="shared" si="340"/>
        <v>NA</v>
      </c>
      <c r="AU232" s="66" t="str">
        <f t="shared" si="341"/>
        <v>NA</v>
      </c>
      <c r="AV232" s="66" t="str">
        <f t="shared" si="342"/>
        <v>NA</v>
      </c>
      <c r="AW232" s="66" t="str">
        <f t="shared" si="343"/>
        <v>NA</v>
      </c>
      <c r="AX232" s="66" t="str">
        <f t="shared" si="348"/>
        <v>NA</v>
      </c>
      <c r="AY232" s="67" t="e">
        <f t="shared" si="344"/>
        <v>#DIV/0!</v>
      </c>
    </row>
    <row r="233" spans="1:51" hidden="1" x14ac:dyDescent="0.2">
      <c r="A233" s="52" t="s">
        <v>163</v>
      </c>
      <c r="Y233" s="49">
        <f t="shared" si="345"/>
        <v>0</v>
      </c>
      <c r="Z233" s="49">
        <f t="shared" si="327"/>
        <v>0</v>
      </c>
      <c r="AA233" s="49">
        <f t="shared" si="328"/>
        <v>0</v>
      </c>
      <c r="AB233" s="49">
        <f t="shared" si="329"/>
        <v>0</v>
      </c>
      <c r="AC233" s="49">
        <f t="shared" si="330"/>
        <v>0</v>
      </c>
      <c r="AD233" s="49">
        <f t="shared" si="331"/>
        <v>0</v>
      </c>
      <c r="AE233" s="49">
        <f t="shared" si="332"/>
        <v>0</v>
      </c>
      <c r="AF233" s="49">
        <f t="shared" si="333"/>
        <v>0</v>
      </c>
      <c r="AG233" s="49">
        <f t="shared" si="346"/>
        <v>0</v>
      </c>
      <c r="AH233" s="65"/>
      <c r="AI233" s="66" t="str">
        <f t="shared" si="334"/>
        <v>NA</v>
      </c>
      <c r="AJ233" s="66"/>
      <c r="AK233" s="66" t="str">
        <f t="shared" si="335"/>
        <v>NA</v>
      </c>
      <c r="AL233" s="66" t="str">
        <f t="shared" si="336"/>
        <v>NA</v>
      </c>
      <c r="AM233" s="66" t="str">
        <f t="shared" si="347"/>
        <v>NA</v>
      </c>
      <c r="AN233" s="65" t="str">
        <f t="shared" si="337"/>
        <v>NA</v>
      </c>
      <c r="AO233" s="65" t="str">
        <f t="shared" si="338"/>
        <v>NA</v>
      </c>
      <c r="AP233" s="65" t="str">
        <f t="shared" si="339"/>
        <v>NA</v>
      </c>
      <c r="AQ233" s="65"/>
      <c r="AR233" s="65"/>
      <c r="AS233" s="65"/>
      <c r="AT233" s="66" t="str">
        <f t="shared" si="340"/>
        <v>NA</v>
      </c>
      <c r="AU233" s="66" t="str">
        <f t="shared" si="341"/>
        <v>NA</v>
      </c>
      <c r="AV233" s="66" t="str">
        <f t="shared" si="342"/>
        <v>NA</v>
      </c>
      <c r="AW233" s="66" t="str">
        <f t="shared" si="343"/>
        <v>NA</v>
      </c>
      <c r="AX233" s="66" t="str">
        <f t="shared" si="348"/>
        <v>NA</v>
      </c>
      <c r="AY233" s="67" t="e">
        <f t="shared" si="344"/>
        <v>#DIV/0!</v>
      </c>
    </row>
    <row r="234" spans="1:51" hidden="1" x14ac:dyDescent="0.2">
      <c r="A234" s="52" t="s">
        <v>164</v>
      </c>
      <c r="Y234" s="49">
        <f t="shared" si="345"/>
        <v>0</v>
      </c>
      <c r="Z234" s="49">
        <f t="shared" si="327"/>
        <v>0</v>
      </c>
      <c r="AA234" s="49">
        <f t="shared" si="328"/>
        <v>0</v>
      </c>
      <c r="AB234" s="49">
        <f t="shared" si="329"/>
        <v>0</v>
      </c>
      <c r="AC234" s="49">
        <f t="shared" si="330"/>
        <v>0</v>
      </c>
      <c r="AD234" s="49">
        <f t="shared" si="331"/>
        <v>0</v>
      </c>
      <c r="AE234" s="49">
        <f t="shared" si="332"/>
        <v>0</v>
      </c>
      <c r="AF234" s="49">
        <f t="shared" si="333"/>
        <v>0</v>
      </c>
      <c r="AG234" s="49">
        <f t="shared" si="346"/>
        <v>0</v>
      </c>
      <c r="AH234" s="65"/>
      <c r="AI234" s="66" t="str">
        <f t="shared" si="334"/>
        <v>NA</v>
      </c>
      <c r="AJ234" s="66"/>
      <c r="AK234" s="66" t="str">
        <f t="shared" si="335"/>
        <v>NA</v>
      </c>
      <c r="AL234" s="66" t="str">
        <f t="shared" si="336"/>
        <v>NA</v>
      </c>
      <c r="AM234" s="66" t="str">
        <f t="shared" si="347"/>
        <v>NA</v>
      </c>
      <c r="AN234" s="65" t="str">
        <f t="shared" si="337"/>
        <v>NA</v>
      </c>
      <c r="AO234" s="65" t="str">
        <f t="shared" si="338"/>
        <v>NA</v>
      </c>
      <c r="AP234" s="65" t="str">
        <f t="shared" si="339"/>
        <v>NA</v>
      </c>
      <c r="AQ234" s="65"/>
      <c r="AR234" s="65"/>
      <c r="AS234" s="65"/>
      <c r="AT234" s="66" t="str">
        <f t="shared" si="340"/>
        <v>NA</v>
      </c>
      <c r="AU234" s="66" t="str">
        <f t="shared" si="341"/>
        <v>NA</v>
      </c>
      <c r="AV234" s="66" t="str">
        <f t="shared" si="342"/>
        <v>NA</v>
      </c>
      <c r="AW234" s="66" t="str">
        <f t="shared" si="343"/>
        <v>NA</v>
      </c>
      <c r="AX234" s="66" t="str">
        <f t="shared" si="348"/>
        <v>NA</v>
      </c>
      <c r="AY234" s="67" t="e">
        <f t="shared" si="344"/>
        <v>#DIV/0!</v>
      </c>
    </row>
    <row r="235" spans="1:51" hidden="1" x14ac:dyDescent="0.2">
      <c r="A235" s="52" t="s">
        <v>165</v>
      </c>
      <c r="Y235" s="49">
        <f t="shared" si="345"/>
        <v>0</v>
      </c>
      <c r="Z235" s="49">
        <f t="shared" si="327"/>
        <v>0</v>
      </c>
      <c r="AA235" s="49">
        <f t="shared" si="328"/>
        <v>0</v>
      </c>
      <c r="AB235" s="49">
        <f t="shared" si="329"/>
        <v>0</v>
      </c>
      <c r="AC235" s="49">
        <f t="shared" si="330"/>
        <v>0</v>
      </c>
      <c r="AD235" s="49">
        <f t="shared" si="331"/>
        <v>0</v>
      </c>
      <c r="AE235" s="49">
        <f t="shared" si="332"/>
        <v>0</v>
      </c>
      <c r="AF235" s="49">
        <f t="shared" si="333"/>
        <v>0</v>
      </c>
      <c r="AG235" s="49">
        <f t="shared" si="346"/>
        <v>0</v>
      </c>
      <c r="AH235" s="65"/>
      <c r="AI235" s="66" t="str">
        <f t="shared" si="334"/>
        <v>NA</v>
      </c>
      <c r="AJ235" s="66"/>
      <c r="AK235" s="66" t="str">
        <f t="shared" si="335"/>
        <v>NA</v>
      </c>
      <c r="AL235" s="66" t="str">
        <f t="shared" si="336"/>
        <v>NA</v>
      </c>
      <c r="AM235" s="66" t="str">
        <f t="shared" si="347"/>
        <v>NA</v>
      </c>
      <c r="AN235" s="65" t="str">
        <f t="shared" si="337"/>
        <v>NA</v>
      </c>
      <c r="AO235" s="65" t="str">
        <f t="shared" si="338"/>
        <v>NA</v>
      </c>
      <c r="AP235" s="65" t="str">
        <f t="shared" si="339"/>
        <v>NA</v>
      </c>
      <c r="AQ235" s="65"/>
      <c r="AR235" s="65"/>
      <c r="AS235" s="65"/>
      <c r="AT235" s="66" t="str">
        <f t="shared" si="340"/>
        <v>NA</v>
      </c>
      <c r="AU235" s="66" t="str">
        <f t="shared" si="341"/>
        <v>NA</v>
      </c>
      <c r="AV235" s="66" t="str">
        <f t="shared" si="342"/>
        <v>NA</v>
      </c>
      <c r="AW235" s="66" t="str">
        <f t="shared" si="343"/>
        <v>NA</v>
      </c>
      <c r="AX235" s="66" t="str">
        <f t="shared" si="348"/>
        <v>NA</v>
      </c>
      <c r="AY235" s="67" t="e">
        <f t="shared" si="344"/>
        <v>#DIV/0!</v>
      </c>
    </row>
    <row r="236" spans="1:51" hidden="1" x14ac:dyDescent="0.2">
      <c r="A236" s="52" t="s">
        <v>166</v>
      </c>
      <c r="Y236" s="49">
        <f t="shared" si="345"/>
        <v>0</v>
      </c>
      <c r="Z236" s="49">
        <f t="shared" si="327"/>
        <v>0</v>
      </c>
      <c r="AA236" s="49">
        <f t="shared" si="328"/>
        <v>0</v>
      </c>
      <c r="AB236" s="49">
        <f t="shared" si="329"/>
        <v>0</v>
      </c>
      <c r="AC236" s="49">
        <f t="shared" si="330"/>
        <v>0</v>
      </c>
      <c r="AD236" s="49">
        <f t="shared" si="331"/>
        <v>0</v>
      </c>
      <c r="AE236" s="49">
        <f t="shared" si="332"/>
        <v>0</v>
      </c>
      <c r="AF236" s="49">
        <f t="shared" si="333"/>
        <v>0</v>
      </c>
      <c r="AG236" s="49">
        <f t="shared" si="346"/>
        <v>0</v>
      </c>
      <c r="AH236" s="65"/>
      <c r="AI236" s="66" t="str">
        <f t="shared" si="334"/>
        <v>NA</v>
      </c>
      <c r="AJ236" s="66"/>
      <c r="AK236" s="66" t="str">
        <f t="shared" si="335"/>
        <v>NA</v>
      </c>
      <c r="AL236" s="66" t="str">
        <f t="shared" si="336"/>
        <v>NA</v>
      </c>
      <c r="AM236" s="66" t="str">
        <f t="shared" si="347"/>
        <v>NA</v>
      </c>
      <c r="AN236" s="65" t="str">
        <f t="shared" si="337"/>
        <v>NA</v>
      </c>
      <c r="AO236" s="65" t="str">
        <f t="shared" si="338"/>
        <v>NA</v>
      </c>
      <c r="AP236" s="65" t="str">
        <f t="shared" si="339"/>
        <v>NA</v>
      </c>
      <c r="AQ236" s="65"/>
      <c r="AR236" s="65"/>
      <c r="AS236" s="65"/>
      <c r="AT236" s="66" t="str">
        <f t="shared" si="340"/>
        <v>NA</v>
      </c>
      <c r="AU236" s="66" t="str">
        <f t="shared" si="341"/>
        <v>NA</v>
      </c>
      <c r="AV236" s="66" t="str">
        <f t="shared" si="342"/>
        <v>NA</v>
      </c>
      <c r="AW236" s="66" t="str">
        <f t="shared" si="343"/>
        <v>NA</v>
      </c>
      <c r="AX236" s="66" t="str">
        <f t="shared" si="348"/>
        <v>NA</v>
      </c>
      <c r="AY236" s="67" t="e">
        <f t="shared" si="344"/>
        <v>#DIV/0!</v>
      </c>
    </row>
    <row r="237" spans="1:51" hidden="1" x14ac:dyDescent="0.2">
      <c r="A237" s="52" t="s">
        <v>167</v>
      </c>
      <c r="Y237" s="49">
        <f t="shared" si="345"/>
        <v>0</v>
      </c>
      <c r="Z237" s="49">
        <f t="shared" si="327"/>
        <v>0</v>
      </c>
      <c r="AA237" s="49">
        <f t="shared" si="328"/>
        <v>0</v>
      </c>
      <c r="AB237" s="49">
        <f t="shared" si="329"/>
        <v>0</v>
      </c>
      <c r="AC237" s="49">
        <f t="shared" si="330"/>
        <v>0</v>
      </c>
      <c r="AD237" s="49">
        <f t="shared" si="331"/>
        <v>0</v>
      </c>
      <c r="AE237" s="49">
        <f t="shared" si="332"/>
        <v>0</v>
      </c>
      <c r="AF237" s="49">
        <f t="shared" si="333"/>
        <v>0</v>
      </c>
      <c r="AG237" s="49">
        <f t="shared" si="346"/>
        <v>0</v>
      </c>
      <c r="AH237" s="65"/>
      <c r="AI237" s="66" t="str">
        <f t="shared" si="334"/>
        <v>NA</v>
      </c>
      <c r="AJ237" s="66"/>
      <c r="AK237" s="66" t="str">
        <f t="shared" si="335"/>
        <v>NA</v>
      </c>
      <c r="AL237" s="66" t="str">
        <f t="shared" si="336"/>
        <v>NA</v>
      </c>
      <c r="AM237" s="66" t="str">
        <f t="shared" si="347"/>
        <v>NA</v>
      </c>
      <c r="AN237" s="65" t="str">
        <f t="shared" si="337"/>
        <v>NA</v>
      </c>
      <c r="AO237" s="65" t="str">
        <f t="shared" si="338"/>
        <v>NA</v>
      </c>
      <c r="AP237" s="65" t="str">
        <f t="shared" si="339"/>
        <v>NA</v>
      </c>
      <c r="AQ237" s="65"/>
      <c r="AR237" s="65"/>
      <c r="AS237" s="65"/>
      <c r="AT237" s="66" t="str">
        <f t="shared" si="340"/>
        <v>NA</v>
      </c>
      <c r="AU237" s="66" t="str">
        <f t="shared" si="341"/>
        <v>NA</v>
      </c>
      <c r="AV237" s="66" t="str">
        <f t="shared" si="342"/>
        <v>NA</v>
      </c>
      <c r="AW237" s="66" t="str">
        <f t="shared" si="343"/>
        <v>NA</v>
      </c>
      <c r="AX237" s="66" t="str">
        <f t="shared" si="348"/>
        <v>NA</v>
      </c>
      <c r="AY237" s="67" t="e">
        <f t="shared" si="344"/>
        <v>#DIV/0!</v>
      </c>
    </row>
    <row r="238" spans="1:51" hidden="1" x14ac:dyDescent="0.2">
      <c r="A238" s="52" t="s">
        <v>156</v>
      </c>
      <c r="Y238" s="49">
        <f t="shared" si="345"/>
        <v>0</v>
      </c>
      <c r="Z238" s="49">
        <f t="shared" si="327"/>
        <v>0</v>
      </c>
      <c r="AA238" s="49">
        <f t="shared" si="328"/>
        <v>0</v>
      </c>
      <c r="AB238" s="49">
        <f t="shared" si="329"/>
        <v>0</v>
      </c>
      <c r="AC238" s="49">
        <f t="shared" si="330"/>
        <v>0</v>
      </c>
      <c r="AD238" s="49">
        <f t="shared" si="331"/>
        <v>0</v>
      </c>
      <c r="AE238" s="49">
        <f t="shared" si="332"/>
        <v>0</v>
      </c>
      <c r="AF238" s="49">
        <f t="shared" si="333"/>
        <v>0</v>
      </c>
      <c r="AG238" s="49">
        <f t="shared" si="346"/>
        <v>0</v>
      </c>
      <c r="AH238" s="65"/>
      <c r="AI238" s="66"/>
      <c r="AJ238" s="66"/>
      <c r="AK238" s="66"/>
      <c r="AL238" s="66"/>
      <c r="AM238" s="66"/>
      <c r="AN238" s="65"/>
      <c r="AO238" s="65"/>
      <c r="AP238" s="65"/>
      <c r="AQ238" s="65"/>
      <c r="AR238" s="65"/>
      <c r="AS238" s="65"/>
      <c r="AT238" s="66"/>
      <c r="AU238" s="66"/>
      <c r="AV238" s="66"/>
      <c r="AW238" s="66"/>
      <c r="AX238" s="66"/>
      <c r="AY238" s="67"/>
    </row>
    <row r="239" spans="1:51" hidden="1" x14ac:dyDescent="0.2">
      <c r="A239" s="52" t="s">
        <v>157</v>
      </c>
      <c r="Y239" s="49">
        <f t="shared" si="345"/>
        <v>0</v>
      </c>
      <c r="Z239" s="49">
        <f t="shared" si="327"/>
        <v>0</v>
      </c>
      <c r="AA239" s="49">
        <f t="shared" si="328"/>
        <v>0</v>
      </c>
      <c r="AB239" s="49">
        <f t="shared" si="329"/>
        <v>0</v>
      </c>
      <c r="AC239" s="49">
        <f t="shared" si="330"/>
        <v>0</v>
      </c>
      <c r="AD239" s="49">
        <f t="shared" si="331"/>
        <v>0</v>
      </c>
      <c r="AE239" s="49">
        <f t="shared" si="332"/>
        <v>0</v>
      </c>
      <c r="AF239" s="49">
        <f t="shared" si="333"/>
        <v>0</v>
      </c>
      <c r="AG239" s="49">
        <f t="shared" si="346"/>
        <v>0</v>
      </c>
      <c r="AH239" s="65"/>
      <c r="AI239" s="66" t="str">
        <f>IF(Z239=0,"NA",Y239/Z239)</f>
        <v>NA</v>
      </c>
      <c r="AJ239" s="66"/>
      <c r="AK239" s="66" t="str">
        <f>IF(AA239=0,"NA",(Y239+J239+K239)/AA239)</f>
        <v>NA</v>
      </c>
      <c r="AL239" s="66" t="str">
        <f>IFERROR(AC239/Z239,"NA")</f>
        <v>NA</v>
      </c>
      <c r="AM239" s="66" t="str">
        <f>IFERROR(AK239+AL239,"NA")</f>
        <v>NA</v>
      </c>
      <c r="AN239" s="65" t="str">
        <f>IFERROR(L239/AA239,"NA")</f>
        <v>NA</v>
      </c>
      <c r="AO239" s="65" t="str">
        <f>IFERROR((J239+K239)/AA239,"NA")</f>
        <v>NA</v>
      </c>
      <c r="AP239" s="65" t="str">
        <f>IFERROR(AB239/AA239,"NA")</f>
        <v>NA</v>
      </c>
      <c r="AQ239" s="65"/>
      <c r="AR239" s="65"/>
      <c r="AS239" s="65"/>
      <c r="AT239" s="66" t="str">
        <f>IFERROR((H239+Q239+R239)/AB239,"NA")</f>
        <v>NA</v>
      </c>
      <c r="AU239" s="66" t="str">
        <f>IFERROR((H239+Q239+R239+U239+W239)/AB239,"NA")</f>
        <v>NA</v>
      </c>
      <c r="AV239" s="66" t="str">
        <f>IFERROR((F239+Y239)/AB239,"NA")</f>
        <v>NA</v>
      </c>
      <c r="AW239" s="66" t="str">
        <f>IFERROR(Y239/AB239,"NA")</f>
        <v>NA</v>
      </c>
      <c r="AX239" s="66" t="str">
        <f>IFERROR(AL239-AI239,"NA")</f>
        <v>NA</v>
      </c>
      <c r="AY239" s="67" t="e">
        <f>(AD239+F239+G239)/AA239</f>
        <v>#DIV/0!</v>
      </c>
    </row>
    <row r="240" spans="1:51" hidden="1" x14ac:dyDescent="0.2">
      <c r="A240" s="54" t="s">
        <v>32</v>
      </c>
      <c r="B240" s="58">
        <f>SUM(B228:B239)</f>
        <v>0</v>
      </c>
      <c r="C240" s="58">
        <f t="shared" ref="C240:AG240" si="349">SUM(C228:C239)</f>
        <v>0</v>
      </c>
      <c r="D240" s="58">
        <f t="shared" si="349"/>
        <v>0</v>
      </c>
      <c r="E240" s="58">
        <f t="shared" si="349"/>
        <v>0</v>
      </c>
      <c r="F240" s="58">
        <f t="shared" si="349"/>
        <v>0</v>
      </c>
      <c r="G240" s="58">
        <f t="shared" si="349"/>
        <v>0</v>
      </c>
      <c r="H240" s="58">
        <f t="shared" si="349"/>
        <v>0</v>
      </c>
      <c r="I240" s="58"/>
      <c r="J240" s="58">
        <f t="shared" si="349"/>
        <v>0</v>
      </c>
      <c r="K240" s="58">
        <f t="shared" si="349"/>
        <v>0</v>
      </c>
      <c r="L240" s="58">
        <f t="shared" si="349"/>
        <v>0</v>
      </c>
      <c r="M240" s="58">
        <f t="shared" si="349"/>
        <v>0</v>
      </c>
      <c r="N240" s="58"/>
      <c r="O240" s="58">
        <f t="shared" si="349"/>
        <v>0</v>
      </c>
      <c r="P240" s="58">
        <f t="shared" si="349"/>
        <v>0</v>
      </c>
      <c r="Q240" s="58">
        <f t="shared" si="349"/>
        <v>0</v>
      </c>
      <c r="R240" s="58">
        <f t="shared" si="349"/>
        <v>0</v>
      </c>
      <c r="S240" s="58"/>
      <c r="T240" s="58">
        <f t="shared" si="349"/>
        <v>0</v>
      </c>
      <c r="U240" s="58">
        <f t="shared" si="349"/>
        <v>0</v>
      </c>
      <c r="V240" s="58"/>
      <c r="W240" s="58">
        <f t="shared" si="349"/>
        <v>0</v>
      </c>
      <c r="X240" s="58"/>
      <c r="Y240" s="58">
        <f t="shared" si="349"/>
        <v>0</v>
      </c>
      <c r="Z240" s="58">
        <f t="shared" si="349"/>
        <v>0</v>
      </c>
      <c r="AA240" s="58">
        <f t="shared" si="349"/>
        <v>0</v>
      </c>
      <c r="AB240" s="58">
        <f>SUM(AB228:AB239)</f>
        <v>0</v>
      </c>
      <c r="AC240" s="58">
        <f>SUM(AC228:AC239)</f>
        <v>0</v>
      </c>
      <c r="AD240" s="58">
        <f>SUM(AD228:AD239)</f>
        <v>0</v>
      </c>
      <c r="AE240" s="58">
        <f t="shared" si="349"/>
        <v>0</v>
      </c>
      <c r="AF240" s="58">
        <f t="shared" si="349"/>
        <v>0</v>
      </c>
      <c r="AG240" s="58">
        <f t="shared" si="349"/>
        <v>0</v>
      </c>
      <c r="AH240" s="68"/>
      <c r="AI240" s="69" t="str">
        <f>IF(Z240=0,"NA",Y240/Z240)</f>
        <v>NA</v>
      </c>
      <c r="AJ240" s="69"/>
      <c r="AK240" s="69" t="str">
        <f>IF(AA240=0,"NA",(Y240+J240+K240)/AA240)</f>
        <v>NA</v>
      </c>
      <c r="AL240" s="69" t="str">
        <f>IFERROR(AC240/Z240,"NA")</f>
        <v>NA</v>
      </c>
      <c r="AM240" s="69" t="str">
        <f t="shared" si="347"/>
        <v>NA</v>
      </c>
      <c r="AN240" s="68" t="str">
        <f>IFERROR(L240/AA240,"NA")</f>
        <v>NA</v>
      </c>
      <c r="AO240" s="68" t="str">
        <f>IFERROR((J240+K240)/AA240,"NA")</f>
        <v>NA</v>
      </c>
      <c r="AP240" s="68" t="str">
        <f>IFERROR(AB240/AA240,"NA")</f>
        <v>NA</v>
      </c>
      <c r="AQ240" s="68"/>
      <c r="AR240" s="68"/>
      <c r="AS240" s="68"/>
      <c r="AT240" s="69" t="str">
        <f>IFERROR((H240+Q240+R240)/AB240,"NA")</f>
        <v>NA</v>
      </c>
      <c r="AU240" s="69" t="str">
        <f>IFERROR((H240+Q240+R240+U240+W240)/AB240,"NA")</f>
        <v>NA</v>
      </c>
      <c r="AV240" s="69" t="str">
        <f>IFERROR((F240+Y240)/AB240,"NA")</f>
        <v>NA</v>
      </c>
      <c r="AW240" s="69" t="str">
        <f>IFERROR(Y240/AB240,"NA")</f>
        <v>NA</v>
      </c>
      <c r="AX240" s="69" t="str">
        <f t="shared" si="348"/>
        <v>NA</v>
      </c>
      <c r="AY240" s="70" t="e">
        <f>(AD240+F240+G240)/AA240</f>
        <v>#DIV/0!</v>
      </c>
    </row>
    <row r="241" hidden="1" x14ac:dyDescent="0.2"/>
  </sheetData>
  <mergeCells count="1">
    <mergeCell ref="BB1:BD1"/>
  </mergeCells>
  <pageMargins left="0.28000000000000003" right="0.2" top="0.75" bottom="0.75" header="0.3" footer="0.3"/>
  <pageSetup scale="1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4BF2D-4EB7-4283-BC82-F5986A627078}">
  <sheetPr>
    <pageSetUpPr fitToPage="1"/>
  </sheetPr>
  <dimension ref="A1:AW224"/>
  <sheetViews>
    <sheetView workbookViewId="0"/>
  </sheetViews>
  <sheetFormatPr defaultRowHeight="12.75" x14ac:dyDescent="0.2"/>
  <cols>
    <col min="1" max="1" width="12" style="21" bestFit="1" customWidth="1"/>
    <col min="2" max="11" width="4.7109375" style="21" customWidth="1"/>
    <col min="12" max="18" width="5.7109375" style="21" customWidth="1"/>
    <col min="19" max="19" width="4.85546875" style="21" customWidth="1"/>
    <col min="20" max="24" width="4.7109375" style="21" customWidth="1"/>
    <col min="25" max="25" width="5.28515625" style="21" bestFit="1" customWidth="1"/>
    <col min="26" max="26" width="4.85546875" style="21" bestFit="1" customWidth="1"/>
    <col min="27" max="27" width="4.85546875" style="21" customWidth="1"/>
    <col min="28" max="28" width="4.5703125" style="21" customWidth="1"/>
    <col min="29" max="31" width="5.7109375" style="42" customWidth="1"/>
    <col min="32" max="35" width="6.7109375" style="21" customWidth="1"/>
    <col min="36" max="38" width="7.140625" style="21" bestFit="1" customWidth="1"/>
    <col min="39" max="39" width="7" style="21" customWidth="1"/>
    <col min="40" max="40" width="8.140625" style="21" bestFit="1" customWidth="1"/>
    <col min="41" max="41" width="8" style="21" bestFit="1" customWidth="1"/>
    <col min="42" max="42" width="6.28515625" style="21" bestFit="1" customWidth="1"/>
    <col min="43" max="43" width="6" style="21" bestFit="1" customWidth="1"/>
    <col min="44" max="44" width="8.140625" style="22" bestFit="1" customWidth="1"/>
    <col min="45" max="45" width="2.140625" style="21" customWidth="1"/>
    <col min="46" max="46" width="11.85546875" style="21" bestFit="1" customWidth="1"/>
    <col min="47" max="48" width="7.5703125" style="22" customWidth="1"/>
    <col min="49" max="49" width="9.42578125" style="22" customWidth="1"/>
    <col min="50" max="16384" width="9.140625" style="21"/>
  </cols>
  <sheetData>
    <row r="1" spans="1:49" x14ac:dyDescent="0.2">
      <c r="A1" s="20" t="s">
        <v>33</v>
      </c>
      <c r="AU1" s="119"/>
      <c r="AV1" s="119"/>
      <c r="AW1" s="119"/>
    </row>
    <row r="2" spans="1:49" s="20" customFormat="1" x14ac:dyDescent="0.2">
      <c r="A2" s="36" t="s">
        <v>56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18</v>
      </c>
      <c r="G2" s="25" t="s">
        <v>19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20</v>
      </c>
      <c r="M2" s="25" t="s">
        <v>21</v>
      </c>
      <c r="N2" s="25" t="s">
        <v>74</v>
      </c>
      <c r="O2" s="25" t="s">
        <v>22</v>
      </c>
      <c r="P2" s="25" t="s">
        <v>23</v>
      </c>
      <c r="Q2" s="25" t="s">
        <v>75</v>
      </c>
      <c r="R2" s="25" t="s">
        <v>27</v>
      </c>
      <c r="S2" s="25" t="s">
        <v>28</v>
      </c>
      <c r="T2" s="25" t="s">
        <v>29</v>
      </c>
      <c r="U2" s="25" t="s">
        <v>30</v>
      </c>
      <c r="V2" s="25" t="s">
        <v>155</v>
      </c>
      <c r="W2" s="25" t="s">
        <v>4</v>
      </c>
      <c r="X2" s="25" t="s">
        <v>13</v>
      </c>
      <c r="Y2" s="25" t="s">
        <v>24</v>
      </c>
      <c r="Z2" s="25" t="s">
        <v>25</v>
      </c>
      <c r="AA2" s="25" t="s">
        <v>76</v>
      </c>
      <c r="AB2" s="25" t="s">
        <v>26</v>
      </c>
      <c r="AC2" s="43" t="s">
        <v>139</v>
      </c>
      <c r="AD2" s="43" t="s">
        <v>140</v>
      </c>
      <c r="AE2" s="43" t="s">
        <v>141</v>
      </c>
      <c r="AF2" s="25" t="s">
        <v>14</v>
      </c>
      <c r="AG2" s="25" t="s">
        <v>15</v>
      </c>
      <c r="AH2" s="25" t="s">
        <v>16</v>
      </c>
      <c r="AI2" s="25" t="s">
        <v>17</v>
      </c>
      <c r="AJ2" s="25" t="s">
        <v>44</v>
      </c>
      <c r="AK2" s="25" t="s">
        <v>43</v>
      </c>
      <c r="AL2" s="25" t="s">
        <v>40</v>
      </c>
      <c r="AM2" s="25" t="s">
        <v>55</v>
      </c>
      <c r="AN2" s="25" t="s">
        <v>48</v>
      </c>
      <c r="AO2" s="25" t="s">
        <v>51</v>
      </c>
      <c r="AP2" s="25" t="s">
        <v>49</v>
      </c>
      <c r="AQ2" s="25" t="s">
        <v>50</v>
      </c>
      <c r="AR2" s="26" t="s">
        <v>60</v>
      </c>
      <c r="AV2" s="37"/>
      <c r="AW2" s="37"/>
    </row>
    <row r="3" spans="1:49" x14ac:dyDescent="0.2">
      <c r="A3" s="27" t="s">
        <v>124</v>
      </c>
      <c r="B3" s="21">
        <f t="shared" ref="B3:AB12" si="0">B18+B33+B48+B63+B78+B93+B108+B123+B138+B153+B168+B183+B198+B213</f>
        <v>6</v>
      </c>
      <c r="C3" s="21">
        <f t="shared" si="0"/>
        <v>2</v>
      </c>
      <c r="D3" s="21">
        <f t="shared" si="0"/>
        <v>1</v>
      </c>
      <c r="E3" s="21">
        <f t="shared" si="0"/>
        <v>3</v>
      </c>
      <c r="F3" s="21">
        <f t="shared" si="0"/>
        <v>4</v>
      </c>
      <c r="G3" s="21">
        <f t="shared" si="0"/>
        <v>0</v>
      </c>
      <c r="H3" s="21">
        <f t="shared" si="0"/>
        <v>0</v>
      </c>
      <c r="I3" s="21">
        <f t="shared" si="0"/>
        <v>3</v>
      </c>
      <c r="J3" s="21">
        <f t="shared" si="0"/>
        <v>0</v>
      </c>
      <c r="K3" s="21">
        <f t="shared" si="0"/>
        <v>2</v>
      </c>
      <c r="L3" s="21">
        <f t="shared" si="0"/>
        <v>5</v>
      </c>
      <c r="M3" s="21">
        <f t="shared" si="0"/>
        <v>0</v>
      </c>
      <c r="N3" s="21">
        <f t="shared" si="0"/>
        <v>7</v>
      </c>
      <c r="O3" s="21">
        <f t="shared" si="0"/>
        <v>6</v>
      </c>
      <c r="P3" s="21">
        <f t="shared" si="0"/>
        <v>6</v>
      </c>
      <c r="Q3" s="21">
        <f t="shared" si="0"/>
        <v>2</v>
      </c>
      <c r="R3" s="21">
        <f t="shared" si="0"/>
        <v>2</v>
      </c>
      <c r="S3" s="21">
        <f t="shared" si="0"/>
        <v>2</v>
      </c>
      <c r="T3" s="21">
        <f t="shared" si="0"/>
        <v>12</v>
      </c>
      <c r="U3" s="21">
        <f t="shared" si="0"/>
        <v>25</v>
      </c>
      <c r="V3" s="21">
        <f t="shared" si="0"/>
        <v>15</v>
      </c>
      <c r="W3" s="21">
        <f t="shared" si="0"/>
        <v>32</v>
      </c>
      <c r="X3" s="21">
        <f t="shared" si="0"/>
        <v>35</v>
      </c>
      <c r="Y3" s="21">
        <f t="shared" si="0"/>
        <v>13</v>
      </c>
      <c r="Z3" s="21">
        <f t="shared" si="0"/>
        <v>8</v>
      </c>
      <c r="AA3" s="21">
        <f t="shared" si="0"/>
        <v>9</v>
      </c>
      <c r="AB3" s="21">
        <f t="shared" si="0"/>
        <v>30</v>
      </c>
      <c r="AC3" s="29">
        <f t="shared" ref="AC3:AE14" si="1">Y3/$AB3</f>
        <v>0.43333333333333335</v>
      </c>
      <c r="AD3" s="29">
        <f t="shared" si="1"/>
        <v>0.26666666666666666</v>
      </c>
      <c r="AE3" s="29">
        <f t="shared" si="1"/>
        <v>0.3</v>
      </c>
      <c r="AF3" s="28">
        <f t="shared" ref="AF3:AF14" si="2">IF(W3=0,"NA",T3/W3)</f>
        <v>0.375</v>
      </c>
      <c r="AG3" s="28">
        <f t="shared" ref="AG3:AG14" si="3">IF(X3=0,"NA",(T3+I3+J3)/X3)</f>
        <v>0.42857142857142855</v>
      </c>
      <c r="AH3" s="28">
        <f t="shared" ref="AH3:AH14" si="4">U3/W3</f>
        <v>0.78125</v>
      </c>
      <c r="AI3" s="28">
        <f t="shared" ref="AI3:AI14" si="5">AG3+AH3</f>
        <v>1.2098214285714286</v>
      </c>
      <c r="AJ3" s="29">
        <f t="shared" ref="AJ3:AJ14" si="6">IFERROR((K3+G3)/X3,"NA")</f>
        <v>5.7142857142857141E-2</v>
      </c>
      <c r="AK3" s="29">
        <f t="shared" ref="AK3:AK14" si="7">IFERROR((I3+J3)/X3,"NA")</f>
        <v>8.5714285714285715E-2</v>
      </c>
      <c r="AL3" s="29">
        <f t="shared" ref="AL3:AL14" si="8">IFERROR(AB3/X3,"NA")</f>
        <v>0.8571428571428571</v>
      </c>
      <c r="AM3" s="28">
        <f t="shared" ref="AM3:AM14" si="9">IFERROR((H3+O3+P3)/AB3,"NA")</f>
        <v>0.4</v>
      </c>
      <c r="AN3" s="28">
        <f t="shared" ref="AN3:AN14" si="10">IFERROR((H3+O3+P3+R3+S3)/AB3,"NA")</f>
        <v>0.53333333333333333</v>
      </c>
      <c r="AO3" s="28">
        <f t="shared" ref="AO3:AO14" si="11">IFERROR((F3+T3)/AB3,"NA")</f>
        <v>0.53333333333333333</v>
      </c>
      <c r="AP3" s="28">
        <f t="shared" ref="AP3:AP14" si="12">IFERROR(T3/AB3,"NA")</f>
        <v>0.4</v>
      </c>
      <c r="AQ3" s="28">
        <f t="shared" ref="AQ3:AQ14" si="13">IFERROR(AH3-AF3,"NA")</f>
        <v>0.40625</v>
      </c>
      <c r="AR3" s="30">
        <f t="shared" ref="AR3:AR14" si="14">(V3+F3+G3)/X3</f>
        <v>0.54285714285714282</v>
      </c>
      <c r="AW3" s="38"/>
    </row>
    <row r="4" spans="1:49" x14ac:dyDescent="0.2">
      <c r="A4" s="27" t="s">
        <v>125</v>
      </c>
      <c r="B4" s="21">
        <f t="shared" si="0"/>
        <v>7</v>
      </c>
      <c r="C4" s="21">
        <f t="shared" si="0"/>
        <v>1</v>
      </c>
      <c r="D4" s="21">
        <f t="shared" si="0"/>
        <v>0</v>
      </c>
      <c r="E4" s="21">
        <f t="shared" si="0"/>
        <v>1</v>
      </c>
      <c r="F4" s="21">
        <f t="shared" si="0"/>
        <v>2</v>
      </c>
      <c r="G4" s="21">
        <f t="shared" si="0"/>
        <v>0</v>
      </c>
      <c r="H4" s="21">
        <f t="shared" si="0"/>
        <v>0</v>
      </c>
      <c r="I4" s="21">
        <f t="shared" si="0"/>
        <v>14</v>
      </c>
      <c r="J4" s="21">
        <f t="shared" si="0"/>
        <v>0</v>
      </c>
      <c r="K4" s="21">
        <f t="shared" si="0"/>
        <v>1</v>
      </c>
      <c r="L4" s="21">
        <f t="shared" si="0"/>
        <v>8</v>
      </c>
      <c r="M4" s="21">
        <f t="shared" si="0"/>
        <v>1</v>
      </c>
      <c r="N4" s="21">
        <f t="shared" si="0"/>
        <v>0</v>
      </c>
      <c r="O4" s="21">
        <f t="shared" si="0"/>
        <v>5</v>
      </c>
      <c r="P4" s="21">
        <f t="shared" si="0"/>
        <v>4</v>
      </c>
      <c r="Q4" s="21">
        <f t="shared" si="0"/>
        <v>0</v>
      </c>
      <c r="R4" s="21">
        <f t="shared" si="0"/>
        <v>2</v>
      </c>
      <c r="S4" s="21">
        <f t="shared" si="0"/>
        <v>0</v>
      </c>
      <c r="T4" s="21">
        <f t="shared" si="0"/>
        <v>9</v>
      </c>
      <c r="U4" s="21">
        <f t="shared" si="0"/>
        <v>13</v>
      </c>
      <c r="V4" s="21">
        <f t="shared" si="0"/>
        <v>23</v>
      </c>
      <c r="W4" s="21">
        <f t="shared" si="0"/>
        <v>21</v>
      </c>
      <c r="X4" s="21">
        <f t="shared" si="0"/>
        <v>35</v>
      </c>
      <c r="Y4" s="21">
        <f t="shared" si="0"/>
        <v>15</v>
      </c>
      <c r="Z4" s="21">
        <f t="shared" si="0"/>
        <v>5</v>
      </c>
      <c r="AA4" s="21">
        <f t="shared" si="0"/>
        <v>0</v>
      </c>
      <c r="AB4" s="21">
        <f t="shared" si="0"/>
        <v>20</v>
      </c>
      <c r="AC4" s="29">
        <f t="shared" si="1"/>
        <v>0.75</v>
      </c>
      <c r="AD4" s="29">
        <f t="shared" si="1"/>
        <v>0.25</v>
      </c>
      <c r="AE4" s="29">
        <f t="shared" si="1"/>
        <v>0</v>
      </c>
      <c r="AF4" s="28">
        <f t="shared" si="2"/>
        <v>0.42857142857142855</v>
      </c>
      <c r="AG4" s="28">
        <f t="shared" si="3"/>
        <v>0.65714285714285714</v>
      </c>
      <c r="AH4" s="28">
        <f t="shared" si="4"/>
        <v>0.61904761904761907</v>
      </c>
      <c r="AI4" s="28">
        <f t="shared" si="5"/>
        <v>1.2761904761904761</v>
      </c>
      <c r="AJ4" s="29">
        <f t="shared" si="6"/>
        <v>2.8571428571428571E-2</v>
      </c>
      <c r="AK4" s="29">
        <f t="shared" si="7"/>
        <v>0.4</v>
      </c>
      <c r="AL4" s="29">
        <f t="shared" si="8"/>
        <v>0.5714285714285714</v>
      </c>
      <c r="AM4" s="28">
        <f t="shared" si="9"/>
        <v>0.45</v>
      </c>
      <c r="AN4" s="28">
        <f t="shared" si="10"/>
        <v>0.55000000000000004</v>
      </c>
      <c r="AO4" s="28">
        <f t="shared" si="11"/>
        <v>0.55000000000000004</v>
      </c>
      <c r="AP4" s="28">
        <f t="shared" si="12"/>
        <v>0.45</v>
      </c>
      <c r="AQ4" s="28">
        <f t="shared" si="13"/>
        <v>0.19047619047619052</v>
      </c>
      <c r="AR4" s="30">
        <f t="shared" si="14"/>
        <v>0.7142857142857143</v>
      </c>
      <c r="AW4" s="38"/>
    </row>
    <row r="5" spans="1:49" x14ac:dyDescent="0.2">
      <c r="A5" s="27" t="s">
        <v>77</v>
      </c>
      <c r="B5" s="21">
        <f t="shared" si="0"/>
        <v>4</v>
      </c>
      <c r="C5" s="21">
        <f t="shared" si="0"/>
        <v>0</v>
      </c>
      <c r="D5" s="21">
        <f t="shared" si="0"/>
        <v>0</v>
      </c>
      <c r="E5" s="21">
        <f t="shared" si="0"/>
        <v>1</v>
      </c>
      <c r="F5" s="21">
        <f t="shared" si="0"/>
        <v>5</v>
      </c>
      <c r="G5" s="21">
        <f t="shared" si="0"/>
        <v>0</v>
      </c>
      <c r="H5" s="21">
        <f t="shared" si="0"/>
        <v>0</v>
      </c>
      <c r="I5" s="21">
        <f t="shared" si="0"/>
        <v>4</v>
      </c>
      <c r="J5" s="21">
        <f t="shared" si="0"/>
        <v>3</v>
      </c>
      <c r="K5" s="21">
        <f t="shared" si="0"/>
        <v>10</v>
      </c>
      <c r="L5" s="21">
        <f t="shared" si="0"/>
        <v>0</v>
      </c>
      <c r="M5" s="21">
        <f t="shared" si="0"/>
        <v>2</v>
      </c>
      <c r="N5" s="21">
        <f t="shared" si="0"/>
        <v>3</v>
      </c>
      <c r="O5" s="21">
        <f t="shared" si="0"/>
        <v>3</v>
      </c>
      <c r="P5" s="21">
        <f t="shared" si="0"/>
        <v>0</v>
      </c>
      <c r="Q5" s="21">
        <f t="shared" si="0"/>
        <v>0</v>
      </c>
      <c r="R5" s="21">
        <f t="shared" si="0"/>
        <v>4</v>
      </c>
      <c r="S5" s="21">
        <f t="shared" si="0"/>
        <v>1</v>
      </c>
      <c r="T5" s="21">
        <f t="shared" si="0"/>
        <v>5</v>
      </c>
      <c r="U5" s="21">
        <f t="shared" si="0"/>
        <v>8</v>
      </c>
      <c r="V5" s="21">
        <f t="shared" si="0"/>
        <v>12</v>
      </c>
      <c r="W5" s="21">
        <f t="shared" si="0"/>
        <v>23</v>
      </c>
      <c r="X5" s="21">
        <f t="shared" si="0"/>
        <v>30</v>
      </c>
      <c r="Y5" s="21">
        <f t="shared" si="0"/>
        <v>7</v>
      </c>
      <c r="Z5" s="21">
        <f t="shared" si="0"/>
        <v>3</v>
      </c>
      <c r="AA5" s="21">
        <f t="shared" si="0"/>
        <v>3</v>
      </c>
      <c r="AB5" s="21">
        <f t="shared" si="0"/>
        <v>13</v>
      </c>
      <c r="AC5" s="29">
        <f t="shared" si="1"/>
        <v>0.53846153846153844</v>
      </c>
      <c r="AD5" s="29">
        <f t="shared" si="1"/>
        <v>0.23076923076923078</v>
      </c>
      <c r="AE5" s="29">
        <f t="shared" si="1"/>
        <v>0.23076923076923078</v>
      </c>
      <c r="AF5" s="28">
        <f t="shared" si="2"/>
        <v>0.21739130434782608</v>
      </c>
      <c r="AG5" s="28">
        <f t="shared" si="3"/>
        <v>0.4</v>
      </c>
      <c r="AH5" s="28">
        <f t="shared" si="4"/>
        <v>0.34782608695652173</v>
      </c>
      <c r="AI5" s="28">
        <f t="shared" si="5"/>
        <v>0.74782608695652175</v>
      </c>
      <c r="AJ5" s="29">
        <f t="shared" si="6"/>
        <v>0.33333333333333331</v>
      </c>
      <c r="AK5" s="29">
        <f t="shared" si="7"/>
        <v>0.23333333333333334</v>
      </c>
      <c r="AL5" s="29">
        <f t="shared" si="8"/>
        <v>0.43333333333333335</v>
      </c>
      <c r="AM5" s="28">
        <f t="shared" si="9"/>
        <v>0.23076923076923078</v>
      </c>
      <c r="AN5" s="28">
        <f t="shared" si="10"/>
        <v>0.61538461538461542</v>
      </c>
      <c r="AO5" s="28">
        <f t="shared" si="11"/>
        <v>0.76923076923076927</v>
      </c>
      <c r="AP5" s="28">
        <f t="shared" si="12"/>
        <v>0.38461538461538464</v>
      </c>
      <c r="AQ5" s="28">
        <f t="shared" si="13"/>
        <v>0.13043478260869565</v>
      </c>
      <c r="AR5" s="30">
        <f t="shared" si="14"/>
        <v>0.56666666666666665</v>
      </c>
      <c r="AW5" s="38"/>
    </row>
    <row r="6" spans="1:49" x14ac:dyDescent="0.2">
      <c r="A6" s="27" t="s">
        <v>68</v>
      </c>
      <c r="B6" s="21">
        <f t="shared" si="0"/>
        <v>6</v>
      </c>
      <c r="C6" s="21">
        <f t="shared" si="0"/>
        <v>2</v>
      </c>
      <c r="D6" s="21">
        <f t="shared" si="0"/>
        <v>1</v>
      </c>
      <c r="E6" s="21">
        <f t="shared" si="0"/>
        <v>0</v>
      </c>
      <c r="F6" s="21">
        <f t="shared" si="0"/>
        <v>3</v>
      </c>
      <c r="G6" s="21">
        <f t="shared" si="0"/>
        <v>0</v>
      </c>
      <c r="H6" s="21">
        <f t="shared" si="0"/>
        <v>1</v>
      </c>
      <c r="I6" s="21">
        <f t="shared" si="0"/>
        <v>8</v>
      </c>
      <c r="J6" s="21">
        <f t="shared" si="0"/>
        <v>1</v>
      </c>
      <c r="K6" s="21">
        <f t="shared" si="0"/>
        <v>7</v>
      </c>
      <c r="L6" s="21">
        <f t="shared" si="0"/>
        <v>4</v>
      </c>
      <c r="M6" s="21">
        <f t="shared" si="0"/>
        <v>0</v>
      </c>
      <c r="N6" s="21">
        <f t="shared" si="0"/>
        <v>5</v>
      </c>
      <c r="O6" s="21">
        <f t="shared" si="0"/>
        <v>3</v>
      </c>
      <c r="P6" s="21">
        <f t="shared" si="0"/>
        <v>2</v>
      </c>
      <c r="Q6" s="21">
        <f t="shared" si="0"/>
        <v>1</v>
      </c>
      <c r="R6" s="21">
        <f t="shared" si="0"/>
        <v>3</v>
      </c>
      <c r="S6" s="21">
        <f t="shared" si="0"/>
        <v>0</v>
      </c>
      <c r="T6" s="21">
        <f t="shared" si="0"/>
        <v>9</v>
      </c>
      <c r="U6" s="21">
        <f t="shared" si="0"/>
        <v>13</v>
      </c>
      <c r="V6" s="21">
        <f t="shared" si="0"/>
        <v>18</v>
      </c>
      <c r="W6" s="21">
        <f t="shared" si="0"/>
        <v>25</v>
      </c>
      <c r="X6" s="21">
        <f t="shared" si="0"/>
        <v>35</v>
      </c>
      <c r="Y6" s="21">
        <f t="shared" si="0"/>
        <v>10</v>
      </c>
      <c r="Z6" s="21">
        <f t="shared" si="0"/>
        <v>2</v>
      </c>
      <c r="AA6" s="21">
        <f t="shared" si="0"/>
        <v>6</v>
      </c>
      <c r="AB6" s="21">
        <f t="shared" si="0"/>
        <v>19</v>
      </c>
      <c r="AC6" s="29">
        <f t="shared" si="1"/>
        <v>0.52631578947368418</v>
      </c>
      <c r="AD6" s="29">
        <f t="shared" si="1"/>
        <v>0.10526315789473684</v>
      </c>
      <c r="AE6" s="29">
        <f t="shared" si="1"/>
        <v>0.31578947368421051</v>
      </c>
      <c r="AF6" s="28">
        <f t="shared" si="2"/>
        <v>0.36</v>
      </c>
      <c r="AG6" s="28">
        <f t="shared" si="3"/>
        <v>0.51428571428571423</v>
      </c>
      <c r="AH6" s="28">
        <f t="shared" si="4"/>
        <v>0.52</v>
      </c>
      <c r="AI6" s="28">
        <f t="shared" si="5"/>
        <v>1.0342857142857143</v>
      </c>
      <c r="AJ6" s="29">
        <f t="shared" si="6"/>
        <v>0.2</v>
      </c>
      <c r="AK6" s="29">
        <f t="shared" si="7"/>
        <v>0.25714285714285712</v>
      </c>
      <c r="AL6" s="29">
        <f t="shared" si="8"/>
        <v>0.54285714285714282</v>
      </c>
      <c r="AM6" s="28">
        <f t="shared" si="9"/>
        <v>0.31578947368421051</v>
      </c>
      <c r="AN6" s="28">
        <f t="shared" si="10"/>
        <v>0.47368421052631576</v>
      </c>
      <c r="AO6" s="28">
        <f t="shared" si="11"/>
        <v>0.63157894736842102</v>
      </c>
      <c r="AP6" s="28">
        <f t="shared" si="12"/>
        <v>0.47368421052631576</v>
      </c>
      <c r="AQ6" s="28">
        <f t="shared" si="13"/>
        <v>0.16000000000000003</v>
      </c>
      <c r="AR6" s="30">
        <f t="shared" si="14"/>
        <v>0.6</v>
      </c>
      <c r="AW6" s="38"/>
    </row>
    <row r="7" spans="1:49" x14ac:dyDescent="0.2">
      <c r="A7" s="27" t="s">
        <v>123</v>
      </c>
      <c r="B7" s="21">
        <f t="shared" si="0"/>
        <v>6</v>
      </c>
      <c r="C7" s="21">
        <f t="shared" si="0"/>
        <v>2</v>
      </c>
      <c r="D7" s="21">
        <f t="shared" si="0"/>
        <v>1</v>
      </c>
      <c r="E7" s="21">
        <f t="shared" si="0"/>
        <v>0</v>
      </c>
      <c r="F7" s="21">
        <f t="shared" si="0"/>
        <v>1</v>
      </c>
      <c r="G7" s="21">
        <f t="shared" si="0"/>
        <v>0</v>
      </c>
      <c r="H7" s="21">
        <f t="shared" si="0"/>
        <v>1</v>
      </c>
      <c r="I7" s="21">
        <f t="shared" si="0"/>
        <v>5</v>
      </c>
      <c r="J7" s="21">
        <f t="shared" si="0"/>
        <v>1</v>
      </c>
      <c r="K7" s="21">
        <f t="shared" si="0"/>
        <v>12</v>
      </c>
      <c r="L7" s="21">
        <f t="shared" si="0"/>
        <v>2</v>
      </c>
      <c r="M7" s="21">
        <f t="shared" si="0"/>
        <v>1</v>
      </c>
      <c r="N7" s="21">
        <f t="shared" si="0"/>
        <v>5</v>
      </c>
      <c r="O7" s="21">
        <f t="shared" si="0"/>
        <v>0</v>
      </c>
      <c r="P7" s="21">
        <f t="shared" si="0"/>
        <v>3</v>
      </c>
      <c r="Q7" s="21">
        <f t="shared" si="0"/>
        <v>1</v>
      </c>
      <c r="R7" s="21">
        <f t="shared" si="0"/>
        <v>1</v>
      </c>
      <c r="S7" s="21">
        <f t="shared" si="0"/>
        <v>0</v>
      </c>
      <c r="T7" s="21">
        <f t="shared" si="0"/>
        <v>9</v>
      </c>
      <c r="U7" s="21">
        <f t="shared" si="0"/>
        <v>13</v>
      </c>
      <c r="V7" s="21">
        <f t="shared" si="0"/>
        <v>15</v>
      </c>
      <c r="W7" s="21">
        <f t="shared" si="0"/>
        <v>26</v>
      </c>
      <c r="X7" s="21">
        <f t="shared" si="0"/>
        <v>33</v>
      </c>
      <c r="Y7" s="21">
        <f t="shared" si="0"/>
        <v>3</v>
      </c>
      <c r="Z7" s="21">
        <f t="shared" si="0"/>
        <v>4</v>
      </c>
      <c r="AA7" s="21">
        <f t="shared" si="0"/>
        <v>6</v>
      </c>
      <c r="AB7" s="21">
        <f t="shared" si="0"/>
        <v>15</v>
      </c>
      <c r="AC7" s="29">
        <f t="shared" si="1"/>
        <v>0.2</v>
      </c>
      <c r="AD7" s="29">
        <f t="shared" si="1"/>
        <v>0.26666666666666666</v>
      </c>
      <c r="AE7" s="29">
        <f t="shared" si="1"/>
        <v>0.4</v>
      </c>
      <c r="AF7" s="28">
        <f t="shared" si="2"/>
        <v>0.34615384615384615</v>
      </c>
      <c r="AG7" s="28">
        <f t="shared" si="3"/>
        <v>0.45454545454545453</v>
      </c>
      <c r="AH7" s="28">
        <f t="shared" si="4"/>
        <v>0.5</v>
      </c>
      <c r="AI7" s="28">
        <f t="shared" si="5"/>
        <v>0.95454545454545459</v>
      </c>
      <c r="AJ7" s="29">
        <f t="shared" si="6"/>
        <v>0.36363636363636365</v>
      </c>
      <c r="AK7" s="29">
        <f t="shared" si="7"/>
        <v>0.18181818181818182</v>
      </c>
      <c r="AL7" s="29">
        <f t="shared" si="8"/>
        <v>0.45454545454545453</v>
      </c>
      <c r="AM7" s="28">
        <f t="shared" si="9"/>
        <v>0.26666666666666666</v>
      </c>
      <c r="AN7" s="28">
        <f t="shared" si="10"/>
        <v>0.33333333333333331</v>
      </c>
      <c r="AO7" s="28">
        <f t="shared" si="11"/>
        <v>0.66666666666666663</v>
      </c>
      <c r="AP7" s="28">
        <f t="shared" si="12"/>
        <v>0.6</v>
      </c>
      <c r="AQ7" s="28">
        <f t="shared" si="13"/>
        <v>0.15384615384615385</v>
      </c>
      <c r="AR7" s="30">
        <f t="shared" si="14"/>
        <v>0.48484848484848486</v>
      </c>
      <c r="AW7" s="38"/>
    </row>
    <row r="8" spans="1:49" x14ac:dyDescent="0.2">
      <c r="A8" s="27" t="s">
        <v>0</v>
      </c>
      <c r="B8" s="21">
        <f t="shared" si="0"/>
        <v>11</v>
      </c>
      <c r="C8" s="21">
        <f t="shared" si="0"/>
        <v>1</v>
      </c>
      <c r="D8" s="21">
        <f t="shared" si="0"/>
        <v>0</v>
      </c>
      <c r="E8" s="21">
        <f t="shared" si="0"/>
        <v>0</v>
      </c>
      <c r="F8" s="21">
        <f t="shared" si="0"/>
        <v>3</v>
      </c>
      <c r="G8" s="21">
        <f t="shared" si="0"/>
        <v>0</v>
      </c>
      <c r="H8" s="21">
        <f t="shared" si="0"/>
        <v>0</v>
      </c>
      <c r="I8" s="21">
        <f t="shared" si="0"/>
        <v>8</v>
      </c>
      <c r="J8" s="21">
        <f t="shared" si="0"/>
        <v>0</v>
      </c>
      <c r="K8" s="21">
        <f t="shared" si="0"/>
        <v>3</v>
      </c>
      <c r="L8" s="21">
        <f t="shared" si="0"/>
        <v>3</v>
      </c>
      <c r="M8" s="21">
        <f t="shared" si="0"/>
        <v>4</v>
      </c>
      <c r="N8" s="21">
        <f t="shared" si="0"/>
        <v>5</v>
      </c>
      <c r="O8" s="21">
        <f t="shared" si="0"/>
        <v>5</v>
      </c>
      <c r="P8" s="21">
        <f t="shared" si="0"/>
        <v>2</v>
      </c>
      <c r="Q8" s="21">
        <f t="shared" si="0"/>
        <v>0</v>
      </c>
      <c r="R8" s="21">
        <f t="shared" si="0"/>
        <v>2</v>
      </c>
      <c r="S8" s="21">
        <f t="shared" si="0"/>
        <v>1</v>
      </c>
      <c r="T8" s="21">
        <f t="shared" si="0"/>
        <v>12</v>
      </c>
      <c r="U8" s="21">
        <f t="shared" si="0"/>
        <v>13</v>
      </c>
      <c r="V8" s="21">
        <f t="shared" si="0"/>
        <v>20</v>
      </c>
      <c r="W8" s="21">
        <f t="shared" si="0"/>
        <v>25</v>
      </c>
      <c r="X8" s="21">
        <f t="shared" si="0"/>
        <v>33</v>
      </c>
      <c r="Y8" s="21">
        <f t="shared" si="0"/>
        <v>10</v>
      </c>
      <c r="Z8" s="21">
        <f t="shared" si="0"/>
        <v>7</v>
      </c>
      <c r="AA8" s="21">
        <f t="shared" si="0"/>
        <v>5</v>
      </c>
      <c r="AB8" s="21">
        <f t="shared" si="0"/>
        <v>22</v>
      </c>
      <c r="AC8" s="29">
        <f t="shared" si="1"/>
        <v>0.45454545454545453</v>
      </c>
      <c r="AD8" s="29">
        <f t="shared" si="1"/>
        <v>0.31818181818181818</v>
      </c>
      <c r="AE8" s="29">
        <f t="shared" si="1"/>
        <v>0.22727272727272727</v>
      </c>
      <c r="AF8" s="28">
        <f t="shared" si="2"/>
        <v>0.48</v>
      </c>
      <c r="AG8" s="28">
        <f t="shared" si="3"/>
        <v>0.60606060606060608</v>
      </c>
      <c r="AH8" s="28">
        <f t="shared" si="4"/>
        <v>0.52</v>
      </c>
      <c r="AI8" s="28">
        <f t="shared" si="5"/>
        <v>1.126060606060606</v>
      </c>
      <c r="AJ8" s="29">
        <f t="shared" si="6"/>
        <v>9.0909090909090912E-2</v>
      </c>
      <c r="AK8" s="29">
        <f t="shared" si="7"/>
        <v>0.24242424242424243</v>
      </c>
      <c r="AL8" s="29">
        <f t="shared" si="8"/>
        <v>0.66666666666666663</v>
      </c>
      <c r="AM8" s="28">
        <f t="shared" si="9"/>
        <v>0.31818181818181818</v>
      </c>
      <c r="AN8" s="28">
        <f t="shared" si="10"/>
        <v>0.45454545454545453</v>
      </c>
      <c r="AO8" s="28">
        <f t="shared" si="11"/>
        <v>0.68181818181818177</v>
      </c>
      <c r="AP8" s="28">
        <f t="shared" si="12"/>
        <v>0.54545454545454541</v>
      </c>
      <c r="AQ8" s="28">
        <f t="shared" si="13"/>
        <v>4.0000000000000036E-2</v>
      </c>
      <c r="AR8" s="30">
        <f t="shared" si="14"/>
        <v>0.69696969696969702</v>
      </c>
      <c r="AW8" s="38"/>
    </row>
    <row r="9" spans="1:49" x14ac:dyDescent="0.2">
      <c r="A9" s="27" t="s">
        <v>126</v>
      </c>
      <c r="B9" s="21">
        <f t="shared" si="0"/>
        <v>3</v>
      </c>
      <c r="C9" s="21">
        <f t="shared" si="0"/>
        <v>0</v>
      </c>
      <c r="D9" s="21">
        <f t="shared" si="0"/>
        <v>0</v>
      </c>
      <c r="E9" s="21">
        <f t="shared" si="0"/>
        <v>0</v>
      </c>
      <c r="F9" s="21">
        <f t="shared" si="0"/>
        <v>1</v>
      </c>
      <c r="G9" s="21">
        <f t="shared" si="0"/>
        <v>0</v>
      </c>
      <c r="H9" s="21">
        <f t="shared" si="0"/>
        <v>1</v>
      </c>
      <c r="I9" s="21">
        <f t="shared" si="0"/>
        <v>5</v>
      </c>
      <c r="J9" s="21">
        <f t="shared" si="0"/>
        <v>0</v>
      </c>
      <c r="K9" s="21">
        <f t="shared" si="0"/>
        <v>12</v>
      </c>
      <c r="L9" s="21">
        <f t="shared" si="0"/>
        <v>2</v>
      </c>
      <c r="M9" s="21">
        <f t="shared" si="0"/>
        <v>0</v>
      </c>
      <c r="N9" s="21">
        <f t="shared" si="0"/>
        <v>0</v>
      </c>
      <c r="O9" s="21">
        <f t="shared" si="0"/>
        <v>2</v>
      </c>
      <c r="P9" s="21">
        <f t="shared" si="0"/>
        <v>2</v>
      </c>
      <c r="Q9" s="21">
        <f t="shared" si="0"/>
        <v>1</v>
      </c>
      <c r="R9" s="21">
        <f t="shared" si="0"/>
        <v>0</v>
      </c>
      <c r="S9" s="21">
        <f t="shared" si="0"/>
        <v>1</v>
      </c>
      <c r="T9" s="21">
        <f t="shared" si="0"/>
        <v>3</v>
      </c>
      <c r="U9" s="21">
        <f t="shared" si="0"/>
        <v>3</v>
      </c>
      <c r="V9" s="21">
        <f t="shared" si="0"/>
        <v>8</v>
      </c>
      <c r="W9" s="21">
        <f t="shared" si="0"/>
        <v>21</v>
      </c>
      <c r="X9" s="21">
        <f t="shared" si="0"/>
        <v>27</v>
      </c>
      <c r="Y9" s="21">
        <f t="shared" si="0"/>
        <v>4</v>
      </c>
      <c r="Z9" s="21">
        <f t="shared" si="0"/>
        <v>3</v>
      </c>
      <c r="AA9" s="21">
        <f t="shared" si="0"/>
        <v>1</v>
      </c>
      <c r="AB9" s="21">
        <f t="shared" si="0"/>
        <v>10</v>
      </c>
      <c r="AC9" s="29">
        <f t="shared" si="1"/>
        <v>0.4</v>
      </c>
      <c r="AD9" s="29">
        <f t="shared" si="1"/>
        <v>0.3</v>
      </c>
      <c r="AE9" s="29">
        <f t="shared" si="1"/>
        <v>0.1</v>
      </c>
      <c r="AF9" s="28">
        <f t="shared" si="2"/>
        <v>0.14285714285714285</v>
      </c>
      <c r="AG9" s="28">
        <f t="shared" si="3"/>
        <v>0.29629629629629628</v>
      </c>
      <c r="AH9" s="28">
        <f t="shared" si="4"/>
        <v>0.14285714285714285</v>
      </c>
      <c r="AI9" s="28">
        <f t="shared" si="5"/>
        <v>0.43915343915343913</v>
      </c>
      <c r="AJ9" s="29">
        <f t="shared" si="6"/>
        <v>0.44444444444444442</v>
      </c>
      <c r="AK9" s="29">
        <f t="shared" si="7"/>
        <v>0.18518518518518517</v>
      </c>
      <c r="AL9" s="29">
        <f t="shared" si="8"/>
        <v>0.37037037037037035</v>
      </c>
      <c r="AM9" s="28">
        <f t="shared" si="9"/>
        <v>0.5</v>
      </c>
      <c r="AN9" s="28">
        <f t="shared" si="10"/>
        <v>0.6</v>
      </c>
      <c r="AO9" s="28">
        <f t="shared" si="11"/>
        <v>0.4</v>
      </c>
      <c r="AP9" s="28">
        <f t="shared" si="12"/>
        <v>0.3</v>
      </c>
      <c r="AQ9" s="28">
        <f t="shared" si="13"/>
        <v>0</v>
      </c>
      <c r="AR9" s="30">
        <f t="shared" si="14"/>
        <v>0.33333333333333331</v>
      </c>
      <c r="AW9" s="38"/>
    </row>
    <row r="10" spans="1:49" x14ac:dyDescent="0.2">
      <c r="A10" s="27" t="s">
        <v>65</v>
      </c>
      <c r="B10" s="21">
        <f t="shared" si="0"/>
        <v>5</v>
      </c>
      <c r="C10" s="21">
        <f t="shared" si="0"/>
        <v>2</v>
      </c>
      <c r="D10" s="21">
        <f t="shared" si="0"/>
        <v>0</v>
      </c>
      <c r="E10" s="21">
        <f t="shared" si="0"/>
        <v>0</v>
      </c>
      <c r="F10" s="21">
        <f t="shared" si="0"/>
        <v>4</v>
      </c>
      <c r="G10" s="21">
        <f t="shared" si="0"/>
        <v>0</v>
      </c>
      <c r="H10" s="21">
        <f t="shared" si="0"/>
        <v>0</v>
      </c>
      <c r="I10" s="21">
        <f t="shared" si="0"/>
        <v>6</v>
      </c>
      <c r="J10" s="21">
        <f t="shared" si="0"/>
        <v>0</v>
      </c>
      <c r="K10" s="21">
        <f t="shared" si="0"/>
        <v>7</v>
      </c>
      <c r="L10" s="21">
        <f t="shared" si="0"/>
        <v>3</v>
      </c>
      <c r="M10" s="21">
        <f t="shared" si="0"/>
        <v>2</v>
      </c>
      <c r="N10" s="21">
        <f t="shared" si="0"/>
        <v>2</v>
      </c>
      <c r="O10" s="21">
        <f t="shared" si="0"/>
        <v>7</v>
      </c>
      <c r="P10" s="21">
        <f t="shared" si="0"/>
        <v>0</v>
      </c>
      <c r="Q10" s="21">
        <f t="shared" si="0"/>
        <v>0</v>
      </c>
      <c r="R10" s="21">
        <f t="shared" si="0"/>
        <v>4</v>
      </c>
      <c r="S10" s="21">
        <f t="shared" si="0"/>
        <v>0</v>
      </c>
      <c r="T10" s="21">
        <f t="shared" si="0"/>
        <v>7</v>
      </c>
      <c r="U10" s="21">
        <f t="shared" si="0"/>
        <v>9</v>
      </c>
      <c r="V10" s="21">
        <f t="shared" si="0"/>
        <v>13</v>
      </c>
      <c r="W10" s="21">
        <f t="shared" si="0"/>
        <v>25</v>
      </c>
      <c r="X10" s="21">
        <f t="shared" si="0"/>
        <v>31</v>
      </c>
      <c r="Y10" s="21">
        <f t="shared" si="0"/>
        <v>14</v>
      </c>
      <c r="Z10" s="21">
        <f t="shared" si="0"/>
        <v>2</v>
      </c>
      <c r="AA10" s="21">
        <f t="shared" si="0"/>
        <v>2</v>
      </c>
      <c r="AB10" s="21">
        <f t="shared" si="0"/>
        <v>18</v>
      </c>
      <c r="AC10" s="29">
        <f t="shared" si="1"/>
        <v>0.77777777777777779</v>
      </c>
      <c r="AD10" s="29">
        <f t="shared" si="1"/>
        <v>0.1111111111111111</v>
      </c>
      <c r="AE10" s="29">
        <f t="shared" si="1"/>
        <v>0.1111111111111111</v>
      </c>
      <c r="AF10" s="28">
        <f t="shared" si="2"/>
        <v>0.28000000000000003</v>
      </c>
      <c r="AG10" s="28">
        <f t="shared" si="3"/>
        <v>0.41935483870967744</v>
      </c>
      <c r="AH10" s="28">
        <f t="shared" si="4"/>
        <v>0.36</v>
      </c>
      <c r="AI10" s="28">
        <f t="shared" si="5"/>
        <v>0.77935483870967737</v>
      </c>
      <c r="AJ10" s="29">
        <f t="shared" si="6"/>
        <v>0.22580645161290322</v>
      </c>
      <c r="AK10" s="29">
        <f t="shared" si="7"/>
        <v>0.19354838709677419</v>
      </c>
      <c r="AL10" s="29">
        <f t="shared" si="8"/>
        <v>0.58064516129032262</v>
      </c>
      <c r="AM10" s="28">
        <f t="shared" si="9"/>
        <v>0.3888888888888889</v>
      </c>
      <c r="AN10" s="28">
        <f t="shared" si="10"/>
        <v>0.61111111111111116</v>
      </c>
      <c r="AO10" s="28">
        <f t="shared" si="11"/>
        <v>0.61111111111111116</v>
      </c>
      <c r="AP10" s="28">
        <f t="shared" si="12"/>
        <v>0.3888888888888889</v>
      </c>
      <c r="AQ10" s="28">
        <f t="shared" si="13"/>
        <v>7.999999999999996E-2</v>
      </c>
      <c r="AR10" s="30">
        <f t="shared" si="14"/>
        <v>0.54838709677419351</v>
      </c>
      <c r="AW10" s="38"/>
    </row>
    <row r="11" spans="1:49" x14ac:dyDescent="0.2">
      <c r="A11" s="27" t="s">
        <v>127</v>
      </c>
      <c r="B11" s="21">
        <f t="shared" si="0"/>
        <v>8</v>
      </c>
      <c r="C11" s="21">
        <f t="shared" si="0"/>
        <v>1</v>
      </c>
      <c r="D11" s="21">
        <f t="shared" si="0"/>
        <v>0</v>
      </c>
      <c r="E11" s="21">
        <f t="shared" si="0"/>
        <v>0</v>
      </c>
      <c r="F11" s="21">
        <f t="shared" si="0"/>
        <v>1</v>
      </c>
      <c r="G11" s="21">
        <f t="shared" si="0"/>
        <v>1</v>
      </c>
      <c r="H11" s="21">
        <f t="shared" si="0"/>
        <v>0</v>
      </c>
      <c r="I11" s="21">
        <f t="shared" si="0"/>
        <v>6</v>
      </c>
      <c r="J11" s="21">
        <f t="shared" si="0"/>
        <v>0</v>
      </c>
      <c r="K11" s="21">
        <f t="shared" si="0"/>
        <v>7</v>
      </c>
      <c r="L11" s="21">
        <f t="shared" si="0"/>
        <v>2</v>
      </c>
      <c r="M11" s="21">
        <f t="shared" si="0"/>
        <v>5</v>
      </c>
      <c r="N11" s="21">
        <f t="shared" si="0"/>
        <v>1</v>
      </c>
      <c r="O11" s="21">
        <f t="shared" si="0"/>
        <v>3</v>
      </c>
      <c r="P11" s="21">
        <f t="shared" si="0"/>
        <v>3</v>
      </c>
      <c r="Q11" s="21">
        <f t="shared" si="0"/>
        <v>1</v>
      </c>
      <c r="R11" s="21">
        <f t="shared" si="0"/>
        <v>1</v>
      </c>
      <c r="S11" s="21">
        <f t="shared" si="0"/>
        <v>0</v>
      </c>
      <c r="T11" s="21">
        <f t="shared" si="0"/>
        <v>9</v>
      </c>
      <c r="U11" s="21">
        <f t="shared" si="0"/>
        <v>10</v>
      </c>
      <c r="V11" s="21">
        <f t="shared" si="0"/>
        <v>15</v>
      </c>
      <c r="W11" s="21">
        <f t="shared" si="0"/>
        <v>24</v>
      </c>
      <c r="X11" s="21">
        <f t="shared" si="0"/>
        <v>31</v>
      </c>
      <c r="Y11" s="21">
        <f t="shared" si="0"/>
        <v>6</v>
      </c>
      <c r="Z11" s="21">
        <f t="shared" si="0"/>
        <v>8</v>
      </c>
      <c r="AA11" s="21">
        <f t="shared" si="0"/>
        <v>2</v>
      </c>
      <c r="AB11" s="21">
        <f t="shared" si="0"/>
        <v>17</v>
      </c>
      <c r="AC11" s="29">
        <f t="shared" si="1"/>
        <v>0.35294117647058826</v>
      </c>
      <c r="AD11" s="29">
        <f t="shared" si="1"/>
        <v>0.47058823529411764</v>
      </c>
      <c r="AE11" s="29">
        <f t="shared" si="1"/>
        <v>0.11764705882352941</v>
      </c>
      <c r="AF11" s="28">
        <f t="shared" si="2"/>
        <v>0.375</v>
      </c>
      <c r="AG11" s="28">
        <f t="shared" si="3"/>
        <v>0.4838709677419355</v>
      </c>
      <c r="AH11" s="28">
        <f t="shared" si="4"/>
        <v>0.41666666666666669</v>
      </c>
      <c r="AI11" s="28">
        <f t="shared" si="5"/>
        <v>0.90053763440860224</v>
      </c>
      <c r="AJ11" s="29">
        <f t="shared" si="6"/>
        <v>0.25806451612903225</v>
      </c>
      <c r="AK11" s="29">
        <f t="shared" si="7"/>
        <v>0.19354838709677419</v>
      </c>
      <c r="AL11" s="29">
        <f t="shared" si="8"/>
        <v>0.54838709677419351</v>
      </c>
      <c r="AM11" s="28">
        <f t="shared" si="9"/>
        <v>0.35294117647058826</v>
      </c>
      <c r="AN11" s="28">
        <f t="shared" si="10"/>
        <v>0.41176470588235292</v>
      </c>
      <c r="AO11" s="28">
        <f t="shared" si="11"/>
        <v>0.58823529411764708</v>
      </c>
      <c r="AP11" s="28">
        <f t="shared" si="12"/>
        <v>0.52941176470588236</v>
      </c>
      <c r="AQ11" s="28">
        <f t="shared" si="13"/>
        <v>4.1666666666666685E-2</v>
      </c>
      <c r="AR11" s="30">
        <f t="shared" si="14"/>
        <v>0.54838709677419351</v>
      </c>
      <c r="AW11" s="38"/>
    </row>
    <row r="12" spans="1:49" x14ac:dyDescent="0.2">
      <c r="A12" s="27" t="s">
        <v>128</v>
      </c>
      <c r="B12" s="21">
        <f t="shared" si="0"/>
        <v>5</v>
      </c>
      <c r="C12" s="21">
        <f t="shared" si="0"/>
        <v>0</v>
      </c>
      <c r="D12" s="21">
        <f t="shared" si="0"/>
        <v>1</v>
      </c>
      <c r="E12" s="21">
        <f t="shared" si="0"/>
        <v>0</v>
      </c>
      <c r="F12" s="21">
        <f t="shared" si="0"/>
        <v>1</v>
      </c>
      <c r="G12" s="21">
        <f t="shared" si="0"/>
        <v>0</v>
      </c>
      <c r="H12" s="21">
        <f t="shared" si="0"/>
        <v>0</v>
      </c>
      <c r="I12" s="21">
        <f t="shared" si="0"/>
        <v>2</v>
      </c>
      <c r="J12" s="21">
        <f t="shared" si="0"/>
        <v>0</v>
      </c>
      <c r="K12" s="21">
        <f t="shared" si="0"/>
        <v>0</v>
      </c>
      <c r="L12" s="21">
        <f t="shared" si="0"/>
        <v>4</v>
      </c>
      <c r="M12" s="21">
        <f t="shared" si="0"/>
        <v>1</v>
      </c>
      <c r="N12" s="21">
        <f t="shared" ref="N12:AB12" si="15">N27+N42+N57+N72+N87+N102+N117+N132+N147+N162+N177+N192+N207+N222</f>
        <v>1</v>
      </c>
      <c r="O12" s="21">
        <f t="shared" si="15"/>
        <v>11</v>
      </c>
      <c r="P12" s="21">
        <f t="shared" si="15"/>
        <v>2</v>
      </c>
      <c r="Q12" s="21">
        <f t="shared" si="15"/>
        <v>1</v>
      </c>
      <c r="R12" s="21">
        <f t="shared" si="15"/>
        <v>1</v>
      </c>
      <c r="S12" s="21">
        <f t="shared" si="15"/>
        <v>0</v>
      </c>
      <c r="T12" s="21">
        <f t="shared" si="15"/>
        <v>6</v>
      </c>
      <c r="U12" s="21">
        <f t="shared" si="15"/>
        <v>8</v>
      </c>
      <c r="V12" s="21">
        <f t="shared" si="15"/>
        <v>8</v>
      </c>
      <c r="W12" s="21">
        <f t="shared" si="15"/>
        <v>21</v>
      </c>
      <c r="X12" s="21">
        <f t="shared" si="15"/>
        <v>23</v>
      </c>
      <c r="Y12" s="21">
        <f t="shared" si="15"/>
        <v>16</v>
      </c>
      <c r="Z12" s="21">
        <f t="shared" si="15"/>
        <v>3</v>
      </c>
      <c r="AA12" s="21">
        <f t="shared" si="15"/>
        <v>2</v>
      </c>
      <c r="AB12" s="21">
        <f t="shared" si="15"/>
        <v>21</v>
      </c>
      <c r="AC12" s="29">
        <f t="shared" si="1"/>
        <v>0.76190476190476186</v>
      </c>
      <c r="AD12" s="29">
        <f t="shared" si="1"/>
        <v>0.14285714285714285</v>
      </c>
      <c r="AE12" s="29">
        <f t="shared" si="1"/>
        <v>9.5238095238095233E-2</v>
      </c>
      <c r="AF12" s="28">
        <f t="shared" si="2"/>
        <v>0.2857142857142857</v>
      </c>
      <c r="AG12" s="28">
        <f t="shared" si="3"/>
        <v>0.34782608695652173</v>
      </c>
      <c r="AH12" s="28">
        <f t="shared" si="4"/>
        <v>0.38095238095238093</v>
      </c>
      <c r="AI12" s="28">
        <f t="shared" si="5"/>
        <v>0.72877846790890266</v>
      </c>
      <c r="AJ12" s="29">
        <f t="shared" si="6"/>
        <v>0</v>
      </c>
      <c r="AK12" s="29">
        <f t="shared" si="7"/>
        <v>8.6956521739130432E-2</v>
      </c>
      <c r="AL12" s="29">
        <f t="shared" si="8"/>
        <v>0.91304347826086951</v>
      </c>
      <c r="AM12" s="28">
        <f t="shared" si="9"/>
        <v>0.61904761904761907</v>
      </c>
      <c r="AN12" s="28">
        <f t="shared" si="10"/>
        <v>0.66666666666666663</v>
      </c>
      <c r="AO12" s="28">
        <f t="shared" si="11"/>
        <v>0.33333333333333331</v>
      </c>
      <c r="AP12" s="28">
        <f t="shared" si="12"/>
        <v>0.2857142857142857</v>
      </c>
      <c r="AQ12" s="28">
        <f t="shared" si="13"/>
        <v>9.5238095238095233E-2</v>
      </c>
      <c r="AR12" s="30">
        <f t="shared" si="14"/>
        <v>0.39130434782608697</v>
      </c>
      <c r="AW12" s="38"/>
    </row>
    <row r="13" spans="1:49" x14ac:dyDescent="0.2">
      <c r="A13" s="27" t="s">
        <v>3</v>
      </c>
      <c r="B13" s="21">
        <f t="shared" ref="B13:AB13" si="16">B28+B43+B58+B73+B88+B103+B118+B133+B148+B163+B178+B193+B208+B223</f>
        <v>3</v>
      </c>
      <c r="C13" s="21">
        <f t="shared" si="16"/>
        <v>1</v>
      </c>
      <c r="D13" s="21">
        <f t="shared" si="16"/>
        <v>0</v>
      </c>
      <c r="E13" s="21">
        <f t="shared" si="16"/>
        <v>0</v>
      </c>
      <c r="F13" s="21">
        <f t="shared" si="16"/>
        <v>2</v>
      </c>
      <c r="G13" s="21">
        <f t="shared" si="16"/>
        <v>0</v>
      </c>
      <c r="H13" s="21">
        <f t="shared" si="16"/>
        <v>0</v>
      </c>
      <c r="I13" s="21">
        <f t="shared" si="16"/>
        <v>2</v>
      </c>
      <c r="J13" s="21">
        <f t="shared" si="16"/>
        <v>3</v>
      </c>
      <c r="K13" s="21">
        <f t="shared" si="16"/>
        <v>5</v>
      </c>
      <c r="L13" s="21">
        <f t="shared" si="16"/>
        <v>1</v>
      </c>
      <c r="M13" s="21">
        <f t="shared" si="16"/>
        <v>1</v>
      </c>
      <c r="N13" s="21">
        <f t="shared" si="16"/>
        <v>2</v>
      </c>
      <c r="O13" s="21">
        <f t="shared" si="16"/>
        <v>5</v>
      </c>
      <c r="P13" s="21">
        <f t="shared" si="16"/>
        <v>2</v>
      </c>
      <c r="Q13" s="21">
        <f t="shared" si="16"/>
        <v>1</v>
      </c>
      <c r="R13" s="21">
        <f t="shared" si="16"/>
        <v>2</v>
      </c>
      <c r="S13" s="21">
        <f t="shared" si="16"/>
        <v>0</v>
      </c>
      <c r="T13" s="21">
        <f t="shared" si="16"/>
        <v>4</v>
      </c>
      <c r="U13" s="21">
        <f t="shared" si="16"/>
        <v>5</v>
      </c>
      <c r="V13" s="21">
        <f t="shared" si="16"/>
        <v>9</v>
      </c>
      <c r="W13" s="21">
        <f t="shared" si="16"/>
        <v>19</v>
      </c>
      <c r="X13" s="21">
        <f t="shared" si="16"/>
        <v>24</v>
      </c>
      <c r="Y13" s="21">
        <f t="shared" si="16"/>
        <v>8</v>
      </c>
      <c r="Z13" s="21">
        <f t="shared" si="16"/>
        <v>3</v>
      </c>
      <c r="AA13" s="21">
        <f t="shared" si="16"/>
        <v>3</v>
      </c>
      <c r="AB13" s="21">
        <f t="shared" si="16"/>
        <v>14</v>
      </c>
      <c r="AC13" s="29">
        <f t="shared" si="1"/>
        <v>0.5714285714285714</v>
      </c>
      <c r="AD13" s="29">
        <f t="shared" si="1"/>
        <v>0.21428571428571427</v>
      </c>
      <c r="AE13" s="29">
        <f t="shared" si="1"/>
        <v>0.21428571428571427</v>
      </c>
      <c r="AF13" s="28">
        <f t="shared" si="2"/>
        <v>0.21052631578947367</v>
      </c>
      <c r="AG13" s="28">
        <f t="shared" si="3"/>
        <v>0.375</v>
      </c>
      <c r="AH13" s="28">
        <f t="shared" si="4"/>
        <v>0.26315789473684209</v>
      </c>
      <c r="AI13" s="28">
        <f t="shared" si="5"/>
        <v>0.63815789473684204</v>
      </c>
      <c r="AJ13" s="29">
        <f t="shared" si="6"/>
        <v>0.20833333333333334</v>
      </c>
      <c r="AK13" s="29">
        <f t="shared" si="7"/>
        <v>0.20833333333333334</v>
      </c>
      <c r="AL13" s="29">
        <f t="shared" si="8"/>
        <v>0.58333333333333337</v>
      </c>
      <c r="AM13" s="28">
        <f t="shared" si="9"/>
        <v>0.5</v>
      </c>
      <c r="AN13" s="28">
        <f t="shared" si="10"/>
        <v>0.6428571428571429</v>
      </c>
      <c r="AO13" s="28">
        <f t="shared" si="11"/>
        <v>0.42857142857142855</v>
      </c>
      <c r="AP13" s="28">
        <f t="shared" si="12"/>
        <v>0.2857142857142857</v>
      </c>
      <c r="AQ13" s="28">
        <f t="shared" si="13"/>
        <v>5.2631578947368418E-2</v>
      </c>
      <c r="AR13" s="30">
        <f t="shared" si="14"/>
        <v>0.45833333333333331</v>
      </c>
      <c r="AW13" s="38"/>
    </row>
    <row r="14" spans="1:49" s="20" customFormat="1" x14ac:dyDescent="0.2">
      <c r="A14" s="31" t="s">
        <v>32</v>
      </c>
      <c r="B14" s="32">
        <f>SUM(B3:B13)</f>
        <v>64</v>
      </c>
      <c r="C14" s="32">
        <f t="shared" ref="C14:AB14" si="17">SUM(C3:C13)</f>
        <v>12</v>
      </c>
      <c r="D14" s="32">
        <f t="shared" si="17"/>
        <v>4</v>
      </c>
      <c r="E14" s="32">
        <f t="shared" si="17"/>
        <v>5</v>
      </c>
      <c r="F14" s="32">
        <f t="shared" si="17"/>
        <v>27</v>
      </c>
      <c r="G14" s="32">
        <f t="shared" si="17"/>
        <v>1</v>
      </c>
      <c r="H14" s="32">
        <f t="shared" si="17"/>
        <v>3</v>
      </c>
      <c r="I14" s="32">
        <f t="shared" si="17"/>
        <v>63</v>
      </c>
      <c r="J14" s="32">
        <f t="shared" si="17"/>
        <v>8</v>
      </c>
      <c r="K14" s="32">
        <f t="shared" si="17"/>
        <v>66</v>
      </c>
      <c r="L14" s="32">
        <f t="shared" si="17"/>
        <v>34</v>
      </c>
      <c r="M14" s="32">
        <f t="shared" si="17"/>
        <v>17</v>
      </c>
      <c r="N14" s="32">
        <f t="shared" si="17"/>
        <v>31</v>
      </c>
      <c r="O14" s="32">
        <f t="shared" si="17"/>
        <v>50</v>
      </c>
      <c r="P14" s="32">
        <f t="shared" si="17"/>
        <v>26</v>
      </c>
      <c r="Q14" s="32">
        <f t="shared" si="17"/>
        <v>8</v>
      </c>
      <c r="R14" s="32">
        <f t="shared" si="17"/>
        <v>22</v>
      </c>
      <c r="S14" s="32">
        <f t="shared" si="17"/>
        <v>5</v>
      </c>
      <c r="T14" s="32">
        <f t="shared" si="17"/>
        <v>85</v>
      </c>
      <c r="U14" s="32">
        <f t="shared" si="17"/>
        <v>120</v>
      </c>
      <c r="V14" s="32">
        <f t="shared" si="17"/>
        <v>156</v>
      </c>
      <c r="W14" s="32">
        <f t="shared" si="17"/>
        <v>262</v>
      </c>
      <c r="X14" s="32">
        <f t="shared" si="17"/>
        <v>337</v>
      </c>
      <c r="Y14" s="32">
        <f t="shared" si="17"/>
        <v>106</v>
      </c>
      <c r="Z14" s="32">
        <f t="shared" si="17"/>
        <v>48</v>
      </c>
      <c r="AA14" s="32">
        <f t="shared" si="17"/>
        <v>39</v>
      </c>
      <c r="AB14" s="32">
        <f t="shared" si="17"/>
        <v>199</v>
      </c>
      <c r="AC14" s="34">
        <f t="shared" si="1"/>
        <v>0.53266331658291455</v>
      </c>
      <c r="AD14" s="34">
        <f t="shared" si="1"/>
        <v>0.24120603015075376</v>
      </c>
      <c r="AE14" s="34">
        <f t="shared" si="1"/>
        <v>0.19597989949748743</v>
      </c>
      <c r="AF14" s="33">
        <f t="shared" si="2"/>
        <v>0.32442748091603052</v>
      </c>
      <c r="AG14" s="33">
        <f t="shared" si="3"/>
        <v>0.4629080118694362</v>
      </c>
      <c r="AH14" s="33">
        <f t="shared" si="4"/>
        <v>0.4580152671755725</v>
      </c>
      <c r="AI14" s="33">
        <f t="shared" si="5"/>
        <v>0.9209232790450087</v>
      </c>
      <c r="AJ14" s="34">
        <f t="shared" si="6"/>
        <v>0.19881305637982197</v>
      </c>
      <c r="AK14" s="34">
        <f t="shared" si="7"/>
        <v>0.21068249258160238</v>
      </c>
      <c r="AL14" s="34">
        <f t="shared" si="8"/>
        <v>0.59050445103857563</v>
      </c>
      <c r="AM14" s="33">
        <f t="shared" si="9"/>
        <v>0.39698492462311558</v>
      </c>
      <c r="AN14" s="33">
        <f t="shared" si="10"/>
        <v>0.53266331658291455</v>
      </c>
      <c r="AO14" s="33">
        <f t="shared" si="11"/>
        <v>0.56281407035175879</v>
      </c>
      <c r="AP14" s="33">
        <f t="shared" si="12"/>
        <v>0.42713567839195982</v>
      </c>
      <c r="AQ14" s="33">
        <f t="shared" si="13"/>
        <v>0.13358778625954199</v>
      </c>
      <c r="AR14" s="39">
        <f t="shared" si="14"/>
        <v>0.54599406528189909</v>
      </c>
      <c r="AT14" s="21"/>
      <c r="AU14" s="22"/>
      <c r="AV14" s="22"/>
      <c r="AW14" s="38"/>
    </row>
    <row r="15" spans="1:49" x14ac:dyDescent="0.2">
      <c r="AW15" s="38"/>
    </row>
    <row r="16" spans="1:49" x14ac:dyDescent="0.2">
      <c r="A16" s="20" t="s">
        <v>129</v>
      </c>
      <c r="AT16" s="20"/>
      <c r="AU16" s="37"/>
      <c r="AV16" s="37"/>
      <c r="AW16" s="40"/>
    </row>
    <row r="17" spans="1:49" x14ac:dyDescent="0.2">
      <c r="A17" s="23"/>
      <c r="B17" s="24" t="s">
        <v>5</v>
      </c>
      <c r="C17" s="24" t="s">
        <v>6</v>
      </c>
      <c r="D17" s="24" t="s">
        <v>7</v>
      </c>
      <c r="E17" s="24" t="s">
        <v>8</v>
      </c>
      <c r="F17" s="24" t="s">
        <v>18</v>
      </c>
      <c r="G17" s="24" t="s">
        <v>19</v>
      </c>
      <c r="H17" s="24" t="s">
        <v>9</v>
      </c>
      <c r="I17" s="24" t="s">
        <v>10</v>
      </c>
      <c r="J17" s="24" t="s">
        <v>11</v>
      </c>
      <c r="K17" s="24" t="s">
        <v>12</v>
      </c>
      <c r="L17" s="24" t="s">
        <v>20</v>
      </c>
      <c r="M17" s="24" t="s">
        <v>21</v>
      </c>
      <c r="N17" s="24" t="s">
        <v>74</v>
      </c>
      <c r="O17" s="24" t="s">
        <v>22</v>
      </c>
      <c r="P17" s="24" t="s">
        <v>23</v>
      </c>
      <c r="Q17" s="24" t="s">
        <v>75</v>
      </c>
      <c r="R17" s="24" t="s">
        <v>27</v>
      </c>
      <c r="S17" s="24" t="s">
        <v>28</v>
      </c>
      <c r="T17" s="24" t="s">
        <v>29</v>
      </c>
      <c r="U17" s="24" t="s">
        <v>30</v>
      </c>
      <c r="V17" s="24" t="s">
        <v>31</v>
      </c>
      <c r="W17" s="24" t="s">
        <v>4</v>
      </c>
      <c r="X17" s="24" t="s">
        <v>13</v>
      </c>
      <c r="Y17" s="24" t="s">
        <v>24</v>
      </c>
      <c r="Z17" s="24" t="s">
        <v>25</v>
      </c>
      <c r="AA17" s="24" t="s">
        <v>76</v>
      </c>
      <c r="AB17" s="24" t="s">
        <v>26</v>
      </c>
      <c r="AC17" s="44"/>
      <c r="AD17" s="44"/>
      <c r="AE17" s="44"/>
      <c r="AF17" s="24" t="s">
        <v>14</v>
      </c>
      <c r="AG17" s="24" t="s">
        <v>15</v>
      </c>
      <c r="AH17" s="24" t="s">
        <v>16</v>
      </c>
      <c r="AI17" s="24" t="s">
        <v>17</v>
      </c>
      <c r="AJ17" s="24" t="s">
        <v>44</v>
      </c>
      <c r="AK17" s="24" t="s">
        <v>43</v>
      </c>
      <c r="AL17" s="24" t="s">
        <v>40</v>
      </c>
      <c r="AM17" s="24" t="s">
        <v>55</v>
      </c>
      <c r="AN17" s="24" t="s">
        <v>48</v>
      </c>
      <c r="AO17" s="24" t="s">
        <v>51</v>
      </c>
      <c r="AP17" s="24" t="s">
        <v>49</v>
      </c>
      <c r="AQ17" s="25" t="s">
        <v>50</v>
      </c>
      <c r="AR17" s="26" t="s">
        <v>60</v>
      </c>
    </row>
    <row r="18" spans="1:49" x14ac:dyDescent="0.2">
      <c r="A18" s="27" t="s">
        <v>124</v>
      </c>
      <c r="B18" s="21">
        <v>2</v>
      </c>
      <c r="C18" s="21">
        <v>1</v>
      </c>
      <c r="L18" s="21">
        <v>2</v>
      </c>
      <c r="N18" s="21">
        <v>1</v>
      </c>
      <c r="Q18" s="21">
        <v>1</v>
      </c>
      <c r="T18" s="21">
        <f>B18+C18+D18+E18</f>
        <v>3</v>
      </c>
      <c r="U18" s="21">
        <f>B18+2*C18+3*D18+4*E18</f>
        <v>4</v>
      </c>
      <c r="V18" s="21">
        <f>T18+I18+J18</f>
        <v>3</v>
      </c>
      <c r="W18" s="21">
        <f>B18+C18+D18+E18+F18+K18+O18+P18+Q18</f>
        <v>4</v>
      </c>
      <c r="X18" s="21">
        <f>B18+C18+D18+E18+F18+G18+H18+I18+J18+K18+O18+P18+Q18</f>
        <v>4</v>
      </c>
      <c r="Y18" s="21">
        <f t="shared" ref="Y18:Z27" si="18">L18+O18+R18</f>
        <v>2</v>
      </c>
      <c r="Z18" s="21">
        <f t="shared" si="18"/>
        <v>0</v>
      </c>
      <c r="AA18" s="21">
        <f>Q18+N18</f>
        <v>2</v>
      </c>
      <c r="AB18" s="21">
        <f>T18+H18+F18+O18+P18+Q18</f>
        <v>4</v>
      </c>
      <c r="AC18" s="29"/>
      <c r="AD18" s="29"/>
      <c r="AE18" s="29"/>
      <c r="AF18" s="28">
        <f>IF(W18=0,"NA",T18/W18)</f>
        <v>0.75</v>
      </c>
      <c r="AG18" s="28">
        <f>IF(X18=0,"NA",(T18+I18+J18)/X18)</f>
        <v>0.75</v>
      </c>
      <c r="AH18" s="28">
        <f>IFERROR(U18/W18,"NA")</f>
        <v>1</v>
      </c>
      <c r="AI18" s="28">
        <f>IFERROR(AG18+AH18,"NA")</f>
        <v>1.75</v>
      </c>
      <c r="AJ18" s="29">
        <f>IFERROR(K18/X18,"NA")</f>
        <v>0</v>
      </c>
      <c r="AK18" s="29">
        <f>IFERROR((I18+J18)/X18,"NA")</f>
        <v>0</v>
      </c>
      <c r="AL18" s="29">
        <f>IFERROR(AB18/X18,"NA")</f>
        <v>1</v>
      </c>
      <c r="AM18" s="28">
        <f>IFERROR((H18+O18+P18)/AB18,"NA")</f>
        <v>0</v>
      </c>
      <c r="AN18" s="28">
        <f>IFERROR((H18+O18+P18+R18+S18)/AB18,"NA")</f>
        <v>0</v>
      </c>
      <c r="AO18" s="28">
        <f>IFERROR((F18+T18)/AB18,"NA")</f>
        <v>0.75</v>
      </c>
      <c r="AP18" s="28">
        <f>IFERROR(T18/AB18,"NA")</f>
        <v>0.75</v>
      </c>
      <c r="AQ18" s="28">
        <f>IFERROR(AH18-AF18,"NA")</f>
        <v>0.25</v>
      </c>
      <c r="AR18" s="30">
        <f>(V18+F18+G18)/X18</f>
        <v>0.75</v>
      </c>
    </row>
    <row r="19" spans="1:49" x14ac:dyDescent="0.2">
      <c r="A19" s="27" t="s">
        <v>125</v>
      </c>
      <c r="B19" s="21">
        <v>1</v>
      </c>
      <c r="I19" s="21">
        <v>1</v>
      </c>
      <c r="L19" s="21">
        <v>1</v>
      </c>
      <c r="O19" s="21">
        <v>2</v>
      </c>
      <c r="T19" s="21">
        <f>B19+C19+D19+E19</f>
        <v>1</v>
      </c>
      <c r="U19" s="21">
        <f>B19+2*C19+3*D19+4*E19</f>
        <v>1</v>
      </c>
      <c r="V19" s="21">
        <f>T19+I19+J19</f>
        <v>2</v>
      </c>
      <c r="W19" s="21">
        <f>B19+C19+D19+E19+F19+K19+O19+P19+Q19</f>
        <v>3</v>
      </c>
      <c r="X19" s="21">
        <f>B19+C19+D19+E19+F19+G19+H19+I19+J19+K19+O19+P19+Q19</f>
        <v>4</v>
      </c>
      <c r="Y19" s="21">
        <f t="shared" si="18"/>
        <v>3</v>
      </c>
      <c r="Z19" s="21">
        <f t="shared" si="18"/>
        <v>0</v>
      </c>
      <c r="AA19" s="21">
        <f>Q19+N19</f>
        <v>0</v>
      </c>
      <c r="AB19" s="21">
        <f>T19+H19+F19+O19+P19+Q19</f>
        <v>3</v>
      </c>
      <c r="AC19" s="29"/>
      <c r="AD19" s="29"/>
      <c r="AE19" s="29"/>
      <c r="AF19" s="28">
        <f>IF(W19=0,"NA",T19/W19)</f>
        <v>0.33333333333333331</v>
      </c>
      <c r="AG19" s="28">
        <f>IF(X19=0,"NA",(T19+I19+J19)/X19)</f>
        <v>0.5</v>
      </c>
      <c r="AH19" s="28">
        <f>IFERROR(U19/W19,"NA")</f>
        <v>0.33333333333333331</v>
      </c>
      <c r="AI19" s="28">
        <f>IFERROR(AG19+AH19,"NA")</f>
        <v>0.83333333333333326</v>
      </c>
      <c r="AJ19" s="29">
        <f>IFERROR(K19/X19,"NA")</f>
        <v>0</v>
      </c>
      <c r="AK19" s="29">
        <f>IFERROR((I19+J19)/X19,"NA")</f>
        <v>0.25</v>
      </c>
      <c r="AL19" s="29">
        <f>IFERROR(AB19/X19,"NA")</f>
        <v>0.75</v>
      </c>
      <c r="AM19" s="28">
        <f>IFERROR((H19+O19+P19)/AB19,"NA")</f>
        <v>0.66666666666666663</v>
      </c>
      <c r="AN19" s="28">
        <f>IFERROR((H19+O19+P19+R19+S19)/AB19,"NA")</f>
        <v>0.66666666666666663</v>
      </c>
      <c r="AO19" s="28">
        <f>IFERROR((F19+T19)/AB19,"NA")</f>
        <v>0.33333333333333331</v>
      </c>
      <c r="AP19" s="28">
        <f>IFERROR(T19/AB19,"NA")</f>
        <v>0.33333333333333331</v>
      </c>
      <c r="AQ19" s="28">
        <f>IFERROR(AH19-AF19,"NA")</f>
        <v>0</v>
      </c>
      <c r="AR19" s="30">
        <f>(V19+F19+G19)/X19</f>
        <v>0.5</v>
      </c>
    </row>
    <row r="20" spans="1:49" x14ac:dyDescent="0.2">
      <c r="A20" s="27" t="s">
        <v>77</v>
      </c>
      <c r="B20" s="21">
        <v>2</v>
      </c>
      <c r="I20" s="21">
        <v>1</v>
      </c>
      <c r="J20" s="21">
        <v>1</v>
      </c>
      <c r="N20" s="21">
        <v>2</v>
      </c>
      <c r="T20" s="21">
        <f>B20+C20+D20+E20</f>
        <v>2</v>
      </c>
      <c r="U20" s="21">
        <f>B20+2*C20+3*D20+4*E20</f>
        <v>2</v>
      </c>
      <c r="V20" s="21">
        <f>T20+I20+J20</f>
        <v>4</v>
      </c>
      <c r="W20" s="21">
        <f>B20+C20+D20+E20+F20+K20+O20+P20+Q20</f>
        <v>2</v>
      </c>
      <c r="X20" s="21">
        <f>B20+C20+D20+E20+F20+G20+H20+I20+J20+K20+O20+P20+Q20</f>
        <v>4</v>
      </c>
      <c r="Y20" s="21">
        <f t="shared" si="18"/>
        <v>0</v>
      </c>
      <c r="Z20" s="21">
        <f t="shared" si="18"/>
        <v>0</v>
      </c>
      <c r="AA20" s="21">
        <f>Q20+N20</f>
        <v>2</v>
      </c>
      <c r="AB20" s="21">
        <f>T20+H20+F20+O20+P20+Q20</f>
        <v>2</v>
      </c>
      <c r="AC20" s="29"/>
      <c r="AD20" s="29"/>
      <c r="AE20" s="29"/>
      <c r="AF20" s="28">
        <f>IF(W20=0,"NA",T20/W20)</f>
        <v>1</v>
      </c>
      <c r="AG20" s="28">
        <f>IF(X20=0,"NA",(T20+I20+J20)/X20)</f>
        <v>1</v>
      </c>
      <c r="AH20" s="28">
        <f>IFERROR(U20/W20,"NA")</f>
        <v>1</v>
      </c>
      <c r="AI20" s="28">
        <f>IFERROR(AG20+AH20,"NA")</f>
        <v>2</v>
      </c>
      <c r="AJ20" s="29">
        <f>IFERROR(K20/X20,"NA")</f>
        <v>0</v>
      </c>
      <c r="AK20" s="29">
        <f>IFERROR((I20+J20)/X20,"NA")</f>
        <v>0.5</v>
      </c>
      <c r="AL20" s="29">
        <f>IFERROR(AB20/X20,"NA")</f>
        <v>0.5</v>
      </c>
      <c r="AM20" s="28">
        <f>IFERROR((H20+O20+P20)/AB20,"NA")</f>
        <v>0</v>
      </c>
      <c r="AN20" s="28">
        <f>IFERROR((H20+O20+P20+R20+S20)/AB20,"NA")</f>
        <v>0</v>
      </c>
      <c r="AO20" s="28">
        <f>IFERROR((F20+T20)/AB20,"NA")</f>
        <v>1</v>
      </c>
      <c r="AP20" s="28">
        <f>IFERROR(T20/AB20,"NA")</f>
        <v>1</v>
      </c>
      <c r="AQ20" s="28">
        <f>IFERROR(AH20-AF20,"NA")</f>
        <v>0</v>
      </c>
      <c r="AR20" s="30">
        <f>(V20+F20+G20)/X20</f>
        <v>1</v>
      </c>
    </row>
    <row r="21" spans="1:49" x14ac:dyDescent="0.2">
      <c r="A21" s="27" t="s">
        <v>68</v>
      </c>
      <c r="C21" s="21">
        <v>1</v>
      </c>
      <c r="D21" s="21">
        <v>1</v>
      </c>
      <c r="I21" s="21">
        <v>1</v>
      </c>
      <c r="N21" s="21">
        <v>2</v>
      </c>
      <c r="Q21" s="21">
        <v>1</v>
      </c>
      <c r="T21" s="21">
        <f t="shared" ref="T21:T27" si="19">B21+C21+D21+E21</f>
        <v>2</v>
      </c>
      <c r="U21" s="21">
        <f t="shared" ref="U21:U27" si="20">B21+2*C21+3*D21+4*E21</f>
        <v>5</v>
      </c>
      <c r="V21" s="21">
        <f t="shared" ref="V21:V27" si="21">T21+I21+J21</f>
        <v>3</v>
      </c>
      <c r="W21" s="21">
        <f t="shared" ref="W21:W27" si="22">B21+C21+D21+E21+F21+K21+O21+P21+Q21</f>
        <v>3</v>
      </c>
      <c r="X21" s="21">
        <f t="shared" ref="X21:X27" si="23">B21+C21+D21+E21+F21+G21+H21+I21+J21+K21+O21+P21+Q21</f>
        <v>4</v>
      </c>
      <c r="Y21" s="21">
        <f t="shared" si="18"/>
        <v>0</v>
      </c>
      <c r="Z21" s="21">
        <f t="shared" si="18"/>
        <v>0</v>
      </c>
      <c r="AA21" s="21">
        <f t="shared" ref="AA21:AA27" si="24">Q21+N21</f>
        <v>3</v>
      </c>
      <c r="AB21" s="21">
        <f t="shared" ref="AB21:AB27" si="25">T21+H21+F21+O21+P21+Q21</f>
        <v>3</v>
      </c>
      <c r="AC21" s="29"/>
      <c r="AD21" s="29"/>
      <c r="AE21" s="29"/>
      <c r="AF21" s="28">
        <f t="shared" ref="AF21:AF27" si="26">IF(W21=0,"NA",T21/W21)</f>
        <v>0.66666666666666663</v>
      </c>
      <c r="AG21" s="28">
        <f t="shared" ref="AG21:AG27" si="27">IF(X21=0,"NA",(T21+I21+J21)/X21)</f>
        <v>0.75</v>
      </c>
      <c r="AH21" s="28">
        <f t="shared" ref="AH21:AH27" si="28">IFERROR(U21/W21,"NA")</f>
        <v>1.6666666666666667</v>
      </c>
      <c r="AI21" s="28">
        <f t="shared" ref="AI21:AI27" si="29">IFERROR(AG21+AH21,"NA")</f>
        <v>2.416666666666667</v>
      </c>
      <c r="AJ21" s="29">
        <f t="shared" ref="AJ21:AJ27" si="30">IFERROR(K21/X21,"NA")</f>
        <v>0</v>
      </c>
      <c r="AK21" s="29">
        <f t="shared" ref="AK21:AK27" si="31">IFERROR((I21+J21)/X21,"NA")</f>
        <v>0.25</v>
      </c>
      <c r="AL21" s="29">
        <f t="shared" ref="AL21:AL27" si="32">IFERROR(AB21/X21,"NA")</f>
        <v>0.75</v>
      </c>
      <c r="AM21" s="28">
        <f t="shared" ref="AM21:AM27" si="33">IFERROR((H21+O21+P21)/AB21,"NA")</f>
        <v>0</v>
      </c>
      <c r="AN21" s="28">
        <f t="shared" ref="AN21:AN27" si="34">IFERROR((H21+O21+P21+R21+S21)/AB21,"NA")</f>
        <v>0</v>
      </c>
      <c r="AO21" s="28">
        <f t="shared" ref="AO21:AO27" si="35">IFERROR((F21+T21)/AB21,"NA")</f>
        <v>0.66666666666666663</v>
      </c>
      <c r="AP21" s="28">
        <f t="shared" ref="AP21:AP27" si="36">IFERROR(T21/AB21,"NA")</f>
        <v>0.66666666666666663</v>
      </c>
      <c r="AQ21" s="28">
        <f t="shared" ref="AQ21:AQ27" si="37">IFERROR(AH21-AF21,"NA")</f>
        <v>1</v>
      </c>
      <c r="AR21" s="30">
        <f t="shared" ref="AR21:AR27" si="38">(V21+F21+G21)/X21</f>
        <v>0.75</v>
      </c>
    </row>
    <row r="22" spans="1:49" x14ac:dyDescent="0.2">
      <c r="A22" s="27" t="s">
        <v>123</v>
      </c>
      <c r="B22" s="21">
        <v>1</v>
      </c>
      <c r="H22" s="21">
        <v>1</v>
      </c>
      <c r="K22" s="21">
        <v>1</v>
      </c>
      <c r="P22" s="21">
        <v>1</v>
      </c>
      <c r="T22" s="21">
        <f t="shared" si="19"/>
        <v>1</v>
      </c>
      <c r="U22" s="21">
        <f t="shared" si="20"/>
        <v>1</v>
      </c>
      <c r="V22" s="21">
        <f t="shared" si="21"/>
        <v>1</v>
      </c>
      <c r="W22" s="21">
        <f t="shared" si="22"/>
        <v>3</v>
      </c>
      <c r="X22" s="21">
        <f t="shared" si="23"/>
        <v>4</v>
      </c>
      <c r="Y22" s="21">
        <f t="shared" si="18"/>
        <v>0</v>
      </c>
      <c r="Z22" s="21">
        <f t="shared" si="18"/>
        <v>1</v>
      </c>
      <c r="AA22" s="21">
        <f t="shared" si="24"/>
        <v>0</v>
      </c>
      <c r="AB22" s="21">
        <f t="shared" si="25"/>
        <v>3</v>
      </c>
      <c r="AC22" s="29"/>
      <c r="AD22" s="29"/>
      <c r="AE22" s="29"/>
      <c r="AF22" s="28">
        <f t="shared" si="26"/>
        <v>0.33333333333333331</v>
      </c>
      <c r="AG22" s="28">
        <f t="shared" si="27"/>
        <v>0.25</v>
      </c>
      <c r="AH22" s="28">
        <f t="shared" si="28"/>
        <v>0.33333333333333331</v>
      </c>
      <c r="AI22" s="28">
        <f t="shared" si="29"/>
        <v>0.58333333333333326</v>
      </c>
      <c r="AJ22" s="29">
        <f t="shared" si="30"/>
        <v>0.25</v>
      </c>
      <c r="AK22" s="29">
        <f t="shared" si="31"/>
        <v>0</v>
      </c>
      <c r="AL22" s="29">
        <f t="shared" si="32"/>
        <v>0.75</v>
      </c>
      <c r="AM22" s="28">
        <f t="shared" si="33"/>
        <v>0.66666666666666663</v>
      </c>
      <c r="AN22" s="28">
        <f t="shared" si="34"/>
        <v>0.66666666666666663</v>
      </c>
      <c r="AO22" s="28">
        <f t="shared" si="35"/>
        <v>0.33333333333333331</v>
      </c>
      <c r="AP22" s="28">
        <f t="shared" si="36"/>
        <v>0.33333333333333331</v>
      </c>
      <c r="AQ22" s="28">
        <f t="shared" si="37"/>
        <v>0</v>
      </c>
      <c r="AR22" s="30">
        <f t="shared" si="38"/>
        <v>0.25</v>
      </c>
    </row>
    <row r="23" spans="1:49" x14ac:dyDescent="0.2">
      <c r="A23" s="27" t="s">
        <v>0</v>
      </c>
      <c r="I23" s="21">
        <v>1</v>
      </c>
      <c r="O23" s="21">
        <v>1</v>
      </c>
      <c r="P23" s="21">
        <v>1</v>
      </c>
      <c r="T23" s="21">
        <f t="shared" si="19"/>
        <v>0</v>
      </c>
      <c r="U23" s="21">
        <f t="shared" si="20"/>
        <v>0</v>
      </c>
      <c r="V23" s="21">
        <f t="shared" si="21"/>
        <v>1</v>
      </c>
      <c r="W23" s="21">
        <f t="shared" si="22"/>
        <v>2</v>
      </c>
      <c r="X23" s="21">
        <f t="shared" si="23"/>
        <v>3</v>
      </c>
      <c r="Y23" s="21">
        <f t="shared" si="18"/>
        <v>1</v>
      </c>
      <c r="Z23" s="21">
        <f t="shared" si="18"/>
        <v>1</v>
      </c>
      <c r="AA23" s="21">
        <f t="shared" si="24"/>
        <v>0</v>
      </c>
      <c r="AB23" s="21">
        <f t="shared" si="25"/>
        <v>2</v>
      </c>
      <c r="AC23" s="29"/>
      <c r="AD23" s="29"/>
      <c r="AE23" s="29"/>
      <c r="AF23" s="28">
        <f t="shared" si="26"/>
        <v>0</v>
      </c>
      <c r="AG23" s="28">
        <f t="shared" si="27"/>
        <v>0.33333333333333331</v>
      </c>
      <c r="AH23" s="28">
        <f t="shared" si="28"/>
        <v>0</v>
      </c>
      <c r="AI23" s="28">
        <f t="shared" si="29"/>
        <v>0.33333333333333331</v>
      </c>
      <c r="AJ23" s="29">
        <f t="shared" si="30"/>
        <v>0</v>
      </c>
      <c r="AK23" s="29">
        <f t="shared" si="31"/>
        <v>0.33333333333333331</v>
      </c>
      <c r="AL23" s="29">
        <f t="shared" si="32"/>
        <v>0.66666666666666663</v>
      </c>
      <c r="AM23" s="28">
        <f t="shared" si="33"/>
        <v>1</v>
      </c>
      <c r="AN23" s="28">
        <f t="shared" si="34"/>
        <v>1</v>
      </c>
      <c r="AO23" s="28">
        <f t="shared" si="35"/>
        <v>0</v>
      </c>
      <c r="AP23" s="28">
        <f t="shared" si="36"/>
        <v>0</v>
      </c>
      <c r="AQ23" s="28">
        <f t="shared" si="37"/>
        <v>0</v>
      </c>
      <c r="AR23" s="30">
        <f t="shared" si="38"/>
        <v>0.33333333333333331</v>
      </c>
    </row>
    <row r="24" spans="1:49" x14ac:dyDescent="0.2">
      <c r="A24" s="27" t="s">
        <v>126</v>
      </c>
      <c r="B24" s="21">
        <v>1</v>
      </c>
      <c r="I24" s="21">
        <v>1</v>
      </c>
      <c r="K24" s="21">
        <v>1</v>
      </c>
      <c r="T24" s="21">
        <f t="shared" si="19"/>
        <v>1</v>
      </c>
      <c r="U24" s="21">
        <f t="shared" si="20"/>
        <v>1</v>
      </c>
      <c r="V24" s="21">
        <f t="shared" si="21"/>
        <v>2</v>
      </c>
      <c r="W24" s="21">
        <f t="shared" si="22"/>
        <v>2</v>
      </c>
      <c r="X24" s="21">
        <f t="shared" si="23"/>
        <v>3</v>
      </c>
      <c r="Y24" s="21">
        <f t="shared" si="18"/>
        <v>0</v>
      </c>
      <c r="Z24" s="21">
        <f t="shared" si="18"/>
        <v>0</v>
      </c>
      <c r="AA24" s="21">
        <f t="shared" si="24"/>
        <v>0</v>
      </c>
      <c r="AB24" s="21">
        <f t="shared" si="25"/>
        <v>1</v>
      </c>
      <c r="AC24" s="29"/>
      <c r="AD24" s="29"/>
      <c r="AE24" s="29"/>
      <c r="AF24" s="28">
        <f t="shared" si="26"/>
        <v>0.5</v>
      </c>
      <c r="AG24" s="28">
        <f t="shared" si="27"/>
        <v>0.66666666666666663</v>
      </c>
      <c r="AH24" s="28">
        <f t="shared" si="28"/>
        <v>0.5</v>
      </c>
      <c r="AI24" s="28">
        <f t="shared" si="29"/>
        <v>1.1666666666666665</v>
      </c>
      <c r="AJ24" s="29">
        <f t="shared" si="30"/>
        <v>0.33333333333333331</v>
      </c>
      <c r="AK24" s="29">
        <f t="shared" si="31"/>
        <v>0.33333333333333331</v>
      </c>
      <c r="AL24" s="29">
        <f t="shared" si="32"/>
        <v>0.33333333333333331</v>
      </c>
      <c r="AM24" s="28">
        <f t="shared" si="33"/>
        <v>0</v>
      </c>
      <c r="AN24" s="28">
        <f t="shared" si="34"/>
        <v>0</v>
      </c>
      <c r="AO24" s="28">
        <f t="shared" si="35"/>
        <v>1</v>
      </c>
      <c r="AP24" s="28">
        <f t="shared" si="36"/>
        <v>1</v>
      </c>
      <c r="AQ24" s="28">
        <f t="shared" si="37"/>
        <v>0</v>
      </c>
      <c r="AR24" s="30">
        <f t="shared" si="38"/>
        <v>0.66666666666666663</v>
      </c>
    </row>
    <row r="25" spans="1:49" x14ac:dyDescent="0.2">
      <c r="A25" s="27" t="s">
        <v>65</v>
      </c>
      <c r="B25" s="21">
        <v>2</v>
      </c>
      <c r="F25" s="21">
        <v>1</v>
      </c>
      <c r="L25" s="21">
        <v>1</v>
      </c>
      <c r="N25" s="21">
        <v>1</v>
      </c>
      <c r="R25" s="21">
        <v>1</v>
      </c>
      <c r="T25" s="21">
        <f t="shared" si="19"/>
        <v>2</v>
      </c>
      <c r="U25" s="21">
        <f t="shared" si="20"/>
        <v>2</v>
      </c>
      <c r="V25" s="21">
        <f t="shared" si="21"/>
        <v>2</v>
      </c>
      <c r="W25" s="21">
        <f t="shared" si="22"/>
        <v>3</v>
      </c>
      <c r="X25" s="21">
        <f t="shared" si="23"/>
        <v>3</v>
      </c>
      <c r="Y25" s="21">
        <f t="shared" si="18"/>
        <v>2</v>
      </c>
      <c r="Z25" s="21">
        <f t="shared" si="18"/>
        <v>0</v>
      </c>
      <c r="AA25" s="21">
        <f t="shared" si="24"/>
        <v>1</v>
      </c>
      <c r="AB25" s="21">
        <f t="shared" si="25"/>
        <v>3</v>
      </c>
      <c r="AC25" s="29"/>
      <c r="AD25" s="29"/>
      <c r="AE25" s="29"/>
      <c r="AF25" s="28">
        <f t="shared" si="26"/>
        <v>0.66666666666666663</v>
      </c>
      <c r="AG25" s="28">
        <f t="shared" si="27"/>
        <v>0.66666666666666663</v>
      </c>
      <c r="AH25" s="28">
        <f t="shared" si="28"/>
        <v>0.66666666666666663</v>
      </c>
      <c r="AI25" s="28">
        <f t="shared" si="29"/>
        <v>1.3333333333333333</v>
      </c>
      <c r="AJ25" s="29">
        <f t="shared" si="30"/>
        <v>0</v>
      </c>
      <c r="AK25" s="29">
        <f t="shared" si="31"/>
        <v>0</v>
      </c>
      <c r="AL25" s="29">
        <f t="shared" si="32"/>
        <v>1</v>
      </c>
      <c r="AM25" s="28">
        <f t="shared" si="33"/>
        <v>0</v>
      </c>
      <c r="AN25" s="28">
        <f t="shared" si="34"/>
        <v>0.33333333333333331</v>
      </c>
      <c r="AO25" s="28">
        <f t="shared" si="35"/>
        <v>1</v>
      </c>
      <c r="AP25" s="28">
        <f t="shared" si="36"/>
        <v>0.66666666666666663</v>
      </c>
      <c r="AQ25" s="28">
        <f t="shared" si="37"/>
        <v>0</v>
      </c>
      <c r="AR25" s="30">
        <f t="shared" si="38"/>
        <v>1</v>
      </c>
    </row>
    <row r="26" spans="1:49" x14ac:dyDescent="0.2">
      <c r="A26" s="27" t="s">
        <v>127</v>
      </c>
      <c r="B26" s="21">
        <v>1</v>
      </c>
      <c r="F26" s="21">
        <v>1</v>
      </c>
      <c r="L26" s="21">
        <v>1</v>
      </c>
      <c r="O26" s="21">
        <v>1</v>
      </c>
      <c r="R26" s="21">
        <v>1</v>
      </c>
      <c r="T26" s="21">
        <f t="shared" si="19"/>
        <v>1</v>
      </c>
      <c r="U26" s="21">
        <f t="shared" si="20"/>
        <v>1</v>
      </c>
      <c r="V26" s="21">
        <f t="shared" si="21"/>
        <v>1</v>
      </c>
      <c r="W26" s="21">
        <f t="shared" si="22"/>
        <v>3</v>
      </c>
      <c r="X26" s="21">
        <f t="shared" si="23"/>
        <v>3</v>
      </c>
      <c r="Y26" s="21">
        <f t="shared" si="18"/>
        <v>3</v>
      </c>
      <c r="Z26" s="21">
        <f t="shared" si="18"/>
        <v>0</v>
      </c>
      <c r="AA26" s="21">
        <f t="shared" si="24"/>
        <v>0</v>
      </c>
      <c r="AB26" s="21">
        <f t="shared" si="25"/>
        <v>3</v>
      </c>
      <c r="AC26" s="29"/>
      <c r="AD26" s="29"/>
      <c r="AE26" s="29"/>
      <c r="AF26" s="28">
        <f t="shared" si="26"/>
        <v>0.33333333333333331</v>
      </c>
      <c r="AG26" s="28">
        <f t="shared" si="27"/>
        <v>0.33333333333333331</v>
      </c>
      <c r="AH26" s="28">
        <f t="shared" si="28"/>
        <v>0.33333333333333331</v>
      </c>
      <c r="AI26" s="28">
        <f t="shared" si="29"/>
        <v>0.66666666666666663</v>
      </c>
      <c r="AJ26" s="29">
        <f t="shared" si="30"/>
        <v>0</v>
      </c>
      <c r="AK26" s="29">
        <f t="shared" si="31"/>
        <v>0</v>
      </c>
      <c r="AL26" s="29">
        <f t="shared" si="32"/>
        <v>1</v>
      </c>
      <c r="AM26" s="28">
        <f t="shared" si="33"/>
        <v>0.33333333333333331</v>
      </c>
      <c r="AN26" s="28">
        <f t="shared" si="34"/>
        <v>0.66666666666666663</v>
      </c>
      <c r="AO26" s="28">
        <f t="shared" si="35"/>
        <v>0.66666666666666663</v>
      </c>
      <c r="AP26" s="28">
        <f t="shared" si="36"/>
        <v>0.33333333333333331</v>
      </c>
      <c r="AQ26" s="28">
        <f t="shared" si="37"/>
        <v>0</v>
      </c>
      <c r="AR26" s="30">
        <f t="shared" si="38"/>
        <v>0.66666666666666663</v>
      </c>
    </row>
    <row r="27" spans="1:49" x14ac:dyDescent="0.2">
      <c r="A27" s="27" t="s">
        <v>128</v>
      </c>
      <c r="B27" s="21">
        <v>1</v>
      </c>
      <c r="L27" s="21">
        <v>1</v>
      </c>
      <c r="O27" s="21">
        <v>2</v>
      </c>
      <c r="T27" s="21">
        <f t="shared" si="19"/>
        <v>1</v>
      </c>
      <c r="U27" s="21">
        <f t="shared" si="20"/>
        <v>1</v>
      </c>
      <c r="V27" s="21">
        <f t="shared" si="21"/>
        <v>1</v>
      </c>
      <c r="W27" s="21">
        <f t="shared" si="22"/>
        <v>3</v>
      </c>
      <c r="X27" s="21">
        <f t="shared" si="23"/>
        <v>3</v>
      </c>
      <c r="Y27" s="21">
        <f t="shared" si="18"/>
        <v>3</v>
      </c>
      <c r="Z27" s="21">
        <f t="shared" si="18"/>
        <v>0</v>
      </c>
      <c r="AA27" s="21">
        <f t="shared" si="24"/>
        <v>0</v>
      </c>
      <c r="AB27" s="21">
        <f t="shared" si="25"/>
        <v>3</v>
      </c>
      <c r="AC27" s="29"/>
      <c r="AD27" s="29"/>
      <c r="AE27" s="29"/>
      <c r="AF27" s="28">
        <f t="shared" si="26"/>
        <v>0.33333333333333331</v>
      </c>
      <c r="AG27" s="28">
        <f t="shared" si="27"/>
        <v>0.33333333333333331</v>
      </c>
      <c r="AH27" s="28">
        <f t="shared" si="28"/>
        <v>0.33333333333333331</v>
      </c>
      <c r="AI27" s="28">
        <f t="shared" si="29"/>
        <v>0.66666666666666663</v>
      </c>
      <c r="AJ27" s="29">
        <f t="shared" si="30"/>
        <v>0</v>
      </c>
      <c r="AK27" s="29">
        <f t="shared" si="31"/>
        <v>0</v>
      </c>
      <c r="AL27" s="29">
        <f t="shared" si="32"/>
        <v>1</v>
      </c>
      <c r="AM27" s="28">
        <f t="shared" si="33"/>
        <v>0.66666666666666663</v>
      </c>
      <c r="AN27" s="28">
        <f t="shared" si="34"/>
        <v>0.66666666666666663</v>
      </c>
      <c r="AO27" s="28">
        <f t="shared" si="35"/>
        <v>0.33333333333333331</v>
      </c>
      <c r="AP27" s="28">
        <f t="shared" si="36"/>
        <v>0.33333333333333331</v>
      </c>
      <c r="AQ27" s="28">
        <f t="shared" si="37"/>
        <v>0</v>
      </c>
      <c r="AR27" s="30">
        <f t="shared" si="38"/>
        <v>0.33333333333333331</v>
      </c>
    </row>
    <row r="28" spans="1:49" x14ac:dyDescent="0.2">
      <c r="A28" s="27" t="s">
        <v>3</v>
      </c>
      <c r="J28" s="21">
        <v>1</v>
      </c>
      <c r="O28" s="21">
        <v>2</v>
      </c>
      <c r="T28" s="21">
        <f>B28+C28+D28+E28</f>
        <v>0</v>
      </c>
      <c r="U28" s="21">
        <f>B28+2*C28+3*D28+4*E28</f>
        <v>0</v>
      </c>
      <c r="V28" s="21">
        <f>T28+I28+J28</f>
        <v>1</v>
      </c>
      <c r="W28" s="21">
        <f>B28+C28+D28+E28+F28+K28+O28+P28+Q28</f>
        <v>2</v>
      </c>
      <c r="X28" s="21">
        <f>B28+C28+D28+E28+F28+G28+H28+I28+J28+K28+O28+P28+Q28</f>
        <v>3</v>
      </c>
      <c r="Y28" s="21">
        <f>L28+O28+R28</f>
        <v>2</v>
      </c>
      <c r="Z28" s="21">
        <f>M28+P28+S28</f>
        <v>0</v>
      </c>
      <c r="AA28" s="21">
        <f>Q28+N28</f>
        <v>0</v>
      </c>
      <c r="AB28" s="21">
        <f>T28+H28+F28+O28+P28+Q28</f>
        <v>2</v>
      </c>
      <c r="AC28" s="29"/>
      <c r="AD28" s="29"/>
      <c r="AE28" s="29"/>
      <c r="AF28" s="28">
        <f>IF(W28=0,"NA",T28/W28)</f>
        <v>0</v>
      </c>
      <c r="AG28" s="28">
        <f>IF(X28=0,"NA",(T28+I28+J28)/X28)</f>
        <v>0.33333333333333331</v>
      </c>
      <c r="AH28" s="28">
        <f>IFERROR(U28/W28,"NA")</f>
        <v>0</v>
      </c>
      <c r="AI28" s="28">
        <f>IFERROR(AG28+AH28,"NA")</f>
        <v>0.33333333333333331</v>
      </c>
      <c r="AJ28" s="29">
        <f>IFERROR(K28/X28,"NA")</f>
        <v>0</v>
      </c>
      <c r="AK28" s="29">
        <f>IFERROR((I28+J28)/X28,"NA")</f>
        <v>0.33333333333333331</v>
      </c>
      <c r="AL28" s="29">
        <f>IFERROR(AB28/X28,"NA")</f>
        <v>0.66666666666666663</v>
      </c>
      <c r="AM28" s="28">
        <f>IFERROR((H28+O28+P28)/AB28,"NA")</f>
        <v>1</v>
      </c>
      <c r="AN28" s="28">
        <f>IFERROR((H28+O28+P28+R28+S28)/AB28,"NA")</f>
        <v>1</v>
      </c>
      <c r="AO28" s="28">
        <f>IFERROR((F28+T28)/AB28,"NA")</f>
        <v>0</v>
      </c>
      <c r="AP28" s="28">
        <f>IFERROR(T28/AB28,"NA")</f>
        <v>0</v>
      </c>
      <c r="AQ28" s="28">
        <f>IFERROR(AH28-AF28,"NA")</f>
        <v>0</v>
      </c>
      <c r="AR28" s="30">
        <f>(V28+F28+G28)/X28</f>
        <v>0.33333333333333331</v>
      </c>
    </row>
    <row r="29" spans="1:49" s="20" customFormat="1" x14ac:dyDescent="0.2">
      <c r="A29" s="31" t="s">
        <v>32</v>
      </c>
      <c r="B29" s="32">
        <f>SUM(B18:B28)</f>
        <v>11</v>
      </c>
      <c r="C29" s="32">
        <f t="shared" ref="C29:AB29" si="39">SUM(C18:C28)</f>
        <v>2</v>
      </c>
      <c r="D29" s="32">
        <f t="shared" si="39"/>
        <v>1</v>
      </c>
      <c r="E29" s="32">
        <f t="shared" si="39"/>
        <v>0</v>
      </c>
      <c r="F29" s="32">
        <f t="shared" si="39"/>
        <v>2</v>
      </c>
      <c r="G29" s="32">
        <f t="shared" si="39"/>
        <v>0</v>
      </c>
      <c r="H29" s="32">
        <f t="shared" si="39"/>
        <v>1</v>
      </c>
      <c r="I29" s="32">
        <f t="shared" si="39"/>
        <v>5</v>
      </c>
      <c r="J29" s="32">
        <f t="shared" si="39"/>
        <v>2</v>
      </c>
      <c r="K29" s="32">
        <f t="shared" si="39"/>
        <v>2</v>
      </c>
      <c r="L29" s="32">
        <f t="shared" si="39"/>
        <v>6</v>
      </c>
      <c r="M29" s="32">
        <f t="shared" si="39"/>
        <v>0</v>
      </c>
      <c r="N29" s="32">
        <f t="shared" si="39"/>
        <v>6</v>
      </c>
      <c r="O29" s="32">
        <f t="shared" si="39"/>
        <v>8</v>
      </c>
      <c r="P29" s="32">
        <f t="shared" si="39"/>
        <v>2</v>
      </c>
      <c r="Q29" s="32">
        <f t="shared" si="39"/>
        <v>2</v>
      </c>
      <c r="R29" s="32">
        <f t="shared" si="39"/>
        <v>2</v>
      </c>
      <c r="S29" s="32">
        <f t="shared" si="39"/>
        <v>0</v>
      </c>
      <c r="T29" s="32">
        <f t="shared" si="39"/>
        <v>14</v>
      </c>
      <c r="U29" s="32">
        <f t="shared" si="39"/>
        <v>18</v>
      </c>
      <c r="V29" s="32">
        <f t="shared" si="39"/>
        <v>21</v>
      </c>
      <c r="W29" s="32">
        <f t="shared" si="39"/>
        <v>30</v>
      </c>
      <c r="X29" s="32">
        <f t="shared" si="39"/>
        <v>38</v>
      </c>
      <c r="Y29" s="32">
        <f t="shared" si="39"/>
        <v>16</v>
      </c>
      <c r="Z29" s="32">
        <f t="shared" si="39"/>
        <v>2</v>
      </c>
      <c r="AA29" s="32">
        <f t="shared" si="39"/>
        <v>8</v>
      </c>
      <c r="AB29" s="32">
        <f t="shared" si="39"/>
        <v>29</v>
      </c>
      <c r="AC29" s="34"/>
      <c r="AD29" s="34"/>
      <c r="AE29" s="34"/>
      <c r="AF29" s="33">
        <f>IF(W29=0,"NA",T29/W29)</f>
        <v>0.46666666666666667</v>
      </c>
      <c r="AG29" s="33">
        <f>IF(X29=0,"NA",(T29+I29+J29)/X29)</f>
        <v>0.55263157894736847</v>
      </c>
      <c r="AH29" s="33">
        <f>IFERROR(U29/W29,"NA")</f>
        <v>0.6</v>
      </c>
      <c r="AI29" s="33">
        <f>IFERROR(AG29+AH29,"NA")</f>
        <v>1.1526315789473685</v>
      </c>
      <c r="AJ29" s="34">
        <f>IFERROR(K29/X29,"NA")</f>
        <v>5.2631578947368418E-2</v>
      </c>
      <c r="AK29" s="34">
        <f>IFERROR((I29+J29)/X29,"NA")</f>
        <v>0.18421052631578946</v>
      </c>
      <c r="AL29" s="34">
        <f>IFERROR(AB29/X29,"NA")</f>
        <v>0.76315789473684215</v>
      </c>
      <c r="AM29" s="33">
        <f>IFERROR((H29+O29+P29)/AB29,"NA")</f>
        <v>0.37931034482758619</v>
      </c>
      <c r="AN29" s="33">
        <f>IFERROR((H29+O29+P29+R29+S29)/AB29,"NA")</f>
        <v>0.44827586206896552</v>
      </c>
      <c r="AO29" s="33">
        <f>IFERROR((F29+T29)/AB29,"NA")</f>
        <v>0.55172413793103448</v>
      </c>
      <c r="AP29" s="33">
        <f>IFERROR(T29/AB29,"NA")</f>
        <v>0.48275862068965519</v>
      </c>
      <c r="AQ29" s="33">
        <f>IFERROR(AH29-AF29,"NA")</f>
        <v>0.1333333333333333</v>
      </c>
      <c r="AR29" s="35">
        <f>(V29+F29+G29)/X29</f>
        <v>0.60526315789473684</v>
      </c>
      <c r="AU29" s="37"/>
      <c r="AV29" s="37"/>
      <c r="AW29" s="37"/>
    </row>
    <row r="30" spans="1:49" x14ac:dyDescent="0.2">
      <c r="AC30" s="29"/>
      <c r="AD30" s="29"/>
      <c r="AE30" s="29"/>
      <c r="AF30" s="28"/>
      <c r="AG30" s="28"/>
      <c r="AI30" s="28"/>
    </row>
    <row r="31" spans="1:49" x14ac:dyDescent="0.2">
      <c r="A31" s="20" t="s">
        <v>130</v>
      </c>
      <c r="AC31" s="29"/>
      <c r="AD31" s="29"/>
      <c r="AE31" s="29"/>
    </row>
    <row r="32" spans="1:49" x14ac:dyDescent="0.2">
      <c r="A32" s="23"/>
      <c r="B32" s="24" t="s">
        <v>5</v>
      </c>
      <c r="C32" s="24" t="s">
        <v>6</v>
      </c>
      <c r="D32" s="24" t="s">
        <v>7</v>
      </c>
      <c r="E32" s="24" t="s">
        <v>8</v>
      </c>
      <c r="F32" s="24" t="s">
        <v>18</v>
      </c>
      <c r="G32" s="24" t="s">
        <v>19</v>
      </c>
      <c r="H32" s="24" t="s">
        <v>9</v>
      </c>
      <c r="I32" s="24" t="s">
        <v>10</v>
      </c>
      <c r="J32" s="24" t="s">
        <v>11</v>
      </c>
      <c r="K32" s="24" t="s">
        <v>12</v>
      </c>
      <c r="L32" s="24" t="s">
        <v>20</v>
      </c>
      <c r="M32" s="24" t="s">
        <v>21</v>
      </c>
      <c r="N32" s="24" t="s">
        <v>74</v>
      </c>
      <c r="O32" s="24" t="s">
        <v>22</v>
      </c>
      <c r="P32" s="24" t="s">
        <v>23</v>
      </c>
      <c r="Q32" s="24" t="s">
        <v>75</v>
      </c>
      <c r="R32" s="24" t="s">
        <v>27</v>
      </c>
      <c r="S32" s="24" t="s">
        <v>28</v>
      </c>
      <c r="T32" s="24" t="s">
        <v>29</v>
      </c>
      <c r="U32" s="24" t="s">
        <v>30</v>
      </c>
      <c r="V32" s="24" t="s">
        <v>31</v>
      </c>
      <c r="W32" s="24" t="s">
        <v>4</v>
      </c>
      <c r="X32" s="24" t="s">
        <v>13</v>
      </c>
      <c r="Y32" s="24" t="s">
        <v>24</v>
      </c>
      <c r="Z32" s="24" t="s">
        <v>25</v>
      </c>
      <c r="AA32" s="24" t="s">
        <v>76</v>
      </c>
      <c r="AB32" s="24" t="s">
        <v>26</v>
      </c>
      <c r="AC32" s="44"/>
      <c r="AD32" s="44"/>
      <c r="AE32" s="44"/>
      <c r="AF32" s="24" t="s">
        <v>14</v>
      </c>
      <c r="AG32" s="24" t="s">
        <v>15</v>
      </c>
      <c r="AH32" s="24" t="s">
        <v>16</v>
      </c>
      <c r="AI32" s="24" t="s">
        <v>17</v>
      </c>
      <c r="AJ32" s="24" t="s">
        <v>44</v>
      </c>
      <c r="AK32" s="24" t="s">
        <v>43</v>
      </c>
      <c r="AL32" s="24" t="s">
        <v>40</v>
      </c>
      <c r="AM32" s="24" t="s">
        <v>47</v>
      </c>
      <c r="AN32" s="24" t="s">
        <v>48</v>
      </c>
      <c r="AO32" s="24" t="s">
        <v>51</v>
      </c>
      <c r="AP32" s="24" t="s">
        <v>49</v>
      </c>
      <c r="AQ32" s="25" t="s">
        <v>50</v>
      </c>
      <c r="AR32" s="26" t="s">
        <v>60</v>
      </c>
    </row>
    <row r="33" spans="1:49" x14ac:dyDescent="0.2">
      <c r="A33" s="27" t="s">
        <v>124</v>
      </c>
      <c r="F33" s="21">
        <v>1</v>
      </c>
      <c r="O33" s="21">
        <v>1</v>
      </c>
      <c r="P33" s="21">
        <v>1</v>
      </c>
      <c r="R33" s="21">
        <v>1</v>
      </c>
      <c r="T33" s="21">
        <f>B33+C33+D33+E33</f>
        <v>0</v>
      </c>
      <c r="U33" s="21">
        <f>B33+2*C33+3*D33+4*E33</f>
        <v>0</v>
      </c>
      <c r="V33" s="21">
        <f>T33+I33+J33</f>
        <v>0</v>
      </c>
      <c r="W33" s="21">
        <f>B33+C33+D33+E33+F33+K33+O33+P33+Q33</f>
        <v>3</v>
      </c>
      <c r="X33" s="21">
        <f>B33+C33+D33+E33+F33+G33+H33+I33+J33+K33+O33+P33+Q33</f>
        <v>3</v>
      </c>
      <c r="Y33" s="21">
        <f t="shared" ref="Y33:Z43" si="40">L33+O33+R33</f>
        <v>2</v>
      </c>
      <c r="Z33" s="21">
        <f t="shared" si="40"/>
        <v>1</v>
      </c>
      <c r="AA33" s="21">
        <f>Q33+N33</f>
        <v>0</v>
      </c>
      <c r="AB33" s="21">
        <f t="shared" ref="AB33:AB43" si="41">T33+H33+F33+O33+P33+Q33</f>
        <v>3</v>
      </c>
      <c r="AC33" s="29"/>
      <c r="AD33" s="29"/>
      <c r="AE33" s="29"/>
      <c r="AF33" s="28">
        <f>IF(W33=0,"NA",T33/W33)</f>
        <v>0</v>
      </c>
      <c r="AG33" s="28">
        <f>IF(X33=0,"NA",(T33+I33+J33)/X33)</f>
        <v>0</v>
      </c>
      <c r="AH33" s="28">
        <f>IFERROR(U33/W33,"NA")</f>
        <v>0</v>
      </c>
      <c r="AI33" s="28">
        <f>IFERROR(AG33+AH33,"NA")</f>
        <v>0</v>
      </c>
      <c r="AJ33" s="29">
        <f>IFERROR(K33/X33,"NA")</f>
        <v>0</v>
      </c>
      <c r="AK33" s="29">
        <f>IFERROR((I33+J33)/X33,"NA")</f>
        <v>0</v>
      </c>
      <c r="AL33" s="29">
        <f>IFERROR(AB33/X33,"NA")</f>
        <v>1</v>
      </c>
      <c r="AM33" s="28">
        <f>IFERROR((H33+O33+P33)/AB33,"NA")</f>
        <v>0.66666666666666663</v>
      </c>
      <c r="AN33" s="28">
        <f>IFERROR((H33+O33+P33+R33+S33)/AB33,"NA")</f>
        <v>1</v>
      </c>
      <c r="AO33" s="28">
        <f>IFERROR((F33+T33)/AB33,"NA")</f>
        <v>0.33333333333333331</v>
      </c>
      <c r="AP33" s="28">
        <f>IFERROR(T33/AB33,"NA")</f>
        <v>0</v>
      </c>
      <c r="AQ33" s="28">
        <f>IFERROR(AH33-AF33,"NA")</f>
        <v>0</v>
      </c>
      <c r="AR33" s="30">
        <f t="shared" ref="AR33:AR44" si="42">(V33+F33+G33)/X33</f>
        <v>0.33333333333333331</v>
      </c>
    </row>
    <row r="34" spans="1:49" x14ac:dyDescent="0.2">
      <c r="A34" s="27" t="s">
        <v>125</v>
      </c>
      <c r="B34" s="21">
        <v>1</v>
      </c>
      <c r="C34" s="21">
        <v>1</v>
      </c>
      <c r="K34" s="21">
        <v>1</v>
      </c>
      <c r="L34" s="21">
        <v>2</v>
      </c>
      <c r="T34" s="21">
        <f>B34+C34+D34+E34</f>
        <v>2</v>
      </c>
      <c r="U34" s="21">
        <f>B34+2*C34+3*D34+4*E34</f>
        <v>3</v>
      </c>
      <c r="V34" s="21">
        <f>T34+I34+J34</f>
        <v>2</v>
      </c>
      <c r="W34" s="21">
        <f>B34+C34+D34+E34+F34+K34+O34+P34+Q34</f>
        <v>3</v>
      </c>
      <c r="X34" s="21">
        <f>B34+C34+D34+E34+F34+G34+H34+I34+J34+K34+O34+P34+Q34</f>
        <v>3</v>
      </c>
      <c r="Y34" s="21">
        <f t="shared" si="40"/>
        <v>2</v>
      </c>
      <c r="Z34" s="21">
        <f t="shared" si="40"/>
        <v>0</v>
      </c>
      <c r="AA34" s="21">
        <f>Q34+N34</f>
        <v>0</v>
      </c>
      <c r="AB34" s="21">
        <f t="shared" si="41"/>
        <v>2</v>
      </c>
      <c r="AC34" s="29"/>
      <c r="AD34" s="29"/>
      <c r="AE34" s="29"/>
      <c r="AF34" s="28">
        <f t="shared" ref="AF34:AF44" si="43">IF(W34=0,"NA",T34/W34)</f>
        <v>0.66666666666666663</v>
      </c>
      <c r="AG34" s="28">
        <f t="shared" ref="AG34:AG44" si="44">IF(X34=0,"NA",(T34+I34+J34)/X34)</f>
        <v>0.66666666666666663</v>
      </c>
      <c r="AH34" s="28">
        <f t="shared" ref="AH34:AH44" si="45">IFERROR(U34/W34,"NA")</f>
        <v>1</v>
      </c>
      <c r="AI34" s="28">
        <f t="shared" ref="AI34:AI44" si="46">IFERROR(AG34+AH34,"NA")</f>
        <v>1.6666666666666665</v>
      </c>
      <c r="AJ34" s="29">
        <f t="shared" ref="AJ34:AJ44" si="47">IFERROR(K34/X34,"NA")</f>
        <v>0.33333333333333331</v>
      </c>
      <c r="AK34" s="29">
        <f t="shared" ref="AK34:AK44" si="48">IFERROR((I34+J34)/X34,"NA")</f>
        <v>0</v>
      </c>
      <c r="AL34" s="29">
        <f t="shared" ref="AL34:AL44" si="49">IFERROR(AB34/X34,"NA")</f>
        <v>0.66666666666666663</v>
      </c>
      <c r="AM34" s="28">
        <f t="shared" ref="AM34:AM43" si="50">IFERROR((H34+O34+P34)/AB34,"NA")</f>
        <v>0</v>
      </c>
      <c r="AN34" s="28">
        <f t="shared" ref="AN34:AN43" si="51">IFERROR((H34+O34+P34+R34+S34)/AB34,"NA")</f>
        <v>0</v>
      </c>
      <c r="AO34" s="28">
        <f t="shared" ref="AO34:AO44" si="52">IFERROR((F34+T34)/AB34,"NA")</f>
        <v>1</v>
      </c>
      <c r="AP34" s="28">
        <f t="shared" ref="AP34:AP44" si="53">IFERROR(T34/AB34,"NA")</f>
        <v>1</v>
      </c>
      <c r="AQ34" s="28">
        <f t="shared" ref="AQ34:AQ44" si="54">IFERROR(AH34-AF34,"NA")</f>
        <v>0.33333333333333337</v>
      </c>
      <c r="AR34" s="30">
        <f t="shared" si="42"/>
        <v>0.66666666666666663</v>
      </c>
    </row>
    <row r="35" spans="1:49" x14ac:dyDescent="0.2">
      <c r="A35" s="27" t="s">
        <v>77</v>
      </c>
      <c r="F35" s="21">
        <v>1</v>
      </c>
      <c r="I35" s="21">
        <v>1</v>
      </c>
      <c r="K35" s="21">
        <v>1</v>
      </c>
      <c r="R35" s="21">
        <v>1</v>
      </c>
      <c r="T35" s="21">
        <f>B35+C35+D35+E35</f>
        <v>0</v>
      </c>
      <c r="U35" s="21">
        <f>B35+2*C35+3*D35+4*E35</f>
        <v>0</v>
      </c>
      <c r="V35" s="21">
        <f>T35+I35+J35</f>
        <v>1</v>
      </c>
      <c r="W35" s="21">
        <f>B35+C35+D35+E35+F35+K35+O35+P35+Q35</f>
        <v>2</v>
      </c>
      <c r="X35" s="21">
        <f>B35+C35+D35+E35+F35+G35+H35+I35+J35+K35+O35+P35+Q35</f>
        <v>3</v>
      </c>
      <c r="Y35" s="21">
        <f t="shared" si="40"/>
        <v>1</v>
      </c>
      <c r="Z35" s="21">
        <f t="shared" si="40"/>
        <v>0</v>
      </c>
      <c r="AA35" s="21">
        <f>Q35+N35</f>
        <v>0</v>
      </c>
      <c r="AB35" s="21">
        <f t="shared" si="41"/>
        <v>1</v>
      </c>
      <c r="AC35" s="29"/>
      <c r="AD35" s="29"/>
      <c r="AE35" s="29"/>
      <c r="AF35" s="28">
        <f t="shared" si="43"/>
        <v>0</v>
      </c>
      <c r="AG35" s="28">
        <f t="shared" si="44"/>
        <v>0.33333333333333331</v>
      </c>
      <c r="AH35" s="28">
        <f t="shared" si="45"/>
        <v>0</v>
      </c>
      <c r="AI35" s="28">
        <f t="shared" si="46"/>
        <v>0.33333333333333331</v>
      </c>
      <c r="AJ35" s="29">
        <f t="shared" si="47"/>
        <v>0.33333333333333331</v>
      </c>
      <c r="AK35" s="29">
        <f t="shared" si="48"/>
        <v>0.33333333333333331</v>
      </c>
      <c r="AL35" s="29">
        <f t="shared" si="49"/>
        <v>0.33333333333333331</v>
      </c>
      <c r="AM35" s="28">
        <f t="shared" si="50"/>
        <v>0</v>
      </c>
      <c r="AN35" s="28">
        <f t="shared" si="51"/>
        <v>1</v>
      </c>
      <c r="AO35" s="28">
        <f t="shared" si="52"/>
        <v>1</v>
      </c>
      <c r="AP35" s="28">
        <f t="shared" si="53"/>
        <v>0</v>
      </c>
      <c r="AQ35" s="28">
        <f t="shared" si="54"/>
        <v>0</v>
      </c>
      <c r="AR35" s="30">
        <f t="shared" si="42"/>
        <v>0.66666666666666663</v>
      </c>
    </row>
    <row r="36" spans="1:49" x14ac:dyDescent="0.2">
      <c r="A36" s="27" t="s">
        <v>68</v>
      </c>
      <c r="I36" s="21">
        <v>2</v>
      </c>
      <c r="O36" s="21">
        <v>1</v>
      </c>
      <c r="T36" s="21">
        <f t="shared" ref="T36:T43" si="55">B36+C36+D36+E36</f>
        <v>0</v>
      </c>
      <c r="U36" s="21">
        <f t="shared" ref="U36:U43" si="56">B36+2*C36+3*D36+4*E36</f>
        <v>0</v>
      </c>
      <c r="V36" s="21">
        <f t="shared" ref="V36:V43" si="57">T36+I36+J36</f>
        <v>2</v>
      </c>
      <c r="W36" s="21">
        <f t="shared" ref="W36:W43" si="58">B36+C36+D36+E36+F36+K36+O36+P36+Q36</f>
        <v>1</v>
      </c>
      <c r="X36" s="21">
        <f t="shared" ref="X36:X43" si="59">B36+C36+D36+E36+F36+G36+H36+I36+J36+K36+O36+P36+Q36</f>
        <v>3</v>
      </c>
      <c r="Y36" s="21">
        <f t="shared" si="40"/>
        <v>1</v>
      </c>
      <c r="Z36" s="21">
        <f t="shared" si="40"/>
        <v>0</v>
      </c>
      <c r="AA36" s="21">
        <f t="shared" ref="AA36:AA43" si="60">Q36+N36</f>
        <v>0</v>
      </c>
      <c r="AB36" s="21">
        <f t="shared" si="41"/>
        <v>1</v>
      </c>
      <c r="AC36" s="29"/>
      <c r="AD36" s="29"/>
      <c r="AE36" s="29"/>
      <c r="AF36" s="28">
        <f t="shared" si="43"/>
        <v>0</v>
      </c>
      <c r="AG36" s="28">
        <f t="shared" si="44"/>
        <v>0.66666666666666663</v>
      </c>
      <c r="AH36" s="28">
        <f t="shared" si="45"/>
        <v>0</v>
      </c>
      <c r="AI36" s="28">
        <f t="shared" si="46"/>
        <v>0.66666666666666663</v>
      </c>
      <c r="AJ36" s="29">
        <f t="shared" si="47"/>
        <v>0</v>
      </c>
      <c r="AK36" s="29">
        <f t="shared" si="48"/>
        <v>0.66666666666666663</v>
      </c>
      <c r="AL36" s="29">
        <f t="shared" si="49"/>
        <v>0.33333333333333331</v>
      </c>
      <c r="AM36" s="28">
        <f t="shared" si="50"/>
        <v>1</v>
      </c>
      <c r="AN36" s="28">
        <f t="shared" si="51"/>
        <v>1</v>
      </c>
      <c r="AO36" s="28">
        <f t="shared" si="52"/>
        <v>0</v>
      </c>
      <c r="AP36" s="28">
        <f t="shared" si="53"/>
        <v>0</v>
      </c>
      <c r="AQ36" s="28">
        <f t="shared" si="54"/>
        <v>0</v>
      </c>
      <c r="AR36" s="30">
        <f t="shared" si="42"/>
        <v>0.66666666666666663</v>
      </c>
    </row>
    <row r="37" spans="1:49" x14ac:dyDescent="0.2">
      <c r="A37" s="27" t="s">
        <v>123</v>
      </c>
      <c r="I37" s="21">
        <v>3</v>
      </c>
      <c r="T37" s="21">
        <f t="shared" si="55"/>
        <v>0</v>
      </c>
      <c r="U37" s="21">
        <f t="shared" si="56"/>
        <v>0</v>
      </c>
      <c r="V37" s="21">
        <f t="shared" si="57"/>
        <v>3</v>
      </c>
      <c r="W37" s="21">
        <f t="shared" si="58"/>
        <v>0</v>
      </c>
      <c r="X37" s="21">
        <f t="shared" si="59"/>
        <v>3</v>
      </c>
      <c r="Y37" s="21">
        <f t="shared" si="40"/>
        <v>0</v>
      </c>
      <c r="Z37" s="21">
        <f t="shared" si="40"/>
        <v>0</v>
      </c>
      <c r="AA37" s="21">
        <f t="shared" si="60"/>
        <v>0</v>
      </c>
      <c r="AB37" s="21">
        <f t="shared" si="41"/>
        <v>0</v>
      </c>
      <c r="AC37" s="29"/>
      <c r="AD37" s="29"/>
      <c r="AE37" s="29"/>
      <c r="AF37" s="28" t="str">
        <f t="shared" si="43"/>
        <v>NA</v>
      </c>
      <c r="AG37" s="28">
        <f t="shared" si="44"/>
        <v>1</v>
      </c>
      <c r="AH37" s="28" t="str">
        <f t="shared" si="45"/>
        <v>NA</v>
      </c>
      <c r="AI37" s="28" t="str">
        <f t="shared" si="46"/>
        <v>NA</v>
      </c>
      <c r="AJ37" s="29">
        <f t="shared" si="47"/>
        <v>0</v>
      </c>
      <c r="AK37" s="29">
        <f t="shared" si="48"/>
        <v>1</v>
      </c>
      <c r="AL37" s="29">
        <f t="shared" si="49"/>
        <v>0</v>
      </c>
      <c r="AM37" s="28" t="str">
        <f t="shared" si="50"/>
        <v>NA</v>
      </c>
      <c r="AN37" s="28" t="str">
        <f t="shared" si="51"/>
        <v>NA</v>
      </c>
      <c r="AO37" s="28" t="str">
        <f t="shared" si="52"/>
        <v>NA</v>
      </c>
      <c r="AP37" s="28" t="str">
        <f t="shared" si="53"/>
        <v>NA</v>
      </c>
      <c r="AQ37" s="28" t="str">
        <f t="shared" si="54"/>
        <v>NA</v>
      </c>
      <c r="AR37" s="30">
        <f t="shared" si="42"/>
        <v>1</v>
      </c>
    </row>
    <row r="38" spans="1:49" x14ac:dyDescent="0.2">
      <c r="A38" s="27" t="s">
        <v>0</v>
      </c>
      <c r="B38" s="21">
        <v>1</v>
      </c>
      <c r="I38" s="21">
        <v>2</v>
      </c>
      <c r="N38" s="21">
        <v>1</v>
      </c>
      <c r="T38" s="21">
        <f t="shared" si="55"/>
        <v>1</v>
      </c>
      <c r="U38" s="21">
        <f t="shared" si="56"/>
        <v>1</v>
      </c>
      <c r="V38" s="21">
        <f t="shared" si="57"/>
        <v>3</v>
      </c>
      <c r="W38" s="21">
        <f t="shared" si="58"/>
        <v>1</v>
      </c>
      <c r="X38" s="21">
        <f t="shared" si="59"/>
        <v>3</v>
      </c>
      <c r="Y38" s="21">
        <f t="shared" si="40"/>
        <v>0</v>
      </c>
      <c r="Z38" s="21">
        <f t="shared" si="40"/>
        <v>0</v>
      </c>
      <c r="AA38" s="21">
        <f t="shared" si="60"/>
        <v>1</v>
      </c>
      <c r="AB38" s="21">
        <f t="shared" si="41"/>
        <v>1</v>
      </c>
      <c r="AC38" s="29"/>
      <c r="AD38" s="29"/>
      <c r="AE38" s="29"/>
      <c r="AF38" s="28">
        <f t="shared" si="43"/>
        <v>1</v>
      </c>
      <c r="AG38" s="28">
        <f t="shared" si="44"/>
        <v>1</v>
      </c>
      <c r="AH38" s="28">
        <f t="shared" si="45"/>
        <v>1</v>
      </c>
      <c r="AI38" s="28">
        <f t="shared" si="46"/>
        <v>2</v>
      </c>
      <c r="AJ38" s="29">
        <f t="shared" si="47"/>
        <v>0</v>
      </c>
      <c r="AK38" s="29">
        <f t="shared" si="48"/>
        <v>0.66666666666666663</v>
      </c>
      <c r="AL38" s="29">
        <f t="shared" si="49"/>
        <v>0.33333333333333331</v>
      </c>
      <c r="AM38" s="28">
        <f t="shared" si="50"/>
        <v>0</v>
      </c>
      <c r="AN38" s="28">
        <f t="shared" si="51"/>
        <v>0</v>
      </c>
      <c r="AO38" s="28">
        <f t="shared" si="52"/>
        <v>1</v>
      </c>
      <c r="AP38" s="28">
        <f t="shared" si="53"/>
        <v>1</v>
      </c>
      <c r="AQ38" s="28">
        <f t="shared" si="54"/>
        <v>0</v>
      </c>
      <c r="AR38" s="30">
        <f t="shared" si="42"/>
        <v>1</v>
      </c>
    </row>
    <row r="39" spans="1:49" x14ac:dyDescent="0.2">
      <c r="A39" s="27" t="s">
        <v>126</v>
      </c>
      <c r="F39" s="21">
        <v>1</v>
      </c>
      <c r="I39" s="21">
        <v>1</v>
      </c>
      <c r="S39" s="21">
        <v>1</v>
      </c>
      <c r="T39" s="21">
        <f t="shared" si="55"/>
        <v>0</v>
      </c>
      <c r="U39" s="21">
        <f t="shared" si="56"/>
        <v>0</v>
      </c>
      <c r="V39" s="21">
        <f t="shared" si="57"/>
        <v>1</v>
      </c>
      <c r="W39" s="21">
        <f t="shared" si="58"/>
        <v>1</v>
      </c>
      <c r="X39" s="21">
        <f t="shared" si="59"/>
        <v>2</v>
      </c>
      <c r="Y39" s="21">
        <f t="shared" si="40"/>
        <v>0</v>
      </c>
      <c r="Z39" s="21">
        <f t="shared" si="40"/>
        <v>1</v>
      </c>
      <c r="AA39" s="21">
        <f t="shared" si="60"/>
        <v>0</v>
      </c>
      <c r="AB39" s="21">
        <f t="shared" si="41"/>
        <v>1</v>
      </c>
      <c r="AC39" s="29"/>
      <c r="AD39" s="29"/>
      <c r="AE39" s="29"/>
      <c r="AF39" s="28">
        <f t="shared" si="43"/>
        <v>0</v>
      </c>
      <c r="AG39" s="28">
        <f t="shared" si="44"/>
        <v>0.5</v>
      </c>
      <c r="AH39" s="28">
        <f t="shared" si="45"/>
        <v>0</v>
      </c>
      <c r="AI39" s="28">
        <f t="shared" si="46"/>
        <v>0.5</v>
      </c>
      <c r="AJ39" s="29">
        <f t="shared" si="47"/>
        <v>0</v>
      </c>
      <c r="AK39" s="29">
        <f t="shared" si="48"/>
        <v>0.5</v>
      </c>
      <c r="AL39" s="29">
        <f t="shared" si="49"/>
        <v>0.5</v>
      </c>
      <c r="AM39" s="28">
        <f t="shared" si="50"/>
        <v>0</v>
      </c>
      <c r="AN39" s="28">
        <f t="shared" si="51"/>
        <v>1</v>
      </c>
      <c r="AO39" s="28">
        <f t="shared" si="52"/>
        <v>1</v>
      </c>
      <c r="AP39" s="28">
        <f t="shared" si="53"/>
        <v>0</v>
      </c>
      <c r="AQ39" s="28">
        <f t="shared" si="54"/>
        <v>0</v>
      </c>
      <c r="AR39" s="30">
        <f t="shared" si="42"/>
        <v>1</v>
      </c>
    </row>
    <row r="40" spans="1:49" x14ac:dyDescent="0.2">
      <c r="A40" s="27" t="s">
        <v>65</v>
      </c>
      <c r="B40" s="21">
        <v>1</v>
      </c>
      <c r="K40" s="21">
        <v>1</v>
      </c>
      <c r="L40" s="21">
        <v>1</v>
      </c>
      <c r="T40" s="21">
        <f t="shared" si="55"/>
        <v>1</v>
      </c>
      <c r="U40" s="21">
        <f t="shared" si="56"/>
        <v>1</v>
      </c>
      <c r="V40" s="21">
        <f t="shared" si="57"/>
        <v>1</v>
      </c>
      <c r="W40" s="21">
        <f t="shared" si="58"/>
        <v>2</v>
      </c>
      <c r="X40" s="21">
        <f t="shared" si="59"/>
        <v>2</v>
      </c>
      <c r="Y40" s="21">
        <f t="shared" si="40"/>
        <v>1</v>
      </c>
      <c r="Z40" s="21">
        <f t="shared" si="40"/>
        <v>0</v>
      </c>
      <c r="AA40" s="21">
        <f t="shared" si="60"/>
        <v>0</v>
      </c>
      <c r="AB40" s="21">
        <f t="shared" si="41"/>
        <v>1</v>
      </c>
      <c r="AC40" s="29"/>
      <c r="AD40" s="29"/>
      <c r="AE40" s="29"/>
      <c r="AF40" s="28">
        <f t="shared" si="43"/>
        <v>0.5</v>
      </c>
      <c r="AG40" s="28">
        <f t="shared" si="44"/>
        <v>0.5</v>
      </c>
      <c r="AH40" s="28">
        <f t="shared" si="45"/>
        <v>0.5</v>
      </c>
      <c r="AI40" s="28">
        <f t="shared" si="46"/>
        <v>1</v>
      </c>
      <c r="AJ40" s="29">
        <f t="shared" si="47"/>
        <v>0.5</v>
      </c>
      <c r="AK40" s="29">
        <f t="shared" si="48"/>
        <v>0</v>
      </c>
      <c r="AL40" s="29">
        <f t="shared" si="49"/>
        <v>0.5</v>
      </c>
      <c r="AM40" s="28">
        <f t="shared" si="50"/>
        <v>0</v>
      </c>
      <c r="AN40" s="28">
        <f t="shared" si="51"/>
        <v>0</v>
      </c>
      <c r="AO40" s="28">
        <f t="shared" si="52"/>
        <v>1</v>
      </c>
      <c r="AP40" s="28">
        <f t="shared" si="53"/>
        <v>1</v>
      </c>
      <c r="AQ40" s="28">
        <f t="shared" si="54"/>
        <v>0</v>
      </c>
      <c r="AR40" s="30">
        <f t="shared" si="42"/>
        <v>0.5</v>
      </c>
    </row>
    <row r="41" spans="1:49" x14ac:dyDescent="0.2">
      <c r="A41" s="27" t="s">
        <v>127</v>
      </c>
      <c r="B41" s="21">
        <v>1</v>
      </c>
      <c r="I41" s="21">
        <v>1</v>
      </c>
      <c r="M41" s="21">
        <v>1</v>
      </c>
      <c r="T41" s="21">
        <f t="shared" si="55"/>
        <v>1</v>
      </c>
      <c r="U41" s="21">
        <f t="shared" si="56"/>
        <v>1</v>
      </c>
      <c r="V41" s="21">
        <f t="shared" si="57"/>
        <v>2</v>
      </c>
      <c r="W41" s="21">
        <f t="shared" si="58"/>
        <v>1</v>
      </c>
      <c r="X41" s="21">
        <f t="shared" si="59"/>
        <v>2</v>
      </c>
      <c r="Y41" s="21">
        <f t="shared" si="40"/>
        <v>0</v>
      </c>
      <c r="Z41" s="21">
        <f t="shared" si="40"/>
        <v>1</v>
      </c>
      <c r="AA41" s="21">
        <f t="shared" si="60"/>
        <v>0</v>
      </c>
      <c r="AB41" s="21">
        <f t="shared" si="41"/>
        <v>1</v>
      </c>
      <c r="AC41" s="29"/>
      <c r="AD41" s="29"/>
      <c r="AE41" s="29"/>
      <c r="AF41" s="28">
        <f t="shared" si="43"/>
        <v>1</v>
      </c>
      <c r="AG41" s="28">
        <f t="shared" si="44"/>
        <v>1</v>
      </c>
      <c r="AH41" s="28">
        <f t="shared" si="45"/>
        <v>1</v>
      </c>
      <c r="AI41" s="28">
        <f t="shared" si="46"/>
        <v>2</v>
      </c>
      <c r="AJ41" s="29">
        <f t="shared" si="47"/>
        <v>0</v>
      </c>
      <c r="AK41" s="29">
        <f t="shared" si="48"/>
        <v>0.5</v>
      </c>
      <c r="AL41" s="29">
        <f t="shared" si="49"/>
        <v>0.5</v>
      </c>
      <c r="AM41" s="28">
        <f t="shared" si="50"/>
        <v>0</v>
      </c>
      <c r="AN41" s="28">
        <f t="shared" si="51"/>
        <v>0</v>
      </c>
      <c r="AO41" s="28">
        <f t="shared" si="52"/>
        <v>1</v>
      </c>
      <c r="AP41" s="28">
        <f t="shared" si="53"/>
        <v>1</v>
      </c>
      <c r="AQ41" s="28">
        <f t="shared" si="54"/>
        <v>0</v>
      </c>
      <c r="AR41" s="30">
        <f t="shared" si="42"/>
        <v>1</v>
      </c>
    </row>
    <row r="42" spans="1:49" x14ac:dyDescent="0.2">
      <c r="A42" s="27" t="s">
        <v>128</v>
      </c>
      <c r="D42" s="21">
        <v>1</v>
      </c>
      <c r="L42" s="21">
        <v>1</v>
      </c>
      <c r="O42" s="21">
        <v>1</v>
      </c>
      <c r="T42" s="21">
        <f>B42+C42+D42+E42</f>
        <v>1</v>
      </c>
      <c r="U42" s="21">
        <f>B42+2*C42+3*D42+4*E42</f>
        <v>3</v>
      </c>
      <c r="V42" s="21">
        <f>T42+I42+J42</f>
        <v>1</v>
      </c>
      <c r="W42" s="21">
        <f>B42+C42+D42+E42+F42+K42+O42+P42+Q42</f>
        <v>2</v>
      </c>
      <c r="X42" s="21">
        <f>B42+C42+D42+E42+F42+G42+H42+I42+J42+K42+O42+P42+Q42</f>
        <v>2</v>
      </c>
      <c r="Y42" s="21">
        <f>L42+O42+R42</f>
        <v>2</v>
      </c>
      <c r="Z42" s="21">
        <f>M42+P42+S42</f>
        <v>0</v>
      </c>
      <c r="AA42" s="21">
        <f>Q42+N42</f>
        <v>0</v>
      </c>
      <c r="AB42" s="21">
        <f>T42+H42+F42+O42+P42+Q42</f>
        <v>2</v>
      </c>
      <c r="AC42" s="29"/>
      <c r="AD42" s="29"/>
      <c r="AE42" s="29"/>
      <c r="AF42" s="28">
        <f>IF(W42=0,"NA",T42/W42)</f>
        <v>0.5</v>
      </c>
      <c r="AG42" s="28">
        <f>IF(X42=0,"NA",(T42+I42+J42)/X42)</f>
        <v>0.5</v>
      </c>
      <c r="AH42" s="28">
        <f>IFERROR(U42/W42,"NA")</f>
        <v>1.5</v>
      </c>
      <c r="AI42" s="28">
        <f>IFERROR(AG42+AH42,"NA")</f>
        <v>2</v>
      </c>
      <c r="AJ42" s="29">
        <f>IFERROR(K42/X42,"NA")</f>
        <v>0</v>
      </c>
      <c r="AK42" s="29">
        <f>IFERROR((I42+J42)/X42,"NA")</f>
        <v>0</v>
      </c>
      <c r="AL42" s="29">
        <f>IFERROR(AB42/X42,"NA")</f>
        <v>1</v>
      </c>
      <c r="AM42" s="28">
        <f>IFERROR((H42+O42+P42)/AB42,"NA")</f>
        <v>0.5</v>
      </c>
      <c r="AN42" s="28">
        <f>IFERROR((H42+O42+P42+R42+S42)/AB42,"NA")</f>
        <v>0.5</v>
      </c>
      <c r="AO42" s="28">
        <f>IFERROR((F42+T42)/AB42,"NA")</f>
        <v>0.5</v>
      </c>
      <c r="AP42" s="28">
        <f>IFERROR(T42/AB42,"NA")</f>
        <v>0.5</v>
      </c>
      <c r="AQ42" s="28">
        <f>IFERROR(AH42-AF42,"NA")</f>
        <v>1</v>
      </c>
      <c r="AR42" s="30">
        <f>(V42+F42+G42)/X42</f>
        <v>0.5</v>
      </c>
    </row>
    <row r="43" spans="1:49" x14ac:dyDescent="0.2">
      <c r="A43" s="27" t="s">
        <v>3</v>
      </c>
      <c r="B43" s="21">
        <v>1</v>
      </c>
      <c r="L43" s="21">
        <v>1</v>
      </c>
      <c r="P43" s="21">
        <v>1</v>
      </c>
      <c r="T43" s="21">
        <f t="shared" si="55"/>
        <v>1</v>
      </c>
      <c r="U43" s="21">
        <f t="shared" si="56"/>
        <v>1</v>
      </c>
      <c r="V43" s="21">
        <f t="shared" si="57"/>
        <v>1</v>
      </c>
      <c r="W43" s="21">
        <f t="shared" si="58"/>
        <v>2</v>
      </c>
      <c r="X43" s="21">
        <f t="shared" si="59"/>
        <v>2</v>
      </c>
      <c r="Y43" s="21">
        <f t="shared" si="40"/>
        <v>1</v>
      </c>
      <c r="Z43" s="21">
        <f t="shared" si="40"/>
        <v>1</v>
      </c>
      <c r="AA43" s="21">
        <f t="shared" si="60"/>
        <v>0</v>
      </c>
      <c r="AB43" s="21">
        <f t="shared" si="41"/>
        <v>2</v>
      </c>
      <c r="AC43" s="29"/>
      <c r="AD43" s="29"/>
      <c r="AE43" s="29"/>
      <c r="AF43" s="28">
        <f t="shared" si="43"/>
        <v>0.5</v>
      </c>
      <c r="AG43" s="28">
        <f t="shared" si="44"/>
        <v>0.5</v>
      </c>
      <c r="AH43" s="28">
        <f t="shared" si="45"/>
        <v>0.5</v>
      </c>
      <c r="AI43" s="28">
        <f t="shared" si="46"/>
        <v>1</v>
      </c>
      <c r="AJ43" s="29">
        <f t="shared" si="47"/>
        <v>0</v>
      </c>
      <c r="AK43" s="29">
        <f t="shared" si="48"/>
        <v>0</v>
      </c>
      <c r="AL43" s="29">
        <f t="shared" si="49"/>
        <v>1</v>
      </c>
      <c r="AM43" s="28">
        <f t="shared" si="50"/>
        <v>0.5</v>
      </c>
      <c r="AN43" s="28">
        <f t="shared" si="51"/>
        <v>0.5</v>
      </c>
      <c r="AO43" s="28">
        <f t="shared" si="52"/>
        <v>0.5</v>
      </c>
      <c r="AP43" s="28">
        <f t="shared" si="53"/>
        <v>0.5</v>
      </c>
      <c r="AQ43" s="28">
        <f t="shared" si="54"/>
        <v>0</v>
      </c>
      <c r="AR43" s="30">
        <f t="shared" si="42"/>
        <v>0.5</v>
      </c>
    </row>
    <row r="44" spans="1:49" s="20" customFormat="1" x14ac:dyDescent="0.2">
      <c r="A44" s="31" t="s">
        <v>32</v>
      </c>
      <c r="B44" s="32">
        <f>SUM(B33:B43)</f>
        <v>5</v>
      </c>
      <c r="C44" s="32">
        <f t="shared" ref="C44:X44" si="61">SUM(C33:C43)</f>
        <v>1</v>
      </c>
      <c r="D44" s="32">
        <f t="shared" si="61"/>
        <v>1</v>
      </c>
      <c r="E44" s="32">
        <f t="shared" si="61"/>
        <v>0</v>
      </c>
      <c r="F44" s="32">
        <f t="shared" si="61"/>
        <v>3</v>
      </c>
      <c r="G44" s="32">
        <f t="shared" si="61"/>
        <v>0</v>
      </c>
      <c r="H44" s="32">
        <f t="shared" si="61"/>
        <v>0</v>
      </c>
      <c r="I44" s="32">
        <f t="shared" si="61"/>
        <v>10</v>
      </c>
      <c r="J44" s="32">
        <f t="shared" si="61"/>
        <v>0</v>
      </c>
      <c r="K44" s="32">
        <f t="shared" si="61"/>
        <v>3</v>
      </c>
      <c r="L44" s="32">
        <f t="shared" si="61"/>
        <v>5</v>
      </c>
      <c r="M44" s="32">
        <f t="shared" si="61"/>
        <v>1</v>
      </c>
      <c r="N44" s="32">
        <f t="shared" si="61"/>
        <v>1</v>
      </c>
      <c r="O44" s="32">
        <f t="shared" si="61"/>
        <v>3</v>
      </c>
      <c r="P44" s="32">
        <f t="shared" si="61"/>
        <v>2</v>
      </c>
      <c r="Q44" s="32">
        <f t="shared" si="61"/>
        <v>0</v>
      </c>
      <c r="R44" s="32">
        <f t="shared" si="61"/>
        <v>2</v>
      </c>
      <c r="S44" s="32">
        <f t="shared" si="61"/>
        <v>1</v>
      </c>
      <c r="T44" s="32">
        <f t="shared" si="61"/>
        <v>7</v>
      </c>
      <c r="U44" s="32">
        <f t="shared" si="61"/>
        <v>10</v>
      </c>
      <c r="V44" s="32">
        <f t="shared" si="61"/>
        <v>17</v>
      </c>
      <c r="W44" s="32">
        <f t="shared" si="61"/>
        <v>18</v>
      </c>
      <c r="X44" s="32">
        <f t="shared" si="61"/>
        <v>28</v>
      </c>
      <c r="Y44" s="32">
        <f>SUM(Y33:Y43)</f>
        <v>10</v>
      </c>
      <c r="Z44" s="32">
        <f>SUM(Z33:Z43)</f>
        <v>4</v>
      </c>
      <c r="AA44" s="32">
        <f>SUM(AA33:AA43)</f>
        <v>1</v>
      </c>
      <c r="AB44" s="32">
        <f>SUM(AB33:AB43)</f>
        <v>15</v>
      </c>
      <c r="AC44" s="34"/>
      <c r="AD44" s="34"/>
      <c r="AE44" s="34"/>
      <c r="AF44" s="33">
        <f t="shared" si="43"/>
        <v>0.3888888888888889</v>
      </c>
      <c r="AG44" s="33">
        <f t="shared" si="44"/>
        <v>0.6071428571428571</v>
      </c>
      <c r="AH44" s="33">
        <f t="shared" si="45"/>
        <v>0.55555555555555558</v>
      </c>
      <c r="AI44" s="33">
        <f t="shared" si="46"/>
        <v>1.1626984126984126</v>
      </c>
      <c r="AJ44" s="34">
        <f t="shared" si="47"/>
        <v>0.10714285714285714</v>
      </c>
      <c r="AK44" s="34">
        <f t="shared" si="48"/>
        <v>0.35714285714285715</v>
      </c>
      <c r="AL44" s="34">
        <f t="shared" si="49"/>
        <v>0.5357142857142857</v>
      </c>
      <c r="AM44" s="33">
        <f>IFERROR((H44+O44+P44)/AB44,"NA")</f>
        <v>0.33333333333333331</v>
      </c>
      <c r="AN44" s="33">
        <f>IFERROR((H44+O44+P44+R44+S44)/AB44,"NA")</f>
        <v>0.53333333333333333</v>
      </c>
      <c r="AO44" s="33">
        <f t="shared" si="52"/>
        <v>0.66666666666666663</v>
      </c>
      <c r="AP44" s="33">
        <f t="shared" si="53"/>
        <v>0.46666666666666667</v>
      </c>
      <c r="AQ44" s="33">
        <f t="shared" si="54"/>
        <v>0.16666666666666669</v>
      </c>
      <c r="AR44" s="35">
        <f t="shared" si="42"/>
        <v>0.7142857142857143</v>
      </c>
      <c r="AU44" s="37"/>
      <c r="AV44" s="37"/>
      <c r="AW44" s="37"/>
    </row>
    <row r="45" spans="1:49" x14ac:dyDescent="0.2">
      <c r="AC45" s="29"/>
      <c r="AD45" s="29"/>
      <c r="AE45" s="29"/>
      <c r="AF45" s="28"/>
      <c r="AG45" s="28"/>
      <c r="AI45" s="28"/>
    </row>
    <row r="46" spans="1:49" x14ac:dyDescent="0.2">
      <c r="A46" s="20" t="s">
        <v>131</v>
      </c>
    </row>
    <row r="47" spans="1:49" x14ac:dyDescent="0.2">
      <c r="A47" s="23"/>
      <c r="B47" s="24" t="s">
        <v>5</v>
      </c>
      <c r="C47" s="24" t="s">
        <v>6</v>
      </c>
      <c r="D47" s="24" t="s">
        <v>7</v>
      </c>
      <c r="E47" s="24" t="s">
        <v>8</v>
      </c>
      <c r="F47" s="24" t="s">
        <v>18</v>
      </c>
      <c r="G47" s="24" t="s">
        <v>19</v>
      </c>
      <c r="H47" s="24" t="s">
        <v>9</v>
      </c>
      <c r="I47" s="24" t="s">
        <v>10</v>
      </c>
      <c r="J47" s="24" t="s">
        <v>11</v>
      </c>
      <c r="K47" s="24" t="s">
        <v>12</v>
      </c>
      <c r="L47" s="24" t="s">
        <v>20</v>
      </c>
      <c r="M47" s="24" t="s">
        <v>21</v>
      </c>
      <c r="N47" s="24" t="s">
        <v>74</v>
      </c>
      <c r="O47" s="24" t="s">
        <v>22</v>
      </c>
      <c r="P47" s="24" t="s">
        <v>23</v>
      </c>
      <c r="Q47" s="24" t="s">
        <v>75</v>
      </c>
      <c r="R47" s="24" t="s">
        <v>27</v>
      </c>
      <c r="S47" s="24" t="s">
        <v>28</v>
      </c>
      <c r="T47" s="24" t="s">
        <v>29</v>
      </c>
      <c r="U47" s="24" t="s">
        <v>30</v>
      </c>
      <c r="V47" s="24" t="s">
        <v>31</v>
      </c>
      <c r="W47" s="24" t="s">
        <v>4</v>
      </c>
      <c r="X47" s="24" t="s">
        <v>13</v>
      </c>
      <c r="Y47" s="24" t="s">
        <v>24</v>
      </c>
      <c r="Z47" s="24" t="s">
        <v>25</v>
      </c>
      <c r="AA47" s="24" t="s">
        <v>76</v>
      </c>
      <c r="AB47" s="24" t="s">
        <v>26</v>
      </c>
      <c r="AC47" s="44"/>
      <c r="AD47" s="44"/>
      <c r="AE47" s="44"/>
      <c r="AF47" s="24" t="s">
        <v>14</v>
      </c>
      <c r="AG47" s="24" t="s">
        <v>15</v>
      </c>
      <c r="AH47" s="24" t="s">
        <v>16</v>
      </c>
      <c r="AI47" s="24" t="s">
        <v>17</v>
      </c>
      <c r="AJ47" s="24" t="s">
        <v>44</v>
      </c>
      <c r="AK47" s="24" t="s">
        <v>43</v>
      </c>
      <c r="AL47" s="24" t="s">
        <v>40</v>
      </c>
      <c r="AM47" s="24" t="s">
        <v>47</v>
      </c>
      <c r="AN47" s="24" t="s">
        <v>48</v>
      </c>
      <c r="AO47" s="24" t="s">
        <v>51</v>
      </c>
      <c r="AP47" s="24" t="s">
        <v>49</v>
      </c>
      <c r="AQ47" s="25" t="s">
        <v>50</v>
      </c>
      <c r="AR47" s="26" t="s">
        <v>60</v>
      </c>
    </row>
    <row r="48" spans="1:49" x14ac:dyDescent="0.2">
      <c r="A48" s="27" t="s">
        <v>124</v>
      </c>
      <c r="O48" s="21">
        <v>2</v>
      </c>
      <c r="T48" s="21">
        <f>B48+C48+D48+E48</f>
        <v>0</v>
      </c>
      <c r="U48" s="21">
        <f>B48+2*C48+3*D48+4*E48</f>
        <v>0</v>
      </c>
      <c r="V48" s="21">
        <f>T48+I48+J48</f>
        <v>0</v>
      </c>
      <c r="W48" s="21">
        <f>B48+C48+D48+E48+F48+K48+O48+P48+Q48</f>
        <v>2</v>
      </c>
      <c r="X48" s="21">
        <f>B48+C48+D48+E48+F48+G48+H48+I48+J48+K48+O48+P48+Q48</f>
        <v>2</v>
      </c>
      <c r="Y48" s="21">
        <f t="shared" ref="Y48:Z57" si="62">L48+O48+R48</f>
        <v>2</v>
      </c>
      <c r="Z48" s="21">
        <f t="shared" si="62"/>
        <v>0</v>
      </c>
      <c r="AA48" s="21">
        <f>Q48+N48</f>
        <v>0</v>
      </c>
      <c r="AB48" s="21">
        <f>T48+H48+F48+O48+P48+Q48</f>
        <v>2</v>
      </c>
      <c r="AC48" s="29"/>
      <c r="AD48" s="29"/>
      <c r="AE48" s="29"/>
      <c r="AF48" s="28">
        <f>IF(W48=0,"NA",T48/W48)</f>
        <v>0</v>
      </c>
      <c r="AG48" s="28">
        <f>IF(X48=0,"NA",(T48+I48+J48)/X48)</f>
        <v>0</v>
      </c>
      <c r="AH48" s="28">
        <f>IFERROR(U48/W48,"NA")</f>
        <v>0</v>
      </c>
      <c r="AI48" s="28">
        <f>IFERROR(AG48+AH48,"NA")</f>
        <v>0</v>
      </c>
      <c r="AJ48" s="29">
        <f>IFERROR(K48/X48,"NA")</f>
        <v>0</v>
      </c>
      <c r="AK48" s="29">
        <f>IFERROR((I48+J48)/X48,"NA")</f>
        <v>0</v>
      </c>
      <c r="AL48" s="29">
        <f>IFERROR(AB48/X48,"NA")</f>
        <v>1</v>
      </c>
      <c r="AM48" s="28">
        <f>IFERROR((H48+O48+P48)/AB48,"NA")</f>
        <v>1</v>
      </c>
      <c r="AN48" s="28">
        <f>IFERROR((H48+O48+P48+R48+S48)/AB48,"NA")</f>
        <v>1</v>
      </c>
      <c r="AO48" s="28">
        <f>IFERROR((F48+T48)/AB48,"NA")</f>
        <v>0</v>
      </c>
      <c r="AP48" s="28">
        <f>IFERROR(T48/AB48,"NA")</f>
        <v>0</v>
      </c>
      <c r="AQ48" s="28">
        <f>IFERROR(AH48-AF48,"NA")</f>
        <v>0</v>
      </c>
      <c r="AR48" s="30">
        <f>(V48+F48+G48)/X48</f>
        <v>0</v>
      </c>
    </row>
    <row r="49" spans="1:49" x14ac:dyDescent="0.2">
      <c r="A49" s="27" t="s">
        <v>125</v>
      </c>
      <c r="B49" s="21">
        <v>1</v>
      </c>
      <c r="F49" s="21">
        <v>1</v>
      </c>
      <c r="L49" s="21">
        <v>1</v>
      </c>
      <c r="R49" s="21">
        <v>1</v>
      </c>
      <c r="T49" s="21">
        <f>B49+C49+D49+E49</f>
        <v>1</v>
      </c>
      <c r="U49" s="21">
        <f>B49+2*C49+3*D49+4*E49</f>
        <v>1</v>
      </c>
      <c r="V49" s="21">
        <f>T49+I49+J49</f>
        <v>1</v>
      </c>
      <c r="W49" s="21">
        <f>B49+C49+D49+E49+F49+K49+O49+P49+Q49</f>
        <v>2</v>
      </c>
      <c r="X49" s="21">
        <f>B49+C49+D49+E49+F49+G49+H49+I49+J49+K49+O49+P49+Q49</f>
        <v>2</v>
      </c>
      <c r="Y49" s="21">
        <f t="shared" si="62"/>
        <v>2</v>
      </c>
      <c r="Z49" s="21">
        <f t="shared" si="62"/>
        <v>0</v>
      </c>
      <c r="AA49" s="21">
        <f>Q49+N49</f>
        <v>0</v>
      </c>
      <c r="AB49" s="21">
        <f>T49+H49+F49+O49+P49+Q49</f>
        <v>2</v>
      </c>
      <c r="AC49" s="29"/>
      <c r="AD49" s="29"/>
      <c r="AE49" s="29"/>
      <c r="AF49" s="28">
        <f>IF(W49=0,"NA",T49/W49)</f>
        <v>0.5</v>
      </c>
      <c r="AG49" s="28">
        <f>IF(X49=0,"NA",(T49+I49+J49)/X49)</f>
        <v>0.5</v>
      </c>
      <c r="AH49" s="28">
        <f>IFERROR(U49/W49,"NA")</f>
        <v>0.5</v>
      </c>
      <c r="AI49" s="28">
        <f>IFERROR(AG49+AH49,"NA")</f>
        <v>1</v>
      </c>
      <c r="AJ49" s="29">
        <f>IFERROR(K49/X49,"NA")</f>
        <v>0</v>
      </c>
      <c r="AK49" s="29">
        <f>IFERROR((I49+J49)/X49,"NA")</f>
        <v>0</v>
      </c>
      <c r="AL49" s="29">
        <f>IFERROR(AB49/X49,"NA")</f>
        <v>1</v>
      </c>
      <c r="AM49" s="28">
        <f>IFERROR((H49+O49+P49)/AB49,"NA")</f>
        <v>0</v>
      </c>
      <c r="AN49" s="28">
        <f>IFERROR((H49+O49+P49+R49+S49)/AB49,"NA")</f>
        <v>0.5</v>
      </c>
      <c r="AO49" s="28">
        <f>IFERROR((F49+T49)/AB49,"NA")</f>
        <v>1</v>
      </c>
      <c r="AP49" s="28">
        <f>IFERROR(T49/AB49,"NA")</f>
        <v>0.5</v>
      </c>
      <c r="AQ49" s="28">
        <f>IFERROR(AH49-AF49,"NA")</f>
        <v>0</v>
      </c>
      <c r="AR49" s="30">
        <f>(V49+F49+G49)/X49</f>
        <v>1</v>
      </c>
    </row>
    <row r="50" spans="1:49" x14ac:dyDescent="0.2">
      <c r="A50" s="27" t="s">
        <v>77</v>
      </c>
      <c r="T50" s="21">
        <f>B50+C50+D50+E50</f>
        <v>0</v>
      </c>
      <c r="U50" s="21">
        <f>B50+2*C50+3*D50+4*E50</f>
        <v>0</v>
      </c>
      <c r="V50" s="21">
        <f>T50+I50+J50</f>
        <v>0</v>
      </c>
      <c r="W50" s="21">
        <f>B50+C50+D50+E50+F50+K50+O50+P50+Q50</f>
        <v>0</v>
      </c>
      <c r="X50" s="21">
        <f>B50+C50+D50+E50+F50+G50+H50+I50+J50+K50+O50+P50+Q50</f>
        <v>0</v>
      </c>
      <c r="Y50" s="21">
        <f t="shared" si="62"/>
        <v>0</v>
      </c>
      <c r="Z50" s="21">
        <f t="shared" si="62"/>
        <v>0</v>
      </c>
      <c r="AA50" s="21">
        <f>Q50+N50</f>
        <v>0</v>
      </c>
      <c r="AB50" s="21">
        <f>T50+H50+F50+O50+P50+Q50</f>
        <v>0</v>
      </c>
      <c r="AC50" s="29"/>
      <c r="AD50" s="29"/>
      <c r="AE50" s="29"/>
      <c r="AF50" s="28" t="str">
        <f>IF(W50=0,"NA",T50/W50)</f>
        <v>NA</v>
      </c>
      <c r="AG50" s="28" t="str">
        <f>IF(X50=0,"NA",(T50+I50+J50)/X50)</f>
        <v>NA</v>
      </c>
      <c r="AH50" s="28" t="str">
        <f>IFERROR(U50/W50,"NA")</f>
        <v>NA</v>
      </c>
      <c r="AI50" s="28" t="str">
        <f>IFERROR(AG50+AH50,"NA")</f>
        <v>NA</v>
      </c>
      <c r="AJ50" s="29" t="str">
        <f>IFERROR(K50/X50,"NA")</f>
        <v>NA</v>
      </c>
      <c r="AK50" s="29" t="str">
        <f>IFERROR((I50+J50)/X50,"NA")</f>
        <v>NA</v>
      </c>
      <c r="AL50" s="29" t="str">
        <f>IFERROR(AB50/X50,"NA")</f>
        <v>NA</v>
      </c>
      <c r="AM50" s="28" t="str">
        <f>IFERROR((H50+O50+P50)/AB50,"NA")</f>
        <v>NA</v>
      </c>
      <c r="AN50" s="28" t="str">
        <f>IFERROR((H50+O50+P50+R50+S50)/AB50,"NA")</f>
        <v>NA</v>
      </c>
      <c r="AO50" s="28" t="str">
        <f>IFERROR((F50+T50)/AB50,"NA")</f>
        <v>NA</v>
      </c>
      <c r="AP50" s="28" t="str">
        <f>IFERROR(T50/AB50,"NA")</f>
        <v>NA</v>
      </c>
      <c r="AQ50" s="28" t="str">
        <f>IFERROR(AH50-AF50,"NA")</f>
        <v>NA</v>
      </c>
      <c r="AR50" s="30" t="e">
        <f>(V50+F50+G50)/X50</f>
        <v>#DIV/0!</v>
      </c>
    </row>
    <row r="51" spans="1:49" x14ac:dyDescent="0.2">
      <c r="A51" s="27" t="s">
        <v>68</v>
      </c>
      <c r="B51" s="21">
        <v>1</v>
      </c>
      <c r="I51" s="21">
        <v>1</v>
      </c>
      <c r="L51" s="21">
        <v>1</v>
      </c>
      <c r="T51" s="21">
        <f>B51+C51+D51+E51</f>
        <v>1</v>
      </c>
      <c r="U51" s="21">
        <f>B51+2*C51+3*D51+4*E51</f>
        <v>1</v>
      </c>
      <c r="V51" s="21">
        <f>T51+I51+J51</f>
        <v>2</v>
      </c>
      <c r="W51" s="21">
        <f>B51+C51+D51+E51+F51+K51+O51+P51+Q51</f>
        <v>1</v>
      </c>
      <c r="X51" s="21">
        <f>B51+C51+D51+E51+F51+G51+H51+I51+J51+K51+O51+P51+Q51</f>
        <v>2</v>
      </c>
      <c r="Y51" s="21">
        <f t="shared" si="62"/>
        <v>1</v>
      </c>
      <c r="Z51" s="21">
        <f t="shared" si="62"/>
        <v>0</v>
      </c>
      <c r="AA51" s="21">
        <f>Q51+N51</f>
        <v>0</v>
      </c>
      <c r="AB51" s="21">
        <f>T51+H51+F51+O51+P51+Q51</f>
        <v>1</v>
      </c>
      <c r="AC51" s="29"/>
      <c r="AD51" s="29"/>
      <c r="AE51" s="29"/>
      <c r="AF51" s="28">
        <f>IF(W51=0,"NA",T51/W51)</f>
        <v>1</v>
      </c>
      <c r="AG51" s="28">
        <f>IF(X51=0,"NA",(T51+I51+J51)/X51)</f>
        <v>1</v>
      </c>
      <c r="AH51" s="28">
        <f>IFERROR(U51/W51,"NA")</f>
        <v>1</v>
      </c>
      <c r="AI51" s="28">
        <f>IFERROR(AG51+AH51,"NA")</f>
        <v>2</v>
      </c>
      <c r="AJ51" s="29">
        <f>IFERROR(K51/X51,"NA")</f>
        <v>0</v>
      </c>
      <c r="AK51" s="29">
        <f>IFERROR((I51+J51)/X51,"NA")</f>
        <v>0.5</v>
      </c>
      <c r="AL51" s="29">
        <f>IFERROR(AB51/X51,"NA")</f>
        <v>0.5</v>
      </c>
      <c r="AM51" s="28">
        <f>IFERROR((H51+O51+P51)/AB51,"NA")</f>
        <v>0</v>
      </c>
      <c r="AN51" s="28">
        <f>IFERROR((H51+O51+P51+R51+S51)/AB51,"NA")</f>
        <v>0</v>
      </c>
      <c r="AO51" s="28">
        <f>IFERROR((F51+T51)/AB51,"NA")</f>
        <v>1</v>
      </c>
      <c r="AP51" s="28">
        <f>IFERROR(T51/AB51,"NA")</f>
        <v>1</v>
      </c>
      <c r="AQ51" s="28">
        <f>IFERROR(AH51-AF51,"NA")</f>
        <v>0</v>
      </c>
      <c r="AR51" s="30">
        <f>(V51+F51+G51)/X51</f>
        <v>1</v>
      </c>
    </row>
    <row r="52" spans="1:49" x14ac:dyDescent="0.2">
      <c r="A52" s="27" t="s">
        <v>123</v>
      </c>
      <c r="B52" s="21">
        <v>1</v>
      </c>
      <c r="K52" s="21">
        <v>1</v>
      </c>
      <c r="L52" s="21">
        <v>1</v>
      </c>
      <c r="T52" s="21">
        <f t="shared" ref="T52:T57" si="63">B52+C52+D52+E52</f>
        <v>1</v>
      </c>
      <c r="U52" s="21">
        <f t="shared" ref="U52:U57" si="64">B52+2*C52+3*D52+4*E52</f>
        <v>1</v>
      </c>
      <c r="V52" s="21">
        <f t="shared" ref="V52:V57" si="65">T52+I52+J52</f>
        <v>1</v>
      </c>
      <c r="W52" s="21">
        <f t="shared" ref="W52:W57" si="66">B52+C52+D52+E52+F52+K52+O52+P52+Q52</f>
        <v>2</v>
      </c>
      <c r="X52" s="21">
        <f t="shared" ref="X52:X57" si="67">B52+C52+D52+E52+F52+G52+H52+I52+J52+K52+O52+P52+Q52</f>
        <v>2</v>
      </c>
      <c r="Y52" s="21">
        <f t="shared" si="62"/>
        <v>1</v>
      </c>
      <c r="Z52" s="21">
        <f t="shared" si="62"/>
        <v>0</v>
      </c>
      <c r="AA52" s="21">
        <f t="shared" ref="AA52:AA57" si="68">Q52+N52</f>
        <v>0</v>
      </c>
      <c r="AB52" s="21">
        <f t="shared" ref="AB52:AB57" si="69">T52+H52+F52+O52+P52+Q52</f>
        <v>1</v>
      </c>
      <c r="AC52" s="29"/>
      <c r="AD52" s="29"/>
      <c r="AE52" s="29"/>
      <c r="AF52" s="28">
        <f t="shared" ref="AF52:AF57" si="70">IF(W52=0,"NA",T52/W52)</f>
        <v>0.5</v>
      </c>
      <c r="AG52" s="28">
        <f t="shared" ref="AG52:AG57" si="71">IF(X52=0,"NA",(T52+I52+J52)/X52)</f>
        <v>0.5</v>
      </c>
      <c r="AH52" s="28">
        <f t="shared" ref="AH52:AH57" si="72">IFERROR(U52/W52,"NA")</f>
        <v>0.5</v>
      </c>
      <c r="AI52" s="28">
        <f t="shared" ref="AI52:AI57" si="73">IFERROR(AG52+AH52,"NA")</f>
        <v>1</v>
      </c>
      <c r="AJ52" s="29">
        <f t="shared" ref="AJ52:AJ57" si="74">IFERROR(K52/X52,"NA")</f>
        <v>0.5</v>
      </c>
      <c r="AK52" s="29">
        <f t="shared" ref="AK52:AK57" si="75">IFERROR((I52+J52)/X52,"NA")</f>
        <v>0</v>
      </c>
      <c r="AL52" s="29">
        <f t="shared" ref="AL52:AL57" si="76">IFERROR(AB52/X52,"NA")</f>
        <v>0.5</v>
      </c>
      <c r="AM52" s="28">
        <f t="shared" ref="AM52:AM57" si="77">IFERROR((H52+O52+P52)/AB52,"NA")</f>
        <v>0</v>
      </c>
      <c r="AN52" s="28">
        <f t="shared" ref="AN52:AN57" si="78">IFERROR((H52+O52+P52+R52+S52)/AB52,"NA")</f>
        <v>0</v>
      </c>
      <c r="AO52" s="28">
        <f t="shared" ref="AO52:AO57" si="79">IFERROR((F52+T52)/AB52,"NA")</f>
        <v>1</v>
      </c>
      <c r="AP52" s="28">
        <f t="shared" ref="AP52:AP57" si="80">IFERROR(T52/AB52,"NA")</f>
        <v>1</v>
      </c>
      <c r="AQ52" s="28">
        <f t="shared" ref="AQ52:AQ57" si="81">IFERROR(AH52-AF52,"NA")</f>
        <v>0</v>
      </c>
      <c r="AR52" s="30">
        <f t="shared" ref="AR52:AR57" si="82">(V52+F52+G52)/X52</f>
        <v>0.5</v>
      </c>
    </row>
    <row r="53" spans="1:49" x14ac:dyDescent="0.2">
      <c r="A53" s="27" t="s">
        <v>0</v>
      </c>
      <c r="B53" s="21">
        <v>1</v>
      </c>
      <c r="L53" s="21">
        <v>1</v>
      </c>
      <c r="O53" s="21">
        <v>1</v>
      </c>
      <c r="T53" s="21">
        <f t="shared" si="63"/>
        <v>1</v>
      </c>
      <c r="U53" s="21">
        <f t="shared" si="64"/>
        <v>1</v>
      </c>
      <c r="V53" s="21">
        <f t="shared" si="65"/>
        <v>1</v>
      </c>
      <c r="W53" s="21">
        <f t="shared" si="66"/>
        <v>2</v>
      </c>
      <c r="X53" s="21">
        <f t="shared" si="67"/>
        <v>2</v>
      </c>
      <c r="Y53" s="21">
        <f t="shared" si="62"/>
        <v>2</v>
      </c>
      <c r="Z53" s="21">
        <f t="shared" si="62"/>
        <v>0</v>
      </c>
      <c r="AA53" s="21">
        <f t="shared" si="68"/>
        <v>0</v>
      </c>
      <c r="AB53" s="21">
        <f t="shared" si="69"/>
        <v>2</v>
      </c>
      <c r="AC53" s="29"/>
      <c r="AD53" s="29"/>
      <c r="AE53" s="29"/>
      <c r="AF53" s="28">
        <f t="shared" si="70"/>
        <v>0.5</v>
      </c>
      <c r="AG53" s="28">
        <f t="shared" si="71"/>
        <v>0.5</v>
      </c>
      <c r="AH53" s="28">
        <f t="shared" si="72"/>
        <v>0.5</v>
      </c>
      <c r="AI53" s="28">
        <f t="shared" si="73"/>
        <v>1</v>
      </c>
      <c r="AJ53" s="29">
        <f t="shared" si="74"/>
        <v>0</v>
      </c>
      <c r="AK53" s="29">
        <f t="shared" si="75"/>
        <v>0</v>
      </c>
      <c r="AL53" s="29">
        <f t="shared" si="76"/>
        <v>1</v>
      </c>
      <c r="AM53" s="28">
        <f t="shared" si="77"/>
        <v>0.5</v>
      </c>
      <c r="AN53" s="28">
        <f t="shared" si="78"/>
        <v>0.5</v>
      </c>
      <c r="AO53" s="28">
        <f t="shared" si="79"/>
        <v>0.5</v>
      </c>
      <c r="AP53" s="28">
        <f t="shared" si="80"/>
        <v>0.5</v>
      </c>
      <c r="AQ53" s="28">
        <f t="shared" si="81"/>
        <v>0</v>
      </c>
      <c r="AR53" s="30">
        <f t="shared" si="82"/>
        <v>0.5</v>
      </c>
    </row>
    <row r="54" spans="1:49" x14ac:dyDescent="0.2">
      <c r="A54" s="27" t="s">
        <v>126</v>
      </c>
      <c r="B54" s="21">
        <v>1</v>
      </c>
      <c r="L54" s="21">
        <v>1</v>
      </c>
      <c r="Q54" s="21">
        <v>1</v>
      </c>
      <c r="T54" s="21">
        <f t="shared" si="63"/>
        <v>1</v>
      </c>
      <c r="U54" s="21">
        <f t="shared" si="64"/>
        <v>1</v>
      </c>
      <c r="V54" s="21">
        <f t="shared" si="65"/>
        <v>1</v>
      </c>
      <c r="W54" s="21">
        <f t="shared" si="66"/>
        <v>2</v>
      </c>
      <c r="X54" s="21">
        <f t="shared" si="67"/>
        <v>2</v>
      </c>
      <c r="Y54" s="21">
        <f t="shared" si="62"/>
        <v>1</v>
      </c>
      <c r="Z54" s="21">
        <f t="shared" si="62"/>
        <v>0</v>
      </c>
      <c r="AA54" s="21">
        <f t="shared" si="68"/>
        <v>1</v>
      </c>
      <c r="AB54" s="21">
        <f t="shared" si="69"/>
        <v>2</v>
      </c>
      <c r="AC54" s="29"/>
      <c r="AD54" s="29"/>
      <c r="AE54" s="29"/>
      <c r="AF54" s="28">
        <f t="shared" si="70"/>
        <v>0.5</v>
      </c>
      <c r="AG54" s="28">
        <f t="shared" si="71"/>
        <v>0.5</v>
      </c>
      <c r="AH54" s="28">
        <f t="shared" si="72"/>
        <v>0.5</v>
      </c>
      <c r="AI54" s="28">
        <f t="shared" si="73"/>
        <v>1</v>
      </c>
      <c r="AJ54" s="29">
        <f t="shared" si="74"/>
        <v>0</v>
      </c>
      <c r="AK54" s="29">
        <f t="shared" si="75"/>
        <v>0</v>
      </c>
      <c r="AL54" s="29">
        <f t="shared" si="76"/>
        <v>1</v>
      </c>
      <c r="AM54" s="28">
        <f t="shared" si="77"/>
        <v>0</v>
      </c>
      <c r="AN54" s="28">
        <f t="shared" si="78"/>
        <v>0</v>
      </c>
      <c r="AO54" s="28">
        <f t="shared" si="79"/>
        <v>0.5</v>
      </c>
      <c r="AP54" s="28">
        <f t="shared" si="80"/>
        <v>0.5</v>
      </c>
      <c r="AQ54" s="28">
        <f t="shared" si="81"/>
        <v>0</v>
      </c>
      <c r="AR54" s="30">
        <f t="shared" si="82"/>
        <v>0.5</v>
      </c>
    </row>
    <row r="55" spans="1:49" x14ac:dyDescent="0.2">
      <c r="A55" s="27" t="s">
        <v>65</v>
      </c>
      <c r="C55" s="21">
        <v>1</v>
      </c>
      <c r="I55" s="21">
        <v>1</v>
      </c>
      <c r="N55" s="21">
        <v>1</v>
      </c>
      <c r="T55" s="21">
        <f t="shared" si="63"/>
        <v>1</v>
      </c>
      <c r="U55" s="21">
        <f t="shared" si="64"/>
        <v>2</v>
      </c>
      <c r="V55" s="21">
        <f t="shared" si="65"/>
        <v>2</v>
      </c>
      <c r="W55" s="21">
        <f t="shared" si="66"/>
        <v>1</v>
      </c>
      <c r="X55" s="21">
        <f t="shared" si="67"/>
        <v>2</v>
      </c>
      <c r="Y55" s="21">
        <f t="shared" si="62"/>
        <v>0</v>
      </c>
      <c r="Z55" s="21">
        <f t="shared" si="62"/>
        <v>0</v>
      </c>
      <c r="AA55" s="21">
        <f t="shared" si="68"/>
        <v>1</v>
      </c>
      <c r="AB55" s="21">
        <f t="shared" si="69"/>
        <v>1</v>
      </c>
      <c r="AC55" s="29"/>
      <c r="AD55" s="29"/>
      <c r="AE55" s="29"/>
      <c r="AF55" s="28">
        <f t="shared" si="70"/>
        <v>1</v>
      </c>
      <c r="AG55" s="28">
        <f t="shared" si="71"/>
        <v>1</v>
      </c>
      <c r="AH55" s="28">
        <f t="shared" si="72"/>
        <v>2</v>
      </c>
      <c r="AI55" s="28">
        <f t="shared" si="73"/>
        <v>3</v>
      </c>
      <c r="AJ55" s="29">
        <f t="shared" si="74"/>
        <v>0</v>
      </c>
      <c r="AK55" s="29">
        <f t="shared" si="75"/>
        <v>0.5</v>
      </c>
      <c r="AL55" s="29">
        <f t="shared" si="76"/>
        <v>0.5</v>
      </c>
      <c r="AM55" s="28">
        <f t="shared" si="77"/>
        <v>0</v>
      </c>
      <c r="AN55" s="28">
        <f t="shared" si="78"/>
        <v>0</v>
      </c>
      <c r="AO55" s="28">
        <f t="shared" si="79"/>
        <v>1</v>
      </c>
      <c r="AP55" s="28">
        <f t="shared" si="80"/>
        <v>1</v>
      </c>
      <c r="AQ55" s="28">
        <f t="shared" si="81"/>
        <v>1</v>
      </c>
      <c r="AR55" s="30">
        <f t="shared" si="82"/>
        <v>1</v>
      </c>
    </row>
    <row r="56" spans="1:49" x14ac:dyDescent="0.2">
      <c r="A56" s="27" t="s">
        <v>127</v>
      </c>
      <c r="B56" s="21">
        <v>1</v>
      </c>
      <c r="P56" s="21">
        <v>1</v>
      </c>
      <c r="T56" s="21">
        <f t="shared" si="63"/>
        <v>1</v>
      </c>
      <c r="U56" s="21">
        <f t="shared" si="64"/>
        <v>1</v>
      </c>
      <c r="V56" s="21">
        <f t="shared" si="65"/>
        <v>1</v>
      </c>
      <c r="W56" s="21">
        <f t="shared" si="66"/>
        <v>2</v>
      </c>
      <c r="X56" s="21">
        <f t="shared" si="67"/>
        <v>2</v>
      </c>
      <c r="Y56" s="21">
        <f t="shared" si="62"/>
        <v>0</v>
      </c>
      <c r="Z56" s="21">
        <f t="shared" si="62"/>
        <v>1</v>
      </c>
      <c r="AA56" s="21">
        <f t="shared" si="68"/>
        <v>0</v>
      </c>
      <c r="AB56" s="21">
        <f t="shared" si="69"/>
        <v>2</v>
      </c>
      <c r="AC56" s="29"/>
      <c r="AD56" s="29"/>
      <c r="AE56" s="29"/>
      <c r="AF56" s="28">
        <f t="shared" si="70"/>
        <v>0.5</v>
      </c>
      <c r="AG56" s="28">
        <f t="shared" si="71"/>
        <v>0.5</v>
      </c>
      <c r="AH56" s="28">
        <f t="shared" si="72"/>
        <v>0.5</v>
      </c>
      <c r="AI56" s="28">
        <f t="shared" si="73"/>
        <v>1</v>
      </c>
      <c r="AJ56" s="29">
        <f t="shared" si="74"/>
        <v>0</v>
      </c>
      <c r="AK56" s="29">
        <f t="shared" si="75"/>
        <v>0</v>
      </c>
      <c r="AL56" s="29">
        <f t="shared" si="76"/>
        <v>1</v>
      </c>
      <c r="AM56" s="28">
        <f t="shared" si="77"/>
        <v>0.5</v>
      </c>
      <c r="AN56" s="28">
        <f t="shared" si="78"/>
        <v>0.5</v>
      </c>
      <c r="AO56" s="28">
        <f t="shared" si="79"/>
        <v>0.5</v>
      </c>
      <c r="AP56" s="28">
        <f t="shared" si="80"/>
        <v>0.5</v>
      </c>
      <c r="AQ56" s="28">
        <f t="shared" si="81"/>
        <v>0</v>
      </c>
      <c r="AR56" s="30">
        <f t="shared" si="82"/>
        <v>0.5</v>
      </c>
    </row>
    <row r="57" spans="1:49" x14ac:dyDescent="0.2">
      <c r="A57" s="27" t="s">
        <v>128</v>
      </c>
      <c r="O57" s="21">
        <v>2</v>
      </c>
      <c r="T57" s="21">
        <f t="shared" si="63"/>
        <v>0</v>
      </c>
      <c r="U57" s="21">
        <f t="shared" si="64"/>
        <v>0</v>
      </c>
      <c r="V57" s="21">
        <f t="shared" si="65"/>
        <v>0</v>
      </c>
      <c r="W57" s="21">
        <f t="shared" si="66"/>
        <v>2</v>
      </c>
      <c r="X57" s="21">
        <f t="shared" si="67"/>
        <v>2</v>
      </c>
      <c r="Y57" s="21">
        <f t="shared" si="62"/>
        <v>2</v>
      </c>
      <c r="Z57" s="21">
        <f t="shared" si="62"/>
        <v>0</v>
      </c>
      <c r="AA57" s="21">
        <f t="shared" si="68"/>
        <v>0</v>
      </c>
      <c r="AB57" s="21">
        <f t="shared" si="69"/>
        <v>2</v>
      </c>
      <c r="AC57" s="29"/>
      <c r="AD57" s="29"/>
      <c r="AE57" s="29"/>
      <c r="AF57" s="28">
        <f t="shared" si="70"/>
        <v>0</v>
      </c>
      <c r="AG57" s="28">
        <f t="shared" si="71"/>
        <v>0</v>
      </c>
      <c r="AH57" s="28">
        <f t="shared" si="72"/>
        <v>0</v>
      </c>
      <c r="AI57" s="28">
        <f t="shared" si="73"/>
        <v>0</v>
      </c>
      <c r="AJ57" s="29">
        <f t="shared" si="74"/>
        <v>0</v>
      </c>
      <c r="AK57" s="29">
        <f t="shared" si="75"/>
        <v>0</v>
      </c>
      <c r="AL57" s="29">
        <f t="shared" si="76"/>
        <v>1</v>
      </c>
      <c r="AM57" s="28">
        <f t="shared" si="77"/>
        <v>1</v>
      </c>
      <c r="AN57" s="28">
        <f t="shared" si="78"/>
        <v>1</v>
      </c>
      <c r="AO57" s="28">
        <f t="shared" si="79"/>
        <v>0</v>
      </c>
      <c r="AP57" s="28">
        <f t="shared" si="80"/>
        <v>0</v>
      </c>
      <c r="AQ57" s="28">
        <f t="shared" si="81"/>
        <v>0</v>
      </c>
      <c r="AR57" s="30">
        <f t="shared" si="82"/>
        <v>0</v>
      </c>
    </row>
    <row r="58" spans="1:49" x14ac:dyDescent="0.2">
      <c r="A58" s="27" t="s">
        <v>3</v>
      </c>
      <c r="Q58" s="21">
        <v>1</v>
      </c>
      <c r="T58" s="21">
        <f>B58+C58+D58+E58</f>
        <v>0</v>
      </c>
      <c r="U58" s="21">
        <f>B58+2*C58+3*D58+4*E58</f>
        <v>0</v>
      </c>
      <c r="V58" s="21">
        <f>T58+I58+J58</f>
        <v>0</v>
      </c>
      <c r="W58" s="21">
        <f>B58+C58+D58+E58+F58+K58+O58+P58+Q58</f>
        <v>1</v>
      </c>
      <c r="X58" s="21">
        <f>B58+C58+D58+E58+F58+G58+H58+I58+J58+K58+O58+P58+Q58</f>
        <v>1</v>
      </c>
      <c r="Y58" s="21">
        <f>L58+O58+R58</f>
        <v>0</v>
      </c>
      <c r="Z58" s="21">
        <f>M58+P58+S58</f>
        <v>0</v>
      </c>
      <c r="AA58" s="21">
        <f>Q58+N58</f>
        <v>1</v>
      </c>
      <c r="AB58" s="21">
        <f>T58+H58+F58+O58+P58+Q58</f>
        <v>1</v>
      </c>
      <c r="AC58" s="29"/>
      <c r="AD58" s="29"/>
      <c r="AE58" s="29"/>
      <c r="AF58" s="28">
        <f>IF(W58=0,"NA",T58/W58)</f>
        <v>0</v>
      </c>
      <c r="AG58" s="28">
        <f>IF(X58=0,"NA",(T58+I58+J58)/X58)</f>
        <v>0</v>
      </c>
      <c r="AH58" s="28">
        <f>IFERROR(U58/W58,"NA")</f>
        <v>0</v>
      </c>
      <c r="AI58" s="28">
        <f>IFERROR(AG58+AH58,"NA")</f>
        <v>0</v>
      </c>
      <c r="AJ58" s="29">
        <f>IFERROR(K58/X58,"NA")</f>
        <v>0</v>
      </c>
      <c r="AK58" s="29">
        <f>IFERROR((I58+J58)/X58,"NA")</f>
        <v>0</v>
      </c>
      <c r="AL58" s="29">
        <f>IFERROR(AB58/X58,"NA")</f>
        <v>1</v>
      </c>
      <c r="AM58" s="28">
        <f>IFERROR((H58+O58+P58)/AB58,"NA")</f>
        <v>0</v>
      </c>
      <c r="AN58" s="28">
        <f>IFERROR((H58+O58+P58+R58+S58)/AB58,"NA")</f>
        <v>0</v>
      </c>
      <c r="AO58" s="28">
        <f>IFERROR((F58+T58)/AB58,"NA")</f>
        <v>0</v>
      </c>
      <c r="AP58" s="28">
        <f>IFERROR(T58/AB58,"NA")</f>
        <v>0</v>
      </c>
      <c r="AQ58" s="28">
        <f>IFERROR(AH58-AF58,"NA")</f>
        <v>0</v>
      </c>
      <c r="AR58" s="30">
        <f>(V58+F58+G58)/X58</f>
        <v>0</v>
      </c>
    </row>
    <row r="59" spans="1:49" s="20" customFormat="1" x14ac:dyDescent="0.2">
      <c r="A59" s="31" t="s">
        <v>32</v>
      </c>
      <c r="B59" s="32">
        <f>SUM(B48:B58)</f>
        <v>6</v>
      </c>
      <c r="C59" s="32">
        <f t="shared" ref="C59:X59" si="83">SUM(C48:C58)</f>
        <v>1</v>
      </c>
      <c r="D59" s="32">
        <f t="shared" si="83"/>
        <v>0</v>
      </c>
      <c r="E59" s="32">
        <f t="shared" si="83"/>
        <v>0</v>
      </c>
      <c r="F59" s="32">
        <f t="shared" si="83"/>
        <v>1</v>
      </c>
      <c r="G59" s="32">
        <f t="shared" si="83"/>
        <v>0</v>
      </c>
      <c r="H59" s="32">
        <f t="shared" si="83"/>
        <v>0</v>
      </c>
      <c r="I59" s="32">
        <f t="shared" si="83"/>
        <v>2</v>
      </c>
      <c r="J59" s="32">
        <f t="shared" si="83"/>
        <v>0</v>
      </c>
      <c r="K59" s="32">
        <f t="shared" si="83"/>
        <v>1</v>
      </c>
      <c r="L59" s="32">
        <f t="shared" si="83"/>
        <v>5</v>
      </c>
      <c r="M59" s="32">
        <f t="shared" si="83"/>
        <v>0</v>
      </c>
      <c r="N59" s="32">
        <f t="shared" si="83"/>
        <v>1</v>
      </c>
      <c r="O59" s="32">
        <f t="shared" si="83"/>
        <v>5</v>
      </c>
      <c r="P59" s="32">
        <f t="shared" si="83"/>
        <v>1</v>
      </c>
      <c r="Q59" s="32">
        <f t="shared" si="83"/>
        <v>2</v>
      </c>
      <c r="R59" s="32">
        <f t="shared" si="83"/>
        <v>1</v>
      </c>
      <c r="S59" s="32">
        <f t="shared" si="83"/>
        <v>0</v>
      </c>
      <c r="T59" s="32">
        <f t="shared" si="83"/>
        <v>7</v>
      </c>
      <c r="U59" s="32">
        <f t="shared" si="83"/>
        <v>8</v>
      </c>
      <c r="V59" s="32">
        <f t="shared" si="83"/>
        <v>9</v>
      </c>
      <c r="W59" s="32">
        <f t="shared" si="83"/>
        <v>17</v>
      </c>
      <c r="X59" s="32">
        <f t="shared" si="83"/>
        <v>19</v>
      </c>
      <c r="Y59" s="32">
        <f>SUM(Y48:Y58)</f>
        <v>11</v>
      </c>
      <c r="Z59" s="32">
        <f>SUM(Z48:Z58)</f>
        <v>1</v>
      </c>
      <c r="AA59" s="32">
        <f>SUM(AA48:AA58)</f>
        <v>3</v>
      </c>
      <c r="AB59" s="32">
        <f>SUM(AB48:AB58)</f>
        <v>16</v>
      </c>
      <c r="AC59" s="34"/>
      <c r="AD59" s="34"/>
      <c r="AE59" s="34"/>
      <c r="AF59" s="33">
        <f>IF(W59=0,"NA",T59/W59)</f>
        <v>0.41176470588235292</v>
      </c>
      <c r="AG59" s="33">
        <f>IF(X59=0,"NA",(T59+I59+J59)/X59)</f>
        <v>0.47368421052631576</v>
      </c>
      <c r="AH59" s="33">
        <f>IFERROR(U59/W59,"NA")</f>
        <v>0.47058823529411764</v>
      </c>
      <c r="AI59" s="33">
        <f>IFERROR(AG59+AH59,"NA")</f>
        <v>0.94427244582043346</v>
      </c>
      <c r="AJ59" s="34">
        <f>IFERROR(K59/X59,"NA")</f>
        <v>5.2631578947368418E-2</v>
      </c>
      <c r="AK59" s="34">
        <f>IFERROR((I59+J59)/X59,"NA")</f>
        <v>0.10526315789473684</v>
      </c>
      <c r="AL59" s="34">
        <f>IFERROR(AB59/X59,"NA")</f>
        <v>0.84210526315789469</v>
      </c>
      <c r="AM59" s="33">
        <f>IFERROR((H59+O59+P59)/AB59,"NA")</f>
        <v>0.375</v>
      </c>
      <c r="AN59" s="33">
        <f>IFERROR((H59+O59+P59+R59+S59)/AB59,"NA")</f>
        <v>0.4375</v>
      </c>
      <c r="AO59" s="33">
        <f>IFERROR((F59+T59)/AB59,"NA")</f>
        <v>0.5</v>
      </c>
      <c r="AP59" s="33">
        <f>IFERROR(T59/AB59,"NA")</f>
        <v>0.4375</v>
      </c>
      <c r="AQ59" s="33">
        <f>IFERROR(AH59-AF59,"NA")</f>
        <v>5.8823529411764719E-2</v>
      </c>
      <c r="AR59" s="35">
        <f>(V59+F59+G59)/X59</f>
        <v>0.52631578947368418</v>
      </c>
      <c r="AU59" s="37"/>
      <c r="AV59" s="37"/>
      <c r="AW59" s="37"/>
    </row>
    <row r="61" spans="1:49" x14ac:dyDescent="0.2">
      <c r="A61" s="20" t="s">
        <v>132</v>
      </c>
    </row>
    <row r="62" spans="1:49" x14ac:dyDescent="0.2">
      <c r="A62" s="23"/>
      <c r="B62" s="24" t="s">
        <v>5</v>
      </c>
      <c r="C62" s="24" t="s">
        <v>6</v>
      </c>
      <c r="D62" s="24" t="s">
        <v>7</v>
      </c>
      <c r="E62" s="24" t="s">
        <v>8</v>
      </c>
      <c r="F62" s="24" t="s">
        <v>18</v>
      </c>
      <c r="G62" s="24" t="s">
        <v>19</v>
      </c>
      <c r="H62" s="24" t="s">
        <v>9</v>
      </c>
      <c r="I62" s="24" t="s">
        <v>10</v>
      </c>
      <c r="J62" s="24" t="s">
        <v>11</v>
      </c>
      <c r="K62" s="24" t="s">
        <v>12</v>
      </c>
      <c r="L62" s="24" t="s">
        <v>20</v>
      </c>
      <c r="M62" s="24" t="s">
        <v>21</v>
      </c>
      <c r="N62" s="24" t="s">
        <v>74</v>
      </c>
      <c r="O62" s="24" t="s">
        <v>22</v>
      </c>
      <c r="P62" s="24" t="s">
        <v>23</v>
      </c>
      <c r="Q62" s="24" t="s">
        <v>75</v>
      </c>
      <c r="R62" s="24" t="s">
        <v>27</v>
      </c>
      <c r="S62" s="24" t="s">
        <v>28</v>
      </c>
      <c r="T62" s="24" t="s">
        <v>29</v>
      </c>
      <c r="U62" s="24" t="s">
        <v>30</v>
      </c>
      <c r="V62" s="24" t="s">
        <v>31</v>
      </c>
      <c r="W62" s="24" t="s">
        <v>4</v>
      </c>
      <c r="X62" s="24" t="s">
        <v>13</v>
      </c>
      <c r="Y62" s="24" t="s">
        <v>24</v>
      </c>
      <c r="Z62" s="24" t="s">
        <v>25</v>
      </c>
      <c r="AA62" s="24" t="s">
        <v>76</v>
      </c>
      <c r="AB62" s="24" t="s">
        <v>26</v>
      </c>
      <c r="AC62" s="44"/>
      <c r="AD62" s="44"/>
      <c r="AE62" s="44"/>
      <c r="AF62" s="24" t="s">
        <v>14</v>
      </c>
      <c r="AG62" s="24" t="s">
        <v>15</v>
      </c>
      <c r="AH62" s="24" t="s">
        <v>16</v>
      </c>
      <c r="AI62" s="24" t="s">
        <v>17</v>
      </c>
      <c r="AJ62" s="24" t="s">
        <v>44</v>
      </c>
      <c r="AK62" s="24" t="s">
        <v>43</v>
      </c>
      <c r="AL62" s="24" t="s">
        <v>40</v>
      </c>
      <c r="AM62" s="24" t="s">
        <v>47</v>
      </c>
      <c r="AN62" s="24" t="s">
        <v>48</v>
      </c>
      <c r="AO62" s="24" t="s">
        <v>51</v>
      </c>
      <c r="AP62" s="24" t="s">
        <v>49</v>
      </c>
      <c r="AQ62" s="25" t="s">
        <v>50</v>
      </c>
      <c r="AR62" s="26" t="s">
        <v>60</v>
      </c>
    </row>
    <row r="63" spans="1:49" x14ac:dyDescent="0.2">
      <c r="A63" s="27" t="s">
        <v>124</v>
      </c>
      <c r="O63" s="21">
        <v>1</v>
      </c>
      <c r="P63" s="21">
        <v>1</v>
      </c>
      <c r="T63" s="21">
        <f t="shared" ref="T63:T73" si="84">B63+C63+D63+E63</f>
        <v>0</v>
      </c>
      <c r="U63" s="21">
        <f t="shared" ref="U63:U73" si="85">B63+2*C63+3*D63+4*E63</f>
        <v>0</v>
      </c>
      <c r="V63" s="21">
        <f>T63+I63+J63</f>
        <v>0</v>
      </c>
      <c r="W63" s="21">
        <f>B63+C63+D63+E63+F63+K63+O63+P63+Q63</f>
        <v>2</v>
      </c>
      <c r="X63" s="21">
        <f>B63+C63+D63+E63+F63+G63+H63+I63+J63+K63+O63+P63+Q63</f>
        <v>2</v>
      </c>
      <c r="Y63" s="21">
        <f t="shared" ref="Y63:Z73" si="86">L63+O63+R63</f>
        <v>1</v>
      </c>
      <c r="Z63" s="21">
        <f t="shared" si="86"/>
        <v>1</v>
      </c>
      <c r="AA63" s="21">
        <f>Q63+N63</f>
        <v>0</v>
      </c>
      <c r="AB63" s="21">
        <f>T63+H63+F63+O63+P63+Q63</f>
        <v>2</v>
      </c>
      <c r="AC63" s="29"/>
      <c r="AD63" s="29"/>
      <c r="AE63" s="29"/>
      <c r="AF63" s="28">
        <f t="shared" ref="AF63:AF74" si="87">IF(W63=0,"NA",T63/W63)</f>
        <v>0</v>
      </c>
      <c r="AG63" s="28">
        <f t="shared" ref="AG63:AG74" si="88">IF(X63=0,"NA",(T63+I63+J63)/X63)</f>
        <v>0</v>
      </c>
      <c r="AH63" s="28">
        <f t="shared" ref="AH63:AH74" si="89">IFERROR(U63/W63,"NA")</f>
        <v>0</v>
      </c>
      <c r="AI63" s="28">
        <f>IFERROR(AG63+AH63,"NA")</f>
        <v>0</v>
      </c>
      <c r="AJ63" s="29">
        <f>IFERROR(K63/X63,"NA")</f>
        <v>0</v>
      </c>
      <c r="AK63" s="29">
        <f>IFERROR((I63+J63)/X63,"NA")</f>
        <v>0</v>
      </c>
      <c r="AL63" s="29">
        <f>IFERROR(AB63/X63,"NA")</f>
        <v>1</v>
      </c>
      <c r="AM63" s="28">
        <f>IFERROR((H63+O63+P63)/AB63,"NA")</f>
        <v>1</v>
      </c>
      <c r="AN63" s="28">
        <f>IFERROR((H63+O63+P63+R63+S63)/AB63,"NA")</f>
        <v>1</v>
      </c>
      <c r="AO63" s="28">
        <f>IFERROR((F63+T63)/AB63,"NA")</f>
        <v>0</v>
      </c>
      <c r="AP63" s="28">
        <f>IFERROR(T63/AB63,"NA")</f>
        <v>0</v>
      </c>
      <c r="AQ63" s="28">
        <f>IFERROR(AH63-AF63,"NA")</f>
        <v>0</v>
      </c>
      <c r="AR63" s="30">
        <f>(V63+F63+G63)/X63</f>
        <v>0</v>
      </c>
    </row>
    <row r="64" spans="1:49" x14ac:dyDescent="0.2">
      <c r="A64" s="27" t="s">
        <v>125</v>
      </c>
      <c r="O64" s="21">
        <v>2</v>
      </c>
      <c r="T64" s="21">
        <f t="shared" si="84"/>
        <v>0</v>
      </c>
      <c r="U64" s="21">
        <f t="shared" si="85"/>
        <v>0</v>
      </c>
      <c r="V64" s="21">
        <f t="shared" ref="V64:V73" si="90">T64+I64+J64</f>
        <v>0</v>
      </c>
      <c r="W64" s="21">
        <f t="shared" ref="W64:W73" si="91">B64+C64+D64+E64+F64+K64+O64+P64+Q64</f>
        <v>2</v>
      </c>
      <c r="X64" s="21">
        <f t="shared" ref="X64:X73" si="92">B64+C64+D64+E64+F64+G64+H64+I64+J64+K64+O64+P64+Q64</f>
        <v>2</v>
      </c>
      <c r="Y64" s="21">
        <f t="shared" si="86"/>
        <v>2</v>
      </c>
      <c r="Z64" s="21">
        <f t="shared" si="86"/>
        <v>0</v>
      </c>
      <c r="AA64" s="21">
        <f t="shared" ref="AA64:AA73" si="93">Q64+N64</f>
        <v>0</v>
      </c>
      <c r="AB64" s="21">
        <f t="shared" ref="AB64:AB73" si="94">T64+H64+F64+O64+P64+Q64</f>
        <v>2</v>
      </c>
      <c r="AC64" s="29"/>
      <c r="AD64" s="29"/>
      <c r="AE64" s="29"/>
      <c r="AF64" s="28">
        <f t="shared" si="87"/>
        <v>0</v>
      </c>
      <c r="AG64" s="28">
        <f t="shared" si="88"/>
        <v>0</v>
      </c>
      <c r="AH64" s="28">
        <f t="shared" si="89"/>
        <v>0</v>
      </c>
      <c r="AI64" s="28">
        <f t="shared" ref="AI64:AI74" si="95">IFERROR(AG64+AH64,"NA")</f>
        <v>0</v>
      </c>
      <c r="AJ64" s="29">
        <f t="shared" ref="AJ64:AJ74" si="96">IFERROR(K64/X64,"NA")</f>
        <v>0</v>
      </c>
      <c r="AK64" s="29">
        <f t="shared" ref="AK64:AK74" si="97">IFERROR((I64+J64)/X64,"NA")</f>
        <v>0</v>
      </c>
      <c r="AL64" s="29">
        <f t="shared" ref="AL64:AL74" si="98">IFERROR(AB64/X64,"NA")</f>
        <v>1</v>
      </c>
      <c r="AM64" s="28">
        <f t="shared" ref="AM64:AM73" si="99">IFERROR((H64+O64+P64)/AB64,"NA")</f>
        <v>1</v>
      </c>
      <c r="AN64" s="28">
        <f t="shared" ref="AN64:AN73" si="100">IFERROR((H64+O64+P64+R64+S64)/AB64,"NA")</f>
        <v>1</v>
      </c>
      <c r="AO64" s="28">
        <f t="shared" ref="AO64:AO74" si="101">IFERROR((F64+T64)/AB64,"NA")</f>
        <v>0</v>
      </c>
      <c r="AP64" s="28">
        <f t="shared" ref="AP64:AP74" si="102">IFERROR(T64/AB64,"NA")</f>
        <v>0</v>
      </c>
      <c r="AQ64" s="28">
        <f t="shared" ref="AQ64:AQ74" si="103">IFERROR(AH64-AF64,"NA")</f>
        <v>0</v>
      </c>
      <c r="AR64" s="30">
        <f t="shared" ref="AR64:AR74" si="104">(V64+F64+G64)/X64</f>
        <v>0</v>
      </c>
    </row>
    <row r="65" spans="1:49" x14ac:dyDescent="0.2">
      <c r="A65" s="27" t="s">
        <v>77</v>
      </c>
      <c r="T65" s="21">
        <f t="shared" si="84"/>
        <v>0</v>
      </c>
      <c r="U65" s="21">
        <f t="shared" si="85"/>
        <v>0</v>
      </c>
      <c r="V65" s="21">
        <f t="shared" si="90"/>
        <v>0</v>
      </c>
      <c r="W65" s="21">
        <f t="shared" si="91"/>
        <v>0</v>
      </c>
      <c r="X65" s="21">
        <f t="shared" si="92"/>
        <v>0</v>
      </c>
      <c r="Y65" s="21">
        <f t="shared" si="86"/>
        <v>0</v>
      </c>
      <c r="Z65" s="21">
        <f t="shared" si="86"/>
        <v>0</v>
      </c>
      <c r="AA65" s="21">
        <f t="shared" si="93"/>
        <v>0</v>
      </c>
      <c r="AB65" s="21">
        <f t="shared" si="94"/>
        <v>0</v>
      </c>
      <c r="AC65" s="29"/>
      <c r="AD65" s="29"/>
      <c r="AE65" s="29"/>
      <c r="AF65" s="28" t="str">
        <f t="shared" si="87"/>
        <v>NA</v>
      </c>
      <c r="AG65" s="28" t="str">
        <f t="shared" si="88"/>
        <v>NA</v>
      </c>
      <c r="AH65" s="28" t="str">
        <f t="shared" si="89"/>
        <v>NA</v>
      </c>
      <c r="AI65" s="28" t="str">
        <f t="shared" si="95"/>
        <v>NA</v>
      </c>
      <c r="AJ65" s="29" t="str">
        <f t="shared" si="96"/>
        <v>NA</v>
      </c>
      <c r="AK65" s="29" t="str">
        <f t="shared" si="97"/>
        <v>NA</v>
      </c>
      <c r="AL65" s="29" t="str">
        <f t="shared" si="98"/>
        <v>NA</v>
      </c>
      <c r="AM65" s="28" t="str">
        <f t="shared" si="99"/>
        <v>NA</v>
      </c>
      <c r="AN65" s="28" t="str">
        <f t="shared" si="100"/>
        <v>NA</v>
      </c>
      <c r="AO65" s="28" t="str">
        <f t="shared" si="101"/>
        <v>NA</v>
      </c>
      <c r="AP65" s="28" t="str">
        <f t="shared" si="102"/>
        <v>NA</v>
      </c>
      <c r="AQ65" s="28" t="str">
        <f t="shared" si="103"/>
        <v>NA</v>
      </c>
      <c r="AR65" s="30" t="e">
        <f t="shared" si="104"/>
        <v>#DIV/0!</v>
      </c>
    </row>
    <row r="66" spans="1:49" x14ac:dyDescent="0.2">
      <c r="A66" s="27" t="s">
        <v>68</v>
      </c>
      <c r="K66" s="21">
        <v>2</v>
      </c>
      <c r="T66" s="21">
        <f t="shared" si="84"/>
        <v>0</v>
      </c>
      <c r="U66" s="21">
        <f t="shared" si="85"/>
        <v>0</v>
      </c>
      <c r="V66" s="21">
        <f t="shared" si="90"/>
        <v>0</v>
      </c>
      <c r="W66" s="21">
        <f t="shared" si="91"/>
        <v>2</v>
      </c>
      <c r="X66" s="21">
        <f t="shared" si="92"/>
        <v>2</v>
      </c>
      <c r="Y66" s="21">
        <f t="shared" si="86"/>
        <v>0</v>
      </c>
      <c r="Z66" s="21">
        <f t="shared" si="86"/>
        <v>0</v>
      </c>
      <c r="AA66" s="21">
        <f t="shared" si="93"/>
        <v>0</v>
      </c>
      <c r="AB66" s="21">
        <f t="shared" si="94"/>
        <v>0</v>
      </c>
      <c r="AC66" s="29"/>
      <c r="AD66" s="29"/>
      <c r="AE66" s="29"/>
      <c r="AF66" s="28">
        <f t="shared" si="87"/>
        <v>0</v>
      </c>
      <c r="AG66" s="28">
        <f t="shared" si="88"/>
        <v>0</v>
      </c>
      <c r="AH66" s="28">
        <f t="shared" si="89"/>
        <v>0</v>
      </c>
      <c r="AI66" s="28">
        <f t="shared" si="95"/>
        <v>0</v>
      </c>
      <c r="AJ66" s="29">
        <f t="shared" si="96"/>
        <v>1</v>
      </c>
      <c r="AK66" s="29">
        <f t="shared" si="97"/>
        <v>0</v>
      </c>
      <c r="AL66" s="29">
        <f t="shared" si="98"/>
        <v>0</v>
      </c>
      <c r="AM66" s="28" t="str">
        <f t="shared" si="99"/>
        <v>NA</v>
      </c>
      <c r="AN66" s="28" t="str">
        <f t="shared" si="100"/>
        <v>NA</v>
      </c>
      <c r="AO66" s="28" t="str">
        <f t="shared" si="101"/>
        <v>NA</v>
      </c>
      <c r="AP66" s="28" t="str">
        <f t="shared" si="102"/>
        <v>NA</v>
      </c>
      <c r="AQ66" s="28">
        <f t="shared" si="103"/>
        <v>0</v>
      </c>
      <c r="AR66" s="30">
        <f t="shared" si="104"/>
        <v>0</v>
      </c>
    </row>
    <row r="67" spans="1:49" x14ac:dyDescent="0.2">
      <c r="A67" s="27" t="s">
        <v>123</v>
      </c>
      <c r="K67" s="21">
        <v>1</v>
      </c>
      <c r="P67" s="21">
        <v>1</v>
      </c>
      <c r="T67" s="21">
        <f t="shared" si="84"/>
        <v>0</v>
      </c>
      <c r="U67" s="21">
        <f t="shared" si="85"/>
        <v>0</v>
      </c>
      <c r="V67" s="21">
        <f t="shared" si="90"/>
        <v>0</v>
      </c>
      <c r="W67" s="21">
        <f t="shared" si="91"/>
        <v>2</v>
      </c>
      <c r="X67" s="21">
        <f t="shared" si="92"/>
        <v>2</v>
      </c>
      <c r="Y67" s="21">
        <f t="shared" si="86"/>
        <v>0</v>
      </c>
      <c r="Z67" s="21">
        <f t="shared" si="86"/>
        <v>1</v>
      </c>
      <c r="AA67" s="21">
        <f t="shared" si="93"/>
        <v>0</v>
      </c>
      <c r="AB67" s="21">
        <f t="shared" si="94"/>
        <v>1</v>
      </c>
      <c r="AC67" s="29"/>
      <c r="AD67" s="29"/>
      <c r="AE67" s="29"/>
      <c r="AF67" s="28">
        <f t="shared" si="87"/>
        <v>0</v>
      </c>
      <c r="AG67" s="28">
        <f t="shared" si="88"/>
        <v>0</v>
      </c>
      <c r="AH67" s="28">
        <f t="shared" si="89"/>
        <v>0</v>
      </c>
      <c r="AI67" s="28">
        <f t="shared" si="95"/>
        <v>0</v>
      </c>
      <c r="AJ67" s="29">
        <f t="shared" si="96"/>
        <v>0.5</v>
      </c>
      <c r="AK67" s="29">
        <f t="shared" si="97"/>
        <v>0</v>
      </c>
      <c r="AL67" s="29">
        <f t="shared" si="98"/>
        <v>0.5</v>
      </c>
      <c r="AM67" s="28">
        <f t="shared" si="99"/>
        <v>1</v>
      </c>
      <c r="AN67" s="28">
        <f t="shared" si="100"/>
        <v>1</v>
      </c>
      <c r="AO67" s="28">
        <f t="shared" si="101"/>
        <v>0</v>
      </c>
      <c r="AP67" s="28">
        <f t="shared" si="102"/>
        <v>0</v>
      </c>
      <c r="AQ67" s="28">
        <f t="shared" si="103"/>
        <v>0</v>
      </c>
      <c r="AR67" s="30">
        <f t="shared" si="104"/>
        <v>0</v>
      </c>
    </row>
    <row r="68" spans="1:49" x14ac:dyDescent="0.2">
      <c r="A68" s="27" t="s">
        <v>0</v>
      </c>
      <c r="F68" s="21">
        <v>1</v>
      </c>
      <c r="I68" s="21">
        <v>1</v>
      </c>
      <c r="R68" s="21">
        <v>1</v>
      </c>
      <c r="T68" s="21">
        <f t="shared" si="84"/>
        <v>0</v>
      </c>
      <c r="U68" s="21">
        <f t="shared" si="85"/>
        <v>0</v>
      </c>
      <c r="V68" s="21">
        <f t="shared" si="90"/>
        <v>1</v>
      </c>
      <c r="W68" s="21">
        <f t="shared" si="91"/>
        <v>1</v>
      </c>
      <c r="X68" s="21">
        <f t="shared" si="92"/>
        <v>2</v>
      </c>
      <c r="Y68" s="21">
        <f t="shared" si="86"/>
        <v>1</v>
      </c>
      <c r="Z68" s="21">
        <f t="shared" si="86"/>
        <v>0</v>
      </c>
      <c r="AA68" s="21">
        <f t="shared" si="93"/>
        <v>0</v>
      </c>
      <c r="AB68" s="21">
        <f t="shared" si="94"/>
        <v>1</v>
      </c>
      <c r="AC68" s="29"/>
      <c r="AD68" s="29"/>
      <c r="AE68" s="29"/>
      <c r="AF68" s="28">
        <f t="shared" si="87"/>
        <v>0</v>
      </c>
      <c r="AG68" s="28">
        <f t="shared" si="88"/>
        <v>0.5</v>
      </c>
      <c r="AH68" s="28">
        <f t="shared" si="89"/>
        <v>0</v>
      </c>
      <c r="AI68" s="28">
        <f t="shared" si="95"/>
        <v>0.5</v>
      </c>
      <c r="AJ68" s="29">
        <f t="shared" si="96"/>
        <v>0</v>
      </c>
      <c r="AK68" s="29">
        <f t="shared" si="97"/>
        <v>0.5</v>
      </c>
      <c r="AL68" s="29">
        <f t="shared" si="98"/>
        <v>0.5</v>
      </c>
      <c r="AM68" s="28">
        <f t="shared" si="99"/>
        <v>0</v>
      </c>
      <c r="AN68" s="28">
        <f t="shared" si="100"/>
        <v>1</v>
      </c>
      <c r="AO68" s="28">
        <f t="shared" si="101"/>
        <v>1</v>
      </c>
      <c r="AP68" s="28">
        <f t="shared" si="102"/>
        <v>0</v>
      </c>
      <c r="AQ68" s="28">
        <f t="shared" si="103"/>
        <v>0</v>
      </c>
      <c r="AR68" s="30">
        <f t="shared" si="104"/>
        <v>1</v>
      </c>
    </row>
    <row r="69" spans="1:49" x14ac:dyDescent="0.2">
      <c r="A69" s="27" t="s">
        <v>126</v>
      </c>
      <c r="K69" s="21">
        <v>2</v>
      </c>
      <c r="T69" s="21">
        <f t="shared" si="84"/>
        <v>0</v>
      </c>
      <c r="U69" s="21">
        <f t="shared" si="85"/>
        <v>0</v>
      </c>
      <c r="V69" s="21">
        <f t="shared" si="90"/>
        <v>0</v>
      </c>
      <c r="W69" s="21">
        <f t="shared" si="91"/>
        <v>2</v>
      </c>
      <c r="X69" s="21">
        <f t="shared" si="92"/>
        <v>2</v>
      </c>
      <c r="Y69" s="21">
        <f t="shared" si="86"/>
        <v>0</v>
      </c>
      <c r="Z69" s="21">
        <f t="shared" si="86"/>
        <v>0</v>
      </c>
      <c r="AA69" s="21">
        <f t="shared" si="93"/>
        <v>0</v>
      </c>
      <c r="AB69" s="21">
        <f t="shared" si="94"/>
        <v>0</v>
      </c>
      <c r="AC69" s="29"/>
      <c r="AD69" s="29"/>
      <c r="AE69" s="29"/>
      <c r="AF69" s="28">
        <f t="shared" si="87"/>
        <v>0</v>
      </c>
      <c r="AG69" s="28">
        <f t="shared" si="88"/>
        <v>0</v>
      </c>
      <c r="AH69" s="28">
        <f t="shared" si="89"/>
        <v>0</v>
      </c>
      <c r="AI69" s="28">
        <f t="shared" si="95"/>
        <v>0</v>
      </c>
      <c r="AJ69" s="29">
        <f t="shared" si="96"/>
        <v>1</v>
      </c>
      <c r="AK69" s="29">
        <f t="shared" si="97"/>
        <v>0</v>
      </c>
      <c r="AL69" s="29">
        <f t="shared" si="98"/>
        <v>0</v>
      </c>
      <c r="AM69" s="28" t="str">
        <f t="shared" si="99"/>
        <v>NA</v>
      </c>
      <c r="AN69" s="28" t="str">
        <f t="shared" si="100"/>
        <v>NA</v>
      </c>
      <c r="AO69" s="28" t="str">
        <f t="shared" si="101"/>
        <v>NA</v>
      </c>
      <c r="AP69" s="28" t="str">
        <f t="shared" si="102"/>
        <v>NA</v>
      </c>
      <c r="AQ69" s="28">
        <f t="shared" si="103"/>
        <v>0</v>
      </c>
      <c r="AR69" s="30">
        <f t="shared" si="104"/>
        <v>0</v>
      </c>
    </row>
    <row r="70" spans="1:49" x14ac:dyDescent="0.2">
      <c r="A70" s="27" t="s">
        <v>65</v>
      </c>
      <c r="B70" s="21">
        <v>1</v>
      </c>
      <c r="K70" s="21">
        <v>1</v>
      </c>
      <c r="M70" s="21">
        <v>1</v>
      </c>
      <c r="T70" s="21">
        <f t="shared" si="84"/>
        <v>1</v>
      </c>
      <c r="U70" s="21">
        <f t="shared" si="85"/>
        <v>1</v>
      </c>
      <c r="V70" s="21">
        <f t="shared" si="90"/>
        <v>1</v>
      </c>
      <c r="W70" s="21">
        <f t="shared" si="91"/>
        <v>2</v>
      </c>
      <c r="X70" s="21">
        <f t="shared" si="92"/>
        <v>2</v>
      </c>
      <c r="Y70" s="21">
        <f t="shared" si="86"/>
        <v>0</v>
      </c>
      <c r="Z70" s="21">
        <f t="shared" si="86"/>
        <v>1</v>
      </c>
      <c r="AA70" s="21">
        <f t="shared" si="93"/>
        <v>0</v>
      </c>
      <c r="AB70" s="21">
        <f t="shared" si="94"/>
        <v>1</v>
      </c>
      <c r="AC70" s="29"/>
      <c r="AD70" s="29"/>
      <c r="AE70" s="29"/>
      <c r="AF70" s="28">
        <f t="shared" si="87"/>
        <v>0.5</v>
      </c>
      <c r="AG70" s="28">
        <f t="shared" si="88"/>
        <v>0.5</v>
      </c>
      <c r="AH70" s="28">
        <f t="shared" si="89"/>
        <v>0.5</v>
      </c>
      <c r="AI70" s="28">
        <f t="shared" si="95"/>
        <v>1</v>
      </c>
      <c r="AJ70" s="29">
        <f t="shared" si="96"/>
        <v>0.5</v>
      </c>
      <c r="AK70" s="29">
        <f t="shared" si="97"/>
        <v>0</v>
      </c>
      <c r="AL70" s="29">
        <f t="shared" si="98"/>
        <v>0.5</v>
      </c>
      <c r="AM70" s="28">
        <f t="shared" si="99"/>
        <v>0</v>
      </c>
      <c r="AN70" s="28">
        <f t="shared" si="100"/>
        <v>0</v>
      </c>
      <c r="AO70" s="28">
        <f t="shared" si="101"/>
        <v>1</v>
      </c>
      <c r="AP70" s="28">
        <f t="shared" si="102"/>
        <v>1</v>
      </c>
      <c r="AQ70" s="28">
        <f t="shared" si="103"/>
        <v>0</v>
      </c>
      <c r="AR70" s="30">
        <f t="shared" si="104"/>
        <v>0.5</v>
      </c>
    </row>
    <row r="71" spans="1:49" x14ac:dyDescent="0.2">
      <c r="A71" s="27" t="s">
        <v>127</v>
      </c>
      <c r="K71" s="21">
        <v>2</v>
      </c>
      <c r="T71" s="21">
        <f t="shared" si="84"/>
        <v>0</v>
      </c>
      <c r="U71" s="21">
        <f t="shared" si="85"/>
        <v>0</v>
      </c>
      <c r="V71" s="21">
        <f t="shared" si="90"/>
        <v>0</v>
      </c>
      <c r="W71" s="21">
        <f t="shared" si="91"/>
        <v>2</v>
      </c>
      <c r="X71" s="21">
        <f t="shared" si="92"/>
        <v>2</v>
      </c>
      <c r="Y71" s="21">
        <f t="shared" si="86"/>
        <v>0</v>
      </c>
      <c r="Z71" s="21">
        <f t="shared" si="86"/>
        <v>0</v>
      </c>
      <c r="AA71" s="21">
        <f t="shared" si="93"/>
        <v>0</v>
      </c>
      <c r="AB71" s="21">
        <f t="shared" si="94"/>
        <v>0</v>
      </c>
      <c r="AC71" s="29"/>
      <c r="AD71" s="29"/>
      <c r="AE71" s="29"/>
      <c r="AF71" s="28">
        <f t="shared" si="87"/>
        <v>0</v>
      </c>
      <c r="AG71" s="28">
        <f t="shared" si="88"/>
        <v>0</v>
      </c>
      <c r="AH71" s="28">
        <f t="shared" si="89"/>
        <v>0</v>
      </c>
      <c r="AI71" s="28">
        <f t="shared" si="95"/>
        <v>0</v>
      </c>
      <c r="AJ71" s="29">
        <f t="shared" si="96"/>
        <v>1</v>
      </c>
      <c r="AK71" s="29">
        <f t="shared" si="97"/>
        <v>0</v>
      </c>
      <c r="AL71" s="29">
        <f t="shared" si="98"/>
        <v>0</v>
      </c>
      <c r="AM71" s="28" t="str">
        <f t="shared" si="99"/>
        <v>NA</v>
      </c>
      <c r="AN71" s="28" t="str">
        <f t="shared" si="100"/>
        <v>NA</v>
      </c>
      <c r="AO71" s="28" t="str">
        <f t="shared" si="101"/>
        <v>NA</v>
      </c>
      <c r="AP71" s="28" t="str">
        <f t="shared" si="102"/>
        <v>NA</v>
      </c>
      <c r="AQ71" s="28">
        <f t="shared" si="103"/>
        <v>0</v>
      </c>
      <c r="AR71" s="30">
        <f t="shared" si="104"/>
        <v>0</v>
      </c>
    </row>
    <row r="72" spans="1:49" x14ac:dyDescent="0.2">
      <c r="A72" s="27" t="s">
        <v>128</v>
      </c>
      <c r="I72" s="21">
        <v>1</v>
      </c>
      <c r="T72" s="21">
        <f>B72+C72+D72+E72</f>
        <v>0</v>
      </c>
      <c r="U72" s="21">
        <f>B72+2*C72+3*D72+4*E72</f>
        <v>0</v>
      </c>
      <c r="V72" s="21">
        <f>T72+I72+J72</f>
        <v>1</v>
      </c>
      <c r="W72" s="21">
        <f>B72+C72+D72+E72+F72+K72+O72+P72+Q72</f>
        <v>0</v>
      </c>
      <c r="X72" s="21">
        <f>B72+C72+D72+E72+F72+G72+H72+I72+J72+K72+O72+P72+Q72</f>
        <v>1</v>
      </c>
      <c r="Y72" s="21">
        <f>L72+O72+R72</f>
        <v>0</v>
      </c>
      <c r="Z72" s="21">
        <f>M72+P72+S72</f>
        <v>0</v>
      </c>
      <c r="AA72" s="21">
        <f>Q72+N72</f>
        <v>0</v>
      </c>
      <c r="AB72" s="21">
        <f>T72+H72+F72+O72+P72+Q72</f>
        <v>0</v>
      </c>
      <c r="AC72" s="29"/>
      <c r="AD72" s="29"/>
      <c r="AE72" s="29"/>
      <c r="AF72" s="28" t="str">
        <f>IF(W72=0,"NA",T72/W72)</f>
        <v>NA</v>
      </c>
      <c r="AG72" s="28">
        <f>IF(X72=0,"NA",(T72+I72+J72)/X72)</f>
        <v>1</v>
      </c>
      <c r="AH72" s="28" t="str">
        <f>IFERROR(U72/W72,"NA")</f>
        <v>NA</v>
      </c>
      <c r="AI72" s="28" t="str">
        <f>IFERROR(AG72+AH72,"NA")</f>
        <v>NA</v>
      </c>
      <c r="AJ72" s="29">
        <f>IFERROR(K72/X72,"NA")</f>
        <v>0</v>
      </c>
      <c r="AK72" s="29">
        <f>IFERROR((I72+J72)/X72,"NA")</f>
        <v>1</v>
      </c>
      <c r="AL72" s="29">
        <f>IFERROR(AB72/X72,"NA")</f>
        <v>0</v>
      </c>
      <c r="AM72" s="28" t="str">
        <f>IFERROR((H72+O72+P72)/AB72,"NA")</f>
        <v>NA</v>
      </c>
      <c r="AN72" s="28" t="str">
        <f>IFERROR((H72+O72+P72+R72+S72)/AB72,"NA")</f>
        <v>NA</v>
      </c>
      <c r="AO72" s="28" t="str">
        <f>IFERROR((F72+T72)/AB72,"NA")</f>
        <v>NA</v>
      </c>
      <c r="AP72" s="28" t="str">
        <f>IFERROR(T72/AB72,"NA")</f>
        <v>NA</v>
      </c>
      <c r="AQ72" s="28" t="str">
        <f>IFERROR(AH72-AF72,"NA")</f>
        <v>NA</v>
      </c>
      <c r="AR72" s="30">
        <f>(V72+F72+G72)/X72</f>
        <v>1</v>
      </c>
    </row>
    <row r="73" spans="1:49" x14ac:dyDescent="0.2">
      <c r="A73" s="27" t="s">
        <v>3</v>
      </c>
      <c r="O73" s="21">
        <v>1</v>
      </c>
      <c r="T73" s="21">
        <f t="shared" si="84"/>
        <v>0</v>
      </c>
      <c r="U73" s="21">
        <f t="shared" si="85"/>
        <v>0</v>
      </c>
      <c r="V73" s="21">
        <f t="shared" si="90"/>
        <v>0</v>
      </c>
      <c r="W73" s="21">
        <f t="shared" si="91"/>
        <v>1</v>
      </c>
      <c r="X73" s="21">
        <f t="shared" si="92"/>
        <v>1</v>
      </c>
      <c r="Y73" s="21">
        <f t="shared" si="86"/>
        <v>1</v>
      </c>
      <c r="Z73" s="21">
        <f t="shared" si="86"/>
        <v>0</v>
      </c>
      <c r="AA73" s="21">
        <f t="shared" si="93"/>
        <v>0</v>
      </c>
      <c r="AB73" s="21">
        <f t="shared" si="94"/>
        <v>1</v>
      </c>
      <c r="AC73" s="29"/>
      <c r="AD73" s="29"/>
      <c r="AE73" s="29"/>
      <c r="AF73" s="28">
        <f t="shared" si="87"/>
        <v>0</v>
      </c>
      <c r="AG73" s="28">
        <f t="shared" si="88"/>
        <v>0</v>
      </c>
      <c r="AH73" s="28">
        <f t="shared" si="89"/>
        <v>0</v>
      </c>
      <c r="AI73" s="28">
        <f t="shared" si="95"/>
        <v>0</v>
      </c>
      <c r="AJ73" s="29">
        <f t="shared" si="96"/>
        <v>0</v>
      </c>
      <c r="AK73" s="29">
        <f t="shared" si="97"/>
        <v>0</v>
      </c>
      <c r="AL73" s="29">
        <f t="shared" si="98"/>
        <v>1</v>
      </c>
      <c r="AM73" s="28">
        <f t="shared" si="99"/>
        <v>1</v>
      </c>
      <c r="AN73" s="28">
        <f t="shared" si="100"/>
        <v>1</v>
      </c>
      <c r="AO73" s="28">
        <f t="shared" si="101"/>
        <v>0</v>
      </c>
      <c r="AP73" s="28">
        <f t="shared" si="102"/>
        <v>0</v>
      </c>
      <c r="AQ73" s="28">
        <f t="shared" si="103"/>
        <v>0</v>
      </c>
      <c r="AR73" s="30">
        <f t="shared" si="104"/>
        <v>0</v>
      </c>
    </row>
    <row r="74" spans="1:49" s="20" customFormat="1" x14ac:dyDescent="0.2">
      <c r="A74" s="31" t="s">
        <v>32</v>
      </c>
      <c r="B74" s="32">
        <f>SUM(B63:B73)</f>
        <v>1</v>
      </c>
      <c r="C74" s="32">
        <f t="shared" ref="C74:X74" si="105">SUM(C63:C73)</f>
        <v>0</v>
      </c>
      <c r="D74" s="32">
        <f t="shared" si="105"/>
        <v>0</v>
      </c>
      <c r="E74" s="32">
        <f t="shared" si="105"/>
        <v>0</v>
      </c>
      <c r="F74" s="32">
        <f t="shared" si="105"/>
        <v>1</v>
      </c>
      <c r="G74" s="32">
        <f t="shared" si="105"/>
        <v>0</v>
      </c>
      <c r="H74" s="32">
        <f t="shared" si="105"/>
        <v>0</v>
      </c>
      <c r="I74" s="32">
        <f t="shared" si="105"/>
        <v>2</v>
      </c>
      <c r="J74" s="32">
        <f t="shared" si="105"/>
        <v>0</v>
      </c>
      <c r="K74" s="32">
        <f t="shared" si="105"/>
        <v>8</v>
      </c>
      <c r="L74" s="32">
        <f t="shared" si="105"/>
        <v>0</v>
      </c>
      <c r="M74" s="32">
        <f t="shared" si="105"/>
        <v>1</v>
      </c>
      <c r="N74" s="32">
        <f t="shared" si="105"/>
        <v>0</v>
      </c>
      <c r="O74" s="32">
        <f t="shared" si="105"/>
        <v>4</v>
      </c>
      <c r="P74" s="32">
        <f t="shared" si="105"/>
        <v>2</v>
      </c>
      <c r="Q74" s="32">
        <f t="shared" si="105"/>
        <v>0</v>
      </c>
      <c r="R74" s="32">
        <f t="shared" si="105"/>
        <v>1</v>
      </c>
      <c r="S74" s="32">
        <f t="shared" si="105"/>
        <v>0</v>
      </c>
      <c r="T74" s="32">
        <f t="shared" si="105"/>
        <v>1</v>
      </c>
      <c r="U74" s="32">
        <f t="shared" si="105"/>
        <v>1</v>
      </c>
      <c r="V74" s="32">
        <f t="shared" si="105"/>
        <v>3</v>
      </c>
      <c r="W74" s="32">
        <f t="shared" si="105"/>
        <v>16</v>
      </c>
      <c r="X74" s="32">
        <f t="shared" si="105"/>
        <v>18</v>
      </c>
      <c r="Y74" s="32">
        <f>SUM(Y63:Y73)</f>
        <v>5</v>
      </c>
      <c r="Z74" s="32">
        <f>SUM(Z63:Z73)</f>
        <v>3</v>
      </c>
      <c r="AA74" s="32">
        <f>SUM(AA63:AA73)</f>
        <v>0</v>
      </c>
      <c r="AB74" s="32">
        <f>SUM(AB63:AB73)</f>
        <v>8</v>
      </c>
      <c r="AC74" s="34"/>
      <c r="AD74" s="34"/>
      <c r="AE74" s="34"/>
      <c r="AF74" s="33">
        <f t="shared" si="87"/>
        <v>6.25E-2</v>
      </c>
      <c r="AG74" s="33">
        <f t="shared" si="88"/>
        <v>0.16666666666666666</v>
      </c>
      <c r="AH74" s="33">
        <f t="shared" si="89"/>
        <v>6.25E-2</v>
      </c>
      <c r="AI74" s="33">
        <f t="shared" si="95"/>
        <v>0.22916666666666666</v>
      </c>
      <c r="AJ74" s="34">
        <f t="shared" si="96"/>
        <v>0.44444444444444442</v>
      </c>
      <c r="AK74" s="34">
        <f t="shared" si="97"/>
        <v>0.1111111111111111</v>
      </c>
      <c r="AL74" s="34">
        <f t="shared" si="98"/>
        <v>0.44444444444444442</v>
      </c>
      <c r="AM74" s="33">
        <f>IFERROR((H74+O74+P74)/AB74,"NA")</f>
        <v>0.75</v>
      </c>
      <c r="AN74" s="33">
        <f>IFERROR((H74+O74+P74+R74+S74)/AB74,"NA")</f>
        <v>0.875</v>
      </c>
      <c r="AO74" s="33">
        <f t="shared" si="101"/>
        <v>0.25</v>
      </c>
      <c r="AP74" s="33">
        <f t="shared" si="102"/>
        <v>0.125</v>
      </c>
      <c r="AQ74" s="33">
        <f t="shared" si="103"/>
        <v>0</v>
      </c>
      <c r="AR74" s="35">
        <f t="shared" si="104"/>
        <v>0.22222222222222221</v>
      </c>
      <c r="AU74" s="37"/>
      <c r="AV74" s="37"/>
      <c r="AW74" s="37"/>
    </row>
    <row r="76" spans="1:49" x14ac:dyDescent="0.2">
      <c r="A76" s="20" t="s">
        <v>135</v>
      </c>
    </row>
    <row r="77" spans="1:49" x14ac:dyDescent="0.2">
      <c r="A77" s="23"/>
      <c r="B77" s="24" t="s">
        <v>5</v>
      </c>
      <c r="C77" s="24" t="s">
        <v>6</v>
      </c>
      <c r="D77" s="24" t="s">
        <v>7</v>
      </c>
      <c r="E77" s="24" t="s">
        <v>8</v>
      </c>
      <c r="F77" s="24" t="s">
        <v>18</v>
      </c>
      <c r="G77" s="24" t="s">
        <v>19</v>
      </c>
      <c r="H77" s="24" t="s">
        <v>9</v>
      </c>
      <c r="I77" s="24" t="s">
        <v>10</v>
      </c>
      <c r="J77" s="24" t="s">
        <v>11</v>
      </c>
      <c r="K77" s="24" t="s">
        <v>12</v>
      </c>
      <c r="L77" s="24" t="s">
        <v>20</v>
      </c>
      <c r="M77" s="24" t="s">
        <v>21</v>
      </c>
      <c r="N77" s="24" t="s">
        <v>74</v>
      </c>
      <c r="O77" s="24" t="s">
        <v>22</v>
      </c>
      <c r="P77" s="24" t="s">
        <v>23</v>
      </c>
      <c r="Q77" s="24" t="s">
        <v>75</v>
      </c>
      <c r="R77" s="24" t="s">
        <v>27</v>
      </c>
      <c r="S77" s="24" t="s">
        <v>28</v>
      </c>
      <c r="T77" s="24" t="s">
        <v>29</v>
      </c>
      <c r="U77" s="24" t="s">
        <v>30</v>
      </c>
      <c r="V77" s="24" t="s">
        <v>31</v>
      </c>
      <c r="W77" s="24" t="s">
        <v>4</v>
      </c>
      <c r="X77" s="24" t="s">
        <v>13</v>
      </c>
      <c r="Y77" s="24" t="s">
        <v>24</v>
      </c>
      <c r="Z77" s="24" t="s">
        <v>25</v>
      </c>
      <c r="AA77" s="24" t="s">
        <v>76</v>
      </c>
      <c r="AB77" s="24" t="s">
        <v>26</v>
      </c>
      <c r="AC77" s="44"/>
      <c r="AD77" s="44"/>
      <c r="AE77" s="44"/>
      <c r="AF77" s="24" t="s">
        <v>14</v>
      </c>
      <c r="AG77" s="24" t="s">
        <v>15</v>
      </c>
      <c r="AH77" s="24" t="s">
        <v>16</v>
      </c>
      <c r="AI77" s="24" t="s">
        <v>17</v>
      </c>
      <c r="AJ77" s="24" t="s">
        <v>44</v>
      </c>
      <c r="AK77" s="24" t="s">
        <v>43</v>
      </c>
      <c r="AL77" s="24" t="s">
        <v>40</v>
      </c>
      <c r="AM77" s="24" t="s">
        <v>47</v>
      </c>
      <c r="AN77" s="24" t="s">
        <v>48</v>
      </c>
      <c r="AO77" s="24" t="s">
        <v>51</v>
      </c>
      <c r="AP77" s="24" t="s">
        <v>49</v>
      </c>
      <c r="AQ77" s="25" t="s">
        <v>50</v>
      </c>
      <c r="AR77" s="26" t="s">
        <v>60</v>
      </c>
    </row>
    <row r="78" spans="1:49" x14ac:dyDescent="0.2">
      <c r="A78" s="27" t="s">
        <v>124</v>
      </c>
      <c r="F78" s="21">
        <v>1</v>
      </c>
      <c r="I78" s="21">
        <v>1</v>
      </c>
      <c r="S78" s="21">
        <v>1</v>
      </c>
      <c r="T78" s="21">
        <f t="shared" ref="T78:T88" si="106">B78+C78+D78+E78</f>
        <v>0</v>
      </c>
      <c r="U78" s="21">
        <f t="shared" ref="U78:U88" si="107">B78+2*C78+3*D78+4*E78</f>
        <v>0</v>
      </c>
      <c r="V78" s="21">
        <f>T78+I78+J78</f>
        <v>1</v>
      </c>
      <c r="W78" s="21">
        <f>B78+C78+D78+E78+F78+K78+O78+P78+Q78</f>
        <v>1</v>
      </c>
      <c r="X78" s="21">
        <f>B78+C78+D78+E78+F78+G78+H78+I78+J78+K78+O78+P78+Q78</f>
        <v>2</v>
      </c>
      <c r="Y78" s="21">
        <f t="shared" ref="Y78:Z88" si="108">L78+O78+R78</f>
        <v>0</v>
      </c>
      <c r="Z78" s="21">
        <f t="shared" si="108"/>
        <v>1</v>
      </c>
      <c r="AA78" s="21">
        <f>Q78+N78</f>
        <v>0</v>
      </c>
      <c r="AB78" s="21">
        <f>T78+H78+F78+O78+P78+Q78</f>
        <v>1</v>
      </c>
      <c r="AC78" s="29"/>
      <c r="AD78" s="29"/>
      <c r="AE78" s="29"/>
      <c r="AF78" s="28">
        <f t="shared" ref="AF78:AF89" si="109">IF(W78=0,"NA",T78/W78)</f>
        <v>0</v>
      </c>
      <c r="AG78" s="28">
        <f t="shared" ref="AG78:AG89" si="110">IF(X78=0,"NA",(T78+I78+J78)/X78)</f>
        <v>0.5</v>
      </c>
      <c r="AH78" s="28">
        <f t="shared" ref="AH78:AH89" si="111">IFERROR(U78/W78,"NA")</f>
        <v>0</v>
      </c>
      <c r="AI78" s="28">
        <f>IFERROR(AG78+AH78,"NA")</f>
        <v>0.5</v>
      </c>
      <c r="AJ78" s="29">
        <f>IFERROR(K78/X78,"NA")</f>
        <v>0</v>
      </c>
      <c r="AK78" s="29">
        <f>IFERROR((I78+J78)/X78,"NA")</f>
        <v>0.5</v>
      </c>
      <c r="AL78" s="29">
        <f>IFERROR(AB78/X78,"NA")</f>
        <v>0.5</v>
      </c>
      <c r="AM78" s="28">
        <f>IFERROR((H78+O78+P78)/AB78,"NA")</f>
        <v>0</v>
      </c>
      <c r="AN78" s="28">
        <f>IFERROR((H78+O78+P78+R78+S78)/AB78,"NA")</f>
        <v>1</v>
      </c>
      <c r="AO78" s="28">
        <f>IFERROR((F78+T78)/AB78,"NA")</f>
        <v>1</v>
      </c>
      <c r="AP78" s="28">
        <f>IFERROR(T78/AB78,"NA")</f>
        <v>0</v>
      </c>
      <c r="AQ78" s="28">
        <f>IFERROR(AH78-AF78,"NA")</f>
        <v>0</v>
      </c>
      <c r="AR78" s="30">
        <f>(V78+F78+G78)/X78</f>
        <v>1</v>
      </c>
    </row>
    <row r="79" spans="1:49" x14ac:dyDescent="0.2">
      <c r="A79" s="27" t="s">
        <v>125</v>
      </c>
      <c r="I79" s="21">
        <v>2</v>
      </c>
      <c r="T79" s="21">
        <f t="shared" si="106"/>
        <v>0</v>
      </c>
      <c r="U79" s="21">
        <f t="shared" si="107"/>
        <v>0</v>
      </c>
      <c r="V79" s="21">
        <f t="shared" ref="V79:V88" si="112">T79+I79+J79</f>
        <v>2</v>
      </c>
      <c r="W79" s="21">
        <f t="shared" ref="W79:W88" si="113">B79+C79+D79+E79+F79+K79+O79+P79+Q79</f>
        <v>0</v>
      </c>
      <c r="X79" s="21">
        <f t="shared" ref="X79:X88" si="114">B79+C79+D79+E79+F79+G79+H79+I79+J79+K79+O79+P79+Q79</f>
        <v>2</v>
      </c>
      <c r="Y79" s="21">
        <f t="shared" si="108"/>
        <v>0</v>
      </c>
      <c r="Z79" s="21">
        <f t="shared" si="108"/>
        <v>0</v>
      </c>
      <c r="AA79" s="21">
        <f t="shared" ref="AA79:AA88" si="115">Q79+N79</f>
        <v>0</v>
      </c>
      <c r="AB79" s="21">
        <f t="shared" ref="AB79:AB88" si="116">T79+H79+F79+O79+P79+Q79</f>
        <v>0</v>
      </c>
      <c r="AC79" s="29"/>
      <c r="AD79" s="29"/>
      <c r="AE79" s="29"/>
      <c r="AF79" s="28" t="str">
        <f t="shared" si="109"/>
        <v>NA</v>
      </c>
      <c r="AG79" s="28">
        <f t="shared" si="110"/>
        <v>1</v>
      </c>
      <c r="AH79" s="28" t="str">
        <f t="shared" si="111"/>
        <v>NA</v>
      </c>
      <c r="AI79" s="28" t="str">
        <f t="shared" ref="AI79:AI89" si="117">IFERROR(AG79+AH79,"NA")</f>
        <v>NA</v>
      </c>
      <c r="AJ79" s="29">
        <f t="shared" ref="AJ79:AJ89" si="118">IFERROR(K79/X79,"NA")</f>
        <v>0</v>
      </c>
      <c r="AK79" s="29">
        <f t="shared" ref="AK79:AK89" si="119">IFERROR((I79+J79)/X79,"NA")</f>
        <v>1</v>
      </c>
      <c r="AL79" s="29">
        <f t="shared" ref="AL79:AL89" si="120">IFERROR(AB79/X79,"NA")</f>
        <v>0</v>
      </c>
      <c r="AM79" s="28" t="str">
        <f t="shared" ref="AM79:AM88" si="121">IFERROR((H79+O79+P79)/AB79,"NA")</f>
        <v>NA</v>
      </c>
      <c r="AN79" s="28" t="str">
        <f t="shared" ref="AN79:AN88" si="122">IFERROR((H79+O79+P79+R79+S79)/AB79,"NA")</f>
        <v>NA</v>
      </c>
      <c r="AO79" s="28" t="str">
        <f t="shared" ref="AO79:AO89" si="123">IFERROR((F79+T79)/AB79,"NA")</f>
        <v>NA</v>
      </c>
      <c r="AP79" s="28" t="str">
        <f t="shared" ref="AP79:AP89" si="124">IFERROR(T79/AB79,"NA")</f>
        <v>NA</v>
      </c>
      <c r="AQ79" s="28" t="str">
        <f t="shared" ref="AQ79:AQ89" si="125">IFERROR(AH79-AF79,"NA")</f>
        <v>NA</v>
      </c>
      <c r="AR79" s="30">
        <f t="shared" ref="AR79:AR89" si="126">(V79+F79+G79)/X79</f>
        <v>1</v>
      </c>
    </row>
    <row r="80" spans="1:49" x14ac:dyDescent="0.2">
      <c r="A80" s="27" t="s">
        <v>77</v>
      </c>
      <c r="F80" s="21">
        <v>1</v>
      </c>
      <c r="I80" s="21">
        <v>1</v>
      </c>
      <c r="R80" s="21">
        <v>1</v>
      </c>
      <c r="T80" s="21">
        <f t="shared" si="106"/>
        <v>0</v>
      </c>
      <c r="U80" s="21">
        <f t="shared" si="107"/>
        <v>0</v>
      </c>
      <c r="V80" s="21">
        <f t="shared" si="112"/>
        <v>1</v>
      </c>
      <c r="W80" s="21">
        <f t="shared" si="113"/>
        <v>1</v>
      </c>
      <c r="X80" s="21">
        <f t="shared" si="114"/>
        <v>2</v>
      </c>
      <c r="Y80" s="21">
        <f t="shared" si="108"/>
        <v>1</v>
      </c>
      <c r="Z80" s="21">
        <f t="shared" si="108"/>
        <v>0</v>
      </c>
      <c r="AA80" s="21">
        <f t="shared" si="115"/>
        <v>0</v>
      </c>
      <c r="AB80" s="21">
        <f t="shared" si="116"/>
        <v>1</v>
      </c>
      <c r="AC80" s="29"/>
      <c r="AD80" s="29"/>
      <c r="AE80" s="29"/>
      <c r="AF80" s="28">
        <f t="shared" si="109"/>
        <v>0</v>
      </c>
      <c r="AG80" s="28">
        <f t="shared" si="110"/>
        <v>0.5</v>
      </c>
      <c r="AH80" s="28">
        <f t="shared" si="111"/>
        <v>0</v>
      </c>
      <c r="AI80" s="28">
        <f t="shared" si="117"/>
        <v>0.5</v>
      </c>
      <c r="AJ80" s="29">
        <f t="shared" si="118"/>
        <v>0</v>
      </c>
      <c r="AK80" s="29">
        <f t="shared" si="119"/>
        <v>0.5</v>
      </c>
      <c r="AL80" s="29">
        <f t="shared" si="120"/>
        <v>0.5</v>
      </c>
      <c r="AM80" s="28">
        <f t="shared" si="121"/>
        <v>0</v>
      </c>
      <c r="AN80" s="28">
        <f t="shared" si="122"/>
        <v>1</v>
      </c>
      <c r="AO80" s="28">
        <f t="shared" si="123"/>
        <v>1</v>
      </c>
      <c r="AP80" s="28">
        <f t="shared" si="124"/>
        <v>0</v>
      </c>
      <c r="AQ80" s="28">
        <f t="shared" si="125"/>
        <v>0</v>
      </c>
      <c r="AR80" s="30">
        <f t="shared" si="126"/>
        <v>1</v>
      </c>
    </row>
    <row r="81" spans="1:49" x14ac:dyDescent="0.2">
      <c r="A81" s="27" t="s">
        <v>68</v>
      </c>
      <c r="B81" s="21">
        <v>2</v>
      </c>
      <c r="N81" s="21">
        <v>2</v>
      </c>
      <c r="T81" s="21">
        <f t="shared" si="106"/>
        <v>2</v>
      </c>
      <c r="U81" s="21">
        <f t="shared" si="107"/>
        <v>2</v>
      </c>
      <c r="V81" s="21">
        <f t="shared" si="112"/>
        <v>2</v>
      </c>
      <c r="W81" s="21">
        <f t="shared" si="113"/>
        <v>2</v>
      </c>
      <c r="X81" s="21">
        <f t="shared" si="114"/>
        <v>2</v>
      </c>
      <c r="Y81" s="21">
        <f t="shared" si="108"/>
        <v>0</v>
      </c>
      <c r="Z81" s="21">
        <f t="shared" si="108"/>
        <v>0</v>
      </c>
      <c r="AA81" s="21">
        <f t="shared" si="115"/>
        <v>2</v>
      </c>
      <c r="AB81" s="21">
        <f t="shared" si="116"/>
        <v>2</v>
      </c>
      <c r="AC81" s="29"/>
      <c r="AD81" s="29"/>
      <c r="AE81" s="29"/>
      <c r="AF81" s="28">
        <f t="shared" si="109"/>
        <v>1</v>
      </c>
      <c r="AG81" s="28">
        <f t="shared" si="110"/>
        <v>1</v>
      </c>
      <c r="AH81" s="28">
        <f t="shared" si="111"/>
        <v>1</v>
      </c>
      <c r="AI81" s="28">
        <f t="shared" si="117"/>
        <v>2</v>
      </c>
      <c r="AJ81" s="29">
        <f t="shared" si="118"/>
        <v>0</v>
      </c>
      <c r="AK81" s="29">
        <f t="shared" si="119"/>
        <v>0</v>
      </c>
      <c r="AL81" s="29">
        <f t="shared" si="120"/>
        <v>1</v>
      </c>
      <c r="AM81" s="28">
        <f t="shared" si="121"/>
        <v>0</v>
      </c>
      <c r="AN81" s="28">
        <f t="shared" si="122"/>
        <v>0</v>
      </c>
      <c r="AO81" s="28">
        <f t="shared" si="123"/>
        <v>1</v>
      </c>
      <c r="AP81" s="28">
        <f t="shared" si="124"/>
        <v>1</v>
      </c>
      <c r="AQ81" s="28">
        <f t="shared" si="125"/>
        <v>0</v>
      </c>
      <c r="AR81" s="30">
        <f t="shared" si="126"/>
        <v>1</v>
      </c>
    </row>
    <row r="82" spans="1:49" x14ac:dyDescent="0.2">
      <c r="A82" s="27" t="s">
        <v>123</v>
      </c>
      <c r="C82" s="21">
        <v>1</v>
      </c>
      <c r="I82" s="21">
        <v>1</v>
      </c>
      <c r="N82" s="21">
        <v>1</v>
      </c>
      <c r="T82" s="21">
        <f t="shared" si="106"/>
        <v>1</v>
      </c>
      <c r="U82" s="21">
        <f t="shared" si="107"/>
        <v>2</v>
      </c>
      <c r="V82" s="21">
        <f t="shared" si="112"/>
        <v>2</v>
      </c>
      <c r="W82" s="21">
        <f t="shared" si="113"/>
        <v>1</v>
      </c>
      <c r="X82" s="21">
        <f t="shared" si="114"/>
        <v>2</v>
      </c>
      <c r="Y82" s="21">
        <f t="shared" si="108"/>
        <v>0</v>
      </c>
      <c r="Z82" s="21">
        <f t="shared" si="108"/>
        <v>0</v>
      </c>
      <c r="AA82" s="21">
        <f t="shared" si="115"/>
        <v>1</v>
      </c>
      <c r="AB82" s="21">
        <f t="shared" si="116"/>
        <v>1</v>
      </c>
      <c r="AC82" s="29"/>
      <c r="AD82" s="29"/>
      <c r="AE82" s="29"/>
      <c r="AF82" s="28">
        <f t="shared" si="109"/>
        <v>1</v>
      </c>
      <c r="AG82" s="28">
        <f t="shared" si="110"/>
        <v>1</v>
      </c>
      <c r="AH82" s="28">
        <f t="shared" si="111"/>
        <v>2</v>
      </c>
      <c r="AI82" s="28">
        <f t="shared" si="117"/>
        <v>3</v>
      </c>
      <c r="AJ82" s="29">
        <f t="shared" si="118"/>
        <v>0</v>
      </c>
      <c r="AK82" s="29">
        <f t="shared" si="119"/>
        <v>0.5</v>
      </c>
      <c r="AL82" s="29">
        <f t="shared" si="120"/>
        <v>0.5</v>
      </c>
      <c r="AM82" s="28">
        <f t="shared" si="121"/>
        <v>0</v>
      </c>
      <c r="AN82" s="28">
        <f t="shared" si="122"/>
        <v>0</v>
      </c>
      <c r="AO82" s="28">
        <f t="shared" si="123"/>
        <v>1</v>
      </c>
      <c r="AP82" s="28">
        <f t="shared" si="124"/>
        <v>1</v>
      </c>
      <c r="AQ82" s="28">
        <f t="shared" si="125"/>
        <v>1</v>
      </c>
      <c r="AR82" s="30">
        <f t="shared" si="126"/>
        <v>1</v>
      </c>
    </row>
    <row r="83" spans="1:49" x14ac:dyDescent="0.2">
      <c r="A83" s="27" t="s">
        <v>0</v>
      </c>
      <c r="I83" s="21">
        <v>1</v>
      </c>
      <c r="K83" s="21">
        <v>1</v>
      </c>
      <c r="T83" s="21">
        <f t="shared" si="106"/>
        <v>0</v>
      </c>
      <c r="U83" s="21">
        <f t="shared" si="107"/>
        <v>0</v>
      </c>
      <c r="V83" s="21">
        <f t="shared" si="112"/>
        <v>1</v>
      </c>
      <c r="W83" s="21">
        <f t="shared" si="113"/>
        <v>1</v>
      </c>
      <c r="X83" s="21">
        <f t="shared" si="114"/>
        <v>2</v>
      </c>
      <c r="Y83" s="21">
        <f t="shared" si="108"/>
        <v>0</v>
      </c>
      <c r="Z83" s="21">
        <f t="shared" si="108"/>
        <v>0</v>
      </c>
      <c r="AA83" s="21">
        <f t="shared" si="115"/>
        <v>0</v>
      </c>
      <c r="AB83" s="21">
        <f t="shared" si="116"/>
        <v>0</v>
      </c>
      <c r="AC83" s="29"/>
      <c r="AD83" s="29"/>
      <c r="AE83" s="29"/>
      <c r="AF83" s="28">
        <f t="shared" si="109"/>
        <v>0</v>
      </c>
      <c r="AG83" s="28">
        <f t="shared" si="110"/>
        <v>0.5</v>
      </c>
      <c r="AH83" s="28">
        <f t="shared" si="111"/>
        <v>0</v>
      </c>
      <c r="AI83" s="28">
        <f t="shared" si="117"/>
        <v>0.5</v>
      </c>
      <c r="AJ83" s="29">
        <f t="shared" si="118"/>
        <v>0.5</v>
      </c>
      <c r="AK83" s="29">
        <f t="shared" si="119"/>
        <v>0.5</v>
      </c>
      <c r="AL83" s="29">
        <f t="shared" si="120"/>
        <v>0</v>
      </c>
      <c r="AM83" s="28" t="str">
        <f t="shared" si="121"/>
        <v>NA</v>
      </c>
      <c r="AN83" s="28" t="str">
        <f t="shared" si="122"/>
        <v>NA</v>
      </c>
      <c r="AO83" s="28" t="str">
        <f t="shared" si="123"/>
        <v>NA</v>
      </c>
      <c r="AP83" s="28" t="str">
        <f t="shared" si="124"/>
        <v>NA</v>
      </c>
      <c r="AQ83" s="28">
        <f t="shared" si="125"/>
        <v>0</v>
      </c>
      <c r="AR83" s="30">
        <f t="shared" si="126"/>
        <v>0.5</v>
      </c>
    </row>
    <row r="84" spans="1:49" x14ac:dyDescent="0.2">
      <c r="A84" s="27" t="s">
        <v>126</v>
      </c>
      <c r="I84" s="21">
        <v>1</v>
      </c>
      <c r="K84" s="21">
        <v>1</v>
      </c>
      <c r="T84" s="21">
        <f t="shared" si="106"/>
        <v>0</v>
      </c>
      <c r="U84" s="21">
        <f t="shared" si="107"/>
        <v>0</v>
      </c>
      <c r="V84" s="21">
        <f t="shared" si="112"/>
        <v>1</v>
      </c>
      <c r="W84" s="21">
        <f t="shared" si="113"/>
        <v>1</v>
      </c>
      <c r="X84" s="21">
        <f t="shared" si="114"/>
        <v>2</v>
      </c>
      <c r="Y84" s="21">
        <f t="shared" si="108"/>
        <v>0</v>
      </c>
      <c r="Z84" s="21">
        <f t="shared" si="108"/>
        <v>0</v>
      </c>
      <c r="AA84" s="21">
        <f t="shared" si="115"/>
        <v>0</v>
      </c>
      <c r="AB84" s="21">
        <f t="shared" si="116"/>
        <v>0</v>
      </c>
      <c r="AC84" s="29"/>
      <c r="AD84" s="29"/>
      <c r="AE84" s="29"/>
      <c r="AF84" s="28">
        <f t="shared" si="109"/>
        <v>0</v>
      </c>
      <c r="AG84" s="28">
        <f t="shared" si="110"/>
        <v>0.5</v>
      </c>
      <c r="AH84" s="28">
        <f t="shared" si="111"/>
        <v>0</v>
      </c>
      <c r="AI84" s="28">
        <f t="shared" si="117"/>
        <v>0.5</v>
      </c>
      <c r="AJ84" s="29">
        <f t="shared" si="118"/>
        <v>0.5</v>
      </c>
      <c r="AK84" s="29">
        <f t="shared" si="119"/>
        <v>0.5</v>
      </c>
      <c r="AL84" s="29">
        <f t="shared" si="120"/>
        <v>0</v>
      </c>
      <c r="AM84" s="28" t="str">
        <f t="shared" si="121"/>
        <v>NA</v>
      </c>
      <c r="AN84" s="28" t="str">
        <f t="shared" si="122"/>
        <v>NA</v>
      </c>
      <c r="AO84" s="28" t="str">
        <f t="shared" si="123"/>
        <v>NA</v>
      </c>
      <c r="AP84" s="28" t="str">
        <f t="shared" si="124"/>
        <v>NA</v>
      </c>
      <c r="AQ84" s="28">
        <f t="shared" si="125"/>
        <v>0</v>
      </c>
      <c r="AR84" s="30">
        <f t="shared" si="126"/>
        <v>0.5</v>
      </c>
    </row>
    <row r="85" spans="1:49" x14ac:dyDescent="0.2">
      <c r="A85" s="27" t="s">
        <v>65</v>
      </c>
      <c r="I85" s="21">
        <v>1</v>
      </c>
      <c r="O85" s="21">
        <v>1</v>
      </c>
      <c r="T85" s="21">
        <f t="shared" si="106"/>
        <v>0</v>
      </c>
      <c r="U85" s="21">
        <f t="shared" si="107"/>
        <v>0</v>
      </c>
      <c r="V85" s="21">
        <f t="shared" si="112"/>
        <v>1</v>
      </c>
      <c r="W85" s="21">
        <f t="shared" si="113"/>
        <v>1</v>
      </c>
      <c r="X85" s="21">
        <f t="shared" si="114"/>
        <v>2</v>
      </c>
      <c r="Y85" s="21">
        <f t="shared" si="108"/>
        <v>1</v>
      </c>
      <c r="Z85" s="21">
        <f t="shared" si="108"/>
        <v>0</v>
      </c>
      <c r="AA85" s="21">
        <f t="shared" si="115"/>
        <v>0</v>
      </c>
      <c r="AB85" s="21">
        <f t="shared" si="116"/>
        <v>1</v>
      </c>
      <c r="AC85" s="29"/>
      <c r="AD85" s="29"/>
      <c r="AE85" s="29"/>
      <c r="AF85" s="28">
        <f t="shared" si="109"/>
        <v>0</v>
      </c>
      <c r="AG85" s="28">
        <f t="shared" si="110"/>
        <v>0.5</v>
      </c>
      <c r="AH85" s="28">
        <f t="shared" si="111"/>
        <v>0</v>
      </c>
      <c r="AI85" s="28">
        <f t="shared" si="117"/>
        <v>0.5</v>
      </c>
      <c r="AJ85" s="29">
        <f t="shared" si="118"/>
        <v>0</v>
      </c>
      <c r="AK85" s="29">
        <f t="shared" si="119"/>
        <v>0.5</v>
      </c>
      <c r="AL85" s="29">
        <f t="shared" si="120"/>
        <v>0.5</v>
      </c>
      <c r="AM85" s="28">
        <f t="shared" si="121"/>
        <v>1</v>
      </c>
      <c r="AN85" s="28">
        <f t="shared" si="122"/>
        <v>1</v>
      </c>
      <c r="AO85" s="28">
        <f t="shared" si="123"/>
        <v>0</v>
      </c>
      <c r="AP85" s="28">
        <f t="shared" si="124"/>
        <v>0</v>
      </c>
      <c r="AQ85" s="28">
        <f t="shared" si="125"/>
        <v>0</v>
      </c>
      <c r="AR85" s="30">
        <f t="shared" si="126"/>
        <v>0.5</v>
      </c>
    </row>
    <row r="86" spans="1:49" x14ac:dyDescent="0.2">
      <c r="A86" s="27" t="s">
        <v>127</v>
      </c>
      <c r="I86" s="21">
        <v>1</v>
      </c>
      <c r="K86" s="21">
        <v>1</v>
      </c>
      <c r="T86" s="21">
        <f t="shared" si="106"/>
        <v>0</v>
      </c>
      <c r="U86" s="21">
        <f t="shared" si="107"/>
        <v>0</v>
      </c>
      <c r="V86" s="21">
        <f t="shared" si="112"/>
        <v>1</v>
      </c>
      <c r="W86" s="21">
        <f t="shared" si="113"/>
        <v>1</v>
      </c>
      <c r="X86" s="21">
        <f t="shared" si="114"/>
        <v>2</v>
      </c>
      <c r="Y86" s="21">
        <f t="shared" si="108"/>
        <v>0</v>
      </c>
      <c r="Z86" s="21">
        <f t="shared" si="108"/>
        <v>0</v>
      </c>
      <c r="AA86" s="21">
        <f t="shared" si="115"/>
        <v>0</v>
      </c>
      <c r="AB86" s="21">
        <f t="shared" si="116"/>
        <v>0</v>
      </c>
      <c r="AC86" s="29"/>
      <c r="AD86" s="29"/>
      <c r="AE86" s="29"/>
      <c r="AF86" s="28">
        <f t="shared" si="109"/>
        <v>0</v>
      </c>
      <c r="AG86" s="28">
        <f t="shared" si="110"/>
        <v>0.5</v>
      </c>
      <c r="AH86" s="28">
        <f t="shared" si="111"/>
        <v>0</v>
      </c>
      <c r="AI86" s="28">
        <f t="shared" si="117"/>
        <v>0.5</v>
      </c>
      <c r="AJ86" s="29">
        <f t="shared" si="118"/>
        <v>0.5</v>
      </c>
      <c r="AK86" s="29">
        <f t="shared" si="119"/>
        <v>0.5</v>
      </c>
      <c r="AL86" s="29">
        <f t="shared" si="120"/>
        <v>0</v>
      </c>
      <c r="AM86" s="28" t="str">
        <f t="shared" si="121"/>
        <v>NA</v>
      </c>
      <c r="AN86" s="28" t="str">
        <f t="shared" si="122"/>
        <v>NA</v>
      </c>
      <c r="AO86" s="28" t="str">
        <f t="shared" si="123"/>
        <v>NA</v>
      </c>
      <c r="AP86" s="28" t="str">
        <f t="shared" si="124"/>
        <v>NA</v>
      </c>
      <c r="AQ86" s="28">
        <f t="shared" si="125"/>
        <v>0</v>
      </c>
      <c r="AR86" s="30">
        <f t="shared" si="126"/>
        <v>0.5</v>
      </c>
    </row>
    <row r="87" spans="1:49" x14ac:dyDescent="0.2">
      <c r="A87" s="27" t="s">
        <v>128</v>
      </c>
      <c r="P87" s="21">
        <v>1</v>
      </c>
      <c r="T87" s="21">
        <f>B87+C87+D87+E87</f>
        <v>0</v>
      </c>
      <c r="U87" s="21">
        <f>B87+2*C87+3*D87+4*E87</f>
        <v>0</v>
      </c>
      <c r="V87" s="21">
        <f>T87+I87+J87</f>
        <v>0</v>
      </c>
      <c r="W87" s="21">
        <f>B87+C87+D87+E87+F87+K87+O87+P87+Q87</f>
        <v>1</v>
      </c>
      <c r="X87" s="21">
        <f>B87+C87+D87+E87+F87+G87+H87+I87+J87+K87+O87+P87+Q87</f>
        <v>1</v>
      </c>
      <c r="Y87" s="21">
        <f>L87+O87+R87</f>
        <v>0</v>
      </c>
      <c r="Z87" s="21">
        <f>M87+P87+S87</f>
        <v>1</v>
      </c>
      <c r="AA87" s="21">
        <f>Q87+N87</f>
        <v>0</v>
      </c>
      <c r="AB87" s="21">
        <f>T87+H87+F87+O87+P87+Q87</f>
        <v>1</v>
      </c>
      <c r="AC87" s="29"/>
      <c r="AD87" s="29"/>
      <c r="AE87" s="29"/>
      <c r="AF87" s="28">
        <f>IF(W87=0,"NA",T87/W87)</f>
        <v>0</v>
      </c>
      <c r="AG87" s="28">
        <f>IF(X87=0,"NA",(T87+I87+J87)/X87)</f>
        <v>0</v>
      </c>
      <c r="AH87" s="28">
        <f>IFERROR(U87/W87,"NA")</f>
        <v>0</v>
      </c>
      <c r="AI87" s="28">
        <f>IFERROR(AG87+AH87,"NA")</f>
        <v>0</v>
      </c>
      <c r="AJ87" s="29">
        <f>IFERROR(K87/X87,"NA")</f>
        <v>0</v>
      </c>
      <c r="AK87" s="29">
        <f>IFERROR((I87+J87)/X87,"NA")</f>
        <v>0</v>
      </c>
      <c r="AL87" s="29">
        <f>IFERROR(AB87/X87,"NA")</f>
        <v>1</v>
      </c>
      <c r="AM87" s="28">
        <f>IFERROR((H87+O87+P87)/AB87,"NA")</f>
        <v>1</v>
      </c>
      <c r="AN87" s="28">
        <f>IFERROR((H87+O87+P87+R87+S87)/AB87,"NA")</f>
        <v>1</v>
      </c>
      <c r="AO87" s="28">
        <f>IFERROR((F87+T87)/AB87,"NA")</f>
        <v>0</v>
      </c>
      <c r="AP87" s="28">
        <f>IFERROR(T87/AB87,"NA")</f>
        <v>0</v>
      </c>
      <c r="AQ87" s="28">
        <f>IFERROR(AH87-AF87,"NA")</f>
        <v>0</v>
      </c>
      <c r="AR87" s="30">
        <f>(V87+F87+G87)/X87</f>
        <v>0</v>
      </c>
    </row>
    <row r="88" spans="1:49" x14ac:dyDescent="0.2">
      <c r="A88" s="27" t="s">
        <v>3</v>
      </c>
      <c r="B88" s="21">
        <v>1</v>
      </c>
      <c r="M88" s="21">
        <v>1</v>
      </c>
      <c r="T88" s="21">
        <f t="shared" si="106"/>
        <v>1</v>
      </c>
      <c r="U88" s="21">
        <f t="shared" si="107"/>
        <v>1</v>
      </c>
      <c r="V88" s="21">
        <f t="shared" si="112"/>
        <v>1</v>
      </c>
      <c r="W88" s="21">
        <f t="shared" si="113"/>
        <v>1</v>
      </c>
      <c r="X88" s="21">
        <f t="shared" si="114"/>
        <v>1</v>
      </c>
      <c r="Y88" s="21">
        <f t="shared" si="108"/>
        <v>0</v>
      </c>
      <c r="Z88" s="21">
        <f t="shared" si="108"/>
        <v>1</v>
      </c>
      <c r="AA88" s="21">
        <f t="shared" si="115"/>
        <v>0</v>
      </c>
      <c r="AB88" s="21">
        <f t="shared" si="116"/>
        <v>1</v>
      </c>
      <c r="AC88" s="29"/>
      <c r="AD88" s="29"/>
      <c r="AE88" s="29"/>
      <c r="AF88" s="28">
        <f t="shared" si="109"/>
        <v>1</v>
      </c>
      <c r="AG88" s="28">
        <f t="shared" si="110"/>
        <v>1</v>
      </c>
      <c r="AH88" s="28">
        <f t="shared" si="111"/>
        <v>1</v>
      </c>
      <c r="AI88" s="28">
        <f t="shared" si="117"/>
        <v>2</v>
      </c>
      <c r="AJ88" s="29">
        <f t="shared" si="118"/>
        <v>0</v>
      </c>
      <c r="AK88" s="29">
        <f t="shared" si="119"/>
        <v>0</v>
      </c>
      <c r="AL88" s="29">
        <f t="shared" si="120"/>
        <v>1</v>
      </c>
      <c r="AM88" s="28">
        <f t="shared" si="121"/>
        <v>0</v>
      </c>
      <c r="AN88" s="28">
        <f t="shared" si="122"/>
        <v>0</v>
      </c>
      <c r="AO88" s="28">
        <f t="shared" si="123"/>
        <v>1</v>
      </c>
      <c r="AP88" s="28">
        <f t="shared" si="124"/>
        <v>1</v>
      </c>
      <c r="AQ88" s="28">
        <f t="shared" si="125"/>
        <v>0</v>
      </c>
      <c r="AR88" s="30">
        <f t="shared" si="126"/>
        <v>1</v>
      </c>
    </row>
    <row r="89" spans="1:49" s="20" customFormat="1" x14ac:dyDescent="0.2">
      <c r="A89" s="31" t="s">
        <v>32</v>
      </c>
      <c r="B89" s="32">
        <f>SUM(B78:B88)</f>
        <v>3</v>
      </c>
      <c r="C89" s="32">
        <f t="shared" ref="C89:X89" si="127">SUM(C78:C88)</f>
        <v>1</v>
      </c>
      <c r="D89" s="32">
        <f t="shared" si="127"/>
        <v>0</v>
      </c>
      <c r="E89" s="32">
        <f t="shared" si="127"/>
        <v>0</v>
      </c>
      <c r="F89" s="32">
        <f t="shared" si="127"/>
        <v>2</v>
      </c>
      <c r="G89" s="32">
        <f t="shared" si="127"/>
        <v>0</v>
      </c>
      <c r="H89" s="32">
        <f t="shared" si="127"/>
        <v>0</v>
      </c>
      <c r="I89" s="32">
        <f t="shared" si="127"/>
        <v>9</v>
      </c>
      <c r="J89" s="32">
        <f t="shared" si="127"/>
        <v>0</v>
      </c>
      <c r="K89" s="32">
        <f t="shared" si="127"/>
        <v>3</v>
      </c>
      <c r="L89" s="32">
        <f t="shared" si="127"/>
        <v>0</v>
      </c>
      <c r="M89" s="32">
        <f t="shared" si="127"/>
        <v>1</v>
      </c>
      <c r="N89" s="32">
        <f t="shared" si="127"/>
        <v>3</v>
      </c>
      <c r="O89" s="32">
        <f t="shared" si="127"/>
        <v>1</v>
      </c>
      <c r="P89" s="32">
        <f t="shared" si="127"/>
        <v>1</v>
      </c>
      <c r="Q89" s="32">
        <f t="shared" si="127"/>
        <v>0</v>
      </c>
      <c r="R89" s="32">
        <f t="shared" si="127"/>
        <v>1</v>
      </c>
      <c r="S89" s="32">
        <f t="shared" si="127"/>
        <v>1</v>
      </c>
      <c r="T89" s="32">
        <f t="shared" si="127"/>
        <v>4</v>
      </c>
      <c r="U89" s="32">
        <f t="shared" si="127"/>
        <v>5</v>
      </c>
      <c r="V89" s="32">
        <f t="shared" si="127"/>
        <v>13</v>
      </c>
      <c r="W89" s="32">
        <f t="shared" si="127"/>
        <v>11</v>
      </c>
      <c r="X89" s="32">
        <f t="shared" si="127"/>
        <v>20</v>
      </c>
      <c r="Y89" s="32">
        <f>SUM(Y78:Y88)</f>
        <v>2</v>
      </c>
      <c r="Z89" s="32">
        <f>SUM(Z78:Z88)</f>
        <v>3</v>
      </c>
      <c r="AA89" s="32">
        <f>SUM(AA78:AA88)</f>
        <v>3</v>
      </c>
      <c r="AB89" s="32">
        <f>SUM(AB78:AB88)</f>
        <v>8</v>
      </c>
      <c r="AC89" s="34"/>
      <c r="AD89" s="34"/>
      <c r="AE89" s="34"/>
      <c r="AF89" s="33">
        <f t="shared" si="109"/>
        <v>0.36363636363636365</v>
      </c>
      <c r="AG89" s="33">
        <f t="shared" si="110"/>
        <v>0.65</v>
      </c>
      <c r="AH89" s="33">
        <f t="shared" si="111"/>
        <v>0.45454545454545453</v>
      </c>
      <c r="AI89" s="33">
        <f t="shared" si="117"/>
        <v>1.1045454545454545</v>
      </c>
      <c r="AJ89" s="34">
        <f t="shared" si="118"/>
        <v>0.15</v>
      </c>
      <c r="AK89" s="34">
        <f t="shared" si="119"/>
        <v>0.45</v>
      </c>
      <c r="AL89" s="34">
        <f t="shared" si="120"/>
        <v>0.4</v>
      </c>
      <c r="AM89" s="33">
        <f>IFERROR((H89+O89+P89)/AB89,"NA")</f>
        <v>0.25</v>
      </c>
      <c r="AN89" s="33">
        <f>IFERROR((H89+O89+P89+R89+S89)/AB89,"NA")</f>
        <v>0.5</v>
      </c>
      <c r="AO89" s="33">
        <f t="shared" si="123"/>
        <v>0.75</v>
      </c>
      <c r="AP89" s="33">
        <f t="shared" si="124"/>
        <v>0.5</v>
      </c>
      <c r="AQ89" s="33">
        <f t="shared" si="125"/>
        <v>9.0909090909090884E-2</v>
      </c>
      <c r="AR89" s="35">
        <f t="shared" si="126"/>
        <v>0.75</v>
      </c>
      <c r="AU89" s="37"/>
      <c r="AV89" s="37"/>
      <c r="AW89" s="37"/>
    </row>
    <row r="91" spans="1:49" x14ac:dyDescent="0.2">
      <c r="A91" s="20" t="s">
        <v>136</v>
      </c>
    </row>
    <row r="92" spans="1:49" x14ac:dyDescent="0.2">
      <c r="A92" s="23"/>
      <c r="B92" s="24" t="s">
        <v>5</v>
      </c>
      <c r="C92" s="24" t="s">
        <v>6</v>
      </c>
      <c r="D92" s="24" t="s">
        <v>7</v>
      </c>
      <c r="E92" s="24" t="s">
        <v>8</v>
      </c>
      <c r="F92" s="24" t="s">
        <v>18</v>
      </c>
      <c r="G92" s="24" t="s">
        <v>19</v>
      </c>
      <c r="H92" s="24" t="s">
        <v>9</v>
      </c>
      <c r="I92" s="24" t="s">
        <v>10</v>
      </c>
      <c r="J92" s="24" t="s">
        <v>11</v>
      </c>
      <c r="K92" s="24" t="s">
        <v>12</v>
      </c>
      <c r="L92" s="24" t="s">
        <v>20</v>
      </c>
      <c r="M92" s="24" t="s">
        <v>21</v>
      </c>
      <c r="N92" s="24" t="s">
        <v>74</v>
      </c>
      <c r="O92" s="24" t="s">
        <v>22</v>
      </c>
      <c r="P92" s="24" t="s">
        <v>23</v>
      </c>
      <c r="Q92" s="24" t="s">
        <v>75</v>
      </c>
      <c r="R92" s="24" t="s">
        <v>27</v>
      </c>
      <c r="S92" s="24" t="s">
        <v>28</v>
      </c>
      <c r="T92" s="24" t="s">
        <v>29</v>
      </c>
      <c r="U92" s="24" t="s">
        <v>30</v>
      </c>
      <c r="V92" s="24" t="s">
        <v>31</v>
      </c>
      <c r="W92" s="24" t="s">
        <v>4</v>
      </c>
      <c r="X92" s="24" t="s">
        <v>13</v>
      </c>
      <c r="Y92" s="24" t="s">
        <v>24</v>
      </c>
      <c r="Z92" s="24" t="s">
        <v>25</v>
      </c>
      <c r="AA92" s="24" t="s">
        <v>76</v>
      </c>
      <c r="AB92" s="24" t="s">
        <v>26</v>
      </c>
      <c r="AC92" s="44"/>
      <c r="AD92" s="44"/>
      <c r="AE92" s="44"/>
      <c r="AF92" s="24" t="s">
        <v>14</v>
      </c>
      <c r="AG92" s="24" t="s">
        <v>15</v>
      </c>
      <c r="AH92" s="24" t="s">
        <v>16</v>
      </c>
      <c r="AI92" s="24" t="s">
        <v>17</v>
      </c>
      <c r="AJ92" s="24" t="s">
        <v>44</v>
      </c>
      <c r="AK92" s="24" t="s">
        <v>43</v>
      </c>
      <c r="AL92" s="24" t="s">
        <v>40</v>
      </c>
      <c r="AM92" s="24" t="s">
        <v>47</v>
      </c>
      <c r="AN92" s="24" t="s">
        <v>48</v>
      </c>
      <c r="AO92" s="24" t="s">
        <v>51</v>
      </c>
      <c r="AP92" s="24" t="s">
        <v>49</v>
      </c>
      <c r="AQ92" s="25" t="s">
        <v>50</v>
      </c>
      <c r="AR92" s="26" t="s">
        <v>60</v>
      </c>
    </row>
    <row r="93" spans="1:49" x14ac:dyDescent="0.2">
      <c r="A93" s="27" t="s">
        <v>124</v>
      </c>
      <c r="F93" s="21">
        <v>1</v>
      </c>
      <c r="P93" s="21">
        <v>1</v>
      </c>
      <c r="S93" s="21">
        <v>1</v>
      </c>
      <c r="T93" s="21">
        <f t="shared" ref="T93:T103" si="128">B93+C93+D93+E93</f>
        <v>0</v>
      </c>
      <c r="U93" s="21">
        <f t="shared" ref="U93:U103" si="129">B93+2*C93+3*D93+4*E93</f>
        <v>0</v>
      </c>
      <c r="V93" s="21">
        <f>T93+I93+J93</f>
        <v>0</v>
      </c>
      <c r="W93" s="21">
        <f>B93+C93+D93+E93+F93+K93+O93+P93+Q93</f>
        <v>2</v>
      </c>
      <c r="X93" s="21">
        <f>B93+C93+D93+E93+F93+G93+H93+I93+J93+K93+O93+P93+Q93</f>
        <v>2</v>
      </c>
      <c r="Y93" s="21">
        <f t="shared" ref="Y93:Z103" si="130">L93+O93+R93</f>
        <v>0</v>
      </c>
      <c r="Z93" s="21">
        <f t="shared" si="130"/>
        <v>2</v>
      </c>
      <c r="AA93" s="21">
        <f>Q93+N93</f>
        <v>0</v>
      </c>
      <c r="AB93" s="21">
        <f>T93+H93+F93+O93+P93+Q93</f>
        <v>2</v>
      </c>
      <c r="AC93" s="29"/>
      <c r="AD93" s="29"/>
      <c r="AE93" s="29"/>
      <c r="AF93" s="28">
        <f t="shared" ref="AF93:AF104" si="131">IF(W93=0,"NA",T93/W93)</f>
        <v>0</v>
      </c>
      <c r="AG93" s="28">
        <f t="shared" ref="AG93:AG104" si="132">IF(X93=0,"NA",(T93+I93+J93)/X93)</f>
        <v>0</v>
      </c>
      <c r="AH93" s="28">
        <f t="shared" ref="AH93:AH104" si="133">IFERROR(U93/W93,"NA")</f>
        <v>0</v>
      </c>
      <c r="AI93" s="28">
        <f>IFERROR(AG93+AH93,"NA")</f>
        <v>0</v>
      </c>
      <c r="AJ93" s="29">
        <f>IFERROR(K93/X93,"NA")</f>
        <v>0</v>
      </c>
      <c r="AK93" s="29">
        <f>IFERROR((I93+J93)/X93,"NA")</f>
        <v>0</v>
      </c>
      <c r="AL93" s="29">
        <f>IFERROR(AB93/X93,"NA")</f>
        <v>1</v>
      </c>
      <c r="AM93" s="28">
        <f>IFERROR((H93+O93+P93)/AB93,"NA")</f>
        <v>0.5</v>
      </c>
      <c r="AN93" s="28">
        <f>IFERROR((H93+O93+P93+R93+S93)/AB93,"NA")</f>
        <v>1</v>
      </c>
      <c r="AO93" s="28">
        <f>IFERROR((F93+T93)/AB93,"NA")</f>
        <v>0.5</v>
      </c>
      <c r="AP93" s="28">
        <f>IFERROR(T93/AB93,"NA")</f>
        <v>0</v>
      </c>
      <c r="AQ93" s="28">
        <f>IFERROR(AH93-AF93,"NA")</f>
        <v>0</v>
      </c>
      <c r="AR93" s="30">
        <f>(V93+F93+G93)/X93</f>
        <v>0.5</v>
      </c>
    </row>
    <row r="94" spans="1:49" x14ac:dyDescent="0.2">
      <c r="A94" s="27" t="s">
        <v>125</v>
      </c>
      <c r="I94" s="21">
        <v>2</v>
      </c>
      <c r="T94" s="21">
        <f t="shared" si="128"/>
        <v>0</v>
      </c>
      <c r="U94" s="21">
        <f t="shared" si="129"/>
        <v>0</v>
      </c>
      <c r="V94" s="21">
        <f t="shared" ref="V94:V103" si="134">T94+I94+J94</f>
        <v>2</v>
      </c>
      <c r="W94" s="21">
        <f t="shared" ref="W94:W103" si="135">B94+C94+D94+E94+F94+K94+O94+P94+Q94</f>
        <v>0</v>
      </c>
      <c r="X94" s="21">
        <f t="shared" ref="X94:X103" si="136">B94+C94+D94+E94+F94+G94+H94+I94+J94+K94+O94+P94+Q94</f>
        <v>2</v>
      </c>
      <c r="Y94" s="21">
        <f t="shared" si="130"/>
        <v>0</v>
      </c>
      <c r="Z94" s="21">
        <f t="shared" si="130"/>
        <v>0</v>
      </c>
      <c r="AA94" s="21">
        <f t="shared" ref="AA94:AA103" si="137">Q94+N94</f>
        <v>0</v>
      </c>
      <c r="AB94" s="21">
        <f t="shared" ref="AB94:AB103" si="138">T94+H94+F94+O94+P94+Q94</f>
        <v>0</v>
      </c>
      <c r="AC94" s="29"/>
      <c r="AD94" s="29"/>
      <c r="AE94" s="29"/>
      <c r="AF94" s="28" t="str">
        <f t="shared" si="131"/>
        <v>NA</v>
      </c>
      <c r="AG94" s="28">
        <f t="shared" si="132"/>
        <v>1</v>
      </c>
      <c r="AH94" s="28" t="str">
        <f t="shared" si="133"/>
        <v>NA</v>
      </c>
      <c r="AI94" s="28" t="str">
        <f t="shared" ref="AI94:AI104" si="139">IFERROR(AG94+AH94,"NA")</f>
        <v>NA</v>
      </c>
      <c r="AJ94" s="29">
        <f t="shared" ref="AJ94:AJ104" si="140">IFERROR(K94/X94,"NA")</f>
        <v>0</v>
      </c>
      <c r="AK94" s="29">
        <f t="shared" ref="AK94:AK104" si="141">IFERROR((I94+J94)/X94,"NA")</f>
        <v>1</v>
      </c>
      <c r="AL94" s="29">
        <f t="shared" ref="AL94:AL104" si="142">IFERROR(AB94/X94,"NA")</f>
        <v>0</v>
      </c>
      <c r="AM94" s="28" t="str">
        <f t="shared" ref="AM94:AM103" si="143">IFERROR((H94+O94+P94)/AB94,"NA")</f>
        <v>NA</v>
      </c>
      <c r="AN94" s="28" t="str">
        <f t="shared" ref="AN94:AN103" si="144">IFERROR((H94+O94+P94+R94+S94)/AB94,"NA")</f>
        <v>NA</v>
      </c>
      <c r="AO94" s="28" t="str">
        <f t="shared" ref="AO94:AO104" si="145">IFERROR((F94+T94)/AB94,"NA")</f>
        <v>NA</v>
      </c>
      <c r="AP94" s="28" t="str">
        <f t="shared" ref="AP94:AP104" si="146">IFERROR(T94/AB94,"NA")</f>
        <v>NA</v>
      </c>
      <c r="AQ94" s="28" t="str">
        <f t="shared" ref="AQ94:AQ104" si="147">IFERROR(AH94-AF94,"NA")</f>
        <v>NA</v>
      </c>
      <c r="AR94" s="30">
        <f t="shared" ref="AR94:AR104" si="148">(V94+F94+G94)/X94</f>
        <v>1</v>
      </c>
    </row>
    <row r="95" spans="1:49" x14ac:dyDescent="0.2">
      <c r="A95" s="27" t="s">
        <v>77</v>
      </c>
      <c r="F95" s="21">
        <v>1</v>
      </c>
      <c r="K95" s="21">
        <v>1</v>
      </c>
      <c r="R95" s="21">
        <v>1</v>
      </c>
      <c r="T95" s="21">
        <f t="shared" si="128"/>
        <v>0</v>
      </c>
      <c r="U95" s="21">
        <f t="shared" si="129"/>
        <v>0</v>
      </c>
      <c r="V95" s="21">
        <f t="shared" si="134"/>
        <v>0</v>
      </c>
      <c r="W95" s="21">
        <f t="shared" si="135"/>
        <v>2</v>
      </c>
      <c r="X95" s="21">
        <f t="shared" si="136"/>
        <v>2</v>
      </c>
      <c r="Y95" s="21">
        <f t="shared" si="130"/>
        <v>1</v>
      </c>
      <c r="Z95" s="21">
        <f t="shared" si="130"/>
        <v>0</v>
      </c>
      <c r="AA95" s="21">
        <f t="shared" si="137"/>
        <v>0</v>
      </c>
      <c r="AB95" s="21">
        <f t="shared" si="138"/>
        <v>1</v>
      </c>
      <c r="AC95" s="29"/>
      <c r="AD95" s="29"/>
      <c r="AE95" s="29"/>
      <c r="AF95" s="28">
        <f t="shared" si="131"/>
        <v>0</v>
      </c>
      <c r="AG95" s="28">
        <f t="shared" si="132"/>
        <v>0</v>
      </c>
      <c r="AH95" s="28">
        <f t="shared" si="133"/>
        <v>0</v>
      </c>
      <c r="AI95" s="28">
        <f t="shared" si="139"/>
        <v>0</v>
      </c>
      <c r="AJ95" s="29">
        <f t="shared" si="140"/>
        <v>0.5</v>
      </c>
      <c r="AK95" s="29">
        <f t="shared" si="141"/>
        <v>0</v>
      </c>
      <c r="AL95" s="29">
        <f t="shared" si="142"/>
        <v>0.5</v>
      </c>
      <c r="AM95" s="28">
        <f t="shared" si="143"/>
        <v>0</v>
      </c>
      <c r="AN95" s="28">
        <f t="shared" si="144"/>
        <v>1</v>
      </c>
      <c r="AO95" s="28">
        <f t="shared" si="145"/>
        <v>1</v>
      </c>
      <c r="AP95" s="28">
        <f t="shared" si="146"/>
        <v>0</v>
      </c>
      <c r="AQ95" s="28">
        <f t="shared" si="147"/>
        <v>0</v>
      </c>
      <c r="AR95" s="30">
        <f t="shared" si="148"/>
        <v>0.5</v>
      </c>
    </row>
    <row r="96" spans="1:49" x14ac:dyDescent="0.2">
      <c r="A96" s="27" t="s">
        <v>68</v>
      </c>
      <c r="I96" s="21">
        <v>1</v>
      </c>
      <c r="K96" s="21">
        <v>1</v>
      </c>
      <c r="T96" s="21">
        <f t="shared" si="128"/>
        <v>0</v>
      </c>
      <c r="U96" s="21">
        <f t="shared" si="129"/>
        <v>0</v>
      </c>
      <c r="V96" s="21">
        <f t="shared" si="134"/>
        <v>1</v>
      </c>
      <c r="W96" s="21">
        <f t="shared" si="135"/>
        <v>1</v>
      </c>
      <c r="X96" s="21">
        <f t="shared" si="136"/>
        <v>2</v>
      </c>
      <c r="Y96" s="21">
        <f t="shared" si="130"/>
        <v>0</v>
      </c>
      <c r="Z96" s="21">
        <f t="shared" si="130"/>
        <v>0</v>
      </c>
      <c r="AA96" s="21">
        <f t="shared" si="137"/>
        <v>0</v>
      </c>
      <c r="AB96" s="21">
        <f t="shared" si="138"/>
        <v>0</v>
      </c>
      <c r="AC96" s="29"/>
      <c r="AD96" s="29"/>
      <c r="AE96" s="29"/>
      <c r="AF96" s="28">
        <f t="shared" si="131"/>
        <v>0</v>
      </c>
      <c r="AG96" s="28">
        <f t="shared" si="132"/>
        <v>0.5</v>
      </c>
      <c r="AH96" s="28">
        <f t="shared" si="133"/>
        <v>0</v>
      </c>
      <c r="AI96" s="28">
        <f t="shared" si="139"/>
        <v>0.5</v>
      </c>
      <c r="AJ96" s="29">
        <f t="shared" si="140"/>
        <v>0.5</v>
      </c>
      <c r="AK96" s="29">
        <f t="shared" si="141"/>
        <v>0.5</v>
      </c>
      <c r="AL96" s="29">
        <f t="shared" si="142"/>
        <v>0</v>
      </c>
      <c r="AM96" s="28" t="str">
        <f t="shared" si="143"/>
        <v>NA</v>
      </c>
      <c r="AN96" s="28" t="str">
        <f t="shared" si="144"/>
        <v>NA</v>
      </c>
      <c r="AO96" s="28" t="str">
        <f t="shared" si="145"/>
        <v>NA</v>
      </c>
      <c r="AP96" s="28" t="str">
        <f t="shared" si="146"/>
        <v>NA</v>
      </c>
      <c r="AQ96" s="28">
        <f t="shared" si="147"/>
        <v>0</v>
      </c>
      <c r="AR96" s="30">
        <f t="shared" si="148"/>
        <v>0.5</v>
      </c>
    </row>
    <row r="97" spans="1:49" x14ac:dyDescent="0.2">
      <c r="A97" s="27" t="s">
        <v>123</v>
      </c>
      <c r="K97" s="21">
        <v>2</v>
      </c>
      <c r="T97" s="21">
        <f t="shared" si="128"/>
        <v>0</v>
      </c>
      <c r="U97" s="21">
        <f t="shared" si="129"/>
        <v>0</v>
      </c>
      <c r="V97" s="21">
        <f t="shared" si="134"/>
        <v>0</v>
      </c>
      <c r="W97" s="21">
        <f t="shared" si="135"/>
        <v>2</v>
      </c>
      <c r="X97" s="21">
        <f t="shared" si="136"/>
        <v>2</v>
      </c>
      <c r="Y97" s="21">
        <f t="shared" si="130"/>
        <v>0</v>
      </c>
      <c r="Z97" s="21">
        <f t="shared" si="130"/>
        <v>0</v>
      </c>
      <c r="AA97" s="21">
        <f t="shared" si="137"/>
        <v>0</v>
      </c>
      <c r="AB97" s="21">
        <f t="shared" si="138"/>
        <v>0</v>
      </c>
      <c r="AC97" s="29"/>
      <c r="AD97" s="29"/>
      <c r="AE97" s="29"/>
      <c r="AF97" s="28">
        <f t="shared" si="131"/>
        <v>0</v>
      </c>
      <c r="AG97" s="28">
        <f t="shared" si="132"/>
        <v>0</v>
      </c>
      <c r="AH97" s="28">
        <f t="shared" si="133"/>
        <v>0</v>
      </c>
      <c r="AI97" s="28">
        <f t="shared" si="139"/>
        <v>0</v>
      </c>
      <c r="AJ97" s="29">
        <f t="shared" si="140"/>
        <v>1</v>
      </c>
      <c r="AK97" s="29">
        <f t="shared" si="141"/>
        <v>0</v>
      </c>
      <c r="AL97" s="29">
        <f t="shared" si="142"/>
        <v>0</v>
      </c>
      <c r="AM97" s="28" t="str">
        <f t="shared" si="143"/>
        <v>NA</v>
      </c>
      <c r="AN97" s="28" t="str">
        <f t="shared" si="144"/>
        <v>NA</v>
      </c>
      <c r="AO97" s="28" t="str">
        <f t="shared" si="145"/>
        <v>NA</v>
      </c>
      <c r="AP97" s="28" t="str">
        <f t="shared" si="146"/>
        <v>NA</v>
      </c>
      <c r="AQ97" s="28">
        <f t="shared" si="147"/>
        <v>0</v>
      </c>
      <c r="AR97" s="30">
        <f t="shared" si="148"/>
        <v>0</v>
      </c>
    </row>
    <row r="98" spans="1:49" x14ac:dyDescent="0.2">
      <c r="A98" s="27" t="s">
        <v>0</v>
      </c>
      <c r="F98" s="21">
        <v>1</v>
      </c>
      <c r="P98" s="21">
        <v>1</v>
      </c>
      <c r="S98" s="21">
        <v>1</v>
      </c>
      <c r="T98" s="21">
        <f t="shared" si="128"/>
        <v>0</v>
      </c>
      <c r="U98" s="21">
        <f t="shared" si="129"/>
        <v>0</v>
      </c>
      <c r="V98" s="21">
        <f t="shared" si="134"/>
        <v>0</v>
      </c>
      <c r="W98" s="21">
        <f t="shared" si="135"/>
        <v>2</v>
      </c>
      <c r="X98" s="21">
        <f t="shared" si="136"/>
        <v>2</v>
      </c>
      <c r="Y98" s="21">
        <f t="shared" si="130"/>
        <v>0</v>
      </c>
      <c r="Z98" s="21">
        <f t="shared" si="130"/>
        <v>2</v>
      </c>
      <c r="AA98" s="21">
        <f t="shared" si="137"/>
        <v>0</v>
      </c>
      <c r="AB98" s="21">
        <f t="shared" si="138"/>
        <v>2</v>
      </c>
      <c r="AC98" s="29"/>
      <c r="AD98" s="29"/>
      <c r="AE98" s="29"/>
      <c r="AF98" s="28">
        <f t="shared" si="131"/>
        <v>0</v>
      </c>
      <c r="AG98" s="28">
        <f t="shared" si="132"/>
        <v>0</v>
      </c>
      <c r="AH98" s="28">
        <f t="shared" si="133"/>
        <v>0</v>
      </c>
      <c r="AI98" s="28">
        <f t="shared" si="139"/>
        <v>0</v>
      </c>
      <c r="AJ98" s="29">
        <f t="shared" si="140"/>
        <v>0</v>
      </c>
      <c r="AK98" s="29">
        <f t="shared" si="141"/>
        <v>0</v>
      </c>
      <c r="AL98" s="29">
        <f t="shared" si="142"/>
        <v>1</v>
      </c>
      <c r="AM98" s="28">
        <f t="shared" si="143"/>
        <v>0.5</v>
      </c>
      <c r="AN98" s="28">
        <f t="shared" si="144"/>
        <v>1</v>
      </c>
      <c r="AO98" s="28">
        <f t="shared" si="145"/>
        <v>0.5</v>
      </c>
      <c r="AP98" s="28">
        <f t="shared" si="146"/>
        <v>0</v>
      </c>
      <c r="AQ98" s="28">
        <f t="shared" si="147"/>
        <v>0</v>
      </c>
      <c r="AR98" s="30">
        <f t="shared" si="148"/>
        <v>0.5</v>
      </c>
    </row>
    <row r="99" spans="1:49" x14ac:dyDescent="0.2">
      <c r="A99" s="27" t="s">
        <v>126</v>
      </c>
      <c r="P99" s="21">
        <v>1</v>
      </c>
      <c r="T99" s="21">
        <f t="shared" si="128"/>
        <v>0</v>
      </c>
      <c r="U99" s="21">
        <f t="shared" si="129"/>
        <v>0</v>
      </c>
      <c r="V99" s="21">
        <f t="shared" si="134"/>
        <v>0</v>
      </c>
      <c r="W99" s="21">
        <f t="shared" si="135"/>
        <v>1</v>
      </c>
      <c r="X99" s="21">
        <f t="shared" si="136"/>
        <v>1</v>
      </c>
      <c r="Y99" s="21">
        <f t="shared" si="130"/>
        <v>0</v>
      </c>
      <c r="Z99" s="21">
        <f t="shared" si="130"/>
        <v>1</v>
      </c>
      <c r="AA99" s="21">
        <f t="shared" si="137"/>
        <v>0</v>
      </c>
      <c r="AB99" s="21">
        <f t="shared" si="138"/>
        <v>1</v>
      </c>
      <c r="AC99" s="29"/>
      <c r="AD99" s="29"/>
      <c r="AE99" s="29"/>
      <c r="AF99" s="28">
        <f t="shared" si="131"/>
        <v>0</v>
      </c>
      <c r="AG99" s="28">
        <f t="shared" si="132"/>
        <v>0</v>
      </c>
      <c r="AH99" s="28">
        <f t="shared" si="133"/>
        <v>0</v>
      </c>
      <c r="AI99" s="28">
        <f t="shared" si="139"/>
        <v>0</v>
      </c>
      <c r="AJ99" s="29">
        <f t="shared" si="140"/>
        <v>0</v>
      </c>
      <c r="AK99" s="29">
        <f t="shared" si="141"/>
        <v>0</v>
      </c>
      <c r="AL99" s="29">
        <f t="shared" si="142"/>
        <v>1</v>
      </c>
      <c r="AM99" s="28">
        <f t="shared" si="143"/>
        <v>1</v>
      </c>
      <c r="AN99" s="28">
        <f t="shared" si="144"/>
        <v>1</v>
      </c>
      <c r="AO99" s="28">
        <f t="shared" si="145"/>
        <v>0</v>
      </c>
      <c r="AP99" s="28">
        <f t="shared" si="146"/>
        <v>0</v>
      </c>
      <c r="AQ99" s="28">
        <f t="shared" si="147"/>
        <v>0</v>
      </c>
      <c r="AR99" s="30">
        <f t="shared" si="148"/>
        <v>0</v>
      </c>
    </row>
    <row r="100" spans="1:49" x14ac:dyDescent="0.2">
      <c r="A100" s="27" t="s">
        <v>65</v>
      </c>
      <c r="K100" s="21">
        <v>1</v>
      </c>
      <c r="O100" s="21">
        <v>1</v>
      </c>
      <c r="T100" s="21">
        <f t="shared" si="128"/>
        <v>0</v>
      </c>
      <c r="U100" s="21">
        <f t="shared" si="129"/>
        <v>0</v>
      </c>
      <c r="V100" s="21">
        <f t="shared" si="134"/>
        <v>0</v>
      </c>
      <c r="W100" s="21">
        <f t="shared" si="135"/>
        <v>2</v>
      </c>
      <c r="X100" s="21">
        <f t="shared" si="136"/>
        <v>2</v>
      </c>
      <c r="Y100" s="21">
        <f t="shared" si="130"/>
        <v>1</v>
      </c>
      <c r="Z100" s="21">
        <f t="shared" si="130"/>
        <v>0</v>
      </c>
      <c r="AA100" s="21">
        <f t="shared" si="137"/>
        <v>0</v>
      </c>
      <c r="AB100" s="21">
        <f t="shared" si="138"/>
        <v>1</v>
      </c>
      <c r="AC100" s="29"/>
      <c r="AD100" s="29"/>
      <c r="AE100" s="29"/>
      <c r="AF100" s="28">
        <f t="shared" si="131"/>
        <v>0</v>
      </c>
      <c r="AG100" s="28">
        <f t="shared" si="132"/>
        <v>0</v>
      </c>
      <c r="AH100" s="28">
        <f t="shared" si="133"/>
        <v>0</v>
      </c>
      <c r="AI100" s="28">
        <f t="shared" si="139"/>
        <v>0</v>
      </c>
      <c r="AJ100" s="29">
        <f t="shared" si="140"/>
        <v>0.5</v>
      </c>
      <c r="AK100" s="29">
        <f t="shared" si="141"/>
        <v>0</v>
      </c>
      <c r="AL100" s="29">
        <f t="shared" si="142"/>
        <v>0.5</v>
      </c>
      <c r="AM100" s="28">
        <f t="shared" si="143"/>
        <v>1</v>
      </c>
      <c r="AN100" s="28">
        <f t="shared" si="144"/>
        <v>1</v>
      </c>
      <c r="AO100" s="28">
        <f t="shared" si="145"/>
        <v>0</v>
      </c>
      <c r="AP100" s="28">
        <f t="shared" si="146"/>
        <v>0</v>
      </c>
      <c r="AQ100" s="28">
        <f t="shared" si="147"/>
        <v>0</v>
      </c>
      <c r="AR100" s="30">
        <f t="shared" si="148"/>
        <v>0</v>
      </c>
    </row>
    <row r="101" spans="1:49" x14ac:dyDescent="0.2">
      <c r="A101" s="27" t="s">
        <v>127</v>
      </c>
      <c r="K101" s="21">
        <v>1</v>
      </c>
      <c r="Q101" s="21">
        <v>1</v>
      </c>
      <c r="T101" s="21">
        <f t="shared" si="128"/>
        <v>0</v>
      </c>
      <c r="U101" s="21">
        <f t="shared" si="129"/>
        <v>0</v>
      </c>
      <c r="V101" s="21">
        <f t="shared" si="134"/>
        <v>0</v>
      </c>
      <c r="W101" s="21">
        <f t="shared" si="135"/>
        <v>2</v>
      </c>
      <c r="X101" s="21">
        <f t="shared" si="136"/>
        <v>2</v>
      </c>
      <c r="Y101" s="21">
        <f t="shared" si="130"/>
        <v>0</v>
      </c>
      <c r="Z101" s="21">
        <f t="shared" si="130"/>
        <v>0</v>
      </c>
      <c r="AA101" s="21">
        <f t="shared" si="137"/>
        <v>1</v>
      </c>
      <c r="AB101" s="21">
        <f t="shared" si="138"/>
        <v>1</v>
      </c>
      <c r="AC101" s="29"/>
      <c r="AD101" s="29"/>
      <c r="AE101" s="29"/>
      <c r="AF101" s="28">
        <f t="shared" si="131"/>
        <v>0</v>
      </c>
      <c r="AG101" s="28">
        <f t="shared" si="132"/>
        <v>0</v>
      </c>
      <c r="AH101" s="28">
        <f t="shared" si="133"/>
        <v>0</v>
      </c>
      <c r="AI101" s="28">
        <f t="shared" si="139"/>
        <v>0</v>
      </c>
      <c r="AJ101" s="29">
        <f t="shared" si="140"/>
        <v>0.5</v>
      </c>
      <c r="AK101" s="29">
        <f t="shared" si="141"/>
        <v>0</v>
      </c>
      <c r="AL101" s="29">
        <f t="shared" si="142"/>
        <v>0.5</v>
      </c>
      <c r="AM101" s="28">
        <f t="shared" si="143"/>
        <v>0</v>
      </c>
      <c r="AN101" s="28">
        <f t="shared" si="144"/>
        <v>0</v>
      </c>
      <c r="AO101" s="28">
        <f t="shared" si="145"/>
        <v>0</v>
      </c>
      <c r="AP101" s="28">
        <f t="shared" si="146"/>
        <v>0</v>
      </c>
      <c r="AQ101" s="28">
        <f t="shared" si="147"/>
        <v>0</v>
      </c>
      <c r="AR101" s="30">
        <f t="shared" si="148"/>
        <v>0</v>
      </c>
    </row>
    <row r="102" spans="1:49" x14ac:dyDescent="0.2">
      <c r="A102" s="27" t="s">
        <v>128</v>
      </c>
      <c r="F102" s="21">
        <v>1</v>
      </c>
      <c r="R102" s="21">
        <v>1</v>
      </c>
      <c r="T102" s="21">
        <f>B102+C102+D102+E102</f>
        <v>0</v>
      </c>
      <c r="U102" s="21">
        <f>B102+2*C102+3*D102+4*E102</f>
        <v>0</v>
      </c>
      <c r="V102" s="21">
        <f>T102+I102+J102</f>
        <v>0</v>
      </c>
      <c r="W102" s="21">
        <f>B102+C102+D102+E102+F102+K102+O102+P102+Q102</f>
        <v>1</v>
      </c>
      <c r="X102" s="21">
        <f>B102+C102+D102+E102+F102+G102+H102+I102+J102+K102+O102+P102+Q102</f>
        <v>1</v>
      </c>
      <c r="Y102" s="21">
        <f>L102+O102+R102</f>
        <v>1</v>
      </c>
      <c r="Z102" s="21">
        <f>M102+P102+S102</f>
        <v>0</v>
      </c>
      <c r="AA102" s="21">
        <f>Q102+N102</f>
        <v>0</v>
      </c>
      <c r="AB102" s="21">
        <f>T102+H102+F102+O102+P102+Q102</f>
        <v>1</v>
      </c>
      <c r="AC102" s="29"/>
      <c r="AD102" s="29"/>
      <c r="AE102" s="29"/>
      <c r="AF102" s="28">
        <f>IF(W102=0,"NA",T102/W102)</f>
        <v>0</v>
      </c>
      <c r="AG102" s="28">
        <f>IF(X102=0,"NA",(T102+I102+J102)/X102)</f>
        <v>0</v>
      </c>
      <c r="AH102" s="28">
        <f>IFERROR(U102/W102,"NA")</f>
        <v>0</v>
      </c>
      <c r="AI102" s="28">
        <f>IFERROR(AG102+AH102,"NA")</f>
        <v>0</v>
      </c>
      <c r="AJ102" s="29">
        <f>IFERROR(K102/X102,"NA")</f>
        <v>0</v>
      </c>
      <c r="AK102" s="29">
        <f>IFERROR((I102+J102)/X102,"NA")</f>
        <v>0</v>
      </c>
      <c r="AL102" s="29">
        <f>IFERROR(AB102/X102,"NA")</f>
        <v>1</v>
      </c>
      <c r="AM102" s="28">
        <f>IFERROR((H102+O102+P102)/AB102,"NA")</f>
        <v>0</v>
      </c>
      <c r="AN102" s="28">
        <f>IFERROR((H102+O102+P102+R102+S102)/AB102,"NA")</f>
        <v>1</v>
      </c>
      <c r="AO102" s="28">
        <f>IFERROR((F102+T102)/AB102,"NA")</f>
        <v>1</v>
      </c>
      <c r="AP102" s="28">
        <f>IFERROR(T102/AB102,"NA")</f>
        <v>0</v>
      </c>
      <c r="AQ102" s="28">
        <f>IFERROR(AH102-AF102,"NA")</f>
        <v>0</v>
      </c>
      <c r="AR102" s="30">
        <f>(V102+F102+G102)/X102</f>
        <v>1</v>
      </c>
    </row>
    <row r="103" spans="1:49" x14ac:dyDescent="0.2">
      <c r="A103" s="27" t="s">
        <v>3</v>
      </c>
      <c r="P103" s="21">
        <v>1</v>
      </c>
      <c r="T103" s="21">
        <f t="shared" si="128"/>
        <v>0</v>
      </c>
      <c r="U103" s="21">
        <f t="shared" si="129"/>
        <v>0</v>
      </c>
      <c r="V103" s="21">
        <f t="shared" si="134"/>
        <v>0</v>
      </c>
      <c r="W103" s="21">
        <f t="shared" si="135"/>
        <v>1</v>
      </c>
      <c r="X103" s="21">
        <f t="shared" si="136"/>
        <v>1</v>
      </c>
      <c r="Y103" s="21">
        <f t="shared" si="130"/>
        <v>0</v>
      </c>
      <c r="Z103" s="21">
        <f t="shared" si="130"/>
        <v>1</v>
      </c>
      <c r="AA103" s="21">
        <f t="shared" si="137"/>
        <v>0</v>
      </c>
      <c r="AB103" s="21">
        <f t="shared" si="138"/>
        <v>1</v>
      </c>
      <c r="AC103" s="29"/>
      <c r="AD103" s="29"/>
      <c r="AE103" s="29"/>
      <c r="AF103" s="28">
        <f t="shared" si="131"/>
        <v>0</v>
      </c>
      <c r="AG103" s="28">
        <f t="shared" si="132"/>
        <v>0</v>
      </c>
      <c r="AH103" s="28">
        <f t="shared" si="133"/>
        <v>0</v>
      </c>
      <c r="AI103" s="28">
        <f t="shared" si="139"/>
        <v>0</v>
      </c>
      <c r="AJ103" s="29">
        <f t="shared" si="140"/>
        <v>0</v>
      </c>
      <c r="AK103" s="29">
        <f t="shared" si="141"/>
        <v>0</v>
      </c>
      <c r="AL103" s="29">
        <f t="shared" si="142"/>
        <v>1</v>
      </c>
      <c r="AM103" s="28">
        <f t="shared" si="143"/>
        <v>1</v>
      </c>
      <c r="AN103" s="28">
        <f t="shared" si="144"/>
        <v>1</v>
      </c>
      <c r="AO103" s="28">
        <f t="shared" si="145"/>
        <v>0</v>
      </c>
      <c r="AP103" s="28">
        <f t="shared" si="146"/>
        <v>0</v>
      </c>
      <c r="AQ103" s="28">
        <f t="shared" si="147"/>
        <v>0</v>
      </c>
      <c r="AR103" s="30">
        <f t="shared" si="148"/>
        <v>0</v>
      </c>
    </row>
    <row r="104" spans="1:49" s="20" customFormat="1" x14ac:dyDescent="0.2">
      <c r="A104" s="31" t="s">
        <v>32</v>
      </c>
      <c r="B104" s="32">
        <f>SUM(B93:B103)</f>
        <v>0</v>
      </c>
      <c r="C104" s="32">
        <f t="shared" ref="C104:X104" si="149">SUM(C93:C103)</f>
        <v>0</v>
      </c>
      <c r="D104" s="32">
        <f t="shared" si="149"/>
        <v>0</v>
      </c>
      <c r="E104" s="32">
        <f t="shared" si="149"/>
        <v>0</v>
      </c>
      <c r="F104" s="32">
        <f t="shared" si="149"/>
        <v>4</v>
      </c>
      <c r="G104" s="32">
        <f t="shared" si="149"/>
        <v>0</v>
      </c>
      <c r="H104" s="32">
        <f t="shared" si="149"/>
        <v>0</v>
      </c>
      <c r="I104" s="32">
        <f t="shared" si="149"/>
        <v>3</v>
      </c>
      <c r="J104" s="32">
        <f t="shared" si="149"/>
        <v>0</v>
      </c>
      <c r="K104" s="32">
        <f t="shared" si="149"/>
        <v>6</v>
      </c>
      <c r="L104" s="32">
        <f t="shared" si="149"/>
        <v>0</v>
      </c>
      <c r="M104" s="32">
        <f t="shared" si="149"/>
        <v>0</v>
      </c>
      <c r="N104" s="32">
        <f t="shared" si="149"/>
        <v>0</v>
      </c>
      <c r="O104" s="32">
        <f t="shared" si="149"/>
        <v>1</v>
      </c>
      <c r="P104" s="32">
        <f t="shared" si="149"/>
        <v>4</v>
      </c>
      <c r="Q104" s="32">
        <f t="shared" si="149"/>
        <v>1</v>
      </c>
      <c r="R104" s="32">
        <f t="shared" si="149"/>
        <v>2</v>
      </c>
      <c r="S104" s="32">
        <f t="shared" si="149"/>
        <v>2</v>
      </c>
      <c r="T104" s="32">
        <f t="shared" si="149"/>
        <v>0</v>
      </c>
      <c r="U104" s="32">
        <f t="shared" si="149"/>
        <v>0</v>
      </c>
      <c r="V104" s="32">
        <f t="shared" si="149"/>
        <v>3</v>
      </c>
      <c r="W104" s="32">
        <f t="shared" si="149"/>
        <v>16</v>
      </c>
      <c r="X104" s="32">
        <f t="shared" si="149"/>
        <v>19</v>
      </c>
      <c r="Y104" s="32">
        <f>SUM(Y93:Y103)</f>
        <v>3</v>
      </c>
      <c r="Z104" s="32">
        <f>SUM(Z93:Z103)</f>
        <v>6</v>
      </c>
      <c r="AA104" s="32">
        <f>SUM(AA93:AA103)</f>
        <v>1</v>
      </c>
      <c r="AB104" s="32">
        <f>SUM(AB93:AB103)</f>
        <v>10</v>
      </c>
      <c r="AC104" s="34"/>
      <c r="AD104" s="34"/>
      <c r="AE104" s="34"/>
      <c r="AF104" s="33">
        <f t="shared" si="131"/>
        <v>0</v>
      </c>
      <c r="AG104" s="33">
        <f t="shared" si="132"/>
        <v>0.15789473684210525</v>
      </c>
      <c r="AH104" s="33">
        <f t="shared" si="133"/>
        <v>0</v>
      </c>
      <c r="AI104" s="33">
        <f t="shared" si="139"/>
        <v>0.15789473684210525</v>
      </c>
      <c r="AJ104" s="34">
        <f t="shared" si="140"/>
        <v>0.31578947368421051</v>
      </c>
      <c r="AK104" s="34">
        <f t="shared" si="141"/>
        <v>0.15789473684210525</v>
      </c>
      <c r="AL104" s="34">
        <f t="shared" si="142"/>
        <v>0.52631578947368418</v>
      </c>
      <c r="AM104" s="33">
        <f>IFERROR((H104+O104+P104)/AB104,"NA")</f>
        <v>0.5</v>
      </c>
      <c r="AN104" s="33">
        <f>IFERROR((H104+O104+P104+R104+S104)/AB104,"NA")</f>
        <v>0.9</v>
      </c>
      <c r="AO104" s="33">
        <f t="shared" si="145"/>
        <v>0.4</v>
      </c>
      <c r="AP104" s="33">
        <f t="shared" si="146"/>
        <v>0</v>
      </c>
      <c r="AQ104" s="33">
        <f t="shared" si="147"/>
        <v>0</v>
      </c>
      <c r="AR104" s="35">
        <f t="shared" si="148"/>
        <v>0.36842105263157893</v>
      </c>
      <c r="AU104" s="37"/>
      <c r="AV104" s="37"/>
      <c r="AW104" s="37"/>
    </row>
    <row r="106" spans="1:49" x14ac:dyDescent="0.2">
      <c r="A106" s="20" t="s">
        <v>137</v>
      </c>
    </row>
    <row r="107" spans="1:49" x14ac:dyDescent="0.2">
      <c r="A107" s="23"/>
      <c r="B107" s="24" t="s">
        <v>5</v>
      </c>
      <c r="C107" s="24" t="s">
        <v>6</v>
      </c>
      <c r="D107" s="24" t="s">
        <v>7</v>
      </c>
      <c r="E107" s="24" t="s">
        <v>8</v>
      </c>
      <c r="F107" s="24" t="s">
        <v>18</v>
      </c>
      <c r="G107" s="24" t="s">
        <v>19</v>
      </c>
      <c r="H107" s="24" t="s">
        <v>9</v>
      </c>
      <c r="I107" s="24" t="s">
        <v>10</v>
      </c>
      <c r="J107" s="24" t="s">
        <v>11</v>
      </c>
      <c r="K107" s="24" t="s">
        <v>12</v>
      </c>
      <c r="L107" s="24" t="s">
        <v>20</v>
      </c>
      <c r="M107" s="24" t="s">
        <v>21</v>
      </c>
      <c r="N107" s="24" t="s">
        <v>74</v>
      </c>
      <c r="O107" s="24" t="s">
        <v>22</v>
      </c>
      <c r="P107" s="24" t="s">
        <v>23</v>
      </c>
      <c r="Q107" s="24" t="s">
        <v>75</v>
      </c>
      <c r="R107" s="24" t="s">
        <v>27</v>
      </c>
      <c r="S107" s="24" t="s">
        <v>28</v>
      </c>
      <c r="T107" s="24" t="s">
        <v>29</v>
      </c>
      <c r="U107" s="24" t="s">
        <v>30</v>
      </c>
      <c r="V107" s="24" t="s">
        <v>31</v>
      </c>
      <c r="W107" s="24" t="s">
        <v>4</v>
      </c>
      <c r="X107" s="24" t="s">
        <v>13</v>
      </c>
      <c r="Y107" s="24" t="s">
        <v>24</v>
      </c>
      <c r="Z107" s="24" t="s">
        <v>25</v>
      </c>
      <c r="AA107" s="24" t="s">
        <v>76</v>
      </c>
      <c r="AB107" s="24" t="s">
        <v>26</v>
      </c>
      <c r="AC107" s="44"/>
      <c r="AD107" s="44"/>
      <c r="AE107" s="44"/>
      <c r="AF107" s="24" t="s">
        <v>14</v>
      </c>
      <c r="AG107" s="24" t="s">
        <v>15</v>
      </c>
      <c r="AH107" s="24" t="s">
        <v>16</v>
      </c>
      <c r="AI107" s="24" t="s">
        <v>17</v>
      </c>
      <c r="AJ107" s="24" t="s">
        <v>44</v>
      </c>
      <c r="AK107" s="24" t="s">
        <v>43</v>
      </c>
      <c r="AL107" s="24" t="s">
        <v>40</v>
      </c>
      <c r="AM107" s="24" t="s">
        <v>47</v>
      </c>
      <c r="AN107" s="24" t="s">
        <v>48</v>
      </c>
      <c r="AO107" s="24" t="s">
        <v>51</v>
      </c>
      <c r="AP107" s="24" t="s">
        <v>49</v>
      </c>
      <c r="AQ107" s="25" t="s">
        <v>50</v>
      </c>
      <c r="AR107" s="26" t="s">
        <v>60</v>
      </c>
    </row>
    <row r="108" spans="1:49" x14ac:dyDescent="0.2">
      <c r="A108" s="27" t="s">
        <v>124</v>
      </c>
      <c r="C108" s="21">
        <v>1</v>
      </c>
      <c r="F108" s="21">
        <v>1</v>
      </c>
      <c r="N108" s="21">
        <v>1</v>
      </c>
      <c r="O108" s="21">
        <v>1</v>
      </c>
      <c r="R108" s="21">
        <v>1</v>
      </c>
      <c r="T108" s="21">
        <f t="shared" ref="T108:T118" si="150">B108+C108+D108+E108</f>
        <v>1</v>
      </c>
      <c r="U108" s="21">
        <f t="shared" ref="U108:U118" si="151">B108+2*C108+3*D108+4*E108</f>
        <v>2</v>
      </c>
      <c r="V108" s="21">
        <f>T108+I108+J108</f>
        <v>1</v>
      </c>
      <c r="W108" s="21">
        <f>B108+C108+D108+E108+F108+K108+O108+P108+Q108</f>
        <v>3</v>
      </c>
      <c r="X108" s="21">
        <f>B108+C108+D108+E108+F108+G108+H108+I108+J108+K108+O108+P108+Q108</f>
        <v>3</v>
      </c>
      <c r="Y108" s="21">
        <f t="shared" ref="Y108:Z118" si="152">L108+O108+R108</f>
        <v>2</v>
      </c>
      <c r="Z108" s="21">
        <f t="shared" si="152"/>
        <v>0</v>
      </c>
      <c r="AA108" s="21">
        <f>Q108+N108</f>
        <v>1</v>
      </c>
      <c r="AB108" s="21">
        <f>T108+H108+F108+O108+P108+Q108</f>
        <v>3</v>
      </c>
      <c r="AC108" s="29"/>
      <c r="AD108" s="29"/>
      <c r="AE108" s="29"/>
      <c r="AF108" s="28">
        <f t="shared" ref="AF108:AF119" si="153">IF(W108=0,"NA",T108/W108)</f>
        <v>0.33333333333333331</v>
      </c>
      <c r="AG108" s="28">
        <f t="shared" ref="AG108:AG119" si="154">IF(X108=0,"NA",(T108+I108+J108)/X108)</f>
        <v>0.33333333333333331</v>
      </c>
      <c r="AH108" s="28">
        <f t="shared" ref="AH108:AH119" si="155">IFERROR(U108/W108,"NA")</f>
        <v>0.66666666666666663</v>
      </c>
      <c r="AI108" s="28">
        <f>IFERROR(AG108+AH108,"NA")</f>
        <v>1</v>
      </c>
      <c r="AJ108" s="29">
        <f>IFERROR(K108/X108,"NA")</f>
        <v>0</v>
      </c>
      <c r="AK108" s="29">
        <f>IFERROR((I108+J108)/X108,"NA")</f>
        <v>0</v>
      </c>
      <c r="AL108" s="29">
        <f>IFERROR(AB108/X108,"NA")</f>
        <v>1</v>
      </c>
      <c r="AM108" s="28">
        <f>IFERROR((H108+O108+P108)/AB108,"NA")</f>
        <v>0.33333333333333331</v>
      </c>
      <c r="AN108" s="28">
        <f>IFERROR((H108+O108+P108+R108+S108)/AB108,"NA")</f>
        <v>0.66666666666666663</v>
      </c>
      <c r="AO108" s="28">
        <f>IFERROR((F108+T108)/AB108,"NA")</f>
        <v>0.66666666666666663</v>
      </c>
      <c r="AP108" s="28">
        <f>IFERROR(T108/AB108,"NA")</f>
        <v>0.33333333333333331</v>
      </c>
      <c r="AQ108" s="28">
        <f>IFERROR(AH108-AF108,"NA")</f>
        <v>0.33333333333333331</v>
      </c>
      <c r="AR108" s="30">
        <f>(V108+F108+G108)/X108</f>
        <v>0.66666666666666663</v>
      </c>
    </row>
    <row r="109" spans="1:49" x14ac:dyDescent="0.2">
      <c r="A109" s="27" t="s">
        <v>125</v>
      </c>
      <c r="B109" s="21">
        <v>1</v>
      </c>
      <c r="E109" s="21">
        <v>1</v>
      </c>
      <c r="L109" s="21">
        <v>1</v>
      </c>
      <c r="M109" s="21">
        <v>1</v>
      </c>
      <c r="P109" s="21">
        <v>1</v>
      </c>
      <c r="T109" s="21">
        <f t="shared" si="150"/>
        <v>2</v>
      </c>
      <c r="U109" s="21">
        <f t="shared" si="151"/>
        <v>5</v>
      </c>
      <c r="V109" s="21">
        <f t="shared" ref="V109:V118" si="156">T109+I109+J109</f>
        <v>2</v>
      </c>
      <c r="W109" s="21">
        <f t="shared" ref="W109:W118" si="157">B109+C109+D109+E109+F109+K109+O109+P109+Q109</f>
        <v>3</v>
      </c>
      <c r="X109" s="21">
        <f t="shared" ref="X109:X118" si="158">B109+C109+D109+E109+F109+G109+H109+I109+J109+K109+O109+P109+Q109</f>
        <v>3</v>
      </c>
      <c r="Y109" s="21">
        <f t="shared" si="152"/>
        <v>1</v>
      </c>
      <c r="Z109" s="21">
        <f t="shared" si="152"/>
        <v>2</v>
      </c>
      <c r="AA109" s="21">
        <f t="shared" ref="AA109:AA118" si="159">Q109+N109</f>
        <v>0</v>
      </c>
      <c r="AB109" s="21">
        <f t="shared" ref="AB109:AB118" si="160">T109+H109+F109+O109+P109+Q109</f>
        <v>3</v>
      </c>
      <c r="AC109" s="29"/>
      <c r="AD109" s="29"/>
      <c r="AE109" s="29"/>
      <c r="AF109" s="28">
        <f t="shared" si="153"/>
        <v>0.66666666666666663</v>
      </c>
      <c r="AG109" s="28">
        <f t="shared" si="154"/>
        <v>0.66666666666666663</v>
      </c>
      <c r="AH109" s="28">
        <f t="shared" si="155"/>
        <v>1.6666666666666667</v>
      </c>
      <c r="AI109" s="28">
        <f t="shared" ref="AI109:AI119" si="161">IFERROR(AG109+AH109,"NA")</f>
        <v>2.3333333333333335</v>
      </c>
      <c r="AJ109" s="29">
        <f t="shared" ref="AJ109:AJ119" si="162">IFERROR(K109/X109,"NA")</f>
        <v>0</v>
      </c>
      <c r="AK109" s="29">
        <f t="shared" ref="AK109:AK119" si="163">IFERROR((I109+J109)/X109,"NA")</f>
        <v>0</v>
      </c>
      <c r="AL109" s="29">
        <f t="shared" ref="AL109:AL119" si="164">IFERROR(AB109/X109,"NA")</f>
        <v>1</v>
      </c>
      <c r="AM109" s="28">
        <f t="shared" ref="AM109:AM118" si="165">IFERROR((H109+O109+P109)/AB109,"NA")</f>
        <v>0.33333333333333331</v>
      </c>
      <c r="AN109" s="28">
        <f t="shared" ref="AN109:AN118" si="166">IFERROR((H109+O109+P109+R109+S109)/AB109,"NA")</f>
        <v>0.33333333333333331</v>
      </c>
      <c r="AO109" s="28">
        <f t="shared" ref="AO109:AO119" si="167">IFERROR((F109+T109)/AB109,"NA")</f>
        <v>0.66666666666666663</v>
      </c>
      <c r="AP109" s="28">
        <f t="shared" ref="AP109:AP119" si="168">IFERROR(T109/AB109,"NA")</f>
        <v>0.66666666666666663</v>
      </c>
      <c r="AQ109" s="28">
        <f t="shared" ref="AQ109:AQ119" si="169">IFERROR(AH109-AF109,"NA")</f>
        <v>1</v>
      </c>
      <c r="AR109" s="30">
        <f t="shared" ref="AR109:AR119" si="170">(V109+F109+G109)/X109</f>
        <v>0.66666666666666663</v>
      </c>
    </row>
    <row r="110" spans="1:49" x14ac:dyDescent="0.2">
      <c r="A110" s="27" t="s">
        <v>77</v>
      </c>
      <c r="E110" s="21">
        <v>1</v>
      </c>
      <c r="K110" s="21">
        <v>1</v>
      </c>
      <c r="M110" s="21">
        <v>1</v>
      </c>
      <c r="O110" s="21">
        <v>1</v>
      </c>
      <c r="T110" s="21">
        <f t="shared" si="150"/>
        <v>1</v>
      </c>
      <c r="U110" s="21">
        <f t="shared" si="151"/>
        <v>4</v>
      </c>
      <c r="V110" s="21">
        <f t="shared" si="156"/>
        <v>1</v>
      </c>
      <c r="W110" s="21">
        <f t="shared" si="157"/>
        <v>3</v>
      </c>
      <c r="X110" s="21">
        <f t="shared" si="158"/>
        <v>3</v>
      </c>
      <c r="Y110" s="21">
        <f t="shared" si="152"/>
        <v>1</v>
      </c>
      <c r="Z110" s="21">
        <f t="shared" si="152"/>
        <v>1</v>
      </c>
      <c r="AA110" s="21">
        <f t="shared" si="159"/>
        <v>0</v>
      </c>
      <c r="AB110" s="21">
        <f t="shared" si="160"/>
        <v>2</v>
      </c>
      <c r="AC110" s="29"/>
      <c r="AD110" s="29"/>
      <c r="AE110" s="29"/>
      <c r="AF110" s="28">
        <f t="shared" si="153"/>
        <v>0.33333333333333331</v>
      </c>
      <c r="AG110" s="28">
        <f t="shared" si="154"/>
        <v>0.33333333333333331</v>
      </c>
      <c r="AH110" s="28">
        <f t="shared" si="155"/>
        <v>1.3333333333333333</v>
      </c>
      <c r="AI110" s="28">
        <f t="shared" si="161"/>
        <v>1.6666666666666665</v>
      </c>
      <c r="AJ110" s="29">
        <f t="shared" si="162"/>
        <v>0.33333333333333331</v>
      </c>
      <c r="AK110" s="29">
        <f t="shared" si="163"/>
        <v>0</v>
      </c>
      <c r="AL110" s="29">
        <f t="shared" si="164"/>
        <v>0.66666666666666663</v>
      </c>
      <c r="AM110" s="28">
        <f t="shared" si="165"/>
        <v>0.5</v>
      </c>
      <c r="AN110" s="28">
        <f t="shared" si="166"/>
        <v>0.5</v>
      </c>
      <c r="AO110" s="28">
        <f t="shared" si="167"/>
        <v>0.5</v>
      </c>
      <c r="AP110" s="28">
        <f t="shared" si="168"/>
        <v>0.5</v>
      </c>
      <c r="AQ110" s="28">
        <f t="shared" si="169"/>
        <v>1</v>
      </c>
      <c r="AR110" s="30">
        <f t="shared" si="170"/>
        <v>0.33333333333333331</v>
      </c>
    </row>
    <row r="111" spans="1:49" x14ac:dyDescent="0.2">
      <c r="A111" s="27" t="s">
        <v>68</v>
      </c>
      <c r="B111" s="21">
        <v>2</v>
      </c>
      <c r="I111" s="21">
        <v>1</v>
      </c>
      <c r="L111" s="21">
        <v>2</v>
      </c>
      <c r="T111" s="21">
        <f t="shared" si="150"/>
        <v>2</v>
      </c>
      <c r="U111" s="21">
        <f t="shared" si="151"/>
        <v>2</v>
      </c>
      <c r="V111" s="21">
        <f t="shared" si="156"/>
        <v>3</v>
      </c>
      <c r="W111" s="21">
        <f t="shared" si="157"/>
        <v>2</v>
      </c>
      <c r="X111" s="21">
        <f t="shared" si="158"/>
        <v>3</v>
      </c>
      <c r="Y111" s="21">
        <f t="shared" si="152"/>
        <v>2</v>
      </c>
      <c r="Z111" s="21">
        <f t="shared" si="152"/>
        <v>0</v>
      </c>
      <c r="AA111" s="21">
        <f t="shared" si="159"/>
        <v>0</v>
      </c>
      <c r="AB111" s="21">
        <f t="shared" si="160"/>
        <v>2</v>
      </c>
      <c r="AC111" s="29"/>
      <c r="AD111" s="29"/>
      <c r="AE111" s="29"/>
      <c r="AF111" s="28">
        <f t="shared" si="153"/>
        <v>1</v>
      </c>
      <c r="AG111" s="28">
        <f t="shared" si="154"/>
        <v>1</v>
      </c>
      <c r="AH111" s="28">
        <f t="shared" si="155"/>
        <v>1</v>
      </c>
      <c r="AI111" s="28">
        <f t="shared" si="161"/>
        <v>2</v>
      </c>
      <c r="AJ111" s="29">
        <f t="shared" si="162"/>
        <v>0</v>
      </c>
      <c r="AK111" s="29">
        <f t="shared" si="163"/>
        <v>0.33333333333333331</v>
      </c>
      <c r="AL111" s="29">
        <f t="shared" si="164"/>
        <v>0.66666666666666663</v>
      </c>
      <c r="AM111" s="28">
        <f t="shared" si="165"/>
        <v>0</v>
      </c>
      <c r="AN111" s="28">
        <f t="shared" si="166"/>
        <v>0</v>
      </c>
      <c r="AO111" s="28">
        <f t="shared" si="167"/>
        <v>1</v>
      </c>
      <c r="AP111" s="28">
        <f t="shared" si="168"/>
        <v>1</v>
      </c>
      <c r="AQ111" s="28">
        <f t="shared" si="169"/>
        <v>0</v>
      </c>
      <c r="AR111" s="30">
        <f t="shared" si="170"/>
        <v>1</v>
      </c>
    </row>
    <row r="112" spans="1:49" x14ac:dyDescent="0.2">
      <c r="A112" s="27" t="s">
        <v>123</v>
      </c>
      <c r="K112" s="21">
        <v>2</v>
      </c>
      <c r="P112" s="21">
        <v>1</v>
      </c>
      <c r="T112" s="21">
        <f t="shared" si="150"/>
        <v>0</v>
      </c>
      <c r="U112" s="21">
        <f t="shared" si="151"/>
        <v>0</v>
      </c>
      <c r="V112" s="21">
        <f t="shared" si="156"/>
        <v>0</v>
      </c>
      <c r="W112" s="21">
        <f t="shared" si="157"/>
        <v>3</v>
      </c>
      <c r="X112" s="21">
        <f t="shared" si="158"/>
        <v>3</v>
      </c>
      <c r="Y112" s="21">
        <f t="shared" si="152"/>
        <v>0</v>
      </c>
      <c r="Z112" s="21">
        <f t="shared" si="152"/>
        <v>1</v>
      </c>
      <c r="AA112" s="21">
        <f t="shared" si="159"/>
        <v>0</v>
      </c>
      <c r="AB112" s="21">
        <f t="shared" si="160"/>
        <v>1</v>
      </c>
      <c r="AC112" s="29"/>
      <c r="AD112" s="29"/>
      <c r="AE112" s="29"/>
      <c r="AF112" s="28">
        <f t="shared" si="153"/>
        <v>0</v>
      </c>
      <c r="AG112" s="28">
        <f t="shared" si="154"/>
        <v>0</v>
      </c>
      <c r="AH112" s="28">
        <f t="shared" si="155"/>
        <v>0</v>
      </c>
      <c r="AI112" s="28">
        <f t="shared" si="161"/>
        <v>0</v>
      </c>
      <c r="AJ112" s="29">
        <f t="shared" si="162"/>
        <v>0.66666666666666663</v>
      </c>
      <c r="AK112" s="29">
        <f t="shared" si="163"/>
        <v>0</v>
      </c>
      <c r="AL112" s="29">
        <f t="shared" si="164"/>
        <v>0.33333333333333331</v>
      </c>
      <c r="AM112" s="28">
        <f t="shared" si="165"/>
        <v>1</v>
      </c>
      <c r="AN112" s="28">
        <f t="shared" si="166"/>
        <v>1</v>
      </c>
      <c r="AO112" s="28">
        <f t="shared" si="167"/>
        <v>0</v>
      </c>
      <c r="AP112" s="28">
        <f t="shared" si="168"/>
        <v>0</v>
      </c>
      <c r="AQ112" s="28">
        <f t="shared" si="169"/>
        <v>0</v>
      </c>
      <c r="AR112" s="30">
        <f t="shared" si="170"/>
        <v>0</v>
      </c>
    </row>
    <row r="113" spans="1:44" x14ac:dyDescent="0.2">
      <c r="A113" s="27" t="s">
        <v>0</v>
      </c>
      <c r="B113" s="21">
        <v>1</v>
      </c>
      <c r="I113" s="21">
        <v>1</v>
      </c>
      <c r="M113" s="21">
        <v>1</v>
      </c>
      <c r="O113" s="21">
        <v>1</v>
      </c>
      <c r="T113" s="21">
        <f t="shared" si="150"/>
        <v>1</v>
      </c>
      <c r="U113" s="21">
        <f t="shared" si="151"/>
        <v>1</v>
      </c>
      <c r="V113" s="21">
        <f t="shared" si="156"/>
        <v>2</v>
      </c>
      <c r="W113" s="21">
        <f t="shared" si="157"/>
        <v>2</v>
      </c>
      <c r="X113" s="21">
        <f t="shared" si="158"/>
        <v>3</v>
      </c>
      <c r="Y113" s="21">
        <f t="shared" si="152"/>
        <v>1</v>
      </c>
      <c r="Z113" s="21">
        <f t="shared" si="152"/>
        <v>1</v>
      </c>
      <c r="AA113" s="21">
        <f t="shared" si="159"/>
        <v>0</v>
      </c>
      <c r="AB113" s="21">
        <f t="shared" si="160"/>
        <v>2</v>
      </c>
      <c r="AC113" s="29"/>
      <c r="AD113" s="29"/>
      <c r="AE113" s="29"/>
      <c r="AF113" s="28">
        <f t="shared" si="153"/>
        <v>0.5</v>
      </c>
      <c r="AG113" s="28">
        <f t="shared" si="154"/>
        <v>0.66666666666666663</v>
      </c>
      <c r="AH113" s="28">
        <f t="shared" si="155"/>
        <v>0.5</v>
      </c>
      <c r="AI113" s="28">
        <f t="shared" si="161"/>
        <v>1.1666666666666665</v>
      </c>
      <c r="AJ113" s="29">
        <f t="shared" si="162"/>
        <v>0</v>
      </c>
      <c r="AK113" s="29">
        <f t="shared" si="163"/>
        <v>0.33333333333333331</v>
      </c>
      <c r="AL113" s="29">
        <f t="shared" si="164"/>
        <v>0.66666666666666663</v>
      </c>
      <c r="AM113" s="28">
        <f t="shared" si="165"/>
        <v>0.5</v>
      </c>
      <c r="AN113" s="28">
        <f t="shared" si="166"/>
        <v>0.5</v>
      </c>
      <c r="AO113" s="28">
        <f t="shared" si="167"/>
        <v>0.5</v>
      </c>
      <c r="AP113" s="28">
        <f t="shared" si="168"/>
        <v>0.5</v>
      </c>
      <c r="AQ113" s="28">
        <f t="shared" si="169"/>
        <v>0</v>
      </c>
      <c r="AR113" s="30">
        <f t="shared" si="170"/>
        <v>0.66666666666666663</v>
      </c>
    </row>
    <row r="114" spans="1:44" x14ac:dyDescent="0.2">
      <c r="A114" s="27" t="s">
        <v>126</v>
      </c>
      <c r="K114" s="21">
        <v>2</v>
      </c>
      <c r="T114" s="21">
        <f t="shared" si="150"/>
        <v>0</v>
      </c>
      <c r="U114" s="21">
        <f t="shared" si="151"/>
        <v>0</v>
      </c>
      <c r="V114" s="21">
        <f t="shared" si="156"/>
        <v>0</v>
      </c>
      <c r="W114" s="21">
        <f t="shared" si="157"/>
        <v>2</v>
      </c>
      <c r="X114" s="21">
        <f t="shared" si="158"/>
        <v>2</v>
      </c>
      <c r="Y114" s="21">
        <f t="shared" si="152"/>
        <v>0</v>
      </c>
      <c r="Z114" s="21">
        <f t="shared" si="152"/>
        <v>0</v>
      </c>
      <c r="AA114" s="21">
        <f t="shared" si="159"/>
        <v>0</v>
      </c>
      <c r="AB114" s="21">
        <f t="shared" si="160"/>
        <v>0</v>
      </c>
      <c r="AC114" s="29"/>
      <c r="AD114" s="29"/>
      <c r="AE114" s="29"/>
      <c r="AF114" s="28">
        <f t="shared" si="153"/>
        <v>0</v>
      </c>
      <c r="AG114" s="28">
        <f t="shared" si="154"/>
        <v>0</v>
      </c>
      <c r="AH114" s="28">
        <f t="shared" si="155"/>
        <v>0</v>
      </c>
      <c r="AI114" s="28">
        <f t="shared" si="161"/>
        <v>0</v>
      </c>
      <c r="AJ114" s="29">
        <f t="shared" si="162"/>
        <v>1</v>
      </c>
      <c r="AK114" s="29">
        <f t="shared" si="163"/>
        <v>0</v>
      </c>
      <c r="AL114" s="29">
        <f t="shared" si="164"/>
        <v>0</v>
      </c>
      <c r="AM114" s="28" t="str">
        <f t="shared" si="165"/>
        <v>NA</v>
      </c>
      <c r="AN114" s="28" t="str">
        <f t="shared" si="166"/>
        <v>NA</v>
      </c>
      <c r="AO114" s="28" t="str">
        <f t="shared" si="167"/>
        <v>NA</v>
      </c>
      <c r="AP114" s="28" t="str">
        <f t="shared" si="168"/>
        <v>NA</v>
      </c>
      <c r="AQ114" s="28">
        <f t="shared" si="169"/>
        <v>0</v>
      </c>
      <c r="AR114" s="30">
        <f t="shared" si="170"/>
        <v>0</v>
      </c>
    </row>
    <row r="115" spans="1:44" x14ac:dyDescent="0.2">
      <c r="A115" s="27" t="s">
        <v>65</v>
      </c>
      <c r="C115" s="21">
        <v>1</v>
      </c>
      <c r="I115" s="21">
        <v>1</v>
      </c>
      <c r="M115" s="21">
        <v>1</v>
      </c>
      <c r="T115" s="21">
        <f t="shared" si="150"/>
        <v>1</v>
      </c>
      <c r="U115" s="21">
        <f t="shared" si="151"/>
        <v>2</v>
      </c>
      <c r="V115" s="21">
        <f t="shared" si="156"/>
        <v>2</v>
      </c>
      <c r="W115" s="21">
        <f t="shared" si="157"/>
        <v>1</v>
      </c>
      <c r="X115" s="21">
        <f t="shared" si="158"/>
        <v>2</v>
      </c>
      <c r="Y115" s="21">
        <f t="shared" si="152"/>
        <v>0</v>
      </c>
      <c r="Z115" s="21">
        <f t="shared" si="152"/>
        <v>1</v>
      </c>
      <c r="AA115" s="21">
        <f t="shared" si="159"/>
        <v>0</v>
      </c>
      <c r="AB115" s="21">
        <f t="shared" si="160"/>
        <v>1</v>
      </c>
      <c r="AC115" s="29"/>
      <c r="AD115" s="29"/>
      <c r="AE115" s="29"/>
      <c r="AF115" s="28">
        <f t="shared" si="153"/>
        <v>1</v>
      </c>
      <c r="AG115" s="28">
        <f t="shared" si="154"/>
        <v>1</v>
      </c>
      <c r="AH115" s="28">
        <f t="shared" si="155"/>
        <v>2</v>
      </c>
      <c r="AI115" s="28">
        <f t="shared" si="161"/>
        <v>3</v>
      </c>
      <c r="AJ115" s="29">
        <f t="shared" si="162"/>
        <v>0</v>
      </c>
      <c r="AK115" s="29">
        <f t="shared" si="163"/>
        <v>0.5</v>
      </c>
      <c r="AL115" s="29">
        <f t="shared" si="164"/>
        <v>0.5</v>
      </c>
      <c r="AM115" s="28">
        <f t="shared" si="165"/>
        <v>0</v>
      </c>
      <c r="AN115" s="28">
        <f t="shared" si="166"/>
        <v>0</v>
      </c>
      <c r="AO115" s="28">
        <f t="shared" si="167"/>
        <v>1</v>
      </c>
      <c r="AP115" s="28">
        <f t="shared" si="168"/>
        <v>1</v>
      </c>
      <c r="AQ115" s="28">
        <f t="shared" si="169"/>
        <v>1</v>
      </c>
      <c r="AR115" s="30">
        <f t="shared" si="170"/>
        <v>1</v>
      </c>
    </row>
    <row r="116" spans="1:44" x14ac:dyDescent="0.2">
      <c r="A116" s="27" t="s">
        <v>127</v>
      </c>
      <c r="B116" s="21">
        <v>1</v>
      </c>
      <c r="C116" s="21">
        <v>1</v>
      </c>
      <c r="I116" s="21">
        <v>1</v>
      </c>
      <c r="M116" s="21">
        <v>2</v>
      </c>
      <c r="T116" s="21">
        <f t="shared" si="150"/>
        <v>2</v>
      </c>
      <c r="U116" s="21">
        <f t="shared" si="151"/>
        <v>3</v>
      </c>
      <c r="V116" s="21">
        <f t="shared" si="156"/>
        <v>3</v>
      </c>
      <c r="W116" s="21">
        <f t="shared" si="157"/>
        <v>2</v>
      </c>
      <c r="X116" s="21">
        <f t="shared" si="158"/>
        <v>3</v>
      </c>
      <c r="Y116" s="21">
        <f t="shared" si="152"/>
        <v>0</v>
      </c>
      <c r="Z116" s="21">
        <f t="shared" si="152"/>
        <v>2</v>
      </c>
      <c r="AA116" s="21">
        <f t="shared" si="159"/>
        <v>0</v>
      </c>
      <c r="AB116" s="21">
        <f t="shared" si="160"/>
        <v>2</v>
      </c>
      <c r="AC116" s="29"/>
      <c r="AD116" s="29"/>
      <c r="AE116" s="29"/>
      <c r="AF116" s="28">
        <f t="shared" si="153"/>
        <v>1</v>
      </c>
      <c r="AG116" s="28">
        <f t="shared" si="154"/>
        <v>1</v>
      </c>
      <c r="AH116" s="28">
        <f t="shared" si="155"/>
        <v>1.5</v>
      </c>
      <c r="AI116" s="28">
        <f t="shared" si="161"/>
        <v>2.5</v>
      </c>
      <c r="AJ116" s="29">
        <f t="shared" si="162"/>
        <v>0</v>
      </c>
      <c r="AK116" s="29">
        <f t="shared" si="163"/>
        <v>0.33333333333333331</v>
      </c>
      <c r="AL116" s="29">
        <f t="shared" si="164"/>
        <v>0.66666666666666663</v>
      </c>
      <c r="AM116" s="28">
        <f t="shared" si="165"/>
        <v>0</v>
      </c>
      <c r="AN116" s="28">
        <f t="shared" si="166"/>
        <v>0</v>
      </c>
      <c r="AO116" s="28">
        <f t="shared" si="167"/>
        <v>1</v>
      </c>
      <c r="AP116" s="28">
        <f t="shared" si="168"/>
        <v>1</v>
      </c>
      <c r="AQ116" s="28">
        <f t="shared" si="169"/>
        <v>0.5</v>
      </c>
      <c r="AR116" s="30">
        <f t="shared" si="170"/>
        <v>1</v>
      </c>
    </row>
    <row r="117" spans="1:44" x14ac:dyDescent="0.2">
      <c r="A117" s="27" t="s">
        <v>128</v>
      </c>
      <c r="B117" s="21">
        <v>1</v>
      </c>
      <c r="L117" s="21">
        <v>1</v>
      </c>
      <c r="O117" s="21">
        <v>1</v>
      </c>
      <c r="T117" s="21">
        <f>B117+C117+D117+E117</f>
        <v>1</v>
      </c>
      <c r="U117" s="21">
        <f>B117+2*C117+3*D117+4*E117</f>
        <v>1</v>
      </c>
      <c r="V117" s="21">
        <f>T117+I117+J117</f>
        <v>1</v>
      </c>
      <c r="W117" s="21">
        <f>B117+C117+D117+E117+F117+K117+O117+P117+Q117</f>
        <v>2</v>
      </c>
      <c r="X117" s="21">
        <f>B117+C117+D117+E117+F117+G117+H117+I117+J117+K117+O117+P117+Q117</f>
        <v>2</v>
      </c>
      <c r="Y117" s="21">
        <f>L117+O117+R117</f>
        <v>2</v>
      </c>
      <c r="Z117" s="21">
        <f>M117+P117+S117</f>
        <v>0</v>
      </c>
      <c r="AA117" s="21">
        <f>Q117+N117</f>
        <v>0</v>
      </c>
      <c r="AB117" s="21">
        <f>T117+H117+F117+O117+P117+Q117</f>
        <v>2</v>
      </c>
      <c r="AC117" s="29"/>
      <c r="AD117" s="29"/>
      <c r="AE117" s="29"/>
      <c r="AF117" s="28">
        <f>IF(W117=0,"NA",T117/W117)</f>
        <v>0.5</v>
      </c>
      <c r="AG117" s="28">
        <f>IF(X117=0,"NA",(T117+I117+J117)/X117)</f>
        <v>0.5</v>
      </c>
      <c r="AH117" s="28">
        <f>IFERROR(U117/W117,"NA")</f>
        <v>0.5</v>
      </c>
      <c r="AI117" s="28">
        <f>IFERROR(AG117+AH117,"NA")</f>
        <v>1</v>
      </c>
      <c r="AJ117" s="29">
        <f>IFERROR(K117/X117,"NA")</f>
        <v>0</v>
      </c>
      <c r="AK117" s="29">
        <f>IFERROR((I117+J117)/X117,"NA")</f>
        <v>0</v>
      </c>
      <c r="AL117" s="29">
        <f>IFERROR(AB117/X117,"NA")</f>
        <v>1</v>
      </c>
      <c r="AM117" s="28">
        <f>IFERROR((H117+O117+P117)/AB117,"NA")</f>
        <v>0.5</v>
      </c>
      <c r="AN117" s="28">
        <f>IFERROR((H117+O117+P117+R117+S117)/AB117,"NA")</f>
        <v>0.5</v>
      </c>
      <c r="AO117" s="28">
        <f>IFERROR((F117+T117)/AB117,"NA")</f>
        <v>0.5</v>
      </c>
      <c r="AP117" s="28">
        <f>IFERROR(T117/AB117,"NA")</f>
        <v>0.5</v>
      </c>
      <c r="AQ117" s="28">
        <f>IFERROR(AH117-AF117,"NA")</f>
        <v>0</v>
      </c>
      <c r="AR117" s="30">
        <f>(V117+F117+G117)/X117</f>
        <v>0.5</v>
      </c>
    </row>
    <row r="118" spans="1:44" x14ac:dyDescent="0.2">
      <c r="A118" s="27" t="s">
        <v>3</v>
      </c>
      <c r="J118" s="21">
        <v>2</v>
      </c>
      <c r="T118" s="21">
        <f t="shared" si="150"/>
        <v>0</v>
      </c>
      <c r="U118" s="21">
        <f t="shared" si="151"/>
        <v>0</v>
      </c>
      <c r="V118" s="21">
        <f t="shared" si="156"/>
        <v>2</v>
      </c>
      <c r="W118" s="21">
        <f t="shared" si="157"/>
        <v>0</v>
      </c>
      <c r="X118" s="21">
        <f t="shared" si="158"/>
        <v>2</v>
      </c>
      <c r="Y118" s="21">
        <f t="shared" si="152"/>
        <v>0</v>
      </c>
      <c r="Z118" s="21">
        <f t="shared" si="152"/>
        <v>0</v>
      </c>
      <c r="AA118" s="21">
        <f t="shared" si="159"/>
        <v>0</v>
      </c>
      <c r="AB118" s="21">
        <f t="shared" si="160"/>
        <v>0</v>
      </c>
      <c r="AC118" s="29"/>
      <c r="AD118" s="29"/>
      <c r="AE118" s="29"/>
      <c r="AF118" s="28" t="str">
        <f t="shared" si="153"/>
        <v>NA</v>
      </c>
      <c r="AG118" s="28">
        <f t="shared" si="154"/>
        <v>1</v>
      </c>
      <c r="AH118" s="28" t="str">
        <f t="shared" si="155"/>
        <v>NA</v>
      </c>
      <c r="AI118" s="28" t="str">
        <f t="shared" si="161"/>
        <v>NA</v>
      </c>
      <c r="AJ118" s="29">
        <f t="shared" si="162"/>
        <v>0</v>
      </c>
      <c r="AK118" s="29">
        <f t="shared" si="163"/>
        <v>1</v>
      </c>
      <c r="AL118" s="29">
        <f t="shared" si="164"/>
        <v>0</v>
      </c>
      <c r="AM118" s="28" t="str">
        <f t="shared" si="165"/>
        <v>NA</v>
      </c>
      <c r="AN118" s="28" t="str">
        <f t="shared" si="166"/>
        <v>NA</v>
      </c>
      <c r="AO118" s="28" t="str">
        <f t="shared" si="167"/>
        <v>NA</v>
      </c>
      <c r="AP118" s="28" t="str">
        <f t="shared" si="168"/>
        <v>NA</v>
      </c>
      <c r="AQ118" s="28" t="str">
        <f t="shared" si="169"/>
        <v>NA</v>
      </c>
      <c r="AR118" s="30">
        <f t="shared" si="170"/>
        <v>1</v>
      </c>
    </row>
    <row r="119" spans="1:44" x14ac:dyDescent="0.2">
      <c r="A119" s="41" t="s">
        <v>32</v>
      </c>
      <c r="B119" s="32">
        <f>SUM(B108:B118)</f>
        <v>6</v>
      </c>
      <c r="C119" s="32">
        <f t="shared" ref="C119:AB119" si="171">SUM(C108:C118)</f>
        <v>3</v>
      </c>
      <c r="D119" s="32">
        <f t="shared" si="171"/>
        <v>0</v>
      </c>
      <c r="E119" s="32">
        <f t="shared" si="171"/>
        <v>2</v>
      </c>
      <c r="F119" s="32">
        <f t="shared" si="171"/>
        <v>1</v>
      </c>
      <c r="G119" s="32">
        <f t="shared" si="171"/>
        <v>0</v>
      </c>
      <c r="H119" s="32">
        <f t="shared" si="171"/>
        <v>0</v>
      </c>
      <c r="I119" s="32">
        <f t="shared" si="171"/>
        <v>4</v>
      </c>
      <c r="J119" s="32">
        <f t="shared" si="171"/>
        <v>2</v>
      </c>
      <c r="K119" s="32">
        <f t="shared" si="171"/>
        <v>5</v>
      </c>
      <c r="L119" s="32">
        <f t="shared" si="171"/>
        <v>4</v>
      </c>
      <c r="M119" s="32">
        <f t="shared" si="171"/>
        <v>6</v>
      </c>
      <c r="N119" s="32">
        <f t="shared" si="171"/>
        <v>1</v>
      </c>
      <c r="O119" s="32">
        <f t="shared" si="171"/>
        <v>4</v>
      </c>
      <c r="P119" s="32">
        <f t="shared" si="171"/>
        <v>2</v>
      </c>
      <c r="Q119" s="32">
        <f t="shared" si="171"/>
        <v>0</v>
      </c>
      <c r="R119" s="32">
        <f t="shared" si="171"/>
        <v>1</v>
      </c>
      <c r="S119" s="32">
        <f t="shared" si="171"/>
        <v>0</v>
      </c>
      <c r="T119" s="32">
        <f t="shared" si="171"/>
        <v>11</v>
      </c>
      <c r="U119" s="32">
        <f t="shared" si="171"/>
        <v>20</v>
      </c>
      <c r="V119" s="32">
        <f t="shared" si="171"/>
        <v>17</v>
      </c>
      <c r="W119" s="32">
        <f t="shared" si="171"/>
        <v>23</v>
      </c>
      <c r="X119" s="32">
        <f t="shared" si="171"/>
        <v>29</v>
      </c>
      <c r="Y119" s="32">
        <f t="shared" si="171"/>
        <v>9</v>
      </c>
      <c r="Z119" s="32">
        <f t="shared" si="171"/>
        <v>8</v>
      </c>
      <c r="AA119" s="32">
        <f t="shared" si="171"/>
        <v>1</v>
      </c>
      <c r="AB119" s="32">
        <f t="shared" si="171"/>
        <v>18</v>
      </c>
      <c r="AC119" s="34"/>
      <c r="AD119" s="34"/>
      <c r="AE119" s="34"/>
      <c r="AF119" s="33">
        <f t="shared" si="153"/>
        <v>0.47826086956521741</v>
      </c>
      <c r="AG119" s="33">
        <f t="shared" si="154"/>
        <v>0.58620689655172409</v>
      </c>
      <c r="AH119" s="33">
        <f t="shared" si="155"/>
        <v>0.86956521739130432</v>
      </c>
      <c r="AI119" s="33">
        <f t="shared" si="161"/>
        <v>1.4557721139430284</v>
      </c>
      <c r="AJ119" s="34">
        <f t="shared" si="162"/>
        <v>0.17241379310344829</v>
      </c>
      <c r="AK119" s="34">
        <f t="shared" si="163"/>
        <v>0.20689655172413793</v>
      </c>
      <c r="AL119" s="34">
        <f t="shared" si="164"/>
        <v>0.62068965517241381</v>
      </c>
      <c r="AM119" s="33">
        <f>IFERROR((H119+O119+P119)/AB119,"NA")</f>
        <v>0.33333333333333331</v>
      </c>
      <c r="AN119" s="33">
        <f>IFERROR((H119+O119+P119+R119+S119)/AB119,"NA")</f>
        <v>0.3888888888888889</v>
      </c>
      <c r="AO119" s="33">
        <f t="shared" si="167"/>
        <v>0.66666666666666663</v>
      </c>
      <c r="AP119" s="33">
        <f t="shared" si="168"/>
        <v>0.61111111111111116</v>
      </c>
      <c r="AQ119" s="33">
        <f t="shared" si="169"/>
        <v>0.39130434782608692</v>
      </c>
      <c r="AR119" s="39">
        <f t="shared" si="170"/>
        <v>0.62068965517241381</v>
      </c>
    </row>
    <row r="121" spans="1:44" x14ac:dyDescent="0.2">
      <c r="A121" s="20" t="s">
        <v>138</v>
      </c>
    </row>
    <row r="122" spans="1:44" x14ac:dyDescent="0.2">
      <c r="A122" s="23"/>
      <c r="B122" s="24" t="s">
        <v>5</v>
      </c>
      <c r="C122" s="24" t="s">
        <v>6</v>
      </c>
      <c r="D122" s="24" t="s">
        <v>7</v>
      </c>
      <c r="E122" s="24" t="s">
        <v>8</v>
      </c>
      <c r="F122" s="24" t="s">
        <v>18</v>
      </c>
      <c r="G122" s="24" t="s">
        <v>19</v>
      </c>
      <c r="H122" s="24" t="s">
        <v>9</v>
      </c>
      <c r="I122" s="24" t="s">
        <v>10</v>
      </c>
      <c r="J122" s="24" t="s">
        <v>11</v>
      </c>
      <c r="K122" s="24" t="s">
        <v>12</v>
      </c>
      <c r="L122" s="24" t="s">
        <v>20</v>
      </c>
      <c r="M122" s="24" t="s">
        <v>21</v>
      </c>
      <c r="N122" s="24" t="s">
        <v>74</v>
      </c>
      <c r="O122" s="24" t="s">
        <v>22</v>
      </c>
      <c r="P122" s="24" t="s">
        <v>23</v>
      </c>
      <c r="Q122" s="24" t="s">
        <v>75</v>
      </c>
      <c r="R122" s="24" t="s">
        <v>27</v>
      </c>
      <c r="S122" s="24" t="s">
        <v>28</v>
      </c>
      <c r="T122" s="24" t="s">
        <v>29</v>
      </c>
      <c r="U122" s="24" t="s">
        <v>30</v>
      </c>
      <c r="V122" s="24" t="s">
        <v>31</v>
      </c>
      <c r="W122" s="24" t="s">
        <v>4</v>
      </c>
      <c r="X122" s="24" t="s">
        <v>13</v>
      </c>
      <c r="Y122" s="24" t="s">
        <v>24</v>
      </c>
      <c r="Z122" s="24" t="s">
        <v>25</v>
      </c>
      <c r="AA122" s="24" t="s">
        <v>76</v>
      </c>
      <c r="AB122" s="24" t="s">
        <v>26</v>
      </c>
      <c r="AC122" s="44"/>
      <c r="AD122" s="44"/>
      <c r="AE122" s="44"/>
      <c r="AF122" s="24" t="s">
        <v>14</v>
      </c>
      <c r="AG122" s="24" t="s">
        <v>15</v>
      </c>
      <c r="AH122" s="24" t="s">
        <v>16</v>
      </c>
      <c r="AI122" s="24" t="s">
        <v>17</v>
      </c>
      <c r="AJ122" s="24" t="s">
        <v>44</v>
      </c>
      <c r="AK122" s="24" t="s">
        <v>43</v>
      </c>
      <c r="AL122" s="24" t="s">
        <v>40</v>
      </c>
      <c r="AM122" s="24" t="s">
        <v>47</v>
      </c>
      <c r="AN122" s="24" t="s">
        <v>48</v>
      </c>
      <c r="AO122" s="24" t="s">
        <v>51</v>
      </c>
      <c r="AP122" s="24" t="s">
        <v>49</v>
      </c>
      <c r="AQ122" s="25" t="s">
        <v>50</v>
      </c>
      <c r="AR122" s="26" t="s">
        <v>60</v>
      </c>
    </row>
    <row r="123" spans="1:44" x14ac:dyDescent="0.2">
      <c r="A123" s="27" t="s">
        <v>124</v>
      </c>
      <c r="B123" s="21">
        <v>1</v>
      </c>
      <c r="K123" s="21">
        <v>1</v>
      </c>
      <c r="L123" s="21">
        <v>1</v>
      </c>
      <c r="T123" s="21">
        <f t="shared" ref="T123:T133" si="172">B123+C123+D123+E123</f>
        <v>1</v>
      </c>
      <c r="U123" s="21">
        <f t="shared" ref="U123:U133" si="173">B123+2*C123+3*D123+4*E123</f>
        <v>1</v>
      </c>
      <c r="V123" s="21">
        <f>T123+I123+J123</f>
        <v>1</v>
      </c>
      <c r="W123" s="21">
        <f>B123+G123+C123+D123+E123+F123+K123+O123+P123+Q123</f>
        <v>2</v>
      </c>
      <c r="X123" s="21">
        <f>B123+C123+D123+E123+F123+G123+H123+I123+J123+K123+O123+P123+Q123</f>
        <v>2</v>
      </c>
      <c r="Y123" s="21">
        <f t="shared" ref="Y123:Z133" si="174">L123+O123+R123</f>
        <v>1</v>
      </c>
      <c r="Z123" s="21">
        <f t="shared" si="174"/>
        <v>0</v>
      </c>
      <c r="AA123" s="21">
        <f>Q123+N123</f>
        <v>0</v>
      </c>
      <c r="AB123" s="21">
        <f>T123+H123+F123+O123+P123+Q123</f>
        <v>1</v>
      </c>
      <c r="AC123" s="29"/>
      <c r="AD123" s="29"/>
      <c r="AE123" s="29"/>
      <c r="AF123" s="28">
        <f t="shared" ref="AF123:AF134" si="175">IF(W123=0,"NA",T123/W123)</f>
        <v>0.5</v>
      </c>
      <c r="AG123" s="28">
        <f t="shared" ref="AG123:AG134" si="176">IF(X123=0,"NA",(T123+I123+J123)/X123)</f>
        <v>0.5</v>
      </c>
      <c r="AH123" s="28">
        <f t="shared" ref="AH123:AH134" si="177">IFERROR(U123/W123,"NA")</f>
        <v>0.5</v>
      </c>
      <c r="AI123" s="28">
        <f>IFERROR(AG123+AH123,"NA")</f>
        <v>1</v>
      </c>
      <c r="AJ123" s="29">
        <f>IFERROR(K123/X123,"NA")</f>
        <v>0.5</v>
      </c>
      <c r="AK123" s="29">
        <f>IFERROR((I123+J123)/X123,"NA")</f>
        <v>0</v>
      </c>
      <c r="AL123" s="29">
        <f>IFERROR(AB123/X123,"NA")</f>
        <v>0.5</v>
      </c>
      <c r="AM123" s="28">
        <f>IFERROR((H123+O123+P123)/AB123,"NA")</f>
        <v>0</v>
      </c>
      <c r="AN123" s="28">
        <f>IFERROR((H123+O123+P123+R123+S123)/AB123,"NA")</f>
        <v>0</v>
      </c>
      <c r="AO123" s="28">
        <f>IFERROR((F123+T123)/AB123,"NA")</f>
        <v>1</v>
      </c>
      <c r="AP123" s="28">
        <f>IFERROR(T123/AB123,"NA")</f>
        <v>1</v>
      </c>
      <c r="AQ123" s="28">
        <f>IFERROR(AH123-AF123,"NA")</f>
        <v>0</v>
      </c>
      <c r="AR123" s="30">
        <f>(V123+F123+G123)/X123</f>
        <v>0.5</v>
      </c>
    </row>
    <row r="124" spans="1:44" x14ac:dyDescent="0.2">
      <c r="A124" s="27" t="s">
        <v>125</v>
      </c>
      <c r="I124" s="21">
        <v>1</v>
      </c>
      <c r="O124" s="21">
        <v>1</v>
      </c>
      <c r="T124" s="21">
        <f t="shared" si="172"/>
        <v>0</v>
      </c>
      <c r="U124" s="21">
        <f t="shared" si="173"/>
        <v>0</v>
      </c>
      <c r="V124" s="21">
        <f t="shared" ref="V124:V133" si="178">T124+I124+J124</f>
        <v>1</v>
      </c>
      <c r="W124" s="21">
        <f t="shared" ref="W124:W133" si="179">B124+G124+C124+D124+E124+F124+K124+O124+P124+Q124</f>
        <v>1</v>
      </c>
      <c r="X124" s="21">
        <f t="shared" ref="X124:X133" si="180">B124+C124+D124+E124+F124+G124+H124+I124+J124+K124+O124+P124+Q124</f>
        <v>2</v>
      </c>
      <c r="Y124" s="21">
        <f t="shared" si="174"/>
        <v>1</v>
      </c>
      <c r="Z124" s="21">
        <f t="shared" si="174"/>
        <v>0</v>
      </c>
      <c r="AA124" s="21">
        <f t="shared" ref="AA124:AA133" si="181">Q124+N124</f>
        <v>0</v>
      </c>
      <c r="AB124" s="21">
        <f t="shared" ref="AB124:AB133" si="182">T124+H124+F124+O124+P124+Q124</f>
        <v>1</v>
      </c>
      <c r="AC124" s="29"/>
      <c r="AD124" s="29"/>
      <c r="AE124" s="29"/>
      <c r="AF124" s="28">
        <f t="shared" si="175"/>
        <v>0</v>
      </c>
      <c r="AG124" s="28">
        <f t="shared" si="176"/>
        <v>0.5</v>
      </c>
      <c r="AH124" s="28">
        <f t="shared" si="177"/>
        <v>0</v>
      </c>
      <c r="AI124" s="28">
        <f t="shared" ref="AI124:AI134" si="183">IFERROR(AG124+AH124,"NA")</f>
        <v>0.5</v>
      </c>
      <c r="AJ124" s="29">
        <f t="shared" ref="AJ124:AJ134" si="184">IFERROR(K124/X124,"NA")</f>
        <v>0</v>
      </c>
      <c r="AK124" s="29">
        <f t="shared" ref="AK124:AK134" si="185">IFERROR((I124+J124)/X124,"NA")</f>
        <v>0.5</v>
      </c>
      <c r="AL124" s="29">
        <f t="shared" ref="AL124:AL134" si="186">IFERROR(AB124/X124,"NA")</f>
        <v>0.5</v>
      </c>
      <c r="AM124" s="28">
        <f t="shared" ref="AM124:AM133" si="187">IFERROR((H124+O124+P124)/AB124,"NA")</f>
        <v>1</v>
      </c>
      <c r="AN124" s="28">
        <f t="shared" ref="AN124:AN133" si="188">IFERROR((H124+O124+P124+R124+S124)/AB124,"NA")</f>
        <v>1</v>
      </c>
      <c r="AO124" s="28">
        <f t="shared" ref="AO124:AO134" si="189">IFERROR((F124+T124)/AB124,"NA")</f>
        <v>0</v>
      </c>
      <c r="AP124" s="28">
        <f t="shared" ref="AP124:AP134" si="190">IFERROR(T124/AB124,"NA")</f>
        <v>0</v>
      </c>
      <c r="AQ124" s="28">
        <f t="shared" ref="AQ124:AQ134" si="191">IFERROR(AH124-AF124,"NA")</f>
        <v>0</v>
      </c>
      <c r="AR124" s="30">
        <f t="shared" ref="AR124:AR134" si="192">(V124+F124+G124)/X124</f>
        <v>0.5</v>
      </c>
    </row>
    <row r="125" spans="1:44" x14ac:dyDescent="0.2">
      <c r="A125" s="27" t="s">
        <v>77</v>
      </c>
      <c r="K125" s="21">
        <v>1</v>
      </c>
      <c r="O125" s="21">
        <v>1</v>
      </c>
      <c r="T125" s="21">
        <f t="shared" si="172"/>
        <v>0</v>
      </c>
      <c r="U125" s="21">
        <f t="shared" si="173"/>
        <v>0</v>
      </c>
      <c r="V125" s="21">
        <f t="shared" si="178"/>
        <v>0</v>
      </c>
      <c r="W125" s="21">
        <f t="shared" si="179"/>
        <v>2</v>
      </c>
      <c r="X125" s="21">
        <f t="shared" si="180"/>
        <v>2</v>
      </c>
      <c r="Y125" s="21">
        <f t="shared" si="174"/>
        <v>1</v>
      </c>
      <c r="Z125" s="21">
        <f t="shared" si="174"/>
        <v>0</v>
      </c>
      <c r="AA125" s="21">
        <f t="shared" si="181"/>
        <v>0</v>
      </c>
      <c r="AB125" s="21">
        <f t="shared" si="182"/>
        <v>1</v>
      </c>
      <c r="AC125" s="29"/>
      <c r="AD125" s="29"/>
      <c r="AE125" s="29"/>
      <c r="AF125" s="28">
        <f t="shared" si="175"/>
        <v>0</v>
      </c>
      <c r="AG125" s="28">
        <f t="shared" si="176"/>
        <v>0</v>
      </c>
      <c r="AH125" s="28">
        <f t="shared" si="177"/>
        <v>0</v>
      </c>
      <c r="AI125" s="28">
        <f t="shared" si="183"/>
        <v>0</v>
      </c>
      <c r="AJ125" s="29">
        <f t="shared" si="184"/>
        <v>0.5</v>
      </c>
      <c r="AK125" s="29">
        <f t="shared" si="185"/>
        <v>0</v>
      </c>
      <c r="AL125" s="29">
        <f t="shared" si="186"/>
        <v>0.5</v>
      </c>
      <c r="AM125" s="28">
        <f t="shared" si="187"/>
        <v>1</v>
      </c>
      <c r="AN125" s="28">
        <f t="shared" si="188"/>
        <v>1</v>
      </c>
      <c r="AO125" s="28">
        <f t="shared" si="189"/>
        <v>0</v>
      </c>
      <c r="AP125" s="28">
        <f t="shared" si="190"/>
        <v>0</v>
      </c>
      <c r="AQ125" s="28">
        <f t="shared" si="191"/>
        <v>0</v>
      </c>
      <c r="AR125" s="30">
        <f t="shared" si="192"/>
        <v>0</v>
      </c>
    </row>
    <row r="126" spans="1:44" x14ac:dyDescent="0.2">
      <c r="A126" s="27" t="s">
        <v>68</v>
      </c>
      <c r="F126" s="21">
        <v>1</v>
      </c>
      <c r="P126" s="21">
        <v>1</v>
      </c>
      <c r="R126" s="21">
        <v>1</v>
      </c>
      <c r="T126" s="21">
        <f t="shared" si="172"/>
        <v>0</v>
      </c>
      <c r="U126" s="21">
        <f t="shared" si="173"/>
        <v>0</v>
      </c>
      <c r="V126" s="21">
        <f t="shared" si="178"/>
        <v>0</v>
      </c>
      <c r="W126" s="21">
        <f t="shared" si="179"/>
        <v>2</v>
      </c>
      <c r="X126" s="21">
        <f t="shared" si="180"/>
        <v>2</v>
      </c>
      <c r="Y126" s="21">
        <f t="shared" si="174"/>
        <v>1</v>
      </c>
      <c r="Z126" s="21">
        <f t="shared" si="174"/>
        <v>1</v>
      </c>
      <c r="AA126" s="21">
        <f t="shared" si="181"/>
        <v>0</v>
      </c>
      <c r="AB126" s="21">
        <f t="shared" si="182"/>
        <v>2</v>
      </c>
      <c r="AC126" s="29"/>
      <c r="AD126" s="29"/>
      <c r="AE126" s="29"/>
      <c r="AF126" s="28">
        <f t="shared" si="175"/>
        <v>0</v>
      </c>
      <c r="AG126" s="28">
        <f t="shared" si="176"/>
        <v>0</v>
      </c>
      <c r="AH126" s="28">
        <f t="shared" si="177"/>
        <v>0</v>
      </c>
      <c r="AI126" s="28">
        <f t="shared" si="183"/>
        <v>0</v>
      </c>
      <c r="AJ126" s="29">
        <f t="shared" si="184"/>
        <v>0</v>
      </c>
      <c r="AK126" s="29">
        <f t="shared" si="185"/>
        <v>0</v>
      </c>
      <c r="AL126" s="29">
        <f t="shared" si="186"/>
        <v>1</v>
      </c>
      <c r="AM126" s="28">
        <f t="shared" si="187"/>
        <v>0.5</v>
      </c>
      <c r="AN126" s="28">
        <f t="shared" si="188"/>
        <v>1</v>
      </c>
      <c r="AO126" s="28">
        <f t="shared" si="189"/>
        <v>0.5</v>
      </c>
      <c r="AP126" s="28">
        <f t="shared" si="190"/>
        <v>0</v>
      </c>
      <c r="AQ126" s="28">
        <f t="shared" si="191"/>
        <v>0</v>
      </c>
      <c r="AR126" s="30">
        <f t="shared" si="192"/>
        <v>0.5</v>
      </c>
    </row>
    <row r="127" spans="1:44" x14ac:dyDescent="0.2">
      <c r="A127" s="27" t="s">
        <v>123</v>
      </c>
      <c r="K127" s="21">
        <v>1</v>
      </c>
      <c r="Q127" s="21">
        <v>1</v>
      </c>
      <c r="T127" s="21">
        <f t="shared" si="172"/>
        <v>0</v>
      </c>
      <c r="U127" s="21">
        <f t="shared" si="173"/>
        <v>0</v>
      </c>
      <c r="V127" s="21">
        <f t="shared" si="178"/>
        <v>0</v>
      </c>
      <c r="W127" s="21">
        <f t="shared" si="179"/>
        <v>2</v>
      </c>
      <c r="X127" s="21">
        <f t="shared" si="180"/>
        <v>2</v>
      </c>
      <c r="Y127" s="21">
        <f t="shared" si="174"/>
        <v>0</v>
      </c>
      <c r="Z127" s="21">
        <f t="shared" si="174"/>
        <v>0</v>
      </c>
      <c r="AA127" s="21">
        <f t="shared" si="181"/>
        <v>1</v>
      </c>
      <c r="AB127" s="21">
        <f t="shared" si="182"/>
        <v>1</v>
      </c>
      <c r="AC127" s="29"/>
      <c r="AD127" s="29"/>
      <c r="AE127" s="29"/>
      <c r="AF127" s="28">
        <f t="shared" si="175"/>
        <v>0</v>
      </c>
      <c r="AG127" s="28">
        <f t="shared" si="176"/>
        <v>0</v>
      </c>
      <c r="AH127" s="28">
        <f t="shared" si="177"/>
        <v>0</v>
      </c>
      <c r="AI127" s="28">
        <f t="shared" si="183"/>
        <v>0</v>
      </c>
      <c r="AJ127" s="29">
        <f t="shared" si="184"/>
        <v>0.5</v>
      </c>
      <c r="AK127" s="29">
        <f t="shared" si="185"/>
        <v>0</v>
      </c>
      <c r="AL127" s="29">
        <f t="shared" si="186"/>
        <v>0.5</v>
      </c>
      <c r="AM127" s="28">
        <f t="shared" si="187"/>
        <v>0</v>
      </c>
      <c r="AN127" s="28">
        <f t="shared" si="188"/>
        <v>0</v>
      </c>
      <c r="AO127" s="28">
        <f t="shared" si="189"/>
        <v>0</v>
      </c>
      <c r="AP127" s="28">
        <f t="shared" si="190"/>
        <v>0</v>
      </c>
      <c r="AQ127" s="28">
        <f t="shared" si="191"/>
        <v>0</v>
      </c>
      <c r="AR127" s="30">
        <f t="shared" si="192"/>
        <v>0</v>
      </c>
    </row>
    <row r="128" spans="1:44" x14ac:dyDescent="0.2">
      <c r="A128" s="27" t="s">
        <v>0</v>
      </c>
      <c r="K128" s="21">
        <v>1</v>
      </c>
      <c r="O128" s="21">
        <v>1</v>
      </c>
      <c r="T128" s="21">
        <f t="shared" si="172"/>
        <v>0</v>
      </c>
      <c r="U128" s="21">
        <f t="shared" si="173"/>
        <v>0</v>
      </c>
      <c r="V128" s="21">
        <f t="shared" si="178"/>
        <v>0</v>
      </c>
      <c r="W128" s="21">
        <f t="shared" si="179"/>
        <v>2</v>
      </c>
      <c r="X128" s="21">
        <f t="shared" si="180"/>
        <v>2</v>
      </c>
      <c r="Y128" s="21">
        <f t="shared" si="174"/>
        <v>1</v>
      </c>
      <c r="Z128" s="21">
        <f t="shared" si="174"/>
        <v>0</v>
      </c>
      <c r="AA128" s="21">
        <f t="shared" si="181"/>
        <v>0</v>
      </c>
      <c r="AB128" s="21">
        <f t="shared" si="182"/>
        <v>1</v>
      </c>
      <c r="AC128" s="29"/>
      <c r="AD128" s="29"/>
      <c r="AE128" s="29"/>
      <c r="AF128" s="28">
        <f t="shared" si="175"/>
        <v>0</v>
      </c>
      <c r="AG128" s="28">
        <f t="shared" si="176"/>
        <v>0</v>
      </c>
      <c r="AH128" s="28">
        <f t="shared" si="177"/>
        <v>0</v>
      </c>
      <c r="AI128" s="28">
        <f t="shared" si="183"/>
        <v>0</v>
      </c>
      <c r="AJ128" s="29">
        <f t="shared" si="184"/>
        <v>0.5</v>
      </c>
      <c r="AK128" s="29">
        <f t="shared" si="185"/>
        <v>0</v>
      </c>
      <c r="AL128" s="29">
        <f t="shared" si="186"/>
        <v>0.5</v>
      </c>
      <c r="AM128" s="28">
        <f t="shared" si="187"/>
        <v>1</v>
      </c>
      <c r="AN128" s="28">
        <f t="shared" si="188"/>
        <v>1</v>
      </c>
      <c r="AO128" s="28">
        <f t="shared" si="189"/>
        <v>0</v>
      </c>
      <c r="AP128" s="28">
        <f t="shared" si="190"/>
        <v>0</v>
      </c>
      <c r="AQ128" s="28">
        <f t="shared" si="191"/>
        <v>0</v>
      </c>
      <c r="AR128" s="30">
        <f t="shared" si="192"/>
        <v>0</v>
      </c>
    </row>
    <row r="129" spans="1:49" x14ac:dyDescent="0.2">
      <c r="A129" s="27" t="s">
        <v>126</v>
      </c>
      <c r="K129" s="21">
        <v>1</v>
      </c>
      <c r="T129" s="21">
        <f t="shared" si="172"/>
        <v>0</v>
      </c>
      <c r="U129" s="21">
        <f t="shared" si="173"/>
        <v>0</v>
      </c>
      <c r="V129" s="21">
        <f t="shared" si="178"/>
        <v>0</v>
      </c>
      <c r="W129" s="21">
        <f t="shared" si="179"/>
        <v>1</v>
      </c>
      <c r="X129" s="21">
        <f t="shared" si="180"/>
        <v>1</v>
      </c>
      <c r="Y129" s="21">
        <f t="shared" si="174"/>
        <v>0</v>
      </c>
      <c r="Z129" s="21">
        <f t="shared" si="174"/>
        <v>0</v>
      </c>
      <c r="AA129" s="21">
        <f t="shared" si="181"/>
        <v>0</v>
      </c>
      <c r="AB129" s="21">
        <f t="shared" si="182"/>
        <v>0</v>
      </c>
      <c r="AC129" s="29"/>
      <c r="AD129" s="29"/>
      <c r="AE129" s="29"/>
      <c r="AF129" s="28">
        <f t="shared" si="175"/>
        <v>0</v>
      </c>
      <c r="AG129" s="28">
        <f t="shared" si="176"/>
        <v>0</v>
      </c>
      <c r="AH129" s="28">
        <f t="shared" si="177"/>
        <v>0</v>
      </c>
      <c r="AI129" s="28">
        <f t="shared" si="183"/>
        <v>0</v>
      </c>
      <c r="AJ129" s="29">
        <f t="shared" si="184"/>
        <v>1</v>
      </c>
      <c r="AK129" s="29">
        <f t="shared" si="185"/>
        <v>0</v>
      </c>
      <c r="AL129" s="29">
        <f t="shared" si="186"/>
        <v>0</v>
      </c>
      <c r="AM129" s="28" t="str">
        <f t="shared" si="187"/>
        <v>NA</v>
      </c>
      <c r="AN129" s="28" t="str">
        <f t="shared" si="188"/>
        <v>NA</v>
      </c>
      <c r="AO129" s="28" t="str">
        <f t="shared" si="189"/>
        <v>NA</v>
      </c>
      <c r="AP129" s="28" t="str">
        <f t="shared" si="190"/>
        <v>NA</v>
      </c>
      <c r="AQ129" s="28">
        <f t="shared" si="191"/>
        <v>0</v>
      </c>
      <c r="AR129" s="30">
        <f t="shared" si="192"/>
        <v>0</v>
      </c>
    </row>
    <row r="130" spans="1:49" x14ac:dyDescent="0.2">
      <c r="A130" s="27" t="s">
        <v>65</v>
      </c>
      <c r="B130" s="21">
        <v>1</v>
      </c>
      <c r="K130" s="21">
        <v>1</v>
      </c>
      <c r="L130" s="21">
        <v>1</v>
      </c>
      <c r="T130" s="21">
        <f t="shared" si="172"/>
        <v>1</v>
      </c>
      <c r="U130" s="21">
        <f t="shared" si="173"/>
        <v>1</v>
      </c>
      <c r="V130" s="21">
        <f t="shared" si="178"/>
        <v>1</v>
      </c>
      <c r="W130" s="21">
        <f t="shared" si="179"/>
        <v>2</v>
      </c>
      <c r="X130" s="21">
        <f t="shared" si="180"/>
        <v>2</v>
      </c>
      <c r="Y130" s="21">
        <f t="shared" si="174"/>
        <v>1</v>
      </c>
      <c r="Z130" s="21">
        <f t="shared" si="174"/>
        <v>0</v>
      </c>
      <c r="AA130" s="21">
        <f t="shared" si="181"/>
        <v>0</v>
      </c>
      <c r="AB130" s="21">
        <f t="shared" si="182"/>
        <v>1</v>
      </c>
      <c r="AC130" s="29"/>
      <c r="AD130" s="29"/>
      <c r="AE130" s="29"/>
      <c r="AF130" s="28">
        <f t="shared" si="175"/>
        <v>0.5</v>
      </c>
      <c r="AG130" s="28">
        <f t="shared" si="176"/>
        <v>0.5</v>
      </c>
      <c r="AH130" s="28">
        <f t="shared" si="177"/>
        <v>0.5</v>
      </c>
      <c r="AI130" s="28">
        <f t="shared" si="183"/>
        <v>1</v>
      </c>
      <c r="AJ130" s="29">
        <f t="shared" si="184"/>
        <v>0.5</v>
      </c>
      <c r="AK130" s="29">
        <f t="shared" si="185"/>
        <v>0</v>
      </c>
      <c r="AL130" s="29">
        <f t="shared" si="186"/>
        <v>0.5</v>
      </c>
      <c r="AM130" s="28">
        <f t="shared" si="187"/>
        <v>0</v>
      </c>
      <c r="AN130" s="28">
        <f t="shared" si="188"/>
        <v>0</v>
      </c>
      <c r="AO130" s="28">
        <f t="shared" si="189"/>
        <v>1</v>
      </c>
      <c r="AP130" s="28">
        <f t="shared" si="190"/>
        <v>1</v>
      </c>
      <c r="AQ130" s="28">
        <f t="shared" si="191"/>
        <v>0</v>
      </c>
      <c r="AR130" s="30">
        <f t="shared" si="192"/>
        <v>0.5</v>
      </c>
    </row>
    <row r="131" spans="1:49" x14ac:dyDescent="0.2">
      <c r="A131" s="27" t="s">
        <v>127</v>
      </c>
      <c r="P131" s="21">
        <v>2</v>
      </c>
      <c r="T131" s="21">
        <f t="shared" si="172"/>
        <v>0</v>
      </c>
      <c r="U131" s="21">
        <f t="shared" si="173"/>
        <v>0</v>
      </c>
      <c r="V131" s="21">
        <f t="shared" si="178"/>
        <v>0</v>
      </c>
      <c r="W131" s="21">
        <f t="shared" si="179"/>
        <v>2</v>
      </c>
      <c r="X131" s="21">
        <f t="shared" si="180"/>
        <v>2</v>
      </c>
      <c r="Y131" s="21">
        <f t="shared" si="174"/>
        <v>0</v>
      </c>
      <c r="Z131" s="21">
        <f t="shared" si="174"/>
        <v>2</v>
      </c>
      <c r="AA131" s="21">
        <f t="shared" si="181"/>
        <v>0</v>
      </c>
      <c r="AB131" s="21">
        <f t="shared" si="182"/>
        <v>2</v>
      </c>
      <c r="AC131" s="29"/>
      <c r="AD131" s="29"/>
      <c r="AE131" s="29"/>
      <c r="AF131" s="28">
        <f t="shared" si="175"/>
        <v>0</v>
      </c>
      <c r="AG131" s="28">
        <f t="shared" si="176"/>
        <v>0</v>
      </c>
      <c r="AH131" s="28">
        <f t="shared" si="177"/>
        <v>0</v>
      </c>
      <c r="AI131" s="28">
        <f t="shared" si="183"/>
        <v>0</v>
      </c>
      <c r="AJ131" s="29">
        <f t="shared" si="184"/>
        <v>0</v>
      </c>
      <c r="AK131" s="29">
        <f t="shared" si="185"/>
        <v>0</v>
      </c>
      <c r="AL131" s="29">
        <f t="shared" si="186"/>
        <v>1</v>
      </c>
      <c r="AM131" s="28">
        <f t="shared" si="187"/>
        <v>1</v>
      </c>
      <c r="AN131" s="28">
        <f t="shared" si="188"/>
        <v>1</v>
      </c>
      <c r="AO131" s="28">
        <f t="shared" si="189"/>
        <v>0</v>
      </c>
      <c r="AP131" s="28">
        <f t="shared" si="190"/>
        <v>0</v>
      </c>
      <c r="AQ131" s="28">
        <f t="shared" si="191"/>
        <v>0</v>
      </c>
      <c r="AR131" s="30">
        <f t="shared" si="192"/>
        <v>0</v>
      </c>
    </row>
    <row r="132" spans="1:49" x14ac:dyDescent="0.2">
      <c r="A132" s="27" t="s">
        <v>128</v>
      </c>
      <c r="O132" s="21">
        <v>1</v>
      </c>
      <c r="T132" s="21">
        <f>B132+C132+D132+E132</f>
        <v>0</v>
      </c>
      <c r="U132" s="21">
        <f>B132+2*C132+3*D132+4*E132</f>
        <v>0</v>
      </c>
      <c r="V132" s="21">
        <f>T132+I132+J132</f>
        <v>0</v>
      </c>
      <c r="W132" s="21">
        <f>B132+G132+C132+D132+E132+F132+K132+O132+P132+Q132</f>
        <v>1</v>
      </c>
      <c r="X132" s="21">
        <f>B132+C132+D132+E132+F132+G132+H132+I132+J132+K132+O132+P132+Q132</f>
        <v>1</v>
      </c>
      <c r="Y132" s="21">
        <f>L132+O132+R132</f>
        <v>1</v>
      </c>
      <c r="Z132" s="21">
        <f>M132+P132+S132</f>
        <v>0</v>
      </c>
      <c r="AA132" s="21">
        <f>Q132+N132</f>
        <v>0</v>
      </c>
      <c r="AB132" s="21">
        <f>T132+H132+F132+O132+P132+Q132</f>
        <v>1</v>
      </c>
      <c r="AC132" s="29"/>
      <c r="AD132" s="29"/>
      <c r="AE132" s="29"/>
      <c r="AF132" s="28">
        <f>IF(W132=0,"NA",T132/W132)</f>
        <v>0</v>
      </c>
      <c r="AG132" s="28">
        <f>IF(X132=0,"NA",(T132+I132+J132)/X132)</f>
        <v>0</v>
      </c>
      <c r="AH132" s="28">
        <f>IFERROR(U132/W132,"NA")</f>
        <v>0</v>
      </c>
      <c r="AI132" s="28">
        <f>IFERROR(AG132+AH132,"NA")</f>
        <v>0</v>
      </c>
      <c r="AJ132" s="29">
        <f>IFERROR(K132/X132,"NA")</f>
        <v>0</v>
      </c>
      <c r="AK132" s="29">
        <f>IFERROR((I132+J132)/X132,"NA")</f>
        <v>0</v>
      </c>
      <c r="AL132" s="29">
        <f>IFERROR(AB132/X132,"NA")</f>
        <v>1</v>
      </c>
      <c r="AM132" s="28">
        <f>IFERROR((H132+O132+P132)/AB132,"NA")</f>
        <v>1</v>
      </c>
      <c r="AN132" s="28">
        <f>IFERROR((H132+O132+P132+R132+S132)/AB132,"NA")</f>
        <v>1</v>
      </c>
      <c r="AO132" s="28">
        <f>IFERROR((F132+T132)/AB132,"NA")</f>
        <v>0</v>
      </c>
      <c r="AP132" s="28">
        <f>IFERROR(T132/AB132,"NA")</f>
        <v>0</v>
      </c>
      <c r="AQ132" s="28">
        <f>IFERROR(AH132-AF132,"NA")</f>
        <v>0</v>
      </c>
      <c r="AR132" s="30">
        <f>(V132+F132+G132)/X132</f>
        <v>0</v>
      </c>
    </row>
    <row r="133" spans="1:49" x14ac:dyDescent="0.2">
      <c r="A133" s="27" t="s">
        <v>3</v>
      </c>
      <c r="C133" s="21">
        <v>1</v>
      </c>
      <c r="I133" s="21">
        <v>1</v>
      </c>
      <c r="N133" s="21">
        <v>1</v>
      </c>
      <c r="T133" s="21">
        <f t="shared" si="172"/>
        <v>1</v>
      </c>
      <c r="U133" s="21">
        <f t="shared" si="173"/>
        <v>2</v>
      </c>
      <c r="V133" s="21">
        <f t="shared" si="178"/>
        <v>2</v>
      </c>
      <c r="W133" s="21">
        <f t="shared" si="179"/>
        <v>1</v>
      </c>
      <c r="X133" s="21">
        <f t="shared" si="180"/>
        <v>2</v>
      </c>
      <c r="Y133" s="21">
        <f t="shared" si="174"/>
        <v>0</v>
      </c>
      <c r="Z133" s="21">
        <f t="shared" si="174"/>
        <v>0</v>
      </c>
      <c r="AA133" s="21">
        <f t="shared" si="181"/>
        <v>1</v>
      </c>
      <c r="AB133" s="21">
        <f t="shared" si="182"/>
        <v>1</v>
      </c>
      <c r="AC133" s="29"/>
      <c r="AD133" s="29"/>
      <c r="AE133" s="29"/>
      <c r="AF133" s="28">
        <f t="shared" si="175"/>
        <v>1</v>
      </c>
      <c r="AG133" s="28">
        <f t="shared" si="176"/>
        <v>1</v>
      </c>
      <c r="AH133" s="28">
        <f t="shared" si="177"/>
        <v>2</v>
      </c>
      <c r="AI133" s="28">
        <f t="shared" si="183"/>
        <v>3</v>
      </c>
      <c r="AJ133" s="29">
        <f t="shared" si="184"/>
        <v>0</v>
      </c>
      <c r="AK133" s="29">
        <f t="shared" si="185"/>
        <v>0.5</v>
      </c>
      <c r="AL133" s="29">
        <f t="shared" si="186"/>
        <v>0.5</v>
      </c>
      <c r="AM133" s="28">
        <f t="shared" si="187"/>
        <v>0</v>
      </c>
      <c r="AN133" s="28">
        <f t="shared" si="188"/>
        <v>0</v>
      </c>
      <c r="AO133" s="28">
        <f t="shared" si="189"/>
        <v>1</v>
      </c>
      <c r="AP133" s="28">
        <f t="shared" si="190"/>
        <v>1</v>
      </c>
      <c r="AQ133" s="28">
        <f t="shared" si="191"/>
        <v>1</v>
      </c>
      <c r="AR133" s="30">
        <f t="shared" si="192"/>
        <v>1</v>
      </c>
    </row>
    <row r="134" spans="1:49" s="20" customFormat="1" x14ac:dyDescent="0.2">
      <c r="A134" s="31" t="s">
        <v>32</v>
      </c>
      <c r="B134" s="32">
        <f>SUM(B123:B133)</f>
        <v>2</v>
      </c>
      <c r="C134" s="32">
        <f t="shared" ref="C134:AA134" si="193">SUM(C123:C133)</f>
        <v>1</v>
      </c>
      <c r="D134" s="32">
        <f t="shared" si="193"/>
        <v>0</v>
      </c>
      <c r="E134" s="32">
        <f t="shared" si="193"/>
        <v>0</v>
      </c>
      <c r="F134" s="32">
        <f t="shared" si="193"/>
        <v>1</v>
      </c>
      <c r="G134" s="32">
        <f t="shared" si="193"/>
        <v>0</v>
      </c>
      <c r="H134" s="32">
        <f t="shared" si="193"/>
        <v>0</v>
      </c>
      <c r="I134" s="32">
        <f t="shared" si="193"/>
        <v>2</v>
      </c>
      <c r="J134" s="32">
        <f t="shared" si="193"/>
        <v>0</v>
      </c>
      <c r="K134" s="32">
        <f t="shared" si="193"/>
        <v>6</v>
      </c>
      <c r="L134" s="32">
        <f t="shared" si="193"/>
        <v>2</v>
      </c>
      <c r="M134" s="32">
        <f t="shared" si="193"/>
        <v>0</v>
      </c>
      <c r="N134" s="32">
        <f t="shared" si="193"/>
        <v>1</v>
      </c>
      <c r="O134" s="32">
        <f t="shared" si="193"/>
        <v>4</v>
      </c>
      <c r="P134" s="32">
        <f t="shared" si="193"/>
        <v>3</v>
      </c>
      <c r="Q134" s="32">
        <f t="shared" si="193"/>
        <v>1</v>
      </c>
      <c r="R134" s="32">
        <f t="shared" si="193"/>
        <v>1</v>
      </c>
      <c r="S134" s="32">
        <f t="shared" si="193"/>
        <v>0</v>
      </c>
      <c r="T134" s="32">
        <f t="shared" si="193"/>
        <v>3</v>
      </c>
      <c r="U134" s="32">
        <f t="shared" si="193"/>
        <v>4</v>
      </c>
      <c r="V134" s="32">
        <f t="shared" si="193"/>
        <v>5</v>
      </c>
      <c r="W134" s="32">
        <f t="shared" si="193"/>
        <v>18</v>
      </c>
      <c r="X134" s="32">
        <f t="shared" si="193"/>
        <v>20</v>
      </c>
      <c r="Y134" s="32">
        <f t="shared" si="193"/>
        <v>7</v>
      </c>
      <c r="Z134" s="32">
        <f t="shared" si="193"/>
        <v>3</v>
      </c>
      <c r="AA134" s="32">
        <f t="shared" si="193"/>
        <v>2</v>
      </c>
      <c r="AB134" s="32">
        <f>SUM(AB123:AB133)</f>
        <v>12</v>
      </c>
      <c r="AC134" s="34"/>
      <c r="AD134" s="34"/>
      <c r="AE134" s="34"/>
      <c r="AF134" s="33">
        <f t="shared" si="175"/>
        <v>0.16666666666666666</v>
      </c>
      <c r="AG134" s="33">
        <f t="shared" si="176"/>
        <v>0.25</v>
      </c>
      <c r="AH134" s="33">
        <f t="shared" si="177"/>
        <v>0.22222222222222221</v>
      </c>
      <c r="AI134" s="33">
        <f t="shared" si="183"/>
        <v>0.47222222222222221</v>
      </c>
      <c r="AJ134" s="34">
        <f t="shared" si="184"/>
        <v>0.3</v>
      </c>
      <c r="AK134" s="34">
        <f t="shared" si="185"/>
        <v>0.1</v>
      </c>
      <c r="AL134" s="34">
        <f t="shared" si="186"/>
        <v>0.6</v>
      </c>
      <c r="AM134" s="33">
        <f>IFERROR((H134+O134+P134)/AB134,"NA")</f>
        <v>0.58333333333333337</v>
      </c>
      <c r="AN134" s="33">
        <f>IFERROR((H134+O134+P134+R134+S134)/AB134,"NA")</f>
        <v>0.66666666666666663</v>
      </c>
      <c r="AO134" s="33">
        <f t="shared" si="189"/>
        <v>0.33333333333333331</v>
      </c>
      <c r="AP134" s="33">
        <f t="shared" si="190"/>
        <v>0.25</v>
      </c>
      <c r="AQ134" s="33">
        <f t="shared" si="191"/>
        <v>5.5555555555555552E-2</v>
      </c>
      <c r="AR134" s="39">
        <f t="shared" si="192"/>
        <v>0.3</v>
      </c>
      <c r="AU134" s="37"/>
      <c r="AV134" s="37"/>
      <c r="AW134" s="37"/>
    </row>
    <row r="136" spans="1:49" x14ac:dyDescent="0.2">
      <c r="A136" s="20" t="s">
        <v>149</v>
      </c>
    </row>
    <row r="137" spans="1:49" x14ac:dyDescent="0.2">
      <c r="A137" s="23"/>
      <c r="B137" s="24" t="s">
        <v>5</v>
      </c>
      <c r="C137" s="24" t="s">
        <v>6</v>
      </c>
      <c r="D137" s="24" t="s">
        <v>7</v>
      </c>
      <c r="E137" s="24" t="s">
        <v>8</v>
      </c>
      <c r="F137" s="24" t="s">
        <v>18</v>
      </c>
      <c r="G137" s="24" t="s">
        <v>19</v>
      </c>
      <c r="H137" s="24" t="s">
        <v>9</v>
      </c>
      <c r="I137" s="24" t="s">
        <v>10</v>
      </c>
      <c r="J137" s="24" t="s">
        <v>11</v>
      </c>
      <c r="K137" s="24" t="s">
        <v>12</v>
      </c>
      <c r="L137" s="24" t="s">
        <v>20</v>
      </c>
      <c r="M137" s="24" t="s">
        <v>21</v>
      </c>
      <c r="N137" s="24" t="s">
        <v>74</v>
      </c>
      <c r="O137" s="24" t="s">
        <v>22</v>
      </c>
      <c r="P137" s="24" t="s">
        <v>23</v>
      </c>
      <c r="Q137" s="24" t="s">
        <v>75</v>
      </c>
      <c r="R137" s="24" t="s">
        <v>27</v>
      </c>
      <c r="S137" s="24" t="s">
        <v>28</v>
      </c>
      <c r="T137" s="24" t="s">
        <v>29</v>
      </c>
      <c r="U137" s="24" t="s">
        <v>30</v>
      </c>
      <c r="V137" s="24" t="s">
        <v>31</v>
      </c>
      <c r="W137" s="24" t="s">
        <v>4</v>
      </c>
      <c r="X137" s="24" t="s">
        <v>13</v>
      </c>
      <c r="Y137" s="24" t="s">
        <v>24</v>
      </c>
      <c r="Z137" s="24" t="s">
        <v>25</v>
      </c>
      <c r="AA137" s="24" t="s">
        <v>76</v>
      </c>
      <c r="AB137" s="24" t="s">
        <v>26</v>
      </c>
      <c r="AC137" s="44"/>
      <c r="AD137" s="44"/>
      <c r="AE137" s="44"/>
      <c r="AF137" s="24" t="s">
        <v>14</v>
      </c>
      <c r="AG137" s="24" t="s">
        <v>15</v>
      </c>
      <c r="AH137" s="24" t="s">
        <v>16</v>
      </c>
      <c r="AI137" s="24" t="s">
        <v>17</v>
      </c>
      <c r="AJ137" s="24" t="s">
        <v>44</v>
      </c>
      <c r="AK137" s="24" t="s">
        <v>43</v>
      </c>
      <c r="AL137" s="24" t="s">
        <v>40</v>
      </c>
      <c r="AM137" s="24" t="s">
        <v>47</v>
      </c>
      <c r="AN137" s="24" t="s">
        <v>48</v>
      </c>
      <c r="AO137" s="24" t="s">
        <v>51</v>
      </c>
      <c r="AP137" s="24" t="s">
        <v>49</v>
      </c>
      <c r="AQ137" s="25" t="s">
        <v>50</v>
      </c>
      <c r="AR137" s="26" t="s">
        <v>60</v>
      </c>
    </row>
    <row r="138" spans="1:49" x14ac:dyDescent="0.2">
      <c r="A138" s="27" t="s">
        <v>124</v>
      </c>
      <c r="I138" s="21">
        <v>1</v>
      </c>
      <c r="P138" s="21">
        <v>1</v>
      </c>
      <c r="T138" s="21">
        <f t="shared" ref="T138:T147" si="194">B138+C138+D138+E138</f>
        <v>0</v>
      </c>
      <c r="U138" s="21">
        <f t="shared" ref="U138:U147" si="195">B138+2*C138+3*D138+4*E138</f>
        <v>0</v>
      </c>
      <c r="V138" s="21">
        <f>T138+I138+J138</f>
        <v>1</v>
      </c>
      <c r="W138" s="21">
        <f>B138+C138+D138+E138+F138+K138+O138+P138+Q138</f>
        <v>1</v>
      </c>
      <c r="X138" s="21">
        <f>B138+C138+D138+E138+F138+G138+H138+I138+J138+K138+O138+P138+Q138</f>
        <v>2</v>
      </c>
      <c r="Y138" s="21">
        <f t="shared" ref="Y138:Z147" si="196">L138+O138+R138</f>
        <v>0</v>
      </c>
      <c r="Z138" s="21">
        <f t="shared" si="196"/>
        <v>1</v>
      </c>
      <c r="AA138" s="21">
        <f>Q138+N138</f>
        <v>0</v>
      </c>
      <c r="AB138" s="21">
        <f>T138+H138+F138+O138+P138+Q138</f>
        <v>1</v>
      </c>
      <c r="AC138" s="29"/>
      <c r="AD138" s="29"/>
      <c r="AE138" s="29"/>
      <c r="AF138" s="28">
        <f t="shared" ref="AF138:AF149" si="197">IF(W138=0,"NA",T138/W138)</f>
        <v>0</v>
      </c>
      <c r="AG138" s="28">
        <f t="shared" ref="AG138:AG149" si="198">IF(X138=0,"NA",(T138+I138+J138)/X138)</f>
        <v>0.5</v>
      </c>
      <c r="AH138" s="28">
        <f t="shared" ref="AH138:AH149" si="199">IFERROR(U138/W138,"NA")</f>
        <v>0</v>
      </c>
      <c r="AI138" s="28">
        <f>IFERROR(AG138+AH138,"NA")</f>
        <v>0.5</v>
      </c>
      <c r="AJ138" s="29">
        <f>IFERROR(K138/X138,"NA")</f>
        <v>0</v>
      </c>
      <c r="AK138" s="29">
        <f>IFERROR((I138+J138)/X138,"NA")</f>
        <v>0.5</v>
      </c>
      <c r="AL138" s="29">
        <f>IFERROR(AB138/X138,"NA")</f>
        <v>0.5</v>
      </c>
      <c r="AM138" s="28">
        <f>IFERROR((H138+O138+P138)/AB138,"NA")</f>
        <v>1</v>
      </c>
      <c r="AN138" s="28">
        <f>IFERROR((H138+O138+P138+R138+S138)/AB138,"NA")</f>
        <v>1</v>
      </c>
      <c r="AO138" s="28">
        <f>IFERROR((F138+T138)/AB138,"NA")</f>
        <v>0</v>
      </c>
      <c r="AP138" s="28">
        <f>IFERROR(T138/AB138,"NA")</f>
        <v>0</v>
      </c>
      <c r="AQ138" s="28">
        <f>IFERROR(AH138-AF138,"NA")</f>
        <v>0</v>
      </c>
      <c r="AR138" s="30">
        <f>(V138+F138+G138)/X138</f>
        <v>0.5</v>
      </c>
    </row>
    <row r="139" spans="1:49" x14ac:dyDescent="0.2">
      <c r="A139" s="27" t="s">
        <v>125</v>
      </c>
      <c r="I139" s="21">
        <v>1</v>
      </c>
      <c r="P139" s="21">
        <v>1</v>
      </c>
      <c r="T139" s="21">
        <f t="shared" si="194"/>
        <v>0</v>
      </c>
      <c r="U139" s="21">
        <f t="shared" si="195"/>
        <v>0</v>
      </c>
      <c r="V139" s="21">
        <f t="shared" ref="V139:V147" si="200">T139+I139+J139</f>
        <v>1</v>
      </c>
      <c r="W139" s="21">
        <f t="shared" ref="W139:W147" si="201">B139+C139+D139+E139+F139+K139+O139+P139+Q139</f>
        <v>1</v>
      </c>
      <c r="X139" s="21">
        <f t="shared" ref="X139:X147" si="202">B139+C139+D139+E139+F139+G139+H139+I139+J139+K139+O139+P139+Q139</f>
        <v>2</v>
      </c>
      <c r="Y139" s="21">
        <f t="shared" si="196"/>
        <v>0</v>
      </c>
      <c r="Z139" s="21">
        <f t="shared" si="196"/>
        <v>1</v>
      </c>
      <c r="AA139" s="21">
        <f t="shared" ref="AA139:AA147" si="203">Q139+N139</f>
        <v>0</v>
      </c>
      <c r="AB139" s="21">
        <f t="shared" ref="AB139:AB147" si="204">T139+H139+F139+O139+P139+Q139</f>
        <v>1</v>
      </c>
      <c r="AC139" s="29"/>
      <c r="AD139" s="29"/>
      <c r="AE139" s="29"/>
      <c r="AF139" s="28">
        <f t="shared" si="197"/>
        <v>0</v>
      </c>
      <c r="AG139" s="28">
        <f t="shared" si="198"/>
        <v>0.5</v>
      </c>
      <c r="AH139" s="28">
        <f t="shared" si="199"/>
        <v>0</v>
      </c>
      <c r="AI139" s="28">
        <f t="shared" ref="AI139:AI149" si="205">IFERROR(AG139+AH139,"NA")</f>
        <v>0.5</v>
      </c>
      <c r="AJ139" s="29">
        <f t="shared" ref="AJ139:AJ149" si="206">IFERROR(K139/X139,"NA")</f>
        <v>0</v>
      </c>
      <c r="AK139" s="29">
        <f t="shared" ref="AK139:AK149" si="207">IFERROR((I139+J139)/X139,"NA")</f>
        <v>0.5</v>
      </c>
      <c r="AL139" s="29">
        <f t="shared" ref="AL139:AL149" si="208">IFERROR(AB139/X139,"NA")</f>
        <v>0.5</v>
      </c>
      <c r="AM139" s="28">
        <f t="shared" ref="AM139:AM147" si="209">IFERROR((H139+O139+P139)/AB139,"NA")</f>
        <v>1</v>
      </c>
      <c r="AN139" s="28">
        <f t="shared" ref="AN139:AN147" si="210">IFERROR((H139+O139+P139+R139+S139)/AB139,"NA")</f>
        <v>1</v>
      </c>
      <c r="AO139" s="28">
        <f t="shared" ref="AO139:AO149" si="211">IFERROR((F139+T139)/AB139,"NA")</f>
        <v>0</v>
      </c>
      <c r="AP139" s="28">
        <f t="shared" ref="AP139:AP149" si="212">IFERROR(T139/AB139,"NA")</f>
        <v>0</v>
      </c>
      <c r="AQ139" s="28">
        <f t="shared" ref="AQ139:AQ149" si="213">IFERROR(AH139-AF139,"NA")</f>
        <v>0</v>
      </c>
      <c r="AR139" s="30">
        <f t="shared" ref="AR139:AR149" si="214">(V139+F139+G139)/X139</f>
        <v>0.5</v>
      </c>
    </row>
    <row r="140" spans="1:49" x14ac:dyDescent="0.2">
      <c r="A140" s="27" t="s">
        <v>77</v>
      </c>
      <c r="J140" s="21">
        <v>1</v>
      </c>
      <c r="K140" s="21">
        <v>1</v>
      </c>
      <c r="T140" s="21">
        <f t="shared" si="194"/>
        <v>0</v>
      </c>
      <c r="U140" s="21">
        <f t="shared" si="195"/>
        <v>0</v>
      </c>
      <c r="V140" s="21">
        <f t="shared" si="200"/>
        <v>1</v>
      </c>
      <c r="W140" s="21">
        <f t="shared" si="201"/>
        <v>1</v>
      </c>
      <c r="X140" s="21">
        <f t="shared" si="202"/>
        <v>2</v>
      </c>
      <c r="Y140" s="21">
        <f t="shared" si="196"/>
        <v>0</v>
      </c>
      <c r="Z140" s="21">
        <f t="shared" si="196"/>
        <v>0</v>
      </c>
      <c r="AA140" s="21">
        <f t="shared" si="203"/>
        <v>0</v>
      </c>
      <c r="AB140" s="21">
        <f t="shared" si="204"/>
        <v>0</v>
      </c>
      <c r="AC140" s="29"/>
      <c r="AD140" s="29"/>
      <c r="AE140" s="29"/>
      <c r="AF140" s="28">
        <f t="shared" si="197"/>
        <v>0</v>
      </c>
      <c r="AG140" s="28">
        <f t="shared" si="198"/>
        <v>0.5</v>
      </c>
      <c r="AH140" s="28">
        <f t="shared" si="199"/>
        <v>0</v>
      </c>
      <c r="AI140" s="28">
        <f t="shared" si="205"/>
        <v>0.5</v>
      </c>
      <c r="AJ140" s="29">
        <f t="shared" si="206"/>
        <v>0.5</v>
      </c>
      <c r="AK140" s="29">
        <f t="shared" si="207"/>
        <v>0.5</v>
      </c>
      <c r="AL140" s="29">
        <f t="shared" si="208"/>
        <v>0</v>
      </c>
      <c r="AM140" s="28" t="str">
        <f t="shared" si="209"/>
        <v>NA</v>
      </c>
      <c r="AN140" s="28" t="str">
        <f t="shared" si="210"/>
        <v>NA</v>
      </c>
      <c r="AO140" s="28" t="str">
        <f t="shared" si="211"/>
        <v>NA</v>
      </c>
      <c r="AP140" s="28" t="str">
        <f t="shared" si="212"/>
        <v>NA</v>
      </c>
      <c r="AQ140" s="28">
        <f t="shared" si="213"/>
        <v>0</v>
      </c>
      <c r="AR140" s="30">
        <f t="shared" si="214"/>
        <v>0.5</v>
      </c>
    </row>
    <row r="141" spans="1:49" x14ac:dyDescent="0.2">
      <c r="A141" s="27" t="s">
        <v>68</v>
      </c>
      <c r="K141" s="21">
        <v>2</v>
      </c>
      <c r="T141" s="21">
        <f t="shared" si="194"/>
        <v>0</v>
      </c>
      <c r="U141" s="21">
        <f t="shared" si="195"/>
        <v>0</v>
      </c>
      <c r="V141" s="21">
        <f t="shared" si="200"/>
        <v>0</v>
      </c>
      <c r="W141" s="21">
        <f t="shared" si="201"/>
        <v>2</v>
      </c>
      <c r="X141" s="21">
        <f t="shared" si="202"/>
        <v>2</v>
      </c>
      <c r="Y141" s="21">
        <f t="shared" si="196"/>
        <v>0</v>
      </c>
      <c r="Z141" s="21">
        <f t="shared" si="196"/>
        <v>0</v>
      </c>
      <c r="AA141" s="21">
        <f t="shared" si="203"/>
        <v>0</v>
      </c>
      <c r="AB141" s="21">
        <f t="shared" si="204"/>
        <v>0</v>
      </c>
      <c r="AC141" s="29"/>
      <c r="AD141" s="29"/>
      <c r="AE141" s="29"/>
      <c r="AF141" s="28">
        <f t="shared" si="197"/>
        <v>0</v>
      </c>
      <c r="AG141" s="28">
        <f t="shared" si="198"/>
        <v>0</v>
      </c>
      <c r="AH141" s="28">
        <f t="shared" si="199"/>
        <v>0</v>
      </c>
      <c r="AI141" s="28">
        <f t="shared" si="205"/>
        <v>0</v>
      </c>
      <c r="AJ141" s="29">
        <f t="shared" si="206"/>
        <v>1</v>
      </c>
      <c r="AK141" s="29">
        <f t="shared" si="207"/>
        <v>0</v>
      </c>
      <c r="AL141" s="29">
        <f t="shared" si="208"/>
        <v>0</v>
      </c>
      <c r="AM141" s="28" t="str">
        <f t="shared" si="209"/>
        <v>NA</v>
      </c>
      <c r="AN141" s="28" t="str">
        <f t="shared" si="210"/>
        <v>NA</v>
      </c>
      <c r="AO141" s="28" t="str">
        <f t="shared" si="211"/>
        <v>NA</v>
      </c>
      <c r="AP141" s="28" t="str">
        <f t="shared" si="212"/>
        <v>NA</v>
      </c>
      <c r="AQ141" s="28">
        <f t="shared" si="213"/>
        <v>0</v>
      </c>
      <c r="AR141" s="30">
        <f t="shared" si="214"/>
        <v>0</v>
      </c>
    </row>
    <row r="142" spans="1:49" x14ac:dyDescent="0.2">
      <c r="A142" s="27" t="s">
        <v>123</v>
      </c>
      <c r="C142" s="21">
        <v>1</v>
      </c>
      <c r="F142" s="21">
        <v>1</v>
      </c>
      <c r="N142" s="21">
        <v>1</v>
      </c>
      <c r="R142" s="21">
        <v>1</v>
      </c>
      <c r="T142" s="21">
        <f t="shared" si="194"/>
        <v>1</v>
      </c>
      <c r="U142" s="21">
        <f t="shared" si="195"/>
        <v>2</v>
      </c>
      <c r="V142" s="21">
        <f t="shared" si="200"/>
        <v>1</v>
      </c>
      <c r="W142" s="21">
        <f t="shared" si="201"/>
        <v>2</v>
      </c>
      <c r="X142" s="21">
        <f t="shared" si="202"/>
        <v>2</v>
      </c>
      <c r="Y142" s="21">
        <f t="shared" si="196"/>
        <v>1</v>
      </c>
      <c r="Z142" s="21">
        <f t="shared" si="196"/>
        <v>0</v>
      </c>
      <c r="AA142" s="21">
        <f t="shared" si="203"/>
        <v>1</v>
      </c>
      <c r="AB142" s="21">
        <f t="shared" si="204"/>
        <v>2</v>
      </c>
      <c r="AC142" s="29"/>
      <c r="AD142" s="29"/>
      <c r="AE142" s="29"/>
      <c r="AF142" s="28">
        <f t="shared" si="197"/>
        <v>0.5</v>
      </c>
      <c r="AG142" s="28">
        <f t="shared" si="198"/>
        <v>0.5</v>
      </c>
      <c r="AH142" s="28">
        <f t="shared" si="199"/>
        <v>1</v>
      </c>
      <c r="AI142" s="28">
        <f t="shared" si="205"/>
        <v>1.5</v>
      </c>
      <c r="AJ142" s="29">
        <f t="shared" si="206"/>
        <v>0</v>
      </c>
      <c r="AK142" s="29">
        <f t="shared" si="207"/>
        <v>0</v>
      </c>
      <c r="AL142" s="29">
        <f t="shared" si="208"/>
        <v>1</v>
      </c>
      <c r="AM142" s="28">
        <f t="shared" si="209"/>
        <v>0</v>
      </c>
      <c r="AN142" s="28">
        <f t="shared" si="210"/>
        <v>0.5</v>
      </c>
      <c r="AO142" s="28">
        <f t="shared" si="211"/>
        <v>1</v>
      </c>
      <c r="AP142" s="28">
        <f t="shared" si="212"/>
        <v>0.5</v>
      </c>
      <c r="AQ142" s="28">
        <f t="shared" si="213"/>
        <v>0.5</v>
      </c>
      <c r="AR142" s="30">
        <f t="shared" si="214"/>
        <v>1</v>
      </c>
    </row>
    <row r="143" spans="1:49" x14ac:dyDescent="0.2">
      <c r="A143" s="27" t="s">
        <v>0</v>
      </c>
      <c r="F143" s="21">
        <v>1</v>
      </c>
      <c r="I143" s="21">
        <v>1</v>
      </c>
      <c r="R143" s="21">
        <v>1</v>
      </c>
      <c r="T143" s="21">
        <f t="shared" si="194"/>
        <v>0</v>
      </c>
      <c r="U143" s="21">
        <f t="shared" si="195"/>
        <v>0</v>
      </c>
      <c r="V143" s="21">
        <f t="shared" si="200"/>
        <v>1</v>
      </c>
      <c r="W143" s="21">
        <f t="shared" si="201"/>
        <v>1</v>
      </c>
      <c r="X143" s="21">
        <f t="shared" si="202"/>
        <v>2</v>
      </c>
      <c r="Y143" s="21">
        <f t="shared" si="196"/>
        <v>1</v>
      </c>
      <c r="Z143" s="21">
        <f t="shared" si="196"/>
        <v>0</v>
      </c>
      <c r="AA143" s="21">
        <f t="shared" si="203"/>
        <v>0</v>
      </c>
      <c r="AB143" s="21">
        <f t="shared" si="204"/>
        <v>1</v>
      </c>
      <c r="AC143" s="29"/>
      <c r="AD143" s="29"/>
      <c r="AE143" s="29"/>
      <c r="AF143" s="28">
        <f t="shared" si="197"/>
        <v>0</v>
      </c>
      <c r="AG143" s="28">
        <f t="shared" si="198"/>
        <v>0.5</v>
      </c>
      <c r="AH143" s="28">
        <f t="shared" si="199"/>
        <v>0</v>
      </c>
      <c r="AI143" s="28">
        <f t="shared" si="205"/>
        <v>0.5</v>
      </c>
      <c r="AJ143" s="29">
        <f t="shared" si="206"/>
        <v>0</v>
      </c>
      <c r="AK143" s="29">
        <f t="shared" si="207"/>
        <v>0.5</v>
      </c>
      <c r="AL143" s="29">
        <f t="shared" si="208"/>
        <v>0.5</v>
      </c>
      <c r="AM143" s="28">
        <f t="shared" si="209"/>
        <v>0</v>
      </c>
      <c r="AN143" s="28">
        <f t="shared" si="210"/>
        <v>1</v>
      </c>
      <c r="AO143" s="28">
        <f t="shared" si="211"/>
        <v>1</v>
      </c>
      <c r="AP143" s="28">
        <f t="shared" si="212"/>
        <v>0</v>
      </c>
      <c r="AQ143" s="28">
        <f t="shared" si="213"/>
        <v>0</v>
      </c>
      <c r="AR143" s="30">
        <f t="shared" si="214"/>
        <v>1</v>
      </c>
    </row>
    <row r="144" spans="1:49" x14ac:dyDescent="0.2">
      <c r="A144" s="27" t="s">
        <v>126</v>
      </c>
      <c r="I144" s="21">
        <v>1</v>
      </c>
      <c r="K144" s="21">
        <v>1</v>
      </c>
      <c r="T144" s="21">
        <f t="shared" si="194"/>
        <v>0</v>
      </c>
      <c r="U144" s="21">
        <f t="shared" si="195"/>
        <v>0</v>
      </c>
      <c r="V144" s="21">
        <f t="shared" si="200"/>
        <v>1</v>
      </c>
      <c r="W144" s="21">
        <f t="shared" si="201"/>
        <v>1</v>
      </c>
      <c r="X144" s="21">
        <f t="shared" si="202"/>
        <v>2</v>
      </c>
      <c r="Y144" s="21">
        <f t="shared" si="196"/>
        <v>0</v>
      </c>
      <c r="Z144" s="21">
        <f t="shared" si="196"/>
        <v>0</v>
      </c>
      <c r="AA144" s="21">
        <f t="shared" si="203"/>
        <v>0</v>
      </c>
      <c r="AB144" s="21">
        <f t="shared" si="204"/>
        <v>0</v>
      </c>
      <c r="AC144" s="29"/>
      <c r="AD144" s="29"/>
      <c r="AE144" s="29"/>
      <c r="AF144" s="28">
        <f t="shared" si="197"/>
        <v>0</v>
      </c>
      <c r="AG144" s="28">
        <f t="shared" si="198"/>
        <v>0.5</v>
      </c>
      <c r="AH144" s="28">
        <f t="shared" si="199"/>
        <v>0</v>
      </c>
      <c r="AI144" s="28">
        <f t="shared" si="205"/>
        <v>0.5</v>
      </c>
      <c r="AJ144" s="29">
        <f t="shared" si="206"/>
        <v>0.5</v>
      </c>
      <c r="AK144" s="29">
        <f t="shared" si="207"/>
        <v>0.5</v>
      </c>
      <c r="AL144" s="29">
        <f t="shared" si="208"/>
        <v>0</v>
      </c>
      <c r="AM144" s="28" t="str">
        <f t="shared" si="209"/>
        <v>NA</v>
      </c>
      <c r="AN144" s="28" t="str">
        <f t="shared" si="210"/>
        <v>NA</v>
      </c>
      <c r="AO144" s="28" t="str">
        <f t="shared" si="211"/>
        <v>NA</v>
      </c>
      <c r="AP144" s="28" t="str">
        <f t="shared" si="212"/>
        <v>NA</v>
      </c>
      <c r="AQ144" s="28">
        <f t="shared" si="213"/>
        <v>0</v>
      </c>
      <c r="AR144" s="30">
        <f t="shared" si="214"/>
        <v>0.5</v>
      </c>
    </row>
    <row r="145" spans="1:49" x14ac:dyDescent="0.2">
      <c r="A145" s="27" t="s">
        <v>65</v>
      </c>
      <c r="O145" s="21">
        <v>2</v>
      </c>
      <c r="T145" s="21">
        <f t="shared" si="194"/>
        <v>0</v>
      </c>
      <c r="U145" s="21">
        <f t="shared" si="195"/>
        <v>0</v>
      </c>
      <c r="V145" s="21">
        <f t="shared" si="200"/>
        <v>0</v>
      </c>
      <c r="W145" s="21">
        <f t="shared" si="201"/>
        <v>2</v>
      </c>
      <c r="X145" s="21">
        <f t="shared" si="202"/>
        <v>2</v>
      </c>
      <c r="Y145" s="21">
        <f t="shared" si="196"/>
        <v>2</v>
      </c>
      <c r="Z145" s="21">
        <f t="shared" si="196"/>
        <v>0</v>
      </c>
      <c r="AA145" s="21">
        <f t="shared" si="203"/>
        <v>0</v>
      </c>
      <c r="AB145" s="21">
        <f t="shared" si="204"/>
        <v>2</v>
      </c>
      <c r="AC145" s="29"/>
      <c r="AD145" s="29"/>
      <c r="AE145" s="29"/>
      <c r="AF145" s="28">
        <f t="shared" si="197"/>
        <v>0</v>
      </c>
      <c r="AG145" s="28">
        <f t="shared" si="198"/>
        <v>0</v>
      </c>
      <c r="AH145" s="28">
        <f t="shared" si="199"/>
        <v>0</v>
      </c>
      <c r="AI145" s="28">
        <f t="shared" si="205"/>
        <v>0</v>
      </c>
      <c r="AJ145" s="29">
        <f t="shared" si="206"/>
        <v>0</v>
      </c>
      <c r="AK145" s="29">
        <f t="shared" si="207"/>
        <v>0</v>
      </c>
      <c r="AL145" s="29">
        <f t="shared" si="208"/>
        <v>1</v>
      </c>
      <c r="AM145" s="28">
        <f t="shared" si="209"/>
        <v>1</v>
      </c>
      <c r="AN145" s="28">
        <f t="shared" si="210"/>
        <v>1</v>
      </c>
      <c r="AO145" s="28">
        <f t="shared" si="211"/>
        <v>0</v>
      </c>
      <c r="AP145" s="28">
        <f t="shared" si="212"/>
        <v>0</v>
      </c>
      <c r="AQ145" s="28">
        <f t="shared" si="213"/>
        <v>0</v>
      </c>
      <c r="AR145" s="30">
        <f t="shared" si="214"/>
        <v>0</v>
      </c>
    </row>
    <row r="146" spans="1:49" x14ac:dyDescent="0.2">
      <c r="A146" s="27" t="s">
        <v>127</v>
      </c>
      <c r="I146" s="21">
        <v>1</v>
      </c>
      <c r="K146" s="21">
        <v>1</v>
      </c>
      <c r="T146" s="21">
        <f t="shared" si="194"/>
        <v>0</v>
      </c>
      <c r="U146" s="21">
        <f t="shared" si="195"/>
        <v>0</v>
      </c>
      <c r="V146" s="21">
        <f t="shared" si="200"/>
        <v>1</v>
      </c>
      <c r="W146" s="21">
        <f t="shared" si="201"/>
        <v>1</v>
      </c>
      <c r="X146" s="21">
        <f t="shared" si="202"/>
        <v>2</v>
      </c>
      <c r="Y146" s="21">
        <f t="shared" si="196"/>
        <v>0</v>
      </c>
      <c r="Z146" s="21">
        <f t="shared" si="196"/>
        <v>0</v>
      </c>
      <c r="AA146" s="21">
        <f t="shared" si="203"/>
        <v>0</v>
      </c>
      <c r="AB146" s="21">
        <f t="shared" si="204"/>
        <v>0</v>
      </c>
      <c r="AC146" s="29"/>
      <c r="AD146" s="29"/>
      <c r="AE146" s="29"/>
      <c r="AF146" s="28">
        <f t="shared" si="197"/>
        <v>0</v>
      </c>
      <c r="AG146" s="28">
        <f t="shared" si="198"/>
        <v>0.5</v>
      </c>
      <c r="AH146" s="28">
        <f t="shared" si="199"/>
        <v>0</v>
      </c>
      <c r="AI146" s="28">
        <f t="shared" si="205"/>
        <v>0.5</v>
      </c>
      <c r="AJ146" s="29">
        <f t="shared" si="206"/>
        <v>0.5</v>
      </c>
      <c r="AK146" s="29">
        <f t="shared" si="207"/>
        <v>0.5</v>
      </c>
      <c r="AL146" s="29">
        <f t="shared" si="208"/>
        <v>0</v>
      </c>
      <c r="AM146" s="28" t="str">
        <f t="shared" si="209"/>
        <v>NA</v>
      </c>
      <c r="AN146" s="28" t="str">
        <f t="shared" si="210"/>
        <v>NA</v>
      </c>
      <c r="AO146" s="28" t="str">
        <f t="shared" si="211"/>
        <v>NA</v>
      </c>
      <c r="AP146" s="28" t="str">
        <f t="shared" si="212"/>
        <v>NA</v>
      </c>
      <c r="AQ146" s="28">
        <f t="shared" si="213"/>
        <v>0</v>
      </c>
      <c r="AR146" s="30">
        <f t="shared" si="214"/>
        <v>0.5</v>
      </c>
    </row>
    <row r="147" spans="1:49" x14ac:dyDescent="0.2">
      <c r="A147" s="27" t="s">
        <v>128</v>
      </c>
      <c r="P147" s="21">
        <v>1</v>
      </c>
      <c r="T147" s="21">
        <f t="shared" si="194"/>
        <v>0</v>
      </c>
      <c r="U147" s="21">
        <f t="shared" si="195"/>
        <v>0</v>
      </c>
      <c r="V147" s="21">
        <f t="shared" si="200"/>
        <v>0</v>
      </c>
      <c r="W147" s="21">
        <f t="shared" si="201"/>
        <v>1</v>
      </c>
      <c r="X147" s="21">
        <f t="shared" si="202"/>
        <v>1</v>
      </c>
      <c r="Y147" s="21">
        <f t="shared" si="196"/>
        <v>0</v>
      </c>
      <c r="Z147" s="21">
        <f t="shared" si="196"/>
        <v>1</v>
      </c>
      <c r="AA147" s="21">
        <f t="shared" si="203"/>
        <v>0</v>
      </c>
      <c r="AB147" s="21">
        <f t="shared" si="204"/>
        <v>1</v>
      </c>
      <c r="AC147" s="29"/>
      <c r="AD147" s="29"/>
      <c r="AE147" s="29"/>
      <c r="AF147" s="28">
        <f t="shared" si="197"/>
        <v>0</v>
      </c>
      <c r="AG147" s="28">
        <f t="shared" si="198"/>
        <v>0</v>
      </c>
      <c r="AH147" s="28">
        <f t="shared" si="199"/>
        <v>0</v>
      </c>
      <c r="AI147" s="28">
        <f t="shared" si="205"/>
        <v>0</v>
      </c>
      <c r="AJ147" s="29">
        <f t="shared" si="206"/>
        <v>0</v>
      </c>
      <c r="AK147" s="29">
        <f t="shared" si="207"/>
        <v>0</v>
      </c>
      <c r="AL147" s="29">
        <f t="shared" si="208"/>
        <v>1</v>
      </c>
      <c r="AM147" s="28">
        <f t="shared" si="209"/>
        <v>1</v>
      </c>
      <c r="AN147" s="28">
        <f t="shared" si="210"/>
        <v>1</v>
      </c>
      <c r="AO147" s="28">
        <f t="shared" si="211"/>
        <v>0</v>
      </c>
      <c r="AP147" s="28">
        <f t="shared" si="212"/>
        <v>0</v>
      </c>
      <c r="AQ147" s="28">
        <f t="shared" si="213"/>
        <v>0</v>
      </c>
      <c r="AR147" s="30">
        <f t="shared" si="214"/>
        <v>0</v>
      </c>
    </row>
    <row r="148" spans="1:49" x14ac:dyDescent="0.2">
      <c r="A148" s="27" t="s">
        <v>3</v>
      </c>
      <c r="K148" s="21">
        <v>2</v>
      </c>
      <c r="T148" s="21">
        <f>B148+C148+D148+E148</f>
        <v>0</v>
      </c>
      <c r="U148" s="21">
        <f>B148+2*C148+3*D148+4*E148</f>
        <v>0</v>
      </c>
      <c r="V148" s="21">
        <f>T148+I148+J148</f>
        <v>0</v>
      </c>
      <c r="W148" s="21">
        <f>B148+C148+D148+E148+F148+K148+O148+P148+Q148</f>
        <v>2</v>
      </c>
      <c r="X148" s="21">
        <f>B148+C148+D148+E148+F148+G148+H148+I148+J148+K148+O148+P148+Q148</f>
        <v>2</v>
      </c>
      <c r="Y148" s="21">
        <f>L148+O148+R148</f>
        <v>0</v>
      </c>
      <c r="Z148" s="21">
        <f>M148+P148+S148</f>
        <v>0</v>
      </c>
      <c r="AA148" s="21">
        <f>Q148+N148</f>
        <v>0</v>
      </c>
      <c r="AB148" s="21">
        <f>T148+H148+F148+O148+P148+Q148</f>
        <v>0</v>
      </c>
      <c r="AC148" s="29"/>
      <c r="AD148" s="29"/>
      <c r="AE148" s="29"/>
      <c r="AF148" s="28">
        <f>IF(W148=0,"NA",T148/W148)</f>
        <v>0</v>
      </c>
      <c r="AG148" s="28">
        <f>IF(X148=0,"NA",(T148+I148+J148)/X148)</f>
        <v>0</v>
      </c>
      <c r="AH148" s="28">
        <f>IFERROR(U148/W148,"NA")</f>
        <v>0</v>
      </c>
      <c r="AI148" s="28">
        <f>IFERROR(AG148+AH148,"NA")</f>
        <v>0</v>
      </c>
      <c r="AJ148" s="29">
        <f>IFERROR(K148/X148,"NA")</f>
        <v>1</v>
      </c>
      <c r="AK148" s="29">
        <f>IFERROR((I148+J148)/X148,"NA")</f>
        <v>0</v>
      </c>
      <c r="AL148" s="29">
        <f>IFERROR(AB148/X148,"NA")</f>
        <v>0</v>
      </c>
      <c r="AM148" s="28" t="str">
        <f>IFERROR((H148+O148+P148)/AB148,"NA")</f>
        <v>NA</v>
      </c>
      <c r="AN148" s="28" t="str">
        <f>IFERROR((H148+O148+P148+R148+S148)/AB148,"NA")</f>
        <v>NA</v>
      </c>
      <c r="AO148" s="28" t="str">
        <f>IFERROR((F148+T148)/AB148,"NA")</f>
        <v>NA</v>
      </c>
      <c r="AP148" s="28" t="str">
        <f>IFERROR(T148/AB148,"NA")</f>
        <v>NA</v>
      </c>
      <c r="AQ148" s="28">
        <f>IFERROR(AH148-AF148,"NA")</f>
        <v>0</v>
      </c>
      <c r="AR148" s="30">
        <f>(V148+F148+G148)/X148</f>
        <v>0</v>
      </c>
    </row>
    <row r="149" spans="1:49" s="20" customFormat="1" x14ac:dyDescent="0.2">
      <c r="A149" s="31" t="s">
        <v>32</v>
      </c>
      <c r="B149" s="32">
        <f>SUM(B138:B148)</f>
        <v>0</v>
      </c>
      <c r="C149" s="32">
        <f t="shared" ref="C149:AB149" si="215">SUM(C138:C148)</f>
        <v>1</v>
      </c>
      <c r="D149" s="32">
        <f t="shared" si="215"/>
        <v>0</v>
      </c>
      <c r="E149" s="32">
        <f t="shared" si="215"/>
        <v>0</v>
      </c>
      <c r="F149" s="32">
        <f t="shared" si="215"/>
        <v>2</v>
      </c>
      <c r="G149" s="32">
        <f t="shared" si="215"/>
        <v>0</v>
      </c>
      <c r="H149" s="32">
        <f t="shared" si="215"/>
        <v>0</v>
      </c>
      <c r="I149" s="32">
        <f t="shared" si="215"/>
        <v>5</v>
      </c>
      <c r="J149" s="32">
        <f t="shared" si="215"/>
        <v>1</v>
      </c>
      <c r="K149" s="32">
        <f t="shared" si="215"/>
        <v>7</v>
      </c>
      <c r="L149" s="32">
        <f t="shared" si="215"/>
        <v>0</v>
      </c>
      <c r="M149" s="32">
        <f t="shared" si="215"/>
        <v>0</v>
      </c>
      <c r="N149" s="32">
        <f t="shared" si="215"/>
        <v>1</v>
      </c>
      <c r="O149" s="32">
        <f t="shared" si="215"/>
        <v>2</v>
      </c>
      <c r="P149" s="32">
        <f t="shared" si="215"/>
        <v>3</v>
      </c>
      <c r="Q149" s="32">
        <f t="shared" si="215"/>
        <v>0</v>
      </c>
      <c r="R149" s="32">
        <f t="shared" si="215"/>
        <v>2</v>
      </c>
      <c r="S149" s="32">
        <f t="shared" si="215"/>
        <v>0</v>
      </c>
      <c r="T149" s="32">
        <f t="shared" si="215"/>
        <v>1</v>
      </c>
      <c r="U149" s="32">
        <f t="shared" si="215"/>
        <v>2</v>
      </c>
      <c r="V149" s="32">
        <f t="shared" si="215"/>
        <v>7</v>
      </c>
      <c r="W149" s="32">
        <f t="shared" si="215"/>
        <v>15</v>
      </c>
      <c r="X149" s="32">
        <f t="shared" si="215"/>
        <v>21</v>
      </c>
      <c r="Y149" s="32">
        <f t="shared" si="215"/>
        <v>4</v>
      </c>
      <c r="Z149" s="32">
        <f t="shared" si="215"/>
        <v>3</v>
      </c>
      <c r="AA149" s="32">
        <f t="shared" si="215"/>
        <v>1</v>
      </c>
      <c r="AB149" s="32">
        <f t="shared" si="215"/>
        <v>8</v>
      </c>
      <c r="AC149" s="34"/>
      <c r="AD149" s="34"/>
      <c r="AE149" s="34"/>
      <c r="AF149" s="33">
        <f t="shared" si="197"/>
        <v>6.6666666666666666E-2</v>
      </c>
      <c r="AG149" s="33">
        <f t="shared" si="198"/>
        <v>0.33333333333333331</v>
      </c>
      <c r="AH149" s="33">
        <f t="shared" si="199"/>
        <v>0.13333333333333333</v>
      </c>
      <c r="AI149" s="33">
        <f t="shared" si="205"/>
        <v>0.46666666666666667</v>
      </c>
      <c r="AJ149" s="34">
        <f t="shared" si="206"/>
        <v>0.33333333333333331</v>
      </c>
      <c r="AK149" s="34">
        <f t="shared" si="207"/>
        <v>0.2857142857142857</v>
      </c>
      <c r="AL149" s="34">
        <f t="shared" si="208"/>
        <v>0.38095238095238093</v>
      </c>
      <c r="AM149" s="33">
        <f>IFERROR((H149+O149+P149)/AB149,"NA")</f>
        <v>0.625</v>
      </c>
      <c r="AN149" s="33">
        <f>IFERROR((H149+O149+P149+R149+S149)/AB149,"NA")</f>
        <v>0.875</v>
      </c>
      <c r="AO149" s="33">
        <f t="shared" si="211"/>
        <v>0.375</v>
      </c>
      <c r="AP149" s="33">
        <f t="shared" si="212"/>
        <v>0.125</v>
      </c>
      <c r="AQ149" s="33">
        <f t="shared" si="213"/>
        <v>6.6666666666666666E-2</v>
      </c>
      <c r="AR149" s="39">
        <f t="shared" si="214"/>
        <v>0.42857142857142855</v>
      </c>
      <c r="AU149" s="37"/>
      <c r="AV149" s="37"/>
      <c r="AW149" s="37"/>
    </row>
    <row r="151" spans="1:49" x14ac:dyDescent="0.2">
      <c r="A151" s="20" t="s">
        <v>150</v>
      </c>
    </row>
    <row r="152" spans="1:49" x14ac:dyDescent="0.2">
      <c r="A152" s="23"/>
      <c r="B152" s="24" t="s">
        <v>5</v>
      </c>
      <c r="C152" s="24" t="s">
        <v>6</v>
      </c>
      <c r="D152" s="24" t="s">
        <v>7</v>
      </c>
      <c r="E152" s="24" t="s">
        <v>8</v>
      </c>
      <c r="F152" s="24" t="s">
        <v>18</v>
      </c>
      <c r="G152" s="24" t="s">
        <v>19</v>
      </c>
      <c r="H152" s="24" t="s">
        <v>9</v>
      </c>
      <c r="I152" s="24" t="s">
        <v>10</v>
      </c>
      <c r="J152" s="24" t="s">
        <v>11</v>
      </c>
      <c r="K152" s="24" t="s">
        <v>12</v>
      </c>
      <c r="L152" s="24" t="s">
        <v>20</v>
      </c>
      <c r="M152" s="24" t="s">
        <v>21</v>
      </c>
      <c r="N152" s="24" t="s">
        <v>74</v>
      </c>
      <c r="O152" s="24" t="s">
        <v>22</v>
      </c>
      <c r="P152" s="24" t="s">
        <v>23</v>
      </c>
      <c r="Q152" s="24" t="s">
        <v>75</v>
      </c>
      <c r="R152" s="24" t="s">
        <v>27</v>
      </c>
      <c r="S152" s="24" t="s">
        <v>28</v>
      </c>
      <c r="T152" s="24" t="s">
        <v>29</v>
      </c>
      <c r="U152" s="24" t="s">
        <v>30</v>
      </c>
      <c r="V152" s="24" t="s">
        <v>31</v>
      </c>
      <c r="W152" s="24" t="s">
        <v>4</v>
      </c>
      <c r="X152" s="24" t="s">
        <v>13</v>
      </c>
      <c r="Y152" s="24" t="s">
        <v>24</v>
      </c>
      <c r="Z152" s="24" t="s">
        <v>25</v>
      </c>
      <c r="AA152" s="24" t="s">
        <v>76</v>
      </c>
      <c r="AB152" s="24" t="s">
        <v>26</v>
      </c>
      <c r="AC152" s="44"/>
      <c r="AD152" s="44"/>
      <c r="AE152" s="44"/>
      <c r="AF152" s="24" t="s">
        <v>14</v>
      </c>
      <c r="AG152" s="24" t="s">
        <v>15</v>
      </c>
      <c r="AH152" s="24" t="s">
        <v>16</v>
      </c>
      <c r="AI152" s="24" t="s">
        <v>17</v>
      </c>
      <c r="AJ152" s="24" t="s">
        <v>44</v>
      </c>
      <c r="AK152" s="24" t="s">
        <v>43</v>
      </c>
      <c r="AL152" s="24" t="s">
        <v>40</v>
      </c>
      <c r="AM152" s="24" t="s">
        <v>47</v>
      </c>
      <c r="AN152" s="24" t="s">
        <v>48</v>
      </c>
      <c r="AO152" s="24" t="s">
        <v>51</v>
      </c>
      <c r="AP152" s="24" t="s">
        <v>49</v>
      </c>
      <c r="AQ152" s="25" t="s">
        <v>50</v>
      </c>
      <c r="AR152" s="26" t="s">
        <v>60</v>
      </c>
    </row>
    <row r="153" spans="1:49" x14ac:dyDescent="0.2">
      <c r="A153" s="27" t="s">
        <v>124</v>
      </c>
      <c r="E153" s="21">
        <v>2</v>
      </c>
      <c r="N153" s="21">
        <v>2</v>
      </c>
      <c r="O153" s="21">
        <v>1</v>
      </c>
      <c r="T153" s="21">
        <f t="shared" ref="T153:T162" si="216">B153+C153+D153+E153</f>
        <v>2</v>
      </c>
      <c r="U153" s="21">
        <f t="shared" ref="U153:U162" si="217">B153+2*C153+3*D153+4*E153</f>
        <v>8</v>
      </c>
      <c r="V153" s="21">
        <f>T153+I153+J153</f>
        <v>2</v>
      </c>
      <c r="W153" s="21">
        <f>B153+C153+D153+E153+F153+K153+O153+P153+Q153</f>
        <v>3</v>
      </c>
      <c r="X153" s="21">
        <f>B153+C153+D153+E153+F153+G153+H153+I153+J153+K153+O153+P153+Q153</f>
        <v>3</v>
      </c>
      <c r="Y153" s="21">
        <f t="shared" ref="Y153:Z162" si="218">L153+O153+R153</f>
        <v>1</v>
      </c>
      <c r="Z153" s="21">
        <f t="shared" si="218"/>
        <v>0</v>
      </c>
      <c r="AA153" s="21">
        <f>Q153+N153</f>
        <v>2</v>
      </c>
      <c r="AB153" s="21">
        <f>T153+H153+F153+O153+P153+Q153</f>
        <v>3</v>
      </c>
      <c r="AC153" s="29"/>
      <c r="AD153" s="29"/>
      <c r="AE153" s="29"/>
      <c r="AF153" s="28">
        <f t="shared" ref="AF153:AF164" si="219">IF(W153=0,"NA",T153/W153)</f>
        <v>0.66666666666666663</v>
      </c>
      <c r="AG153" s="28">
        <f t="shared" ref="AG153:AG164" si="220">IF(X153=0,"NA",(T153+I153+J153)/X153)</f>
        <v>0.66666666666666663</v>
      </c>
      <c r="AH153" s="28">
        <f t="shared" ref="AH153:AH164" si="221">IFERROR(U153/W153,"NA")</f>
        <v>2.6666666666666665</v>
      </c>
      <c r="AI153" s="28">
        <f>IFERROR(AG153+AH153,"NA")</f>
        <v>3.333333333333333</v>
      </c>
      <c r="AJ153" s="29">
        <f>IFERROR(K153/X153,"NA")</f>
        <v>0</v>
      </c>
      <c r="AK153" s="29">
        <f>IFERROR((I153+J153)/X153,"NA")</f>
        <v>0</v>
      </c>
      <c r="AL153" s="29">
        <f>IFERROR(AB153/X153,"NA")</f>
        <v>1</v>
      </c>
      <c r="AM153" s="28">
        <f>IFERROR((H153+O153+P153)/AB153,"NA")</f>
        <v>0.33333333333333331</v>
      </c>
      <c r="AN153" s="28">
        <f>IFERROR((H153+O153+P153+R153+S153)/AB153,"NA")</f>
        <v>0.33333333333333331</v>
      </c>
      <c r="AO153" s="28">
        <f>IFERROR((F153+T153)/AB153,"NA")</f>
        <v>0.66666666666666663</v>
      </c>
      <c r="AP153" s="28">
        <f>IFERROR(T153/AB153,"NA")</f>
        <v>0.66666666666666663</v>
      </c>
      <c r="AQ153" s="28">
        <f>IFERROR(AH153-AF153,"NA")</f>
        <v>2</v>
      </c>
      <c r="AR153" s="30">
        <f>(V153+F153+G153)/X153</f>
        <v>0.66666666666666663</v>
      </c>
    </row>
    <row r="154" spans="1:49" x14ac:dyDescent="0.2">
      <c r="A154" s="27" t="s">
        <v>125</v>
      </c>
      <c r="I154" s="21">
        <v>2</v>
      </c>
      <c r="P154" s="21">
        <v>1</v>
      </c>
      <c r="T154" s="21">
        <f t="shared" si="216"/>
        <v>0</v>
      </c>
      <c r="U154" s="21">
        <f t="shared" si="217"/>
        <v>0</v>
      </c>
      <c r="V154" s="21">
        <f t="shared" ref="V154:V162" si="222">T154+I154+J154</f>
        <v>2</v>
      </c>
      <c r="W154" s="21">
        <f t="shared" ref="W154:W162" si="223">B154+C154+D154+E154+F154+K154+O154+P154+Q154</f>
        <v>1</v>
      </c>
      <c r="X154" s="21">
        <f t="shared" ref="X154:X162" si="224">B154+C154+D154+E154+F154+G154+H154+I154+J154+K154+O154+P154+Q154</f>
        <v>3</v>
      </c>
      <c r="Y154" s="21">
        <f t="shared" si="218"/>
        <v>0</v>
      </c>
      <c r="Z154" s="21">
        <f t="shared" si="218"/>
        <v>1</v>
      </c>
      <c r="AA154" s="21">
        <f t="shared" ref="AA154:AA162" si="225">Q154+N154</f>
        <v>0</v>
      </c>
      <c r="AB154" s="21">
        <f t="shared" ref="AB154:AB162" si="226">T154+H154+F154+O154+P154+Q154</f>
        <v>1</v>
      </c>
      <c r="AC154" s="29"/>
      <c r="AD154" s="29"/>
      <c r="AE154" s="29"/>
      <c r="AF154" s="28">
        <f t="shared" si="219"/>
        <v>0</v>
      </c>
      <c r="AG154" s="28">
        <f t="shared" si="220"/>
        <v>0.66666666666666663</v>
      </c>
      <c r="AH154" s="28">
        <f t="shared" si="221"/>
        <v>0</v>
      </c>
      <c r="AI154" s="28">
        <f t="shared" ref="AI154:AI164" si="227">IFERROR(AG154+AH154,"NA")</f>
        <v>0.66666666666666663</v>
      </c>
      <c r="AJ154" s="29">
        <f t="shared" ref="AJ154:AJ164" si="228">IFERROR(K154/X154,"NA")</f>
        <v>0</v>
      </c>
      <c r="AK154" s="29">
        <f t="shared" ref="AK154:AK164" si="229">IFERROR((I154+J154)/X154,"NA")</f>
        <v>0.66666666666666663</v>
      </c>
      <c r="AL154" s="29">
        <f t="shared" ref="AL154:AL164" si="230">IFERROR(AB154/X154,"NA")</f>
        <v>0.33333333333333331</v>
      </c>
      <c r="AM154" s="28">
        <f t="shared" ref="AM154:AM162" si="231">IFERROR((H154+O154+P154)/AB154,"NA")</f>
        <v>1</v>
      </c>
      <c r="AN154" s="28">
        <f t="shared" ref="AN154:AN162" si="232">IFERROR((H154+O154+P154+R154+S154)/AB154,"NA")</f>
        <v>1</v>
      </c>
      <c r="AO154" s="28">
        <f t="shared" ref="AO154:AO164" si="233">IFERROR((F154+T154)/AB154,"NA")</f>
        <v>0</v>
      </c>
      <c r="AP154" s="28">
        <f t="shared" ref="AP154:AP164" si="234">IFERROR(T154/AB154,"NA")</f>
        <v>0</v>
      </c>
      <c r="AQ154" s="28">
        <f t="shared" ref="AQ154:AQ164" si="235">IFERROR(AH154-AF154,"NA")</f>
        <v>0</v>
      </c>
      <c r="AR154" s="30">
        <f t="shared" ref="AR154:AR164" si="236">(V154+F154+G154)/X154</f>
        <v>0.66666666666666663</v>
      </c>
    </row>
    <row r="155" spans="1:49" x14ac:dyDescent="0.2">
      <c r="A155" s="27" t="s">
        <v>77</v>
      </c>
      <c r="F155" s="21">
        <v>1</v>
      </c>
      <c r="K155" s="21">
        <v>2</v>
      </c>
      <c r="S155" s="21">
        <v>1</v>
      </c>
      <c r="T155" s="21">
        <f t="shared" si="216"/>
        <v>0</v>
      </c>
      <c r="U155" s="21">
        <f t="shared" si="217"/>
        <v>0</v>
      </c>
      <c r="V155" s="21">
        <f t="shared" si="222"/>
        <v>0</v>
      </c>
      <c r="W155" s="21">
        <f t="shared" si="223"/>
        <v>3</v>
      </c>
      <c r="X155" s="21">
        <f t="shared" si="224"/>
        <v>3</v>
      </c>
      <c r="Y155" s="21">
        <f t="shared" si="218"/>
        <v>0</v>
      </c>
      <c r="Z155" s="21">
        <f t="shared" si="218"/>
        <v>1</v>
      </c>
      <c r="AA155" s="21">
        <f t="shared" si="225"/>
        <v>0</v>
      </c>
      <c r="AB155" s="21">
        <f t="shared" si="226"/>
        <v>1</v>
      </c>
      <c r="AC155" s="29"/>
      <c r="AD155" s="29"/>
      <c r="AE155" s="29"/>
      <c r="AF155" s="28">
        <f t="shared" si="219"/>
        <v>0</v>
      </c>
      <c r="AG155" s="28">
        <f t="shared" si="220"/>
        <v>0</v>
      </c>
      <c r="AH155" s="28">
        <f t="shared" si="221"/>
        <v>0</v>
      </c>
      <c r="AI155" s="28">
        <f t="shared" si="227"/>
        <v>0</v>
      </c>
      <c r="AJ155" s="29">
        <f t="shared" si="228"/>
        <v>0.66666666666666663</v>
      </c>
      <c r="AK155" s="29">
        <f t="shared" si="229"/>
        <v>0</v>
      </c>
      <c r="AL155" s="29">
        <f t="shared" si="230"/>
        <v>0.33333333333333331</v>
      </c>
      <c r="AM155" s="28">
        <f t="shared" si="231"/>
        <v>0</v>
      </c>
      <c r="AN155" s="28">
        <f t="shared" si="232"/>
        <v>1</v>
      </c>
      <c r="AO155" s="28">
        <f t="shared" si="233"/>
        <v>1</v>
      </c>
      <c r="AP155" s="28">
        <f t="shared" si="234"/>
        <v>0</v>
      </c>
      <c r="AQ155" s="28">
        <f t="shared" si="235"/>
        <v>0</v>
      </c>
      <c r="AR155" s="30">
        <f t="shared" si="236"/>
        <v>0.33333333333333331</v>
      </c>
    </row>
    <row r="156" spans="1:49" x14ac:dyDescent="0.2">
      <c r="A156" s="27" t="s">
        <v>68</v>
      </c>
      <c r="I156" s="21">
        <v>1</v>
      </c>
      <c r="J156" s="21">
        <v>1</v>
      </c>
      <c r="O156" s="21">
        <v>1</v>
      </c>
      <c r="T156" s="21">
        <f t="shared" si="216"/>
        <v>0</v>
      </c>
      <c r="U156" s="21">
        <f t="shared" si="217"/>
        <v>0</v>
      </c>
      <c r="V156" s="21">
        <f t="shared" si="222"/>
        <v>2</v>
      </c>
      <c r="W156" s="21">
        <f t="shared" si="223"/>
        <v>1</v>
      </c>
      <c r="X156" s="21">
        <f t="shared" si="224"/>
        <v>3</v>
      </c>
      <c r="Y156" s="21">
        <f t="shared" si="218"/>
        <v>1</v>
      </c>
      <c r="Z156" s="21">
        <f t="shared" si="218"/>
        <v>0</v>
      </c>
      <c r="AA156" s="21">
        <f t="shared" si="225"/>
        <v>0</v>
      </c>
      <c r="AB156" s="21">
        <f t="shared" si="226"/>
        <v>1</v>
      </c>
      <c r="AC156" s="29"/>
      <c r="AD156" s="29"/>
      <c r="AE156" s="29"/>
      <c r="AF156" s="28">
        <f t="shared" si="219"/>
        <v>0</v>
      </c>
      <c r="AG156" s="28">
        <f t="shared" si="220"/>
        <v>0.66666666666666663</v>
      </c>
      <c r="AH156" s="28">
        <f t="shared" si="221"/>
        <v>0</v>
      </c>
      <c r="AI156" s="28">
        <f t="shared" si="227"/>
        <v>0.66666666666666663</v>
      </c>
      <c r="AJ156" s="29">
        <f t="shared" si="228"/>
        <v>0</v>
      </c>
      <c r="AK156" s="29">
        <f t="shared" si="229"/>
        <v>0.66666666666666663</v>
      </c>
      <c r="AL156" s="29">
        <f t="shared" si="230"/>
        <v>0.33333333333333331</v>
      </c>
      <c r="AM156" s="28">
        <f t="shared" si="231"/>
        <v>1</v>
      </c>
      <c r="AN156" s="28">
        <f t="shared" si="232"/>
        <v>1</v>
      </c>
      <c r="AO156" s="28">
        <f t="shared" si="233"/>
        <v>0</v>
      </c>
      <c r="AP156" s="28">
        <f t="shared" si="234"/>
        <v>0</v>
      </c>
      <c r="AQ156" s="28">
        <f t="shared" si="235"/>
        <v>0</v>
      </c>
      <c r="AR156" s="30">
        <f t="shared" si="236"/>
        <v>0.66666666666666663</v>
      </c>
    </row>
    <row r="157" spans="1:49" x14ac:dyDescent="0.2">
      <c r="A157" s="27" t="s">
        <v>123</v>
      </c>
      <c r="K157" s="21">
        <v>2</v>
      </c>
      <c r="T157" s="21">
        <f t="shared" si="216"/>
        <v>0</v>
      </c>
      <c r="U157" s="21">
        <f t="shared" si="217"/>
        <v>0</v>
      </c>
      <c r="V157" s="21">
        <f t="shared" si="222"/>
        <v>0</v>
      </c>
      <c r="W157" s="21">
        <f t="shared" si="223"/>
        <v>2</v>
      </c>
      <c r="X157" s="21">
        <f t="shared" si="224"/>
        <v>2</v>
      </c>
      <c r="Y157" s="21">
        <f t="shared" si="218"/>
        <v>0</v>
      </c>
      <c r="Z157" s="21">
        <f t="shared" si="218"/>
        <v>0</v>
      </c>
      <c r="AA157" s="21">
        <f t="shared" si="225"/>
        <v>0</v>
      </c>
      <c r="AB157" s="21">
        <f t="shared" si="226"/>
        <v>0</v>
      </c>
      <c r="AC157" s="29"/>
      <c r="AD157" s="29"/>
      <c r="AE157" s="29"/>
      <c r="AF157" s="28">
        <f t="shared" si="219"/>
        <v>0</v>
      </c>
      <c r="AG157" s="28">
        <f t="shared" si="220"/>
        <v>0</v>
      </c>
      <c r="AH157" s="28">
        <f t="shared" si="221"/>
        <v>0</v>
      </c>
      <c r="AI157" s="28">
        <f t="shared" si="227"/>
        <v>0</v>
      </c>
      <c r="AJ157" s="29">
        <f t="shared" si="228"/>
        <v>1</v>
      </c>
      <c r="AK157" s="29">
        <f t="shared" si="229"/>
        <v>0</v>
      </c>
      <c r="AL157" s="29">
        <f t="shared" si="230"/>
        <v>0</v>
      </c>
      <c r="AM157" s="28" t="str">
        <f t="shared" si="231"/>
        <v>NA</v>
      </c>
      <c r="AN157" s="28" t="str">
        <f t="shared" si="232"/>
        <v>NA</v>
      </c>
      <c r="AO157" s="28" t="str">
        <f t="shared" si="233"/>
        <v>NA</v>
      </c>
      <c r="AP157" s="28" t="str">
        <f t="shared" si="234"/>
        <v>NA</v>
      </c>
      <c r="AQ157" s="28">
        <f t="shared" si="235"/>
        <v>0</v>
      </c>
      <c r="AR157" s="30">
        <f t="shared" si="236"/>
        <v>0</v>
      </c>
    </row>
    <row r="158" spans="1:49" x14ac:dyDescent="0.2">
      <c r="A158" s="27" t="s">
        <v>0</v>
      </c>
      <c r="B158" s="21">
        <v>2</v>
      </c>
      <c r="L158" s="21">
        <v>2</v>
      </c>
      <c r="O158" s="21">
        <v>1</v>
      </c>
      <c r="T158" s="21">
        <f t="shared" si="216"/>
        <v>2</v>
      </c>
      <c r="U158" s="21">
        <f t="shared" si="217"/>
        <v>2</v>
      </c>
      <c r="V158" s="21">
        <f t="shared" si="222"/>
        <v>2</v>
      </c>
      <c r="W158" s="21">
        <f t="shared" si="223"/>
        <v>3</v>
      </c>
      <c r="X158" s="21">
        <f t="shared" si="224"/>
        <v>3</v>
      </c>
      <c r="Y158" s="21">
        <f t="shared" si="218"/>
        <v>3</v>
      </c>
      <c r="Z158" s="21">
        <f t="shared" si="218"/>
        <v>0</v>
      </c>
      <c r="AA158" s="21">
        <f t="shared" si="225"/>
        <v>0</v>
      </c>
      <c r="AB158" s="21">
        <f t="shared" si="226"/>
        <v>3</v>
      </c>
      <c r="AC158" s="29"/>
      <c r="AD158" s="29"/>
      <c r="AE158" s="29"/>
      <c r="AF158" s="28">
        <f t="shared" si="219"/>
        <v>0.66666666666666663</v>
      </c>
      <c r="AG158" s="28">
        <f t="shared" si="220"/>
        <v>0.66666666666666663</v>
      </c>
      <c r="AH158" s="28">
        <f t="shared" si="221"/>
        <v>0.66666666666666663</v>
      </c>
      <c r="AI158" s="28">
        <f t="shared" si="227"/>
        <v>1.3333333333333333</v>
      </c>
      <c r="AJ158" s="29">
        <f t="shared" si="228"/>
        <v>0</v>
      </c>
      <c r="AK158" s="29">
        <f t="shared" si="229"/>
        <v>0</v>
      </c>
      <c r="AL158" s="29">
        <f t="shared" si="230"/>
        <v>1</v>
      </c>
      <c r="AM158" s="28">
        <f t="shared" si="231"/>
        <v>0.33333333333333331</v>
      </c>
      <c r="AN158" s="28">
        <f t="shared" si="232"/>
        <v>0.33333333333333331</v>
      </c>
      <c r="AO158" s="28">
        <f t="shared" si="233"/>
        <v>0.66666666666666663</v>
      </c>
      <c r="AP158" s="28">
        <f t="shared" si="234"/>
        <v>0.66666666666666663</v>
      </c>
      <c r="AQ158" s="28">
        <f t="shared" si="235"/>
        <v>0</v>
      </c>
      <c r="AR158" s="30">
        <f t="shared" si="236"/>
        <v>0.66666666666666663</v>
      </c>
    </row>
    <row r="159" spans="1:49" x14ac:dyDescent="0.2">
      <c r="A159" s="27" t="s">
        <v>126</v>
      </c>
      <c r="H159" s="21">
        <v>1</v>
      </c>
      <c r="I159" s="21">
        <v>1</v>
      </c>
      <c r="T159" s="21">
        <f t="shared" si="216"/>
        <v>0</v>
      </c>
      <c r="U159" s="21">
        <f t="shared" si="217"/>
        <v>0</v>
      </c>
      <c r="V159" s="21">
        <f t="shared" si="222"/>
        <v>1</v>
      </c>
      <c r="W159" s="21">
        <f t="shared" si="223"/>
        <v>0</v>
      </c>
      <c r="X159" s="21">
        <f t="shared" si="224"/>
        <v>2</v>
      </c>
      <c r="Y159" s="21">
        <f t="shared" si="218"/>
        <v>0</v>
      </c>
      <c r="Z159" s="21">
        <f t="shared" si="218"/>
        <v>0</v>
      </c>
      <c r="AA159" s="21">
        <f t="shared" si="225"/>
        <v>0</v>
      </c>
      <c r="AB159" s="21">
        <f t="shared" si="226"/>
        <v>1</v>
      </c>
      <c r="AC159" s="29"/>
      <c r="AD159" s="29"/>
      <c r="AE159" s="29"/>
      <c r="AF159" s="28" t="str">
        <f t="shared" si="219"/>
        <v>NA</v>
      </c>
      <c r="AG159" s="28">
        <f t="shared" si="220"/>
        <v>0.5</v>
      </c>
      <c r="AH159" s="28" t="str">
        <f t="shared" si="221"/>
        <v>NA</v>
      </c>
      <c r="AI159" s="28" t="str">
        <f t="shared" si="227"/>
        <v>NA</v>
      </c>
      <c r="AJ159" s="29">
        <f t="shared" si="228"/>
        <v>0</v>
      </c>
      <c r="AK159" s="29">
        <f t="shared" si="229"/>
        <v>0.5</v>
      </c>
      <c r="AL159" s="29">
        <f t="shared" si="230"/>
        <v>0.5</v>
      </c>
      <c r="AM159" s="28">
        <f t="shared" si="231"/>
        <v>1</v>
      </c>
      <c r="AN159" s="28">
        <f t="shared" si="232"/>
        <v>1</v>
      </c>
      <c r="AO159" s="28">
        <f t="shared" si="233"/>
        <v>0</v>
      </c>
      <c r="AP159" s="28">
        <f t="shared" si="234"/>
        <v>0</v>
      </c>
      <c r="AQ159" s="28" t="str">
        <f t="shared" si="235"/>
        <v>NA</v>
      </c>
      <c r="AR159" s="30">
        <f t="shared" si="236"/>
        <v>0.5</v>
      </c>
    </row>
    <row r="160" spans="1:49" x14ac:dyDescent="0.2">
      <c r="A160" s="27" t="s">
        <v>65</v>
      </c>
      <c r="I160" s="21">
        <v>2</v>
      </c>
      <c r="O160" s="21">
        <v>1</v>
      </c>
      <c r="T160" s="21">
        <f t="shared" si="216"/>
        <v>0</v>
      </c>
      <c r="U160" s="21">
        <f t="shared" si="217"/>
        <v>0</v>
      </c>
      <c r="V160" s="21">
        <f t="shared" si="222"/>
        <v>2</v>
      </c>
      <c r="W160" s="21">
        <f t="shared" si="223"/>
        <v>1</v>
      </c>
      <c r="X160" s="21">
        <f t="shared" si="224"/>
        <v>3</v>
      </c>
      <c r="Y160" s="21">
        <f t="shared" si="218"/>
        <v>1</v>
      </c>
      <c r="Z160" s="21">
        <f t="shared" si="218"/>
        <v>0</v>
      </c>
      <c r="AA160" s="21">
        <f t="shared" si="225"/>
        <v>0</v>
      </c>
      <c r="AB160" s="21">
        <f t="shared" si="226"/>
        <v>1</v>
      </c>
      <c r="AC160" s="29"/>
      <c r="AD160" s="29"/>
      <c r="AE160" s="29"/>
      <c r="AF160" s="28">
        <f t="shared" si="219"/>
        <v>0</v>
      </c>
      <c r="AG160" s="28">
        <f t="shared" si="220"/>
        <v>0.66666666666666663</v>
      </c>
      <c r="AH160" s="28">
        <f t="shared" si="221"/>
        <v>0</v>
      </c>
      <c r="AI160" s="28">
        <f t="shared" si="227"/>
        <v>0.66666666666666663</v>
      </c>
      <c r="AJ160" s="29">
        <f t="shared" si="228"/>
        <v>0</v>
      </c>
      <c r="AK160" s="29">
        <f t="shared" si="229"/>
        <v>0.66666666666666663</v>
      </c>
      <c r="AL160" s="29">
        <f t="shared" si="230"/>
        <v>0.33333333333333331</v>
      </c>
      <c r="AM160" s="28">
        <f t="shared" si="231"/>
        <v>1</v>
      </c>
      <c r="AN160" s="28">
        <f t="shared" si="232"/>
        <v>1</v>
      </c>
      <c r="AO160" s="28">
        <f t="shared" si="233"/>
        <v>0</v>
      </c>
      <c r="AP160" s="28">
        <f t="shared" si="234"/>
        <v>0</v>
      </c>
      <c r="AQ160" s="28">
        <f t="shared" si="235"/>
        <v>0</v>
      </c>
      <c r="AR160" s="30">
        <f t="shared" si="236"/>
        <v>0.66666666666666663</v>
      </c>
    </row>
    <row r="161" spans="1:49" x14ac:dyDescent="0.2">
      <c r="A161" s="27" t="s">
        <v>127</v>
      </c>
      <c r="B161" s="21">
        <v>1</v>
      </c>
      <c r="I161" s="21">
        <v>1</v>
      </c>
      <c r="K161" s="21">
        <v>1</v>
      </c>
      <c r="L161" s="21">
        <v>1</v>
      </c>
      <c r="T161" s="21">
        <f t="shared" si="216"/>
        <v>1</v>
      </c>
      <c r="U161" s="21">
        <f t="shared" si="217"/>
        <v>1</v>
      </c>
      <c r="V161" s="21">
        <f t="shared" si="222"/>
        <v>2</v>
      </c>
      <c r="W161" s="21">
        <f t="shared" si="223"/>
        <v>2</v>
      </c>
      <c r="X161" s="21">
        <f t="shared" si="224"/>
        <v>3</v>
      </c>
      <c r="Y161" s="21">
        <f t="shared" si="218"/>
        <v>1</v>
      </c>
      <c r="Z161" s="21">
        <f t="shared" si="218"/>
        <v>0</v>
      </c>
      <c r="AA161" s="21">
        <f t="shared" si="225"/>
        <v>0</v>
      </c>
      <c r="AB161" s="21">
        <f t="shared" si="226"/>
        <v>1</v>
      </c>
      <c r="AC161" s="29"/>
      <c r="AD161" s="29"/>
      <c r="AE161" s="29"/>
      <c r="AF161" s="28">
        <f t="shared" si="219"/>
        <v>0.5</v>
      </c>
      <c r="AG161" s="28">
        <f t="shared" si="220"/>
        <v>0.66666666666666663</v>
      </c>
      <c r="AH161" s="28">
        <f t="shared" si="221"/>
        <v>0.5</v>
      </c>
      <c r="AI161" s="28">
        <f t="shared" si="227"/>
        <v>1.1666666666666665</v>
      </c>
      <c r="AJ161" s="29">
        <f t="shared" si="228"/>
        <v>0.33333333333333331</v>
      </c>
      <c r="AK161" s="29">
        <f t="shared" si="229"/>
        <v>0.33333333333333331</v>
      </c>
      <c r="AL161" s="29">
        <f t="shared" si="230"/>
        <v>0.33333333333333331</v>
      </c>
      <c r="AM161" s="28">
        <f t="shared" si="231"/>
        <v>0</v>
      </c>
      <c r="AN161" s="28">
        <f t="shared" si="232"/>
        <v>0</v>
      </c>
      <c r="AO161" s="28">
        <f t="shared" si="233"/>
        <v>1</v>
      </c>
      <c r="AP161" s="28">
        <f t="shared" si="234"/>
        <v>1</v>
      </c>
      <c r="AQ161" s="28">
        <f t="shared" si="235"/>
        <v>0</v>
      </c>
      <c r="AR161" s="30">
        <f t="shared" si="236"/>
        <v>0.66666666666666663</v>
      </c>
    </row>
    <row r="162" spans="1:49" x14ac:dyDescent="0.2">
      <c r="A162" s="27" t="s">
        <v>128</v>
      </c>
      <c r="O162" s="21">
        <v>1</v>
      </c>
      <c r="Q162" s="21">
        <v>1</v>
      </c>
      <c r="T162" s="21">
        <f t="shared" si="216"/>
        <v>0</v>
      </c>
      <c r="U162" s="21">
        <f t="shared" si="217"/>
        <v>0</v>
      </c>
      <c r="V162" s="21">
        <f t="shared" si="222"/>
        <v>0</v>
      </c>
      <c r="W162" s="21">
        <f t="shared" si="223"/>
        <v>2</v>
      </c>
      <c r="X162" s="21">
        <f t="shared" si="224"/>
        <v>2</v>
      </c>
      <c r="Y162" s="21">
        <f t="shared" si="218"/>
        <v>1</v>
      </c>
      <c r="Z162" s="21">
        <f t="shared" si="218"/>
        <v>0</v>
      </c>
      <c r="AA162" s="21">
        <f t="shared" si="225"/>
        <v>1</v>
      </c>
      <c r="AB162" s="21">
        <f t="shared" si="226"/>
        <v>2</v>
      </c>
      <c r="AC162" s="29"/>
      <c r="AD162" s="29"/>
      <c r="AE162" s="29"/>
      <c r="AF162" s="28">
        <f t="shared" si="219"/>
        <v>0</v>
      </c>
      <c r="AG162" s="28">
        <f t="shared" si="220"/>
        <v>0</v>
      </c>
      <c r="AH162" s="28">
        <f t="shared" si="221"/>
        <v>0</v>
      </c>
      <c r="AI162" s="28">
        <f t="shared" si="227"/>
        <v>0</v>
      </c>
      <c r="AJ162" s="29">
        <f t="shared" si="228"/>
        <v>0</v>
      </c>
      <c r="AK162" s="29">
        <f t="shared" si="229"/>
        <v>0</v>
      </c>
      <c r="AL162" s="29">
        <f t="shared" si="230"/>
        <v>1</v>
      </c>
      <c r="AM162" s="28">
        <f t="shared" si="231"/>
        <v>0.5</v>
      </c>
      <c r="AN162" s="28">
        <f t="shared" si="232"/>
        <v>0.5</v>
      </c>
      <c r="AO162" s="28">
        <f t="shared" si="233"/>
        <v>0</v>
      </c>
      <c r="AP162" s="28">
        <f t="shared" si="234"/>
        <v>0</v>
      </c>
      <c r="AQ162" s="28">
        <f t="shared" si="235"/>
        <v>0</v>
      </c>
      <c r="AR162" s="30">
        <f t="shared" si="236"/>
        <v>0</v>
      </c>
    </row>
    <row r="163" spans="1:49" x14ac:dyDescent="0.2">
      <c r="A163" s="27" t="s">
        <v>3</v>
      </c>
      <c r="I163" s="21">
        <v>1</v>
      </c>
      <c r="O163" s="21">
        <v>1</v>
      </c>
      <c r="T163" s="21">
        <f>B163+C163+D163+E163</f>
        <v>0</v>
      </c>
      <c r="U163" s="21">
        <f>B163+2*C163+3*D163+4*E163</f>
        <v>0</v>
      </c>
      <c r="V163" s="21">
        <f>T163+I163+J163</f>
        <v>1</v>
      </c>
      <c r="W163" s="21">
        <f>B163+C163+D163+E163+F163+K163+O163+P163+Q163</f>
        <v>1</v>
      </c>
      <c r="X163" s="21">
        <f>B163+C163+D163+E163+F163+G163+H163+I163+J163+K163+O163+P163+Q163</f>
        <v>2</v>
      </c>
      <c r="Y163" s="21">
        <f>L163+O163+R163</f>
        <v>1</v>
      </c>
      <c r="Z163" s="21">
        <f>M163+P163+S163</f>
        <v>0</v>
      </c>
      <c r="AA163" s="21">
        <f>Q163+N163</f>
        <v>0</v>
      </c>
      <c r="AB163" s="21">
        <f>T163+H163+F163+O163+P163+Q163</f>
        <v>1</v>
      </c>
      <c r="AC163" s="29"/>
      <c r="AD163" s="29"/>
      <c r="AE163" s="29"/>
      <c r="AF163" s="28">
        <f>IF(W163=0,"NA",T163/W163)</f>
        <v>0</v>
      </c>
      <c r="AG163" s="28">
        <f>IF(X163=0,"NA",(T163+I163+J163)/X163)</f>
        <v>0.5</v>
      </c>
      <c r="AH163" s="28">
        <f>IFERROR(U163/W163,"NA")</f>
        <v>0</v>
      </c>
      <c r="AI163" s="28">
        <f>IFERROR(AG163+AH163,"NA")</f>
        <v>0.5</v>
      </c>
      <c r="AJ163" s="29">
        <f>IFERROR(K163/X163,"NA")</f>
        <v>0</v>
      </c>
      <c r="AK163" s="29">
        <f>IFERROR((I163+J163)/X163,"NA")</f>
        <v>0.5</v>
      </c>
      <c r="AL163" s="29">
        <f>IFERROR(AB163/X163,"NA")</f>
        <v>0.5</v>
      </c>
      <c r="AM163" s="28">
        <f>IFERROR((H163+O163+P163)/AB163,"NA")</f>
        <v>1</v>
      </c>
      <c r="AN163" s="28">
        <f>IFERROR((H163+O163+P163+R163+S163)/AB163,"NA")</f>
        <v>1</v>
      </c>
      <c r="AO163" s="28">
        <f>IFERROR((F163+T163)/AB163,"NA")</f>
        <v>0</v>
      </c>
      <c r="AP163" s="28">
        <f>IFERROR(T163/AB163,"NA")</f>
        <v>0</v>
      </c>
      <c r="AQ163" s="28">
        <f>IFERROR(AH163-AF163,"NA")</f>
        <v>0</v>
      </c>
      <c r="AR163" s="30">
        <f>(V163+F163+G163)/X163</f>
        <v>0.5</v>
      </c>
    </row>
    <row r="164" spans="1:49" s="20" customFormat="1" x14ac:dyDescent="0.2">
      <c r="A164" s="31" t="s">
        <v>32</v>
      </c>
      <c r="B164" s="32">
        <f>SUM(B153:B163)</f>
        <v>3</v>
      </c>
      <c r="C164" s="32">
        <f t="shared" ref="C164:AB164" si="237">SUM(C153:C163)</f>
        <v>0</v>
      </c>
      <c r="D164" s="32">
        <f t="shared" si="237"/>
        <v>0</v>
      </c>
      <c r="E164" s="32">
        <f t="shared" si="237"/>
        <v>2</v>
      </c>
      <c r="F164" s="32">
        <f t="shared" si="237"/>
        <v>1</v>
      </c>
      <c r="G164" s="32">
        <f t="shared" si="237"/>
        <v>0</v>
      </c>
      <c r="H164" s="32">
        <f t="shared" si="237"/>
        <v>1</v>
      </c>
      <c r="I164" s="32">
        <f t="shared" si="237"/>
        <v>8</v>
      </c>
      <c r="J164" s="32">
        <f t="shared" si="237"/>
        <v>1</v>
      </c>
      <c r="K164" s="32">
        <f t="shared" si="237"/>
        <v>5</v>
      </c>
      <c r="L164" s="32">
        <f t="shared" si="237"/>
        <v>3</v>
      </c>
      <c r="M164" s="32">
        <f t="shared" si="237"/>
        <v>0</v>
      </c>
      <c r="N164" s="32">
        <f t="shared" si="237"/>
        <v>2</v>
      </c>
      <c r="O164" s="32">
        <f t="shared" si="237"/>
        <v>6</v>
      </c>
      <c r="P164" s="32">
        <f t="shared" si="237"/>
        <v>1</v>
      </c>
      <c r="Q164" s="32">
        <f t="shared" si="237"/>
        <v>1</v>
      </c>
      <c r="R164" s="32">
        <f t="shared" si="237"/>
        <v>0</v>
      </c>
      <c r="S164" s="32">
        <f t="shared" si="237"/>
        <v>1</v>
      </c>
      <c r="T164" s="32">
        <f t="shared" si="237"/>
        <v>5</v>
      </c>
      <c r="U164" s="32">
        <f t="shared" si="237"/>
        <v>11</v>
      </c>
      <c r="V164" s="32">
        <f t="shared" si="237"/>
        <v>14</v>
      </c>
      <c r="W164" s="32">
        <f t="shared" si="237"/>
        <v>19</v>
      </c>
      <c r="X164" s="32">
        <f t="shared" si="237"/>
        <v>29</v>
      </c>
      <c r="Y164" s="32">
        <f t="shared" si="237"/>
        <v>9</v>
      </c>
      <c r="Z164" s="32">
        <f t="shared" si="237"/>
        <v>2</v>
      </c>
      <c r="AA164" s="32">
        <f t="shared" si="237"/>
        <v>3</v>
      </c>
      <c r="AB164" s="32">
        <f t="shared" si="237"/>
        <v>15</v>
      </c>
      <c r="AC164" s="34"/>
      <c r="AD164" s="34"/>
      <c r="AE164" s="34"/>
      <c r="AF164" s="33">
        <f t="shared" si="219"/>
        <v>0.26315789473684209</v>
      </c>
      <c r="AG164" s="33">
        <f t="shared" si="220"/>
        <v>0.48275862068965519</v>
      </c>
      <c r="AH164" s="33">
        <f t="shared" si="221"/>
        <v>0.57894736842105265</v>
      </c>
      <c r="AI164" s="33">
        <f t="shared" si="227"/>
        <v>1.0617059891107079</v>
      </c>
      <c r="AJ164" s="34">
        <f t="shared" si="228"/>
        <v>0.17241379310344829</v>
      </c>
      <c r="AK164" s="34">
        <f t="shared" si="229"/>
        <v>0.31034482758620691</v>
      </c>
      <c r="AL164" s="34">
        <f t="shared" si="230"/>
        <v>0.51724137931034486</v>
      </c>
      <c r="AM164" s="33">
        <f>IFERROR((H164+O164+P164)/AB164,"NA")</f>
        <v>0.53333333333333333</v>
      </c>
      <c r="AN164" s="33">
        <f>IFERROR((H164+O164+P164+R164+S164)/AB164,"NA")</f>
        <v>0.6</v>
      </c>
      <c r="AO164" s="33">
        <f t="shared" si="233"/>
        <v>0.4</v>
      </c>
      <c r="AP164" s="33">
        <f t="shared" si="234"/>
        <v>0.33333333333333331</v>
      </c>
      <c r="AQ164" s="33">
        <f t="shared" si="235"/>
        <v>0.31578947368421056</v>
      </c>
      <c r="AR164" s="39">
        <f t="shared" si="236"/>
        <v>0.51724137931034486</v>
      </c>
      <c r="AU164" s="37"/>
      <c r="AV164" s="37"/>
      <c r="AW164" s="37"/>
    </row>
    <row r="166" spans="1:49" x14ac:dyDescent="0.2">
      <c r="A166" s="20" t="s">
        <v>151</v>
      </c>
    </row>
    <row r="167" spans="1:49" x14ac:dyDescent="0.2">
      <c r="A167" s="23"/>
      <c r="B167" s="24" t="s">
        <v>5</v>
      </c>
      <c r="C167" s="24" t="s">
        <v>6</v>
      </c>
      <c r="D167" s="24" t="s">
        <v>7</v>
      </c>
      <c r="E167" s="24" t="s">
        <v>8</v>
      </c>
      <c r="F167" s="24" t="s">
        <v>18</v>
      </c>
      <c r="G167" s="24" t="s">
        <v>19</v>
      </c>
      <c r="H167" s="24" t="s">
        <v>9</v>
      </c>
      <c r="I167" s="24" t="s">
        <v>10</v>
      </c>
      <c r="J167" s="24" t="s">
        <v>11</v>
      </c>
      <c r="K167" s="24" t="s">
        <v>12</v>
      </c>
      <c r="L167" s="24" t="s">
        <v>20</v>
      </c>
      <c r="M167" s="24" t="s">
        <v>21</v>
      </c>
      <c r="N167" s="24" t="s">
        <v>74</v>
      </c>
      <c r="O167" s="24" t="s">
        <v>22</v>
      </c>
      <c r="P167" s="24" t="s">
        <v>23</v>
      </c>
      <c r="Q167" s="24" t="s">
        <v>75</v>
      </c>
      <c r="R167" s="24" t="s">
        <v>27</v>
      </c>
      <c r="S167" s="24" t="s">
        <v>28</v>
      </c>
      <c r="T167" s="24" t="s">
        <v>29</v>
      </c>
      <c r="U167" s="24" t="s">
        <v>30</v>
      </c>
      <c r="V167" s="24" t="s">
        <v>31</v>
      </c>
      <c r="W167" s="24" t="s">
        <v>4</v>
      </c>
      <c r="X167" s="24" t="s">
        <v>13</v>
      </c>
      <c r="Y167" s="24" t="s">
        <v>24</v>
      </c>
      <c r="Z167" s="24" t="s">
        <v>25</v>
      </c>
      <c r="AA167" s="24" t="s">
        <v>76</v>
      </c>
      <c r="AB167" s="24" t="s">
        <v>26</v>
      </c>
      <c r="AC167" s="44"/>
      <c r="AD167" s="44"/>
      <c r="AE167" s="44"/>
      <c r="AF167" s="24" t="s">
        <v>14</v>
      </c>
      <c r="AG167" s="24" t="s">
        <v>15</v>
      </c>
      <c r="AH167" s="24" t="s">
        <v>16</v>
      </c>
      <c r="AI167" s="24" t="s">
        <v>17</v>
      </c>
      <c r="AJ167" s="24" t="s">
        <v>44</v>
      </c>
      <c r="AK167" s="24" t="s">
        <v>43</v>
      </c>
      <c r="AL167" s="24" t="s">
        <v>40</v>
      </c>
      <c r="AM167" s="24" t="s">
        <v>47</v>
      </c>
      <c r="AN167" s="24" t="s">
        <v>48</v>
      </c>
      <c r="AO167" s="24" t="s">
        <v>51</v>
      </c>
      <c r="AP167" s="24" t="s">
        <v>49</v>
      </c>
      <c r="AQ167" s="25" t="s">
        <v>50</v>
      </c>
      <c r="AR167" s="26" t="s">
        <v>60</v>
      </c>
    </row>
    <row r="168" spans="1:49" x14ac:dyDescent="0.2">
      <c r="A168" s="27" t="s">
        <v>124</v>
      </c>
      <c r="B168" s="21">
        <v>2</v>
      </c>
      <c r="I168" s="21">
        <v>1</v>
      </c>
      <c r="L168" s="21">
        <v>2</v>
      </c>
      <c r="T168" s="21">
        <f t="shared" ref="T168:T177" si="238">B168+C168+D168+E168</f>
        <v>2</v>
      </c>
      <c r="U168" s="21">
        <f t="shared" ref="U168:U177" si="239">B168+2*C168+3*D168+4*E168</f>
        <v>2</v>
      </c>
      <c r="V168" s="21">
        <f>T168+I168+J168</f>
        <v>3</v>
      </c>
      <c r="W168" s="21">
        <f>B168+C168+D168+E168+F168+K168+O168+P168+Q168</f>
        <v>2</v>
      </c>
      <c r="X168" s="21">
        <f>B168+C168+D168+E168+F168+G168+H168+I168+J168+K168+O168+P168+Q168</f>
        <v>3</v>
      </c>
      <c r="Y168" s="21">
        <f t="shared" ref="Y168:Z177" si="240">L168+O168+R168</f>
        <v>2</v>
      </c>
      <c r="Z168" s="21">
        <f t="shared" si="240"/>
        <v>0</v>
      </c>
      <c r="AA168" s="21">
        <f>Q168+N168</f>
        <v>0</v>
      </c>
      <c r="AB168" s="21">
        <f>T168+H168+F168+O168+P168+Q168</f>
        <v>2</v>
      </c>
      <c r="AC168" s="29"/>
      <c r="AD168" s="29"/>
      <c r="AE168" s="29"/>
      <c r="AF168" s="28">
        <f t="shared" ref="AF168:AF179" si="241">IF(W168=0,"NA",T168/W168)</f>
        <v>1</v>
      </c>
      <c r="AG168" s="28">
        <f t="shared" ref="AG168:AG179" si="242">IF(X168=0,"NA",(T168+I168+J168)/X168)</f>
        <v>1</v>
      </c>
      <c r="AH168" s="28">
        <f t="shared" ref="AH168:AH179" si="243">IFERROR(U168/W168,"NA")</f>
        <v>1</v>
      </c>
      <c r="AI168" s="28">
        <f>IFERROR(AG168+AH168,"NA")</f>
        <v>2</v>
      </c>
      <c r="AJ168" s="29">
        <f>IFERROR((G168+K168)/X168,"NA")</f>
        <v>0</v>
      </c>
      <c r="AK168" s="29">
        <f>IFERROR((I168+J168)/X168,"NA")</f>
        <v>0.33333333333333331</v>
      </c>
      <c r="AL168" s="29">
        <f>IFERROR(AB168/X168,"NA")</f>
        <v>0.66666666666666663</v>
      </c>
      <c r="AM168" s="28">
        <f>IFERROR((H168+O168+P168)/AB168,"NA")</f>
        <v>0</v>
      </c>
      <c r="AN168" s="28">
        <f>IFERROR((H168+O168+P168+R168+S168)/AB168,"NA")</f>
        <v>0</v>
      </c>
      <c r="AO168" s="28">
        <f>IFERROR((F168+T168)/AB168,"NA")</f>
        <v>1</v>
      </c>
      <c r="AP168" s="28">
        <f>IFERROR(T168/AB168,"NA")</f>
        <v>1</v>
      </c>
      <c r="AQ168" s="28">
        <f>IFERROR(AH168-AF168,"NA")</f>
        <v>0</v>
      </c>
      <c r="AR168" s="30">
        <f>(V168+F168+G168)/X168</f>
        <v>1</v>
      </c>
    </row>
    <row r="169" spans="1:49" x14ac:dyDescent="0.2">
      <c r="A169" s="27" t="s">
        <v>125</v>
      </c>
      <c r="B169" s="21">
        <v>1</v>
      </c>
      <c r="I169" s="21">
        <v>2</v>
      </c>
      <c r="L169" s="21">
        <v>1</v>
      </c>
      <c r="T169" s="21">
        <f t="shared" si="238"/>
        <v>1</v>
      </c>
      <c r="U169" s="21">
        <f t="shared" si="239"/>
        <v>1</v>
      </c>
      <c r="V169" s="21">
        <f t="shared" ref="V169:V177" si="244">T169+I169+J169</f>
        <v>3</v>
      </c>
      <c r="W169" s="21">
        <f t="shared" ref="W169:W177" si="245">B169+C169+D169+E169+F169+K169+O169+P169+Q169</f>
        <v>1</v>
      </c>
      <c r="X169" s="21">
        <f t="shared" ref="X169:X177" si="246">B169+C169+D169+E169+F169+G169+H169+I169+J169+K169+O169+P169+Q169</f>
        <v>3</v>
      </c>
      <c r="Y169" s="21">
        <f t="shared" si="240"/>
        <v>1</v>
      </c>
      <c r="Z169" s="21">
        <f t="shared" si="240"/>
        <v>0</v>
      </c>
      <c r="AA169" s="21">
        <f t="shared" ref="AA169:AA177" si="247">Q169+N169</f>
        <v>0</v>
      </c>
      <c r="AB169" s="21">
        <f t="shared" ref="AB169:AB177" si="248">T169+H169+F169+O169+P169+Q169</f>
        <v>1</v>
      </c>
      <c r="AC169" s="29"/>
      <c r="AD169" s="29"/>
      <c r="AE169" s="29"/>
      <c r="AF169" s="28">
        <f t="shared" si="241"/>
        <v>1</v>
      </c>
      <c r="AG169" s="28">
        <f t="shared" si="242"/>
        <v>1</v>
      </c>
      <c r="AH169" s="28">
        <f t="shared" si="243"/>
        <v>1</v>
      </c>
      <c r="AI169" s="28">
        <f t="shared" ref="AI169:AI179" si="249">IFERROR(AG169+AH169,"NA")</f>
        <v>2</v>
      </c>
      <c r="AJ169" s="29">
        <f t="shared" ref="AJ169:AJ178" si="250">IFERROR((G169+K169)/X169,"NA")</f>
        <v>0</v>
      </c>
      <c r="AK169" s="29">
        <f t="shared" ref="AK169:AK179" si="251">IFERROR((I169+J169)/X169,"NA")</f>
        <v>0.66666666666666663</v>
      </c>
      <c r="AL169" s="29">
        <f t="shared" ref="AL169:AL179" si="252">IFERROR(AB169/X169,"NA")</f>
        <v>0.33333333333333331</v>
      </c>
      <c r="AM169" s="28">
        <f t="shared" ref="AM169:AM177" si="253">IFERROR((H169+O169+P169)/AB169,"NA")</f>
        <v>0</v>
      </c>
      <c r="AN169" s="28">
        <f t="shared" ref="AN169:AN177" si="254">IFERROR((H169+O169+P169+R169+S169)/AB169,"NA")</f>
        <v>0</v>
      </c>
      <c r="AO169" s="28">
        <f t="shared" ref="AO169:AO179" si="255">IFERROR((F169+T169)/AB169,"NA")</f>
        <v>1</v>
      </c>
      <c r="AP169" s="28">
        <f t="shared" ref="AP169:AP179" si="256">IFERROR(T169/AB169,"NA")</f>
        <v>1</v>
      </c>
      <c r="AQ169" s="28">
        <f t="shared" ref="AQ169:AQ179" si="257">IFERROR(AH169-AF169,"NA")</f>
        <v>0</v>
      </c>
      <c r="AR169" s="30">
        <f t="shared" ref="AR169:AR179" si="258">(V169+F169+G169)/X169</f>
        <v>1</v>
      </c>
    </row>
    <row r="170" spans="1:49" x14ac:dyDescent="0.2">
      <c r="A170" s="27" t="s">
        <v>77</v>
      </c>
      <c r="B170" s="21">
        <v>1</v>
      </c>
      <c r="F170" s="21">
        <v>1</v>
      </c>
      <c r="J170" s="21">
        <v>1</v>
      </c>
      <c r="N170" s="21">
        <v>1</v>
      </c>
      <c r="R170" s="21">
        <v>1</v>
      </c>
      <c r="T170" s="21">
        <f t="shared" si="238"/>
        <v>1</v>
      </c>
      <c r="U170" s="21">
        <f t="shared" si="239"/>
        <v>1</v>
      </c>
      <c r="V170" s="21">
        <f t="shared" si="244"/>
        <v>2</v>
      </c>
      <c r="W170" s="21">
        <f t="shared" si="245"/>
        <v>2</v>
      </c>
      <c r="X170" s="21">
        <f t="shared" si="246"/>
        <v>3</v>
      </c>
      <c r="Y170" s="21">
        <f t="shared" si="240"/>
        <v>1</v>
      </c>
      <c r="Z170" s="21">
        <f t="shared" si="240"/>
        <v>0</v>
      </c>
      <c r="AA170" s="21">
        <f t="shared" si="247"/>
        <v>1</v>
      </c>
      <c r="AB170" s="21">
        <f t="shared" si="248"/>
        <v>2</v>
      </c>
      <c r="AC170" s="29"/>
      <c r="AD170" s="29"/>
      <c r="AE170" s="29"/>
      <c r="AF170" s="28">
        <f t="shared" si="241"/>
        <v>0.5</v>
      </c>
      <c r="AG170" s="28">
        <f t="shared" si="242"/>
        <v>0.66666666666666663</v>
      </c>
      <c r="AH170" s="28">
        <f t="shared" si="243"/>
        <v>0.5</v>
      </c>
      <c r="AI170" s="28">
        <f t="shared" si="249"/>
        <v>1.1666666666666665</v>
      </c>
      <c r="AJ170" s="29">
        <f t="shared" si="250"/>
        <v>0</v>
      </c>
      <c r="AK170" s="29">
        <f t="shared" si="251"/>
        <v>0.33333333333333331</v>
      </c>
      <c r="AL170" s="29">
        <f t="shared" si="252"/>
        <v>0.66666666666666663</v>
      </c>
      <c r="AM170" s="28">
        <f t="shared" si="253"/>
        <v>0</v>
      </c>
      <c r="AN170" s="28">
        <f t="shared" si="254"/>
        <v>0.5</v>
      </c>
      <c r="AO170" s="28">
        <f t="shared" si="255"/>
        <v>1</v>
      </c>
      <c r="AP170" s="28">
        <f t="shared" si="256"/>
        <v>0.5</v>
      </c>
      <c r="AQ170" s="28">
        <f t="shared" si="257"/>
        <v>0</v>
      </c>
      <c r="AR170" s="30">
        <f t="shared" si="258"/>
        <v>1</v>
      </c>
    </row>
    <row r="171" spans="1:49" x14ac:dyDescent="0.2">
      <c r="A171" s="27" t="s">
        <v>68</v>
      </c>
      <c r="C171" s="21">
        <v>1</v>
      </c>
      <c r="N171" s="21">
        <v>1</v>
      </c>
      <c r="O171" s="21">
        <v>1</v>
      </c>
      <c r="P171" s="21">
        <v>1</v>
      </c>
      <c r="T171" s="21">
        <f t="shared" si="238"/>
        <v>1</v>
      </c>
      <c r="U171" s="21">
        <f t="shared" si="239"/>
        <v>2</v>
      </c>
      <c r="V171" s="21">
        <f t="shared" si="244"/>
        <v>1</v>
      </c>
      <c r="W171" s="21">
        <f t="shared" si="245"/>
        <v>3</v>
      </c>
      <c r="X171" s="21">
        <f t="shared" si="246"/>
        <v>3</v>
      </c>
      <c r="Y171" s="21">
        <f t="shared" si="240"/>
        <v>1</v>
      </c>
      <c r="Z171" s="21">
        <f t="shared" si="240"/>
        <v>1</v>
      </c>
      <c r="AA171" s="21">
        <f t="shared" si="247"/>
        <v>1</v>
      </c>
      <c r="AB171" s="21">
        <f t="shared" si="248"/>
        <v>3</v>
      </c>
      <c r="AC171" s="29"/>
      <c r="AD171" s="29"/>
      <c r="AE171" s="29"/>
      <c r="AF171" s="28">
        <f t="shared" si="241"/>
        <v>0.33333333333333331</v>
      </c>
      <c r="AG171" s="28">
        <f t="shared" si="242"/>
        <v>0.33333333333333331</v>
      </c>
      <c r="AH171" s="28">
        <f t="shared" si="243"/>
        <v>0.66666666666666663</v>
      </c>
      <c r="AI171" s="28">
        <f t="shared" si="249"/>
        <v>1</v>
      </c>
      <c r="AJ171" s="29">
        <f t="shared" si="250"/>
        <v>0</v>
      </c>
      <c r="AK171" s="29">
        <f t="shared" si="251"/>
        <v>0</v>
      </c>
      <c r="AL171" s="29">
        <f t="shared" si="252"/>
        <v>1</v>
      </c>
      <c r="AM171" s="28">
        <f t="shared" si="253"/>
        <v>0.66666666666666663</v>
      </c>
      <c r="AN171" s="28">
        <f t="shared" si="254"/>
        <v>0.66666666666666663</v>
      </c>
      <c r="AO171" s="28">
        <f t="shared" si="255"/>
        <v>0.33333333333333331</v>
      </c>
      <c r="AP171" s="28">
        <f t="shared" si="256"/>
        <v>0.33333333333333331</v>
      </c>
      <c r="AQ171" s="28">
        <f t="shared" si="257"/>
        <v>0.33333333333333331</v>
      </c>
      <c r="AR171" s="30">
        <f t="shared" si="258"/>
        <v>0.33333333333333331</v>
      </c>
    </row>
    <row r="172" spans="1:49" x14ac:dyDescent="0.2">
      <c r="A172" s="27" t="s">
        <v>123</v>
      </c>
      <c r="B172" s="21">
        <v>1</v>
      </c>
      <c r="D172" s="21">
        <v>1</v>
      </c>
      <c r="N172" s="21">
        <v>2</v>
      </c>
      <c r="T172" s="21">
        <f t="shared" si="238"/>
        <v>2</v>
      </c>
      <c r="U172" s="21">
        <f t="shared" si="239"/>
        <v>4</v>
      </c>
      <c r="V172" s="21">
        <f t="shared" si="244"/>
        <v>2</v>
      </c>
      <c r="W172" s="21">
        <f t="shared" si="245"/>
        <v>2</v>
      </c>
      <c r="X172" s="21">
        <f t="shared" si="246"/>
        <v>2</v>
      </c>
      <c r="Y172" s="21">
        <f t="shared" si="240"/>
        <v>0</v>
      </c>
      <c r="Z172" s="21">
        <f t="shared" si="240"/>
        <v>0</v>
      </c>
      <c r="AA172" s="21">
        <f t="shared" si="247"/>
        <v>2</v>
      </c>
      <c r="AB172" s="21">
        <f t="shared" si="248"/>
        <v>2</v>
      </c>
      <c r="AC172" s="29"/>
      <c r="AD172" s="29"/>
      <c r="AE172" s="29"/>
      <c r="AF172" s="28">
        <f t="shared" si="241"/>
        <v>1</v>
      </c>
      <c r="AG172" s="28">
        <f t="shared" si="242"/>
        <v>1</v>
      </c>
      <c r="AH172" s="28">
        <f t="shared" si="243"/>
        <v>2</v>
      </c>
      <c r="AI172" s="28">
        <f t="shared" si="249"/>
        <v>3</v>
      </c>
      <c r="AJ172" s="29">
        <f t="shared" si="250"/>
        <v>0</v>
      </c>
      <c r="AK172" s="29">
        <f t="shared" si="251"/>
        <v>0</v>
      </c>
      <c r="AL172" s="29">
        <f t="shared" si="252"/>
        <v>1</v>
      </c>
      <c r="AM172" s="28">
        <f t="shared" si="253"/>
        <v>0</v>
      </c>
      <c r="AN172" s="28">
        <f t="shared" si="254"/>
        <v>0</v>
      </c>
      <c r="AO172" s="28">
        <f t="shared" si="255"/>
        <v>1</v>
      </c>
      <c r="AP172" s="28">
        <f t="shared" si="256"/>
        <v>1</v>
      </c>
      <c r="AQ172" s="28">
        <f t="shared" si="257"/>
        <v>1</v>
      </c>
      <c r="AR172" s="30">
        <f t="shared" si="258"/>
        <v>1</v>
      </c>
    </row>
    <row r="173" spans="1:49" x14ac:dyDescent="0.2">
      <c r="A173" s="27" t="s">
        <v>0</v>
      </c>
      <c r="C173" s="21">
        <v>1</v>
      </c>
      <c r="I173" s="21">
        <v>1</v>
      </c>
      <c r="N173" s="21">
        <v>1</v>
      </c>
      <c r="T173" s="21">
        <f t="shared" si="238"/>
        <v>1</v>
      </c>
      <c r="U173" s="21">
        <f t="shared" si="239"/>
        <v>2</v>
      </c>
      <c r="V173" s="21">
        <f t="shared" si="244"/>
        <v>2</v>
      </c>
      <c r="W173" s="21">
        <f t="shared" si="245"/>
        <v>1</v>
      </c>
      <c r="X173" s="21">
        <f t="shared" si="246"/>
        <v>2</v>
      </c>
      <c r="Y173" s="21">
        <f t="shared" si="240"/>
        <v>0</v>
      </c>
      <c r="Z173" s="21">
        <f t="shared" si="240"/>
        <v>0</v>
      </c>
      <c r="AA173" s="21">
        <f t="shared" si="247"/>
        <v>1</v>
      </c>
      <c r="AB173" s="21">
        <f t="shared" si="248"/>
        <v>1</v>
      </c>
      <c r="AC173" s="29"/>
      <c r="AD173" s="29"/>
      <c r="AE173" s="29"/>
      <c r="AF173" s="28">
        <f t="shared" si="241"/>
        <v>1</v>
      </c>
      <c r="AG173" s="28">
        <f t="shared" si="242"/>
        <v>1</v>
      </c>
      <c r="AH173" s="28">
        <f t="shared" si="243"/>
        <v>2</v>
      </c>
      <c r="AI173" s="28">
        <f t="shared" si="249"/>
        <v>3</v>
      </c>
      <c r="AJ173" s="29">
        <f t="shared" si="250"/>
        <v>0</v>
      </c>
      <c r="AK173" s="29">
        <f t="shared" si="251"/>
        <v>0.5</v>
      </c>
      <c r="AL173" s="29">
        <f t="shared" si="252"/>
        <v>0.5</v>
      </c>
      <c r="AM173" s="28">
        <f t="shared" si="253"/>
        <v>0</v>
      </c>
      <c r="AN173" s="28">
        <f t="shared" si="254"/>
        <v>0</v>
      </c>
      <c r="AO173" s="28">
        <f t="shared" si="255"/>
        <v>1</v>
      </c>
      <c r="AP173" s="28">
        <f t="shared" si="256"/>
        <v>1</v>
      </c>
      <c r="AQ173" s="28">
        <f t="shared" si="257"/>
        <v>1</v>
      </c>
      <c r="AR173" s="30">
        <f t="shared" si="258"/>
        <v>1</v>
      </c>
    </row>
    <row r="174" spans="1:49" x14ac:dyDescent="0.2">
      <c r="A174" s="27" t="s">
        <v>126</v>
      </c>
      <c r="K174" s="21">
        <v>1</v>
      </c>
      <c r="P174" s="21">
        <v>1</v>
      </c>
      <c r="T174" s="21">
        <f t="shared" si="238"/>
        <v>0</v>
      </c>
      <c r="U174" s="21">
        <f t="shared" si="239"/>
        <v>0</v>
      </c>
      <c r="V174" s="21">
        <f t="shared" si="244"/>
        <v>0</v>
      </c>
      <c r="W174" s="21">
        <f t="shared" si="245"/>
        <v>2</v>
      </c>
      <c r="X174" s="21">
        <f t="shared" si="246"/>
        <v>2</v>
      </c>
      <c r="Y174" s="21">
        <f t="shared" si="240"/>
        <v>0</v>
      </c>
      <c r="Z174" s="21">
        <f t="shared" si="240"/>
        <v>1</v>
      </c>
      <c r="AA174" s="21">
        <f t="shared" si="247"/>
        <v>0</v>
      </c>
      <c r="AB174" s="21">
        <f t="shared" si="248"/>
        <v>1</v>
      </c>
      <c r="AC174" s="29"/>
      <c r="AD174" s="29"/>
      <c r="AE174" s="29"/>
      <c r="AF174" s="28">
        <f t="shared" si="241"/>
        <v>0</v>
      </c>
      <c r="AG174" s="28">
        <f t="shared" si="242"/>
        <v>0</v>
      </c>
      <c r="AH174" s="28">
        <f t="shared" si="243"/>
        <v>0</v>
      </c>
      <c r="AI174" s="28">
        <f t="shared" si="249"/>
        <v>0</v>
      </c>
      <c r="AJ174" s="29">
        <f t="shared" si="250"/>
        <v>0.5</v>
      </c>
      <c r="AK174" s="29">
        <f t="shared" si="251"/>
        <v>0</v>
      </c>
      <c r="AL174" s="29">
        <f t="shared" si="252"/>
        <v>0.5</v>
      </c>
      <c r="AM174" s="28">
        <f t="shared" si="253"/>
        <v>1</v>
      </c>
      <c r="AN174" s="28">
        <f t="shared" si="254"/>
        <v>1</v>
      </c>
      <c r="AO174" s="28">
        <f t="shared" si="255"/>
        <v>0</v>
      </c>
      <c r="AP174" s="28">
        <f t="shared" si="256"/>
        <v>0</v>
      </c>
      <c r="AQ174" s="28">
        <f t="shared" si="257"/>
        <v>0</v>
      </c>
      <c r="AR174" s="30">
        <f t="shared" si="258"/>
        <v>0</v>
      </c>
    </row>
    <row r="175" spans="1:49" x14ac:dyDescent="0.2">
      <c r="A175" s="27" t="s">
        <v>65</v>
      </c>
      <c r="F175" s="21">
        <v>1</v>
      </c>
      <c r="K175" s="21">
        <v>1</v>
      </c>
      <c r="R175" s="21">
        <v>1</v>
      </c>
      <c r="T175" s="21">
        <f t="shared" si="238"/>
        <v>0</v>
      </c>
      <c r="U175" s="21">
        <f t="shared" si="239"/>
        <v>0</v>
      </c>
      <c r="V175" s="21">
        <f t="shared" si="244"/>
        <v>0</v>
      </c>
      <c r="W175" s="21">
        <f t="shared" si="245"/>
        <v>2</v>
      </c>
      <c r="X175" s="21">
        <f t="shared" si="246"/>
        <v>2</v>
      </c>
      <c r="Y175" s="21">
        <f t="shared" si="240"/>
        <v>1</v>
      </c>
      <c r="Z175" s="21">
        <f t="shared" si="240"/>
        <v>0</v>
      </c>
      <c r="AA175" s="21">
        <f t="shared" si="247"/>
        <v>0</v>
      </c>
      <c r="AB175" s="21">
        <f t="shared" si="248"/>
        <v>1</v>
      </c>
      <c r="AC175" s="29"/>
      <c r="AD175" s="29"/>
      <c r="AE175" s="29"/>
      <c r="AF175" s="28">
        <f t="shared" si="241"/>
        <v>0</v>
      </c>
      <c r="AG175" s="28">
        <f t="shared" si="242"/>
        <v>0</v>
      </c>
      <c r="AH175" s="28">
        <f t="shared" si="243"/>
        <v>0</v>
      </c>
      <c r="AI175" s="28">
        <f t="shared" si="249"/>
        <v>0</v>
      </c>
      <c r="AJ175" s="29">
        <f t="shared" si="250"/>
        <v>0.5</v>
      </c>
      <c r="AK175" s="29">
        <f t="shared" si="251"/>
        <v>0</v>
      </c>
      <c r="AL175" s="29">
        <f t="shared" si="252"/>
        <v>0.5</v>
      </c>
      <c r="AM175" s="28">
        <f t="shared" si="253"/>
        <v>0</v>
      </c>
      <c r="AN175" s="28">
        <f t="shared" si="254"/>
        <v>1</v>
      </c>
      <c r="AO175" s="28">
        <f t="shared" si="255"/>
        <v>1</v>
      </c>
      <c r="AP175" s="28">
        <f t="shared" si="256"/>
        <v>0</v>
      </c>
      <c r="AQ175" s="28">
        <f t="shared" si="257"/>
        <v>0</v>
      </c>
      <c r="AR175" s="30">
        <f t="shared" si="258"/>
        <v>0.5</v>
      </c>
    </row>
    <row r="176" spans="1:49" x14ac:dyDescent="0.2">
      <c r="A176" s="27" t="s">
        <v>127</v>
      </c>
      <c r="G176" s="21">
        <v>1</v>
      </c>
      <c r="O176" s="21">
        <v>1</v>
      </c>
      <c r="T176" s="21">
        <f t="shared" si="238"/>
        <v>0</v>
      </c>
      <c r="U176" s="21">
        <f t="shared" si="239"/>
        <v>0</v>
      </c>
      <c r="V176" s="21">
        <f t="shared" si="244"/>
        <v>0</v>
      </c>
      <c r="W176" s="21">
        <f t="shared" si="245"/>
        <v>1</v>
      </c>
      <c r="X176" s="21">
        <f t="shared" si="246"/>
        <v>2</v>
      </c>
      <c r="Y176" s="21">
        <f t="shared" si="240"/>
        <v>1</v>
      </c>
      <c r="Z176" s="21">
        <f t="shared" si="240"/>
        <v>0</v>
      </c>
      <c r="AA176" s="21">
        <f t="shared" si="247"/>
        <v>0</v>
      </c>
      <c r="AB176" s="21">
        <f t="shared" si="248"/>
        <v>1</v>
      </c>
      <c r="AC176" s="29"/>
      <c r="AD176" s="29"/>
      <c r="AE176" s="29"/>
      <c r="AF176" s="28">
        <f t="shared" si="241"/>
        <v>0</v>
      </c>
      <c r="AG176" s="28">
        <f t="shared" si="242"/>
        <v>0</v>
      </c>
      <c r="AH176" s="28">
        <f t="shared" si="243"/>
        <v>0</v>
      </c>
      <c r="AI176" s="28">
        <f t="shared" si="249"/>
        <v>0</v>
      </c>
      <c r="AJ176" s="29">
        <f t="shared" si="250"/>
        <v>0.5</v>
      </c>
      <c r="AK176" s="29">
        <f t="shared" si="251"/>
        <v>0</v>
      </c>
      <c r="AL176" s="29">
        <f t="shared" si="252"/>
        <v>0.5</v>
      </c>
      <c r="AM176" s="28">
        <f t="shared" si="253"/>
        <v>1</v>
      </c>
      <c r="AN176" s="28">
        <f t="shared" si="254"/>
        <v>1</v>
      </c>
      <c r="AO176" s="28">
        <f t="shared" si="255"/>
        <v>0</v>
      </c>
      <c r="AP176" s="28">
        <f t="shared" si="256"/>
        <v>0</v>
      </c>
      <c r="AQ176" s="28">
        <f t="shared" si="257"/>
        <v>0</v>
      </c>
      <c r="AR176" s="30">
        <f t="shared" si="258"/>
        <v>0.5</v>
      </c>
    </row>
    <row r="177" spans="1:44" x14ac:dyDescent="0.2">
      <c r="A177" s="27" t="s">
        <v>128</v>
      </c>
      <c r="B177" s="21">
        <v>1</v>
      </c>
      <c r="I177" s="21">
        <v>1</v>
      </c>
      <c r="M177" s="21">
        <v>1</v>
      </c>
      <c r="T177" s="21">
        <f t="shared" si="238"/>
        <v>1</v>
      </c>
      <c r="U177" s="21">
        <f t="shared" si="239"/>
        <v>1</v>
      </c>
      <c r="V177" s="21">
        <f t="shared" si="244"/>
        <v>2</v>
      </c>
      <c r="W177" s="21">
        <f t="shared" si="245"/>
        <v>1</v>
      </c>
      <c r="X177" s="21">
        <f t="shared" si="246"/>
        <v>2</v>
      </c>
      <c r="Y177" s="21">
        <f t="shared" si="240"/>
        <v>0</v>
      </c>
      <c r="Z177" s="21">
        <f t="shared" si="240"/>
        <v>1</v>
      </c>
      <c r="AA177" s="21">
        <f t="shared" si="247"/>
        <v>0</v>
      </c>
      <c r="AB177" s="21">
        <f t="shared" si="248"/>
        <v>1</v>
      </c>
      <c r="AC177" s="29"/>
      <c r="AD177" s="29"/>
      <c r="AE177" s="29"/>
      <c r="AF177" s="28">
        <f t="shared" si="241"/>
        <v>1</v>
      </c>
      <c r="AG177" s="28">
        <f t="shared" si="242"/>
        <v>1</v>
      </c>
      <c r="AH177" s="28">
        <f t="shared" si="243"/>
        <v>1</v>
      </c>
      <c r="AI177" s="28">
        <f t="shared" si="249"/>
        <v>2</v>
      </c>
      <c r="AJ177" s="29">
        <f t="shared" si="250"/>
        <v>0</v>
      </c>
      <c r="AK177" s="29">
        <f t="shared" si="251"/>
        <v>0.5</v>
      </c>
      <c r="AL177" s="29">
        <f t="shared" si="252"/>
        <v>0.5</v>
      </c>
      <c r="AM177" s="28">
        <f t="shared" si="253"/>
        <v>0</v>
      </c>
      <c r="AN177" s="28">
        <f t="shared" si="254"/>
        <v>0</v>
      </c>
      <c r="AO177" s="28">
        <f t="shared" si="255"/>
        <v>1</v>
      </c>
      <c r="AP177" s="28">
        <f t="shared" si="256"/>
        <v>1</v>
      </c>
      <c r="AQ177" s="28">
        <f t="shared" si="257"/>
        <v>0</v>
      </c>
      <c r="AR177" s="30">
        <f t="shared" si="258"/>
        <v>1</v>
      </c>
    </row>
    <row r="178" spans="1:44" x14ac:dyDescent="0.2">
      <c r="A178" s="27" t="s">
        <v>3</v>
      </c>
      <c r="K178" s="21">
        <v>2</v>
      </c>
      <c r="T178" s="21">
        <f>B178+C178+D178+E178</f>
        <v>0</v>
      </c>
      <c r="U178" s="21">
        <f>B178+2*C178+3*D178+4*E178</f>
        <v>0</v>
      </c>
      <c r="V178" s="21">
        <f>T178+I178+J178</f>
        <v>0</v>
      </c>
      <c r="W178" s="21">
        <f>B178+C178+D178+E178+F178+K178+O178+P178+Q178</f>
        <v>2</v>
      </c>
      <c r="X178" s="21">
        <f>B178+C178+D178+E178+F178+G178+H178+I178+J178+K178+O178+P178+Q178</f>
        <v>2</v>
      </c>
      <c r="Y178" s="21">
        <f>L178+O178+R178</f>
        <v>0</v>
      </c>
      <c r="Z178" s="21">
        <f>M178+P178+S178</f>
        <v>0</v>
      </c>
      <c r="AA178" s="21">
        <f>Q178+N178</f>
        <v>0</v>
      </c>
      <c r="AB178" s="21">
        <f>T178+H178+F178+O178+P178+Q178</f>
        <v>0</v>
      </c>
      <c r="AC178" s="29"/>
      <c r="AD178" s="29"/>
      <c r="AE178" s="29"/>
      <c r="AF178" s="28">
        <f>IF(W178=0,"NA",T178/W178)</f>
        <v>0</v>
      </c>
      <c r="AG178" s="28">
        <f>IF(X178=0,"NA",(T178+I178+J178)/X178)</f>
        <v>0</v>
      </c>
      <c r="AH178" s="28">
        <f>IFERROR(U178/W178,"NA")</f>
        <v>0</v>
      </c>
      <c r="AI178" s="28">
        <f>IFERROR(AG178+AH178,"NA")</f>
        <v>0</v>
      </c>
      <c r="AJ178" s="29">
        <f t="shared" si="250"/>
        <v>1</v>
      </c>
      <c r="AK178" s="29">
        <f>IFERROR((I178+J178)/X178,"NA")</f>
        <v>0</v>
      </c>
      <c r="AL178" s="29">
        <f>IFERROR(AB178/X178,"NA")</f>
        <v>0</v>
      </c>
      <c r="AM178" s="28" t="str">
        <f>IFERROR((H178+O178+P178)/AB178,"NA")</f>
        <v>NA</v>
      </c>
      <c r="AN178" s="28" t="str">
        <f>IFERROR((H178+O178+P178+R178+S178)/AB178,"NA")</f>
        <v>NA</v>
      </c>
      <c r="AO178" s="28" t="str">
        <f>IFERROR((F178+T178)/AB178,"NA")</f>
        <v>NA</v>
      </c>
      <c r="AP178" s="28" t="str">
        <f>IFERROR(T178/AB178,"NA")</f>
        <v>NA</v>
      </c>
      <c r="AQ178" s="28">
        <f>IFERROR(AH178-AF178,"NA")</f>
        <v>0</v>
      </c>
      <c r="AR178" s="30">
        <f>(V178+F178+G178)/X178</f>
        <v>0</v>
      </c>
    </row>
    <row r="179" spans="1:44" x14ac:dyDescent="0.2">
      <c r="A179" s="31" t="s">
        <v>32</v>
      </c>
      <c r="B179" s="32">
        <f>SUM(B168:B178)</f>
        <v>6</v>
      </c>
      <c r="C179" s="32">
        <f t="shared" ref="C179:AB179" si="259">SUM(C168:C178)</f>
        <v>2</v>
      </c>
      <c r="D179" s="32">
        <f t="shared" si="259"/>
        <v>1</v>
      </c>
      <c r="E179" s="32">
        <f t="shared" si="259"/>
        <v>0</v>
      </c>
      <c r="F179" s="32">
        <f t="shared" si="259"/>
        <v>2</v>
      </c>
      <c r="G179" s="32">
        <f t="shared" si="259"/>
        <v>1</v>
      </c>
      <c r="H179" s="32">
        <f t="shared" si="259"/>
        <v>0</v>
      </c>
      <c r="I179" s="32">
        <f t="shared" si="259"/>
        <v>5</v>
      </c>
      <c r="J179" s="32">
        <f t="shared" si="259"/>
        <v>1</v>
      </c>
      <c r="K179" s="32">
        <f t="shared" si="259"/>
        <v>4</v>
      </c>
      <c r="L179" s="32">
        <f t="shared" si="259"/>
        <v>3</v>
      </c>
      <c r="M179" s="32">
        <f t="shared" si="259"/>
        <v>1</v>
      </c>
      <c r="N179" s="32">
        <f t="shared" si="259"/>
        <v>5</v>
      </c>
      <c r="O179" s="32">
        <f t="shared" si="259"/>
        <v>2</v>
      </c>
      <c r="P179" s="32">
        <f t="shared" si="259"/>
        <v>2</v>
      </c>
      <c r="Q179" s="32">
        <f t="shared" si="259"/>
        <v>0</v>
      </c>
      <c r="R179" s="32">
        <f t="shared" si="259"/>
        <v>2</v>
      </c>
      <c r="S179" s="32">
        <f t="shared" si="259"/>
        <v>0</v>
      </c>
      <c r="T179" s="32">
        <f t="shared" si="259"/>
        <v>9</v>
      </c>
      <c r="U179" s="32">
        <f t="shared" si="259"/>
        <v>13</v>
      </c>
      <c r="V179" s="32">
        <f t="shared" si="259"/>
        <v>15</v>
      </c>
      <c r="W179" s="32">
        <f t="shared" si="259"/>
        <v>19</v>
      </c>
      <c r="X179" s="32">
        <f t="shared" si="259"/>
        <v>26</v>
      </c>
      <c r="Y179" s="32">
        <f t="shared" si="259"/>
        <v>7</v>
      </c>
      <c r="Z179" s="32">
        <f t="shared" si="259"/>
        <v>3</v>
      </c>
      <c r="AA179" s="32">
        <f t="shared" si="259"/>
        <v>5</v>
      </c>
      <c r="AB179" s="32">
        <f t="shared" si="259"/>
        <v>15</v>
      </c>
      <c r="AC179" s="34"/>
      <c r="AD179" s="34"/>
      <c r="AE179" s="34"/>
      <c r="AF179" s="33">
        <f t="shared" si="241"/>
        <v>0.47368421052631576</v>
      </c>
      <c r="AG179" s="33">
        <f t="shared" si="242"/>
        <v>0.57692307692307687</v>
      </c>
      <c r="AH179" s="33">
        <f t="shared" si="243"/>
        <v>0.68421052631578949</v>
      </c>
      <c r="AI179" s="33">
        <f t="shared" si="249"/>
        <v>1.2611336032388665</v>
      </c>
      <c r="AJ179" s="34">
        <f>IFERROR((G179+K179)/X179,"NA")</f>
        <v>0.19230769230769232</v>
      </c>
      <c r="AK179" s="34">
        <f t="shared" si="251"/>
        <v>0.23076923076923078</v>
      </c>
      <c r="AL179" s="34">
        <f t="shared" si="252"/>
        <v>0.57692307692307687</v>
      </c>
      <c r="AM179" s="33">
        <f>IFERROR((H179+O179+P179)/AB179,"NA")</f>
        <v>0.26666666666666666</v>
      </c>
      <c r="AN179" s="33">
        <f>IFERROR((H179+O179+P179+R179+S179)/AB179,"NA")</f>
        <v>0.4</v>
      </c>
      <c r="AO179" s="33">
        <f t="shared" si="255"/>
        <v>0.73333333333333328</v>
      </c>
      <c r="AP179" s="33">
        <f t="shared" si="256"/>
        <v>0.6</v>
      </c>
      <c r="AQ179" s="33">
        <f t="shared" si="257"/>
        <v>0.21052631578947373</v>
      </c>
      <c r="AR179" s="39">
        <f t="shared" si="258"/>
        <v>0.69230769230769229</v>
      </c>
    </row>
    <row r="181" spans="1:44" x14ac:dyDescent="0.2">
      <c r="A181" s="20" t="s">
        <v>152</v>
      </c>
    </row>
    <row r="182" spans="1:44" x14ac:dyDescent="0.2">
      <c r="A182" s="23"/>
      <c r="B182" s="24" t="s">
        <v>5</v>
      </c>
      <c r="C182" s="24" t="s">
        <v>6</v>
      </c>
      <c r="D182" s="24" t="s">
        <v>7</v>
      </c>
      <c r="E182" s="24" t="s">
        <v>8</v>
      </c>
      <c r="F182" s="24" t="s">
        <v>18</v>
      </c>
      <c r="G182" s="24" t="s">
        <v>19</v>
      </c>
      <c r="H182" s="24" t="s">
        <v>9</v>
      </c>
      <c r="I182" s="24" t="s">
        <v>10</v>
      </c>
      <c r="J182" s="24" t="s">
        <v>11</v>
      </c>
      <c r="K182" s="24" t="s">
        <v>12</v>
      </c>
      <c r="L182" s="24" t="s">
        <v>20</v>
      </c>
      <c r="M182" s="24" t="s">
        <v>21</v>
      </c>
      <c r="N182" s="24" t="s">
        <v>74</v>
      </c>
      <c r="O182" s="24" t="s">
        <v>22</v>
      </c>
      <c r="P182" s="24" t="s">
        <v>23</v>
      </c>
      <c r="Q182" s="24" t="s">
        <v>75</v>
      </c>
      <c r="R182" s="24" t="s">
        <v>27</v>
      </c>
      <c r="S182" s="24" t="s">
        <v>28</v>
      </c>
      <c r="T182" s="24" t="s">
        <v>29</v>
      </c>
      <c r="U182" s="24" t="s">
        <v>30</v>
      </c>
      <c r="V182" s="24" t="s">
        <v>31</v>
      </c>
      <c r="W182" s="24" t="s">
        <v>4</v>
      </c>
      <c r="X182" s="24" t="s">
        <v>13</v>
      </c>
      <c r="Y182" s="24" t="s">
        <v>24</v>
      </c>
      <c r="Z182" s="24" t="s">
        <v>25</v>
      </c>
      <c r="AA182" s="24" t="s">
        <v>76</v>
      </c>
      <c r="AB182" s="24" t="s">
        <v>26</v>
      </c>
      <c r="AC182" s="44"/>
      <c r="AD182" s="44"/>
      <c r="AE182" s="44"/>
      <c r="AF182" s="24" t="s">
        <v>14</v>
      </c>
      <c r="AG182" s="24" t="s">
        <v>15</v>
      </c>
      <c r="AH182" s="24" t="s">
        <v>16</v>
      </c>
      <c r="AI182" s="24" t="s">
        <v>17</v>
      </c>
      <c r="AJ182" s="24" t="s">
        <v>44</v>
      </c>
      <c r="AK182" s="24" t="s">
        <v>43</v>
      </c>
      <c r="AL182" s="24" t="s">
        <v>40</v>
      </c>
      <c r="AM182" s="24" t="s">
        <v>47</v>
      </c>
      <c r="AN182" s="24" t="s">
        <v>48</v>
      </c>
      <c r="AO182" s="24" t="s">
        <v>51</v>
      </c>
      <c r="AP182" s="24" t="s">
        <v>49</v>
      </c>
      <c r="AQ182" s="25" t="s">
        <v>50</v>
      </c>
      <c r="AR182" s="26" t="s">
        <v>60</v>
      </c>
    </row>
    <row r="183" spans="1:44" x14ac:dyDescent="0.2">
      <c r="A183" s="27" t="s">
        <v>124</v>
      </c>
      <c r="B183" s="21">
        <v>1</v>
      </c>
      <c r="E183" s="21">
        <v>1</v>
      </c>
      <c r="N183" s="21">
        <v>2</v>
      </c>
      <c r="P183" s="21">
        <v>1</v>
      </c>
      <c r="T183" s="21">
        <f t="shared" ref="T183:T192" si="260">B183+C183+D183+E183</f>
        <v>2</v>
      </c>
      <c r="U183" s="21">
        <f t="shared" ref="U183:U192" si="261">B183+2*C183+3*D183+4*E183</f>
        <v>5</v>
      </c>
      <c r="V183" s="21">
        <f>T183+I183+J183</f>
        <v>2</v>
      </c>
      <c r="W183" s="21">
        <f>B183+C183+D183+E183+F183+K183+O183+P183+Q183</f>
        <v>3</v>
      </c>
      <c r="X183" s="21">
        <f>B183+C183+D183+E183+F183+G183+H183+I183+J183+K183+O183+P183+Q183</f>
        <v>3</v>
      </c>
      <c r="Y183" s="21">
        <f t="shared" ref="Y183:Z192" si="262">L183+O183+R183</f>
        <v>0</v>
      </c>
      <c r="Z183" s="21">
        <f t="shared" si="262"/>
        <v>1</v>
      </c>
      <c r="AA183" s="21">
        <f>Q183+N183</f>
        <v>2</v>
      </c>
      <c r="AB183" s="21">
        <f>T183+H183+F183+O183+P183+Q183</f>
        <v>3</v>
      </c>
      <c r="AC183" s="29"/>
      <c r="AD183" s="29"/>
      <c r="AE183" s="29"/>
      <c r="AF183" s="28">
        <f t="shared" ref="AF183:AF194" si="263">IF(W183=0,"NA",T183/W183)</f>
        <v>0.66666666666666663</v>
      </c>
      <c r="AG183" s="28">
        <f t="shared" ref="AG183:AG194" si="264">IF(X183=0,"NA",(T183+I183+J183)/X183)</f>
        <v>0.66666666666666663</v>
      </c>
      <c r="AH183" s="28">
        <f t="shared" ref="AH183:AH194" si="265">IFERROR(U183/W183,"NA")</f>
        <v>1.6666666666666667</v>
      </c>
      <c r="AI183" s="28">
        <f>IFERROR(AG183+AH183,"NA")</f>
        <v>2.3333333333333335</v>
      </c>
      <c r="AJ183" s="29">
        <f>IFERROR(K183/X183,"NA")</f>
        <v>0</v>
      </c>
      <c r="AK183" s="29">
        <f>IFERROR((I183+J183)/X183,"NA")</f>
        <v>0</v>
      </c>
      <c r="AL183" s="29">
        <f>IFERROR(AB183/X183,"NA")</f>
        <v>1</v>
      </c>
      <c r="AM183" s="28">
        <f>IFERROR((H183+O183+P183)/AB183,"NA")</f>
        <v>0.33333333333333331</v>
      </c>
      <c r="AN183" s="28">
        <f>IFERROR((H183+O183+P183+R183+S183)/AB183,"NA")</f>
        <v>0.33333333333333331</v>
      </c>
      <c r="AO183" s="28">
        <f>IFERROR((F183+T183)/AB183,"NA")</f>
        <v>0.66666666666666663</v>
      </c>
      <c r="AP183" s="28">
        <f>IFERROR(T183/AB183,"NA")</f>
        <v>0.66666666666666663</v>
      </c>
      <c r="AQ183" s="28">
        <f>IFERROR(AH183-AF183,"NA")</f>
        <v>1</v>
      </c>
      <c r="AR183" s="30">
        <f>(V183+F183+G183)/X183</f>
        <v>0.66666666666666663</v>
      </c>
    </row>
    <row r="184" spans="1:44" x14ac:dyDescent="0.2">
      <c r="A184" s="27" t="s">
        <v>125</v>
      </c>
      <c r="B184" s="21">
        <v>1</v>
      </c>
      <c r="I184" s="21">
        <v>2</v>
      </c>
      <c r="L184" s="21">
        <v>1</v>
      </c>
      <c r="T184" s="21">
        <f t="shared" si="260"/>
        <v>1</v>
      </c>
      <c r="U184" s="21">
        <f t="shared" si="261"/>
        <v>1</v>
      </c>
      <c r="V184" s="21">
        <f t="shared" ref="V184:V192" si="266">T184+I184+J184</f>
        <v>3</v>
      </c>
      <c r="W184" s="21">
        <f t="shared" ref="W184:W192" si="267">B184+C184+D184+E184+F184+K184+O184+P184+Q184</f>
        <v>1</v>
      </c>
      <c r="X184" s="21">
        <f t="shared" ref="X184:X192" si="268">B184+C184+D184+E184+F184+G184+H184+I184+J184+K184+O184+P184+Q184</f>
        <v>3</v>
      </c>
      <c r="Y184" s="21">
        <f t="shared" si="262"/>
        <v>1</v>
      </c>
      <c r="Z184" s="21">
        <f t="shared" si="262"/>
        <v>0</v>
      </c>
      <c r="AA184" s="21">
        <f t="shared" ref="AA184:AA192" si="269">Q184+N184</f>
        <v>0</v>
      </c>
      <c r="AB184" s="21">
        <f t="shared" ref="AB184:AB192" si="270">T184+H184+F184+O184+P184+Q184</f>
        <v>1</v>
      </c>
      <c r="AC184" s="29"/>
      <c r="AD184" s="29"/>
      <c r="AE184" s="29"/>
      <c r="AF184" s="28">
        <f t="shared" si="263"/>
        <v>1</v>
      </c>
      <c r="AG184" s="28">
        <f t="shared" si="264"/>
        <v>1</v>
      </c>
      <c r="AH184" s="28">
        <f t="shared" si="265"/>
        <v>1</v>
      </c>
      <c r="AI184" s="28">
        <f t="shared" ref="AI184:AI194" si="271">IFERROR(AG184+AH184,"NA")</f>
        <v>2</v>
      </c>
      <c r="AJ184" s="29">
        <f t="shared" ref="AJ184:AJ194" si="272">IFERROR(K184/X184,"NA")</f>
        <v>0</v>
      </c>
      <c r="AK184" s="29">
        <f t="shared" ref="AK184:AK194" si="273">IFERROR((I184+J184)/X184,"NA")</f>
        <v>0.66666666666666663</v>
      </c>
      <c r="AL184" s="29">
        <f t="shared" ref="AL184:AL194" si="274">IFERROR(AB184/X184,"NA")</f>
        <v>0.33333333333333331</v>
      </c>
      <c r="AM184" s="28">
        <f t="shared" ref="AM184:AM192" si="275">IFERROR((H184+O184+P184)/AB184,"NA")</f>
        <v>0</v>
      </c>
      <c r="AN184" s="28">
        <f t="shared" ref="AN184:AN192" si="276">IFERROR((H184+O184+P184+R184+S184)/AB184,"NA")</f>
        <v>0</v>
      </c>
      <c r="AO184" s="28">
        <f t="shared" ref="AO184:AO194" si="277">IFERROR((F184+T184)/AB184,"NA")</f>
        <v>1</v>
      </c>
      <c r="AP184" s="28">
        <f t="shared" ref="AP184:AP194" si="278">IFERROR(T184/AB184,"NA")</f>
        <v>1</v>
      </c>
      <c r="AQ184" s="28">
        <f t="shared" ref="AQ184:AQ194" si="279">IFERROR(AH184-AF184,"NA")</f>
        <v>0</v>
      </c>
      <c r="AR184" s="30">
        <f t="shared" ref="AR184:AR194" si="280">(V184+F184+G184)/X184</f>
        <v>1</v>
      </c>
    </row>
    <row r="185" spans="1:44" x14ac:dyDescent="0.2">
      <c r="A185" s="27" t="s">
        <v>77</v>
      </c>
      <c r="B185" s="21">
        <v>1</v>
      </c>
      <c r="I185" s="21">
        <v>1</v>
      </c>
      <c r="M185" s="21">
        <v>1</v>
      </c>
      <c r="T185" s="21">
        <f t="shared" si="260"/>
        <v>1</v>
      </c>
      <c r="U185" s="21">
        <f t="shared" si="261"/>
        <v>1</v>
      </c>
      <c r="V185" s="21">
        <f t="shared" si="266"/>
        <v>2</v>
      </c>
      <c r="W185" s="21">
        <f t="shared" si="267"/>
        <v>1</v>
      </c>
      <c r="X185" s="21">
        <f t="shared" si="268"/>
        <v>2</v>
      </c>
      <c r="Y185" s="21">
        <f t="shared" si="262"/>
        <v>0</v>
      </c>
      <c r="Z185" s="21">
        <f t="shared" si="262"/>
        <v>1</v>
      </c>
      <c r="AA185" s="21">
        <f t="shared" si="269"/>
        <v>0</v>
      </c>
      <c r="AB185" s="21">
        <f t="shared" si="270"/>
        <v>1</v>
      </c>
      <c r="AC185" s="29"/>
      <c r="AD185" s="29"/>
      <c r="AE185" s="29"/>
      <c r="AF185" s="28">
        <f t="shared" si="263"/>
        <v>1</v>
      </c>
      <c r="AG185" s="28">
        <f t="shared" si="264"/>
        <v>1</v>
      </c>
      <c r="AH185" s="28">
        <f t="shared" si="265"/>
        <v>1</v>
      </c>
      <c r="AI185" s="28">
        <f t="shared" si="271"/>
        <v>2</v>
      </c>
      <c r="AJ185" s="29">
        <f t="shared" si="272"/>
        <v>0</v>
      </c>
      <c r="AK185" s="29">
        <f t="shared" si="273"/>
        <v>0.5</v>
      </c>
      <c r="AL185" s="29">
        <f t="shared" si="274"/>
        <v>0.5</v>
      </c>
      <c r="AM185" s="28">
        <f t="shared" si="275"/>
        <v>0</v>
      </c>
      <c r="AN185" s="28">
        <f t="shared" si="276"/>
        <v>0</v>
      </c>
      <c r="AO185" s="28">
        <f t="shared" si="277"/>
        <v>1</v>
      </c>
      <c r="AP185" s="28">
        <f t="shared" si="278"/>
        <v>1</v>
      </c>
      <c r="AQ185" s="28">
        <f t="shared" si="279"/>
        <v>0</v>
      </c>
      <c r="AR185" s="30">
        <f t="shared" si="280"/>
        <v>1</v>
      </c>
    </row>
    <row r="186" spans="1:44" x14ac:dyDescent="0.2">
      <c r="A186" s="27" t="s">
        <v>68</v>
      </c>
      <c r="B186" s="21">
        <v>1</v>
      </c>
      <c r="I186" s="21">
        <v>1</v>
      </c>
      <c r="K186" s="21">
        <v>1</v>
      </c>
      <c r="L186" s="21">
        <v>1</v>
      </c>
      <c r="T186" s="21">
        <f t="shared" si="260"/>
        <v>1</v>
      </c>
      <c r="U186" s="21">
        <f t="shared" si="261"/>
        <v>1</v>
      </c>
      <c r="V186" s="21">
        <f t="shared" si="266"/>
        <v>2</v>
      </c>
      <c r="W186" s="21">
        <f t="shared" si="267"/>
        <v>2</v>
      </c>
      <c r="X186" s="21">
        <f t="shared" si="268"/>
        <v>3</v>
      </c>
      <c r="Y186" s="21">
        <f t="shared" si="262"/>
        <v>1</v>
      </c>
      <c r="Z186" s="21">
        <f t="shared" si="262"/>
        <v>0</v>
      </c>
      <c r="AA186" s="21">
        <f t="shared" si="269"/>
        <v>0</v>
      </c>
      <c r="AB186" s="21">
        <f t="shared" si="270"/>
        <v>1</v>
      </c>
      <c r="AC186" s="29"/>
      <c r="AD186" s="29"/>
      <c r="AE186" s="29"/>
      <c r="AF186" s="28">
        <f t="shared" si="263"/>
        <v>0.5</v>
      </c>
      <c r="AG186" s="28">
        <f t="shared" si="264"/>
        <v>0.66666666666666663</v>
      </c>
      <c r="AH186" s="28">
        <f t="shared" si="265"/>
        <v>0.5</v>
      </c>
      <c r="AI186" s="28">
        <f t="shared" si="271"/>
        <v>1.1666666666666665</v>
      </c>
      <c r="AJ186" s="29">
        <f t="shared" si="272"/>
        <v>0.33333333333333331</v>
      </c>
      <c r="AK186" s="29">
        <f t="shared" si="273"/>
        <v>0.33333333333333331</v>
      </c>
      <c r="AL186" s="29">
        <f t="shared" si="274"/>
        <v>0.33333333333333331</v>
      </c>
      <c r="AM186" s="28">
        <f t="shared" si="275"/>
        <v>0</v>
      </c>
      <c r="AN186" s="28">
        <f t="shared" si="276"/>
        <v>0</v>
      </c>
      <c r="AO186" s="28">
        <f t="shared" si="277"/>
        <v>1</v>
      </c>
      <c r="AP186" s="28">
        <f t="shared" si="278"/>
        <v>1</v>
      </c>
      <c r="AQ186" s="28">
        <f t="shared" si="279"/>
        <v>0</v>
      </c>
      <c r="AR186" s="30">
        <f t="shared" si="280"/>
        <v>0.66666666666666663</v>
      </c>
    </row>
    <row r="187" spans="1:44" x14ac:dyDescent="0.2">
      <c r="A187" s="27" t="s">
        <v>123</v>
      </c>
      <c r="B187" s="21">
        <v>2</v>
      </c>
      <c r="K187" s="21">
        <v>1</v>
      </c>
      <c r="L187" s="21">
        <v>1</v>
      </c>
      <c r="M187" s="21">
        <v>1</v>
      </c>
      <c r="T187" s="21">
        <f t="shared" si="260"/>
        <v>2</v>
      </c>
      <c r="U187" s="21">
        <f t="shared" si="261"/>
        <v>2</v>
      </c>
      <c r="V187" s="21">
        <f t="shared" si="266"/>
        <v>2</v>
      </c>
      <c r="W187" s="21">
        <f t="shared" si="267"/>
        <v>3</v>
      </c>
      <c r="X187" s="21">
        <f t="shared" si="268"/>
        <v>3</v>
      </c>
      <c r="Y187" s="21">
        <f t="shared" si="262"/>
        <v>1</v>
      </c>
      <c r="Z187" s="21">
        <f t="shared" si="262"/>
        <v>1</v>
      </c>
      <c r="AA187" s="21">
        <f t="shared" si="269"/>
        <v>0</v>
      </c>
      <c r="AB187" s="21">
        <f t="shared" si="270"/>
        <v>2</v>
      </c>
      <c r="AC187" s="29"/>
      <c r="AD187" s="29"/>
      <c r="AE187" s="29"/>
      <c r="AF187" s="28">
        <f t="shared" si="263"/>
        <v>0.66666666666666663</v>
      </c>
      <c r="AG187" s="28">
        <f t="shared" si="264"/>
        <v>0.66666666666666663</v>
      </c>
      <c r="AH187" s="28">
        <f t="shared" si="265"/>
        <v>0.66666666666666663</v>
      </c>
      <c r="AI187" s="28">
        <f t="shared" si="271"/>
        <v>1.3333333333333333</v>
      </c>
      <c r="AJ187" s="29">
        <f t="shared" si="272"/>
        <v>0.33333333333333331</v>
      </c>
      <c r="AK187" s="29">
        <f t="shared" si="273"/>
        <v>0</v>
      </c>
      <c r="AL187" s="29">
        <f t="shared" si="274"/>
        <v>0.66666666666666663</v>
      </c>
      <c r="AM187" s="28">
        <f t="shared" si="275"/>
        <v>0</v>
      </c>
      <c r="AN187" s="28">
        <f t="shared" si="276"/>
        <v>0</v>
      </c>
      <c r="AO187" s="28">
        <f t="shared" si="277"/>
        <v>1</v>
      </c>
      <c r="AP187" s="28">
        <f t="shared" si="278"/>
        <v>1</v>
      </c>
      <c r="AQ187" s="28">
        <f t="shared" si="279"/>
        <v>0</v>
      </c>
      <c r="AR187" s="30">
        <f t="shared" si="280"/>
        <v>0.66666666666666663</v>
      </c>
    </row>
    <row r="188" spans="1:44" x14ac:dyDescent="0.2">
      <c r="A188" s="27" t="s">
        <v>0</v>
      </c>
      <c r="B188" s="21">
        <v>3</v>
      </c>
      <c r="M188" s="21">
        <v>2</v>
      </c>
      <c r="N188" s="21">
        <v>1</v>
      </c>
      <c r="T188" s="21">
        <f t="shared" si="260"/>
        <v>3</v>
      </c>
      <c r="U188" s="21">
        <f t="shared" si="261"/>
        <v>3</v>
      </c>
      <c r="V188" s="21">
        <f t="shared" si="266"/>
        <v>3</v>
      </c>
      <c r="W188" s="21">
        <f t="shared" si="267"/>
        <v>3</v>
      </c>
      <c r="X188" s="21">
        <f t="shared" si="268"/>
        <v>3</v>
      </c>
      <c r="Y188" s="21">
        <f t="shared" si="262"/>
        <v>0</v>
      </c>
      <c r="Z188" s="21">
        <f t="shared" si="262"/>
        <v>2</v>
      </c>
      <c r="AA188" s="21">
        <f t="shared" si="269"/>
        <v>1</v>
      </c>
      <c r="AB188" s="21">
        <f t="shared" si="270"/>
        <v>3</v>
      </c>
      <c r="AC188" s="29"/>
      <c r="AD188" s="29"/>
      <c r="AE188" s="29"/>
      <c r="AF188" s="28">
        <f t="shared" si="263"/>
        <v>1</v>
      </c>
      <c r="AG188" s="28">
        <f t="shared" si="264"/>
        <v>1</v>
      </c>
      <c r="AH188" s="28">
        <f t="shared" si="265"/>
        <v>1</v>
      </c>
      <c r="AI188" s="28">
        <f t="shared" si="271"/>
        <v>2</v>
      </c>
      <c r="AJ188" s="29">
        <f t="shared" si="272"/>
        <v>0</v>
      </c>
      <c r="AK188" s="29">
        <f t="shared" si="273"/>
        <v>0</v>
      </c>
      <c r="AL188" s="29">
        <f t="shared" si="274"/>
        <v>1</v>
      </c>
      <c r="AM188" s="28">
        <f t="shared" si="275"/>
        <v>0</v>
      </c>
      <c r="AN188" s="28">
        <f t="shared" si="276"/>
        <v>0</v>
      </c>
      <c r="AO188" s="28">
        <f t="shared" si="277"/>
        <v>1</v>
      </c>
      <c r="AP188" s="28">
        <f t="shared" si="278"/>
        <v>1</v>
      </c>
      <c r="AQ188" s="28">
        <f t="shared" si="279"/>
        <v>0</v>
      </c>
      <c r="AR188" s="30">
        <f t="shared" si="280"/>
        <v>1</v>
      </c>
    </row>
    <row r="189" spans="1:44" x14ac:dyDescent="0.2">
      <c r="A189" s="27" t="s">
        <v>126</v>
      </c>
      <c r="B189" s="21">
        <v>1</v>
      </c>
      <c r="L189" s="21">
        <v>1</v>
      </c>
      <c r="O189" s="21">
        <v>1</v>
      </c>
      <c r="T189" s="21">
        <f t="shared" si="260"/>
        <v>1</v>
      </c>
      <c r="U189" s="21">
        <f t="shared" si="261"/>
        <v>1</v>
      </c>
      <c r="V189" s="21">
        <f t="shared" si="266"/>
        <v>1</v>
      </c>
      <c r="W189" s="21">
        <f t="shared" si="267"/>
        <v>2</v>
      </c>
      <c r="X189" s="21">
        <f t="shared" si="268"/>
        <v>2</v>
      </c>
      <c r="Y189" s="21">
        <f t="shared" si="262"/>
        <v>2</v>
      </c>
      <c r="Z189" s="21">
        <f t="shared" si="262"/>
        <v>0</v>
      </c>
      <c r="AA189" s="21">
        <f t="shared" si="269"/>
        <v>0</v>
      </c>
      <c r="AB189" s="21">
        <f t="shared" si="270"/>
        <v>2</v>
      </c>
      <c r="AC189" s="29"/>
      <c r="AD189" s="29"/>
      <c r="AE189" s="29"/>
      <c r="AF189" s="28">
        <f t="shared" si="263"/>
        <v>0.5</v>
      </c>
      <c r="AG189" s="28">
        <f t="shared" si="264"/>
        <v>0.5</v>
      </c>
      <c r="AH189" s="28">
        <f t="shared" si="265"/>
        <v>0.5</v>
      </c>
      <c r="AI189" s="28">
        <f t="shared" si="271"/>
        <v>1</v>
      </c>
      <c r="AJ189" s="29">
        <f t="shared" si="272"/>
        <v>0</v>
      </c>
      <c r="AK189" s="29">
        <f t="shared" si="273"/>
        <v>0</v>
      </c>
      <c r="AL189" s="29">
        <f t="shared" si="274"/>
        <v>1</v>
      </c>
      <c r="AM189" s="28">
        <f t="shared" si="275"/>
        <v>0.5</v>
      </c>
      <c r="AN189" s="28">
        <f t="shared" si="276"/>
        <v>0.5</v>
      </c>
      <c r="AO189" s="28">
        <f t="shared" si="277"/>
        <v>0.5</v>
      </c>
      <c r="AP189" s="28">
        <f t="shared" si="278"/>
        <v>0.5</v>
      </c>
      <c r="AQ189" s="28">
        <f t="shared" si="279"/>
        <v>0</v>
      </c>
      <c r="AR189" s="30">
        <f t="shared" si="280"/>
        <v>0.5</v>
      </c>
    </row>
    <row r="190" spans="1:44" x14ac:dyDescent="0.2">
      <c r="A190" s="27" t="s">
        <v>65</v>
      </c>
      <c r="F190" s="21">
        <v>1</v>
      </c>
      <c r="I190" s="21">
        <v>1</v>
      </c>
      <c r="K190" s="21">
        <v>1</v>
      </c>
      <c r="R190" s="21">
        <v>1</v>
      </c>
      <c r="T190" s="21">
        <f t="shared" si="260"/>
        <v>0</v>
      </c>
      <c r="U190" s="21">
        <f t="shared" si="261"/>
        <v>0</v>
      </c>
      <c r="V190" s="21">
        <f t="shared" si="266"/>
        <v>1</v>
      </c>
      <c r="W190" s="21">
        <f t="shared" si="267"/>
        <v>2</v>
      </c>
      <c r="X190" s="21">
        <f t="shared" si="268"/>
        <v>3</v>
      </c>
      <c r="Y190" s="21">
        <f t="shared" si="262"/>
        <v>1</v>
      </c>
      <c r="Z190" s="21">
        <f t="shared" si="262"/>
        <v>0</v>
      </c>
      <c r="AA190" s="21">
        <f t="shared" si="269"/>
        <v>0</v>
      </c>
      <c r="AB190" s="21">
        <f t="shared" si="270"/>
        <v>1</v>
      </c>
      <c r="AC190" s="29"/>
      <c r="AD190" s="29"/>
      <c r="AE190" s="29"/>
      <c r="AF190" s="28">
        <f t="shared" si="263"/>
        <v>0</v>
      </c>
      <c r="AG190" s="28">
        <f t="shared" si="264"/>
        <v>0.33333333333333331</v>
      </c>
      <c r="AH190" s="28">
        <f t="shared" si="265"/>
        <v>0</v>
      </c>
      <c r="AI190" s="28">
        <f t="shared" si="271"/>
        <v>0.33333333333333331</v>
      </c>
      <c r="AJ190" s="29">
        <f t="shared" si="272"/>
        <v>0.33333333333333331</v>
      </c>
      <c r="AK190" s="29">
        <f t="shared" si="273"/>
        <v>0.33333333333333331</v>
      </c>
      <c r="AL190" s="29">
        <f t="shared" si="274"/>
        <v>0.33333333333333331</v>
      </c>
      <c r="AM190" s="28">
        <f t="shared" si="275"/>
        <v>0</v>
      </c>
      <c r="AN190" s="28">
        <f t="shared" si="276"/>
        <v>1</v>
      </c>
      <c r="AO190" s="28">
        <f t="shared" si="277"/>
        <v>1</v>
      </c>
      <c r="AP190" s="28">
        <f t="shared" si="278"/>
        <v>0</v>
      </c>
      <c r="AQ190" s="28">
        <f t="shared" si="279"/>
        <v>0</v>
      </c>
      <c r="AR190" s="30">
        <f t="shared" si="280"/>
        <v>0.66666666666666663</v>
      </c>
    </row>
    <row r="191" spans="1:44" x14ac:dyDescent="0.2">
      <c r="A191" s="27" t="s">
        <v>127</v>
      </c>
      <c r="B191" s="21">
        <v>1</v>
      </c>
      <c r="I191" s="21">
        <v>1</v>
      </c>
      <c r="M191" s="21">
        <v>1</v>
      </c>
      <c r="T191" s="21">
        <f t="shared" si="260"/>
        <v>1</v>
      </c>
      <c r="U191" s="21">
        <f t="shared" si="261"/>
        <v>1</v>
      </c>
      <c r="V191" s="21">
        <f t="shared" si="266"/>
        <v>2</v>
      </c>
      <c r="W191" s="21">
        <f t="shared" si="267"/>
        <v>1</v>
      </c>
      <c r="X191" s="21">
        <f t="shared" si="268"/>
        <v>2</v>
      </c>
      <c r="Y191" s="21">
        <f t="shared" si="262"/>
        <v>0</v>
      </c>
      <c r="Z191" s="21">
        <f t="shared" si="262"/>
        <v>1</v>
      </c>
      <c r="AA191" s="21">
        <f t="shared" si="269"/>
        <v>0</v>
      </c>
      <c r="AB191" s="21">
        <f t="shared" si="270"/>
        <v>1</v>
      </c>
      <c r="AC191" s="29"/>
      <c r="AD191" s="29"/>
      <c r="AE191" s="29"/>
      <c r="AF191" s="28">
        <f t="shared" si="263"/>
        <v>1</v>
      </c>
      <c r="AG191" s="28">
        <f t="shared" si="264"/>
        <v>1</v>
      </c>
      <c r="AH191" s="28">
        <f t="shared" si="265"/>
        <v>1</v>
      </c>
      <c r="AI191" s="28">
        <f t="shared" si="271"/>
        <v>2</v>
      </c>
      <c r="AJ191" s="29">
        <f t="shared" si="272"/>
        <v>0</v>
      </c>
      <c r="AK191" s="29">
        <f t="shared" si="273"/>
        <v>0.5</v>
      </c>
      <c r="AL191" s="29">
        <f t="shared" si="274"/>
        <v>0.5</v>
      </c>
      <c r="AM191" s="28">
        <f t="shared" si="275"/>
        <v>0</v>
      </c>
      <c r="AN191" s="28">
        <f t="shared" si="276"/>
        <v>0</v>
      </c>
      <c r="AO191" s="28">
        <f t="shared" si="277"/>
        <v>1</v>
      </c>
      <c r="AP191" s="28">
        <f t="shared" si="278"/>
        <v>1</v>
      </c>
      <c r="AQ191" s="28">
        <f t="shared" si="279"/>
        <v>0</v>
      </c>
      <c r="AR191" s="30">
        <f t="shared" si="280"/>
        <v>1</v>
      </c>
    </row>
    <row r="192" spans="1:44" x14ac:dyDescent="0.2">
      <c r="A192" s="27" t="s">
        <v>128</v>
      </c>
      <c r="B192" s="21">
        <v>1</v>
      </c>
      <c r="L192" s="21">
        <v>1</v>
      </c>
      <c r="O192" s="21">
        <v>1</v>
      </c>
      <c r="T192" s="21">
        <f t="shared" si="260"/>
        <v>1</v>
      </c>
      <c r="U192" s="21">
        <f t="shared" si="261"/>
        <v>1</v>
      </c>
      <c r="V192" s="21">
        <f t="shared" si="266"/>
        <v>1</v>
      </c>
      <c r="W192" s="21">
        <f t="shared" si="267"/>
        <v>2</v>
      </c>
      <c r="X192" s="21">
        <f t="shared" si="268"/>
        <v>2</v>
      </c>
      <c r="Y192" s="21">
        <f t="shared" si="262"/>
        <v>2</v>
      </c>
      <c r="Z192" s="21">
        <f t="shared" si="262"/>
        <v>0</v>
      </c>
      <c r="AA192" s="21">
        <f t="shared" si="269"/>
        <v>0</v>
      </c>
      <c r="AB192" s="21">
        <f t="shared" si="270"/>
        <v>2</v>
      </c>
      <c r="AC192" s="29"/>
      <c r="AD192" s="29"/>
      <c r="AE192" s="29"/>
      <c r="AF192" s="28">
        <f t="shared" si="263"/>
        <v>0.5</v>
      </c>
      <c r="AG192" s="28">
        <f t="shared" si="264"/>
        <v>0.5</v>
      </c>
      <c r="AH192" s="28">
        <f t="shared" si="265"/>
        <v>0.5</v>
      </c>
      <c r="AI192" s="28">
        <f t="shared" si="271"/>
        <v>1</v>
      </c>
      <c r="AJ192" s="29">
        <f t="shared" si="272"/>
        <v>0</v>
      </c>
      <c r="AK192" s="29">
        <f t="shared" si="273"/>
        <v>0</v>
      </c>
      <c r="AL192" s="29">
        <f t="shared" si="274"/>
        <v>1</v>
      </c>
      <c r="AM192" s="28">
        <f t="shared" si="275"/>
        <v>0.5</v>
      </c>
      <c r="AN192" s="28">
        <f t="shared" si="276"/>
        <v>0.5</v>
      </c>
      <c r="AO192" s="28">
        <f t="shared" si="277"/>
        <v>0.5</v>
      </c>
      <c r="AP192" s="28">
        <f t="shared" si="278"/>
        <v>0.5</v>
      </c>
      <c r="AQ192" s="28">
        <f t="shared" si="279"/>
        <v>0</v>
      </c>
      <c r="AR192" s="30">
        <f t="shared" si="280"/>
        <v>0.5</v>
      </c>
    </row>
    <row r="193" spans="1:44" x14ac:dyDescent="0.2">
      <c r="A193" s="27" t="s">
        <v>3</v>
      </c>
      <c r="B193" s="21">
        <v>1</v>
      </c>
      <c r="F193" s="21">
        <v>1</v>
      </c>
      <c r="N193" s="21">
        <v>1</v>
      </c>
      <c r="R193" s="21">
        <v>1</v>
      </c>
      <c r="T193" s="21">
        <f>B193+C193+D193+E193</f>
        <v>1</v>
      </c>
      <c r="U193" s="21">
        <f>B193+2*C193+3*D193+4*E193</f>
        <v>1</v>
      </c>
      <c r="V193" s="21">
        <f>T193+I193+J193</f>
        <v>1</v>
      </c>
      <c r="W193" s="21">
        <f>B193+C193+D193+E193+F193+K193+O193+P193+Q193</f>
        <v>2</v>
      </c>
      <c r="X193" s="21">
        <f>B193+C193+D193+E193+F193+G193+H193+I193+J193+K193+O193+P193+Q193</f>
        <v>2</v>
      </c>
      <c r="Y193" s="21">
        <f>L193+O193+R193</f>
        <v>1</v>
      </c>
      <c r="Z193" s="21">
        <f>M193+P193+S193</f>
        <v>0</v>
      </c>
      <c r="AA193" s="21">
        <f>Q193+N193</f>
        <v>1</v>
      </c>
      <c r="AB193" s="21">
        <f>T193+H193+F193+O193+P193+Q193</f>
        <v>2</v>
      </c>
      <c r="AC193" s="29"/>
      <c r="AD193" s="29"/>
      <c r="AE193" s="29"/>
      <c r="AF193" s="28">
        <f>IF(W193=0,"NA",T193/W193)</f>
        <v>0.5</v>
      </c>
      <c r="AG193" s="28">
        <f>IF(X193=0,"NA",(T193+I193+J193)/X193)</f>
        <v>0.5</v>
      </c>
      <c r="AH193" s="28">
        <f>IFERROR(U193/W193,"NA")</f>
        <v>0.5</v>
      </c>
      <c r="AI193" s="28">
        <f>IFERROR(AG193+AH193,"NA")</f>
        <v>1</v>
      </c>
      <c r="AJ193" s="29">
        <f>IFERROR(K193/X193,"NA")</f>
        <v>0</v>
      </c>
      <c r="AK193" s="29">
        <f>IFERROR((I193+J193)/X193,"NA")</f>
        <v>0</v>
      </c>
      <c r="AL193" s="29">
        <f>IFERROR(AB193/X193,"NA")</f>
        <v>1</v>
      </c>
      <c r="AM193" s="28">
        <f>IFERROR((H193+O193+P193)/AB193,"NA")</f>
        <v>0</v>
      </c>
      <c r="AN193" s="28">
        <f>IFERROR((H193+O193+P193+R193+S193)/AB193,"NA")</f>
        <v>0.5</v>
      </c>
      <c r="AO193" s="28">
        <f>IFERROR((F193+T193)/AB193,"NA")</f>
        <v>1</v>
      </c>
      <c r="AP193" s="28">
        <f>IFERROR(T193/AB193,"NA")</f>
        <v>0.5</v>
      </c>
      <c r="AQ193" s="28">
        <f>IFERROR(AH193-AF193,"NA")</f>
        <v>0</v>
      </c>
      <c r="AR193" s="30">
        <f>(V193+F193+G193)/X193</f>
        <v>1</v>
      </c>
    </row>
    <row r="194" spans="1:44" x14ac:dyDescent="0.2">
      <c r="A194" s="31" t="s">
        <v>32</v>
      </c>
      <c r="B194" s="32">
        <f>SUM(B183:B193)</f>
        <v>13</v>
      </c>
      <c r="C194" s="32">
        <f t="shared" ref="C194:AB194" si="281">SUM(C183:C193)</f>
        <v>0</v>
      </c>
      <c r="D194" s="32">
        <f t="shared" si="281"/>
        <v>0</v>
      </c>
      <c r="E194" s="32">
        <f t="shared" si="281"/>
        <v>1</v>
      </c>
      <c r="F194" s="32">
        <f t="shared" si="281"/>
        <v>2</v>
      </c>
      <c r="G194" s="32">
        <f t="shared" si="281"/>
        <v>0</v>
      </c>
      <c r="H194" s="32">
        <f t="shared" si="281"/>
        <v>0</v>
      </c>
      <c r="I194" s="32">
        <f t="shared" si="281"/>
        <v>6</v>
      </c>
      <c r="J194" s="32">
        <f t="shared" si="281"/>
        <v>0</v>
      </c>
      <c r="K194" s="32">
        <f t="shared" si="281"/>
        <v>3</v>
      </c>
      <c r="L194" s="32">
        <f t="shared" si="281"/>
        <v>5</v>
      </c>
      <c r="M194" s="32">
        <f t="shared" si="281"/>
        <v>5</v>
      </c>
      <c r="N194" s="32">
        <f t="shared" si="281"/>
        <v>4</v>
      </c>
      <c r="O194" s="32">
        <f t="shared" si="281"/>
        <v>2</v>
      </c>
      <c r="P194" s="32">
        <f t="shared" si="281"/>
        <v>1</v>
      </c>
      <c r="Q194" s="32">
        <f t="shared" si="281"/>
        <v>0</v>
      </c>
      <c r="R194" s="32">
        <f t="shared" si="281"/>
        <v>2</v>
      </c>
      <c r="S194" s="32">
        <f t="shared" si="281"/>
        <v>0</v>
      </c>
      <c r="T194" s="32">
        <f t="shared" si="281"/>
        <v>14</v>
      </c>
      <c r="U194" s="32">
        <f t="shared" si="281"/>
        <v>17</v>
      </c>
      <c r="V194" s="32">
        <f t="shared" si="281"/>
        <v>20</v>
      </c>
      <c r="W194" s="32">
        <f t="shared" si="281"/>
        <v>22</v>
      </c>
      <c r="X194" s="32">
        <f t="shared" si="281"/>
        <v>28</v>
      </c>
      <c r="Y194" s="32">
        <f t="shared" si="281"/>
        <v>9</v>
      </c>
      <c r="Z194" s="32">
        <f t="shared" si="281"/>
        <v>6</v>
      </c>
      <c r="AA194" s="32">
        <f t="shared" si="281"/>
        <v>4</v>
      </c>
      <c r="AB194" s="32">
        <f t="shared" si="281"/>
        <v>19</v>
      </c>
      <c r="AC194" s="34"/>
      <c r="AD194" s="34"/>
      <c r="AE194" s="34"/>
      <c r="AF194" s="33">
        <f t="shared" si="263"/>
        <v>0.63636363636363635</v>
      </c>
      <c r="AG194" s="33">
        <f t="shared" si="264"/>
        <v>0.7142857142857143</v>
      </c>
      <c r="AH194" s="33">
        <f t="shared" si="265"/>
        <v>0.77272727272727271</v>
      </c>
      <c r="AI194" s="33">
        <f t="shared" si="271"/>
        <v>1.4870129870129869</v>
      </c>
      <c r="AJ194" s="34">
        <f t="shared" si="272"/>
        <v>0.10714285714285714</v>
      </c>
      <c r="AK194" s="34">
        <f t="shared" si="273"/>
        <v>0.21428571428571427</v>
      </c>
      <c r="AL194" s="34">
        <f t="shared" si="274"/>
        <v>0.6785714285714286</v>
      </c>
      <c r="AM194" s="33">
        <f>IFERROR((H194+O194+P194)/AB194,"NA")</f>
        <v>0.15789473684210525</v>
      </c>
      <c r="AN194" s="33">
        <f>IFERROR((H194+O194+P194+R194+S194)/AB194,"NA")</f>
        <v>0.26315789473684209</v>
      </c>
      <c r="AO194" s="33">
        <f t="shared" si="277"/>
        <v>0.84210526315789469</v>
      </c>
      <c r="AP194" s="33">
        <f t="shared" si="278"/>
        <v>0.73684210526315785</v>
      </c>
      <c r="AQ194" s="33">
        <f t="shared" si="279"/>
        <v>0.13636363636363635</v>
      </c>
      <c r="AR194" s="39">
        <f t="shared" si="280"/>
        <v>0.7857142857142857</v>
      </c>
    </row>
    <row r="196" spans="1:44" x14ac:dyDescent="0.2">
      <c r="A196" s="20" t="s">
        <v>153</v>
      </c>
    </row>
    <row r="197" spans="1:44" x14ac:dyDescent="0.2">
      <c r="A197" s="23"/>
      <c r="B197" s="24" t="s">
        <v>5</v>
      </c>
      <c r="C197" s="24" t="s">
        <v>6</v>
      </c>
      <c r="D197" s="24" t="s">
        <v>7</v>
      </c>
      <c r="E197" s="24" t="s">
        <v>8</v>
      </c>
      <c r="F197" s="24" t="s">
        <v>18</v>
      </c>
      <c r="G197" s="24" t="s">
        <v>19</v>
      </c>
      <c r="H197" s="24" t="s">
        <v>9</v>
      </c>
      <c r="I197" s="24" t="s">
        <v>10</v>
      </c>
      <c r="J197" s="24" t="s">
        <v>11</v>
      </c>
      <c r="K197" s="24" t="s">
        <v>12</v>
      </c>
      <c r="L197" s="24" t="s">
        <v>20</v>
      </c>
      <c r="M197" s="24" t="s">
        <v>21</v>
      </c>
      <c r="N197" s="24" t="s">
        <v>74</v>
      </c>
      <c r="O197" s="24" t="s">
        <v>22</v>
      </c>
      <c r="P197" s="24" t="s">
        <v>23</v>
      </c>
      <c r="Q197" s="24" t="s">
        <v>75</v>
      </c>
      <c r="R197" s="24" t="s">
        <v>27</v>
      </c>
      <c r="S197" s="24" t="s">
        <v>28</v>
      </c>
      <c r="T197" s="24" t="s">
        <v>29</v>
      </c>
      <c r="U197" s="24" t="s">
        <v>30</v>
      </c>
      <c r="V197" s="24" t="s">
        <v>31</v>
      </c>
      <c r="W197" s="24" t="s">
        <v>4</v>
      </c>
      <c r="X197" s="24" t="s">
        <v>13</v>
      </c>
      <c r="Y197" s="24" t="s">
        <v>24</v>
      </c>
      <c r="Z197" s="24" t="s">
        <v>25</v>
      </c>
      <c r="AA197" s="24" t="s">
        <v>76</v>
      </c>
      <c r="AB197" s="24" t="s">
        <v>26</v>
      </c>
      <c r="AC197" s="44"/>
      <c r="AD197" s="44"/>
      <c r="AE197" s="44"/>
      <c r="AF197" s="24" t="s">
        <v>14</v>
      </c>
      <c r="AG197" s="24" t="s">
        <v>15</v>
      </c>
      <c r="AH197" s="24" t="s">
        <v>16</v>
      </c>
      <c r="AI197" s="24" t="s">
        <v>17</v>
      </c>
      <c r="AJ197" s="24" t="s">
        <v>44</v>
      </c>
      <c r="AK197" s="24" t="s">
        <v>43</v>
      </c>
      <c r="AL197" s="24" t="s">
        <v>40</v>
      </c>
      <c r="AM197" s="24" t="s">
        <v>47</v>
      </c>
      <c r="AN197" s="24" t="s">
        <v>48</v>
      </c>
      <c r="AO197" s="24" t="s">
        <v>51</v>
      </c>
      <c r="AP197" s="24" t="s">
        <v>49</v>
      </c>
      <c r="AQ197" s="25" t="s">
        <v>50</v>
      </c>
      <c r="AR197" s="26" t="s">
        <v>60</v>
      </c>
    </row>
    <row r="198" spans="1:44" x14ac:dyDescent="0.2">
      <c r="A198" s="27" t="s">
        <v>124</v>
      </c>
      <c r="P198" s="21">
        <v>1</v>
      </c>
      <c r="Q198" s="21">
        <v>1</v>
      </c>
      <c r="T198" s="21">
        <f t="shared" ref="T198:T207" si="282">B198+C198+D198+E198</f>
        <v>0</v>
      </c>
      <c r="U198" s="21">
        <f t="shared" ref="U198:U207" si="283">B198+2*C198+3*D198+4*E198</f>
        <v>0</v>
      </c>
      <c r="V198" s="21">
        <f>T198+I198+J198</f>
        <v>0</v>
      </c>
      <c r="W198" s="21">
        <f>B198+C198+D198+E198+F198+K198+O198+P198+Q198</f>
        <v>2</v>
      </c>
      <c r="X198" s="21">
        <f>B198+C198+D198+E198+F198+G198+H198+I198+J198+K198+O198+P198+Q198</f>
        <v>2</v>
      </c>
      <c r="Y198" s="21">
        <f t="shared" ref="Y198:Z207" si="284">L198+O198+R198</f>
        <v>0</v>
      </c>
      <c r="Z198" s="21">
        <f t="shared" si="284"/>
        <v>1</v>
      </c>
      <c r="AA198" s="21">
        <f>Q198+N198</f>
        <v>1</v>
      </c>
      <c r="AB198" s="21">
        <f>T198+H198+F198+O198+P198+Q198</f>
        <v>2</v>
      </c>
      <c r="AC198" s="29"/>
      <c r="AD198" s="29"/>
      <c r="AE198" s="29"/>
      <c r="AF198" s="28">
        <f t="shared" ref="AF198:AF209" si="285">IF(W198=0,"NA",T198/W198)</f>
        <v>0</v>
      </c>
      <c r="AG198" s="28">
        <f t="shared" ref="AG198:AG209" si="286">IF(X198=0,"NA",(T198+I198+J198)/X198)</f>
        <v>0</v>
      </c>
      <c r="AH198" s="28">
        <f t="shared" ref="AH198:AH209" si="287">IFERROR(U198/W198,"NA")</f>
        <v>0</v>
      </c>
      <c r="AI198" s="28">
        <f>IFERROR(AG198+AH198,"NA")</f>
        <v>0</v>
      </c>
      <c r="AJ198" s="29">
        <f>IFERROR(K198/X198,"NA")</f>
        <v>0</v>
      </c>
      <c r="AK198" s="29">
        <f>IFERROR((I198+J198)/X198,"NA")</f>
        <v>0</v>
      </c>
      <c r="AL198" s="29">
        <f>IFERROR(AB198/X198,"NA")</f>
        <v>1</v>
      </c>
      <c r="AM198" s="28">
        <f>IFERROR((H198+O198+P198)/AB198,"NA")</f>
        <v>0.5</v>
      </c>
      <c r="AN198" s="28">
        <f>IFERROR((H198+O198+P198+R198+S198)/AB198,"NA")</f>
        <v>0.5</v>
      </c>
      <c r="AO198" s="28">
        <f>IFERROR((F198+T198)/AB198,"NA")</f>
        <v>0</v>
      </c>
      <c r="AP198" s="28">
        <f>IFERROR(T198/AB198,"NA")</f>
        <v>0</v>
      </c>
      <c r="AQ198" s="28">
        <f>IFERROR(AH198-AF198,"NA")</f>
        <v>0</v>
      </c>
      <c r="AR198" s="30">
        <f>(V198+F198+G198)/X198</f>
        <v>0</v>
      </c>
    </row>
    <row r="199" spans="1:44" x14ac:dyDescent="0.2">
      <c r="A199" s="27" t="s">
        <v>125</v>
      </c>
      <c r="B199" s="21">
        <v>1</v>
      </c>
      <c r="F199" s="21">
        <v>1</v>
      </c>
      <c r="L199" s="21">
        <v>1</v>
      </c>
      <c r="R199" s="21">
        <v>1</v>
      </c>
      <c r="T199" s="21">
        <f t="shared" si="282"/>
        <v>1</v>
      </c>
      <c r="U199" s="21">
        <f t="shared" si="283"/>
        <v>1</v>
      </c>
      <c r="V199" s="21">
        <f t="shared" ref="V199:V207" si="288">T199+I199+J199</f>
        <v>1</v>
      </c>
      <c r="W199" s="21">
        <f t="shared" ref="W199:W207" si="289">B199+C199+D199+E199+F199+K199+O199+P199+Q199</f>
        <v>2</v>
      </c>
      <c r="X199" s="21">
        <f t="shared" ref="X199:X207" si="290">B199+C199+D199+E199+F199+G199+H199+I199+J199+K199+O199+P199+Q199</f>
        <v>2</v>
      </c>
      <c r="Y199" s="21">
        <f t="shared" si="284"/>
        <v>2</v>
      </c>
      <c r="Z199" s="21">
        <f t="shared" si="284"/>
        <v>0</v>
      </c>
      <c r="AA199" s="21">
        <f t="shared" ref="AA199:AA207" si="291">Q199+N199</f>
        <v>0</v>
      </c>
      <c r="AB199" s="21">
        <f t="shared" ref="AB199:AB207" si="292">T199+H199+F199+O199+P199+Q199</f>
        <v>2</v>
      </c>
      <c r="AC199" s="29"/>
      <c r="AD199" s="29"/>
      <c r="AE199" s="29"/>
      <c r="AF199" s="28">
        <f t="shared" si="285"/>
        <v>0.5</v>
      </c>
      <c r="AG199" s="28">
        <f t="shared" si="286"/>
        <v>0.5</v>
      </c>
      <c r="AH199" s="28">
        <f t="shared" si="287"/>
        <v>0.5</v>
      </c>
      <c r="AI199" s="28">
        <f t="shared" ref="AI199:AI209" si="293">IFERROR(AG199+AH199,"NA")</f>
        <v>1</v>
      </c>
      <c r="AJ199" s="29">
        <f t="shared" ref="AJ199:AJ209" si="294">IFERROR(K199/X199,"NA")</f>
        <v>0</v>
      </c>
      <c r="AK199" s="29">
        <f t="shared" ref="AK199:AK209" si="295">IFERROR((I199+J199)/X199,"NA")</f>
        <v>0</v>
      </c>
      <c r="AL199" s="29">
        <f t="shared" ref="AL199:AL209" si="296">IFERROR(AB199/X199,"NA")</f>
        <v>1</v>
      </c>
      <c r="AM199" s="28">
        <f t="shared" ref="AM199:AM207" si="297">IFERROR((H199+O199+P199)/AB199,"NA")</f>
        <v>0</v>
      </c>
      <c r="AN199" s="28">
        <f t="shared" ref="AN199:AN207" si="298">IFERROR((H199+O199+P199+R199+S199)/AB199,"NA")</f>
        <v>0.5</v>
      </c>
      <c r="AO199" s="28">
        <f t="shared" ref="AO199:AO209" si="299">IFERROR((F199+T199)/AB199,"NA")</f>
        <v>1</v>
      </c>
      <c r="AP199" s="28">
        <f t="shared" ref="AP199:AP209" si="300">IFERROR(T199/AB199,"NA")</f>
        <v>0.5</v>
      </c>
      <c r="AQ199" s="28">
        <f t="shared" ref="AQ199:AQ209" si="301">IFERROR(AH199-AF199,"NA")</f>
        <v>0</v>
      </c>
      <c r="AR199" s="30">
        <f t="shared" ref="AR199:AR209" si="302">(V199+F199+G199)/X199</f>
        <v>1</v>
      </c>
    </row>
    <row r="200" spans="1:44" x14ac:dyDescent="0.2">
      <c r="A200" s="27" t="s">
        <v>77</v>
      </c>
      <c r="K200" s="21">
        <v>2</v>
      </c>
      <c r="T200" s="21">
        <f t="shared" si="282"/>
        <v>0</v>
      </c>
      <c r="U200" s="21">
        <f t="shared" si="283"/>
        <v>0</v>
      </c>
      <c r="V200" s="21">
        <f t="shared" si="288"/>
        <v>0</v>
      </c>
      <c r="W200" s="21">
        <f t="shared" si="289"/>
        <v>2</v>
      </c>
      <c r="X200" s="21">
        <f t="shared" si="290"/>
        <v>2</v>
      </c>
      <c r="Y200" s="21">
        <f t="shared" si="284"/>
        <v>0</v>
      </c>
      <c r="Z200" s="21">
        <f t="shared" si="284"/>
        <v>0</v>
      </c>
      <c r="AA200" s="21">
        <f t="shared" si="291"/>
        <v>0</v>
      </c>
      <c r="AB200" s="21">
        <f t="shared" si="292"/>
        <v>0</v>
      </c>
      <c r="AC200" s="29"/>
      <c r="AD200" s="29"/>
      <c r="AE200" s="29"/>
      <c r="AF200" s="28">
        <f t="shared" si="285"/>
        <v>0</v>
      </c>
      <c r="AG200" s="28">
        <f t="shared" si="286"/>
        <v>0</v>
      </c>
      <c r="AH200" s="28">
        <f t="shared" si="287"/>
        <v>0</v>
      </c>
      <c r="AI200" s="28">
        <f t="shared" si="293"/>
        <v>0</v>
      </c>
      <c r="AJ200" s="29">
        <f t="shared" si="294"/>
        <v>1</v>
      </c>
      <c r="AK200" s="29">
        <f t="shared" si="295"/>
        <v>0</v>
      </c>
      <c r="AL200" s="29">
        <f t="shared" si="296"/>
        <v>0</v>
      </c>
      <c r="AM200" s="28" t="str">
        <f t="shared" si="297"/>
        <v>NA</v>
      </c>
      <c r="AN200" s="28" t="str">
        <f t="shared" si="298"/>
        <v>NA</v>
      </c>
      <c r="AO200" s="28" t="str">
        <f t="shared" si="299"/>
        <v>NA</v>
      </c>
      <c r="AP200" s="28" t="str">
        <f t="shared" si="300"/>
        <v>NA</v>
      </c>
      <c r="AQ200" s="28">
        <f t="shared" si="301"/>
        <v>0</v>
      </c>
      <c r="AR200" s="30">
        <f t="shared" si="302"/>
        <v>0</v>
      </c>
    </row>
    <row r="201" spans="1:44" x14ac:dyDescent="0.2">
      <c r="A201" s="27" t="s">
        <v>68</v>
      </c>
      <c r="F201" s="21">
        <v>1</v>
      </c>
      <c r="H201" s="21">
        <v>1</v>
      </c>
      <c r="R201" s="21">
        <v>1</v>
      </c>
      <c r="T201" s="21">
        <f t="shared" si="282"/>
        <v>0</v>
      </c>
      <c r="U201" s="21">
        <f t="shared" si="283"/>
        <v>0</v>
      </c>
      <c r="V201" s="21">
        <f t="shared" si="288"/>
        <v>0</v>
      </c>
      <c r="W201" s="21">
        <f t="shared" si="289"/>
        <v>1</v>
      </c>
      <c r="X201" s="21">
        <f t="shared" si="290"/>
        <v>2</v>
      </c>
      <c r="Y201" s="21">
        <f t="shared" si="284"/>
        <v>1</v>
      </c>
      <c r="Z201" s="21">
        <f t="shared" si="284"/>
        <v>0</v>
      </c>
      <c r="AA201" s="21">
        <f t="shared" si="291"/>
        <v>0</v>
      </c>
      <c r="AB201" s="21">
        <f t="shared" si="292"/>
        <v>2</v>
      </c>
      <c r="AC201" s="29"/>
      <c r="AD201" s="29"/>
      <c r="AE201" s="29"/>
      <c r="AF201" s="28">
        <f t="shared" si="285"/>
        <v>0</v>
      </c>
      <c r="AG201" s="28">
        <f t="shared" si="286"/>
        <v>0</v>
      </c>
      <c r="AH201" s="28">
        <f t="shared" si="287"/>
        <v>0</v>
      </c>
      <c r="AI201" s="28">
        <f t="shared" si="293"/>
        <v>0</v>
      </c>
      <c r="AJ201" s="29">
        <f t="shared" si="294"/>
        <v>0</v>
      </c>
      <c r="AK201" s="29">
        <f t="shared" si="295"/>
        <v>0</v>
      </c>
      <c r="AL201" s="29">
        <f t="shared" si="296"/>
        <v>1</v>
      </c>
      <c r="AM201" s="28">
        <f t="shared" si="297"/>
        <v>0.5</v>
      </c>
      <c r="AN201" s="28">
        <f t="shared" si="298"/>
        <v>1</v>
      </c>
      <c r="AO201" s="28">
        <f t="shared" si="299"/>
        <v>0.5</v>
      </c>
      <c r="AP201" s="28">
        <f t="shared" si="300"/>
        <v>0</v>
      </c>
      <c r="AQ201" s="28">
        <f t="shared" si="301"/>
        <v>0</v>
      </c>
      <c r="AR201" s="30">
        <f t="shared" si="302"/>
        <v>0.5</v>
      </c>
    </row>
    <row r="202" spans="1:44" x14ac:dyDescent="0.2">
      <c r="A202" s="27" t="s">
        <v>123</v>
      </c>
      <c r="B202" s="21">
        <v>1</v>
      </c>
      <c r="K202" s="21">
        <v>1</v>
      </c>
      <c r="N202" s="21">
        <v>1</v>
      </c>
      <c r="T202" s="21">
        <f t="shared" si="282"/>
        <v>1</v>
      </c>
      <c r="U202" s="21">
        <f t="shared" si="283"/>
        <v>1</v>
      </c>
      <c r="V202" s="21">
        <f t="shared" si="288"/>
        <v>1</v>
      </c>
      <c r="W202" s="21">
        <f t="shared" si="289"/>
        <v>2</v>
      </c>
      <c r="X202" s="21">
        <f t="shared" si="290"/>
        <v>2</v>
      </c>
      <c r="Y202" s="21">
        <f t="shared" si="284"/>
        <v>0</v>
      </c>
      <c r="Z202" s="21">
        <f t="shared" si="284"/>
        <v>0</v>
      </c>
      <c r="AA202" s="21">
        <f t="shared" si="291"/>
        <v>1</v>
      </c>
      <c r="AB202" s="21">
        <f t="shared" si="292"/>
        <v>1</v>
      </c>
      <c r="AC202" s="29"/>
      <c r="AD202" s="29"/>
      <c r="AE202" s="29"/>
      <c r="AF202" s="28">
        <f t="shared" si="285"/>
        <v>0.5</v>
      </c>
      <c r="AG202" s="28">
        <f t="shared" si="286"/>
        <v>0.5</v>
      </c>
      <c r="AH202" s="28">
        <f t="shared" si="287"/>
        <v>0.5</v>
      </c>
      <c r="AI202" s="28">
        <f t="shared" si="293"/>
        <v>1</v>
      </c>
      <c r="AJ202" s="29">
        <f t="shared" si="294"/>
        <v>0.5</v>
      </c>
      <c r="AK202" s="29">
        <f t="shared" si="295"/>
        <v>0</v>
      </c>
      <c r="AL202" s="29">
        <f t="shared" si="296"/>
        <v>0.5</v>
      </c>
      <c r="AM202" s="28">
        <f t="shared" si="297"/>
        <v>0</v>
      </c>
      <c r="AN202" s="28">
        <f t="shared" si="298"/>
        <v>0</v>
      </c>
      <c r="AO202" s="28">
        <f t="shared" si="299"/>
        <v>1</v>
      </c>
      <c r="AP202" s="28">
        <f t="shared" si="300"/>
        <v>1</v>
      </c>
      <c r="AQ202" s="28">
        <f t="shared" si="301"/>
        <v>0</v>
      </c>
      <c r="AR202" s="30">
        <f t="shared" si="302"/>
        <v>0.5</v>
      </c>
    </row>
    <row r="203" spans="1:44" x14ac:dyDescent="0.2">
      <c r="A203" s="27" t="s">
        <v>0</v>
      </c>
      <c r="B203" s="21">
        <v>1</v>
      </c>
      <c r="K203" s="21">
        <v>1</v>
      </c>
      <c r="N203" s="21">
        <v>1</v>
      </c>
      <c r="T203" s="21">
        <f t="shared" si="282"/>
        <v>1</v>
      </c>
      <c r="U203" s="21">
        <f t="shared" si="283"/>
        <v>1</v>
      </c>
      <c r="V203" s="21">
        <f t="shared" si="288"/>
        <v>1</v>
      </c>
      <c r="W203" s="21">
        <f t="shared" si="289"/>
        <v>2</v>
      </c>
      <c r="X203" s="21">
        <f t="shared" si="290"/>
        <v>2</v>
      </c>
      <c r="Y203" s="21">
        <f t="shared" si="284"/>
        <v>0</v>
      </c>
      <c r="Z203" s="21">
        <f t="shared" si="284"/>
        <v>0</v>
      </c>
      <c r="AA203" s="21">
        <f t="shared" si="291"/>
        <v>1</v>
      </c>
      <c r="AB203" s="21">
        <f t="shared" si="292"/>
        <v>1</v>
      </c>
      <c r="AC203" s="29"/>
      <c r="AD203" s="29"/>
      <c r="AE203" s="29"/>
      <c r="AF203" s="28">
        <f t="shared" si="285"/>
        <v>0.5</v>
      </c>
      <c r="AG203" s="28">
        <f t="shared" si="286"/>
        <v>0.5</v>
      </c>
      <c r="AH203" s="28">
        <f t="shared" si="287"/>
        <v>0.5</v>
      </c>
      <c r="AI203" s="28">
        <f t="shared" si="293"/>
        <v>1</v>
      </c>
      <c r="AJ203" s="29">
        <f t="shared" si="294"/>
        <v>0.5</v>
      </c>
      <c r="AK203" s="29">
        <f t="shared" si="295"/>
        <v>0</v>
      </c>
      <c r="AL203" s="29">
        <f t="shared" si="296"/>
        <v>0.5</v>
      </c>
      <c r="AM203" s="28">
        <f t="shared" si="297"/>
        <v>0</v>
      </c>
      <c r="AN203" s="28">
        <f t="shared" si="298"/>
        <v>0</v>
      </c>
      <c r="AO203" s="28">
        <f t="shared" si="299"/>
        <v>1</v>
      </c>
      <c r="AP203" s="28">
        <f t="shared" si="300"/>
        <v>1</v>
      </c>
      <c r="AQ203" s="28">
        <f t="shared" si="301"/>
        <v>0</v>
      </c>
      <c r="AR203" s="30">
        <f t="shared" si="302"/>
        <v>0.5</v>
      </c>
    </row>
    <row r="204" spans="1:44" x14ac:dyDescent="0.2">
      <c r="A204" s="27" t="s">
        <v>126</v>
      </c>
      <c r="K204" s="21">
        <v>2</v>
      </c>
      <c r="T204" s="21">
        <f t="shared" si="282"/>
        <v>0</v>
      </c>
      <c r="U204" s="21">
        <f t="shared" si="283"/>
        <v>0</v>
      </c>
      <c r="V204" s="21">
        <f t="shared" si="288"/>
        <v>0</v>
      </c>
      <c r="W204" s="21">
        <f t="shared" si="289"/>
        <v>2</v>
      </c>
      <c r="X204" s="21">
        <f t="shared" si="290"/>
        <v>2</v>
      </c>
      <c r="Y204" s="21">
        <f t="shared" si="284"/>
        <v>0</v>
      </c>
      <c r="Z204" s="21">
        <f t="shared" si="284"/>
        <v>0</v>
      </c>
      <c r="AA204" s="21">
        <f t="shared" si="291"/>
        <v>0</v>
      </c>
      <c r="AB204" s="21">
        <f t="shared" si="292"/>
        <v>0</v>
      </c>
      <c r="AC204" s="29"/>
      <c r="AD204" s="29"/>
      <c r="AE204" s="29"/>
      <c r="AF204" s="28">
        <f t="shared" si="285"/>
        <v>0</v>
      </c>
      <c r="AG204" s="28">
        <f t="shared" si="286"/>
        <v>0</v>
      </c>
      <c r="AH204" s="28">
        <f t="shared" si="287"/>
        <v>0</v>
      </c>
      <c r="AI204" s="28">
        <f t="shared" si="293"/>
        <v>0</v>
      </c>
      <c r="AJ204" s="29">
        <f t="shared" si="294"/>
        <v>1</v>
      </c>
      <c r="AK204" s="29">
        <f t="shared" si="295"/>
        <v>0</v>
      </c>
      <c r="AL204" s="29">
        <f t="shared" si="296"/>
        <v>0</v>
      </c>
      <c r="AM204" s="28" t="str">
        <f t="shared" si="297"/>
        <v>NA</v>
      </c>
      <c r="AN204" s="28" t="str">
        <f t="shared" si="298"/>
        <v>NA</v>
      </c>
      <c r="AO204" s="28" t="str">
        <f t="shared" si="299"/>
        <v>NA</v>
      </c>
      <c r="AP204" s="28" t="str">
        <f t="shared" si="300"/>
        <v>NA</v>
      </c>
      <c r="AQ204" s="28">
        <f t="shared" si="301"/>
        <v>0</v>
      </c>
      <c r="AR204" s="30">
        <f t="shared" si="302"/>
        <v>0</v>
      </c>
    </row>
    <row r="205" spans="1:44" x14ac:dyDescent="0.2">
      <c r="A205" s="27" t="s">
        <v>65</v>
      </c>
      <c r="O205" s="21">
        <v>2</v>
      </c>
      <c r="T205" s="21">
        <f t="shared" si="282"/>
        <v>0</v>
      </c>
      <c r="U205" s="21">
        <f t="shared" si="283"/>
        <v>0</v>
      </c>
      <c r="V205" s="21">
        <f t="shared" si="288"/>
        <v>0</v>
      </c>
      <c r="W205" s="21">
        <f t="shared" si="289"/>
        <v>2</v>
      </c>
      <c r="X205" s="21">
        <f t="shared" si="290"/>
        <v>2</v>
      </c>
      <c r="Y205" s="21">
        <f t="shared" si="284"/>
        <v>2</v>
      </c>
      <c r="Z205" s="21">
        <f t="shared" si="284"/>
        <v>0</v>
      </c>
      <c r="AA205" s="21">
        <f t="shared" si="291"/>
        <v>0</v>
      </c>
      <c r="AB205" s="21">
        <f t="shared" si="292"/>
        <v>2</v>
      </c>
      <c r="AC205" s="29"/>
      <c r="AD205" s="29"/>
      <c r="AE205" s="29"/>
      <c r="AF205" s="28">
        <f t="shared" si="285"/>
        <v>0</v>
      </c>
      <c r="AG205" s="28">
        <f t="shared" si="286"/>
        <v>0</v>
      </c>
      <c r="AH205" s="28">
        <f t="shared" si="287"/>
        <v>0</v>
      </c>
      <c r="AI205" s="28">
        <f t="shared" si="293"/>
        <v>0</v>
      </c>
      <c r="AJ205" s="29">
        <f t="shared" si="294"/>
        <v>0</v>
      </c>
      <c r="AK205" s="29">
        <f t="shared" si="295"/>
        <v>0</v>
      </c>
      <c r="AL205" s="29">
        <f t="shared" si="296"/>
        <v>1</v>
      </c>
      <c r="AM205" s="28">
        <f t="shared" si="297"/>
        <v>1</v>
      </c>
      <c r="AN205" s="28">
        <f t="shared" si="298"/>
        <v>1</v>
      </c>
      <c r="AO205" s="28">
        <f t="shared" si="299"/>
        <v>0</v>
      </c>
      <c r="AP205" s="28">
        <f t="shared" si="300"/>
        <v>0</v>
      </c>
      <c r="AQ205" s="28">
        <f t="shared" si="301"/>
        <v>0</v>
      </c>
      <c r="AR205" s="30">
        <f t="shared" si="302"/>
        <v>0</v>
      </c>
    </row>
    <row r="206" spans="1:44" x14ac:dyDescent="0.2">
      <c r="A206" s="27" t="s">
        <v>127</v>
      </c>
      <c r="B206" s="21">
        <v>1</v>
      </c>
      <c r="N206" s="21">
        <v>1</v>
      </c>
      <c r="O206" s="21">
        <v>1</v>
      </c>
      <c r="T206" s="21">
        <f t="shared" si="282"/>
        <v>1</v>
      </c>
      <c r="U206" s="21">
        <f t="shared" si="283"/>
        <v>1</v>
      </c>
      <c r="V206" s="21">
        <f t="shared" si="288"/>
        <v>1</v>
      </c>
      <c r="W206" s="21">
        <f t="shared" si="289"/>
        <v>2</v>
      </c>
      <c r="X206" s="21">
        <f t="shared" si="290"/>
        <v>2</v>
      </c>
      <c r="Y206" s="21">
        <f t="shared" si="284"/>
        <v>1</v>
      </c>
      <c r="Z206" s="21">
        <f t="shared" si="284"/>
        <v>0</v>
      </c>
      <c r="AA206" s="21">
        <f t="shared" si="291"/>
        <v>1</v>
      </c>
      <c r="AB206" s="21">
        <f t="shared" si="292"/>
        <v>2</v>
      </c>
      <c r="AC206" s="29"/>
      <c r="AD206" s="29"/>
      <c r="AE206" s="29"/>
      <c r="AF206" s="28">
        <f t="shared" si="285"/>
        <v>0.5</v>
      </c>
      <c r="AG206" s="28">
        <f t="shared" si="286"/>
        <v>0.5</v>
      </c>
      <c r="AH206" s="28">
        <f t="shared" si="287"/>
        <v>0.5</v>
      </c>
      <c r="AI206" s="28">
        <f t="shared" si="293"/>
        <v>1</v>
      </c>
      <c r="AJ206" s="29">
        <f t="shared" si="294"/>
        <v>0</v>
      </c>
      <c r="AK206" s="29">
        <f t="shared" si="295"/>
        <v>0</v>
      </c>
      <c r="AL206" s="29">
        <f t="shared" si="296"/>
        <v>1</v>
      </c>
      <c r="AM206" s="28">
        <f t="shared" si="297"/>
        <v>0.5</v>
      </c>
      <c r="AN206" s="28">
        <f t="shared" si="298"/>
        <v>0.5</v>
      </c>
      <c r="AO206" s="28">
        <f t="shared" si="299"/>
        <v>0.5</v>
      </c>
      <c r="AP206" s="28">
        <f t="shared" si="300"/>
        <v>0.5</v>
      </c>
      <c r="AQ206" s="28">
        <f t="shared" si="301"/>
        <v>0</v>
      </c>
      <c r="AR206" s="30">
        <f t="shared" si="302"/>
        <v>0.5</v>
      </c>
    </row>
    <row r="207" spans="1:44" x14ac:dyDescent="0.2">
      <c r="A207" s="27" t="s">
        <v>128</v>
      </c>
      <c r="B207" s="21">
        <v>1</v>
      </c>
      <c r="N207" s="21">
        <v>1</v>
      </c>
      <c r="O207" s="21">
        <v>1</v>
      </c>
      <c r="T207" s="21">
        <f t="shared" si="282"/>
        <v>1</v>
      </c>
      <c r="U207" s="21">
        <f t="shared" si="283"/>
        <v>1</v>
      </c>
      <c r="V207" s="21">
        <f t="shared" si="288"/>
        <v>1</v>
      </c>
      <c r="W207" s="21">
        <f t="shared" si="289"/>
        <v>2</v>
      </c>
      <c r="X207" s="21">
        <f t="shared" si="290"/>
        <v>2</v>
      </c>
      <c r="Y207" s="21">
        <f t="shared" si="284"/>
        <v>1</v>
      </c>
      <c r="Z207" s="21">
        <f t="shared" si="284"/>
        <v>0</v>
      </c>
      <c r="AA207" s="21">
        <f t="shared" si="291"/>
        <v>1</v>
      </c>
      <c r="AB207" s="21">
        <f t="shared" si="292"/>
        <v>2</v>
      </c>
      <c r="AC207" s="29"/>
      <c r="AD207" s="29"/>
      <c r="AE207" s="29"/>
      <c r="AF207" s="28">
        <f t="shared" si="285"/>
        <v>0.5</v>
      </c>
      <c r="AG207" s="28">
        <f t="shared" si="286"/>
        <v>0.5</v>
      </c>
      <c r="AH207" s="28">
        <f t="shared" si="287"/>
        <v>0.5</v>
      </c>
      <c r="AI207" s="28">
        <f t="shared" si="293"/>
        <v>1</v>
      </c>
      <c r="AJ207" s="29">
        <f t="shared" si="294"/>
        <v>0</v>
      </c>
      <c r="AK207" s="29">
        <f t="shared" si="295"/>
        <v>0</v>
      </c>
      <c r="AL207" s="29">
        <f t="shared" si="296"/>
        <v>1</v>
      </c>
      <c r="AM207" s="28">
        <f t="shared" si="297"/>
        <v>0.5</v>
      </c>
      <c r="AN207" s="28">
        <f t="shared" si="298"/>
        <v>0.5</v>
      </c>
      <c r="AO207" s="28">
        <f t="shared" si="299"/>
        <v>0.5</v>
      </c>
      <c r="AP207" s="28">
        <f t="shared" si="300"/>
        <v>0.5</v>
      </c>
      <c r="AQ207" s="28">
        <f t="shared" si="301"/>
        <v>0</v>
      </c>
      <c r="AR207" s="30">
        <f t="shared" si="302"/>
        <v>0.5</v>
      </c>
    </row>
    <row r="208" spans="1:44" x14ac:dyDescent="0.2">
      <c r="A208" s="27" t="s">
        <v>3</v>
      </c>
      <c r="K208" s="21">
        <v>1</v>
      </c>
      <c r="O208" s="21">
        <v>1</v>
      </c>
      <c r="T208" s="21">
        <f>B208+C208+D208+E208</f>
        <v>0</v>
      </c>
      <c r="U208" s="21">
        <f>B208+2*C208+3*D208+4*E208</f>
        <v>0</v>
      </c>
      <c r="V208" s="21">
        <f>T208+I208+J208</f>
        <v>0</v>
      </c>
      <c r="W208" s="21">
        <f>B208+C208+D208+E208+F208+K208+O208+P208+Q208</f>
        <v>2</v>
      </c>
      <c r="X208" s="21">
        <f>B208+C208+D208+E208+F208+G208+H208+I208+J208+K208+O208+P208+Q208</f>
        <v>2</v>
      </c>
      <c r="Y208" s="21">
        <f>L208+O208+R208</f>
        <v>1</v>
      </c>
      <c r="Z208" s="21">
        <f>M208+P208+S208</f>
        <v>0</v>
      </c>
      <c r="AA208" s="21">
        <f>Q208+N208</f>
        <v>0</v>
      </c>
      <c r="AB208" s="21">
        <f>T208+H208+F208+O208+P208+Q208</f>
        <v>1</v>
      </c>
      <c r="AC208" s="29"/>
      <c r="AD208" s="29"/>
      <c r="AE208" s="29"/>
      <c r="AF208" s="28">
        <f>IF(W208=0,"NA",T208/W208)</f>
        <v>0</v>
      </c>
      <c r="AG208" s="28">
        <f>IF(X208=0,"NA",(T208+I208+J208)/X208)</f>
        <v>0</v>
      </c>
      <c r="AH208" s="28">
        <f>IFERROR(U208/W208,"NA")</f>
        <v>0</v>
      </c>
      <c r="AI208" s="28">
        <f>IFERROR(AG208+AH208,"NA")</f>
        <v>0</v>
      </c>
      <c r="AJ208" s="29">
        <f>IFERROR(K208/X208,"NA")</f>
        <v>0.5</v>
      </c>
      <c r="AK208" s="29">
        <f>IFERROR((I208+J208)/X208,"NA")</f>
        <v>0</v>
      </c>
      <c r="AL208" s="29">
        <f>IFERROR(AB208/X208,"NA")</f>
        <v>0.5</v>
      </c>
      <c r="AM208" s="28">
        <f>IFERROR((H208+O208+P208)/AB208,"NA")</f>
        <v>1</v>
      </c>
      <c r="AN208" s="28">
        <f>IFERROR((H208+O208+P208+R208+S208)/AB208,"NA")</f>
        <v>1</v>
      </c>
      <c r="AO208" s="28">
        <f>IFERROR((F208+T208)/AB208,"NA")</f>
        <v>0</v>
      </c>
      <c r="AP208" s="28">
        <f>IFERROR(T208/AB208,"NA")</f>
        <v>0</v>
      </c>
      <c r="AQ208" s="28">
        <f>IFERROR(AH208-AF208,"NA")</f>
        <v>0</v>
      </c>
      <c r="AR208" s="30">
        <f>(V208+F208+G208)/X208</f>
        <v>0</v>
      </c>
    </row>
    <row r="209" spans="1:44" x14ac:dyDescent="0.2">
      <c r="A209" s="31" t="s">
        <v>32</v>
      </c>
      <c r="B209" s="32">
        <f>SUM(B198:B208)</f>
        <v>5</v>
      </c>
      <c r="C209" s="32">
        <f t="shared" ref="C209:AB209" si="303">SUM(C198:C208)</f>
        <v>0</v>
      </c>
      <c r="D209" s="32">
        <f t="shared" si="303"/>
        <v>0</v>
      </c>
      <c r="E209" s="32">
        <f t="shared" si="303"/>
        <v>0</v>
      </c>
      <c r="F209" s="32">
        <f t="shared" si="303"/>
        <v>2</v>
      </c>
      <c r="G209" s="32">
        <f t="shared" si="303"/>
        <v>0</v>
      </c>
      <c r="H209" s="32">
        <f t="shared" si="303"/>
        <v>1</v>
      </c>
      <c r="I209" s="32">
        <f t="shared" si="303"/>
        <v>0</v>
      </c>
      <c r="J209" s="32">
        <f t="shared" si="303"/>
        <v>0</v>
      </c>
      <c r="K209" s="32">
        <f t="shared" si="303"/>
        <v>7</v>
      </c>
      <c r="L209" s="32">
        <f t="shared" si="303"/>
        <v>1</v>
      </c>
      <c r="M209" s="32">
        <f t="shared" si="303"/>
        <v>0</v>
      </c>
      <c r="N209" s="32">
        <f t="shared" si="303"/>
        <v>4</v>
      </c>
      <c r="O209" s="32">
        <f t="shared" si="303"/>
        <v>5</v>
      </c>
      <c r="P209" s="32">
        <f t="shared" si="303"/>
        <v>1</v>
      </c>
      <c r="Q209" s="32">
        <f t="shared" si="303"/>
        <v>1</v>
      </c>
      <c r="R209" s="32">
        <f t="shared" si="303"/>
        <v>2</v>
      </c>
      <c r="S209" s="32">
        <f t="shared" si="303"/>
        <v>0</v>
      </c>
      <c r="T209" s="32">
        <f t="shared" si="303"/>
        <v>5</v>
      </c>
      <c r="U209" s="32">
        <f t="shared" si="303"/>
        <v>5</v>
      </c>
      <c r="V209" s="32">
        <f t="shared" si="303"/>
        <v>5</v>
      </c>
      <c r="W209" s="32">
        <f t="shared" si="303"/>
        <v>21</v>
      </c>
      <c r="X209" s="32">
        <f t="shared" si="303"/>
        <v>22</v>
      </c>
      <c r="Y209" s="32">
        <f t="shared" si="303"/>
        <v>8</v>
      </c>
      <c r="Z209" s="32">
        <f t="shared" si="303"/>
        <v>1</v>
      </c>
      <c r="AA209" s="32">
        <f t="shared" si="303"/>
        <v>5</v>
      </c>
      <c r="AB209" s="32">
        <f t="shared" si="303"/>
        <v>15</v>
      </c>
      <c r="AC209" s="34"/>
      <c r="AD209" s="34"/>
      <c r="AE209" s="34"/>
      <c r="AF209" s="33">
        <f t="shared" si="285"/>
        <v>0.23809523809523808</v>
      </c>
      <c r="AG209" s="33">
        <f t="shared" si="286"/>
        <v>0.22727272727272727</v>
      </c>
      <c r="AH209" s="33">
        <f t="shared" si="287"/>
        <v>0.23809523809523808</v>
      </c>
      <c r="AI209" s="33">
        <f t="shared" si="293"/>
        <v>0.46536796536796532</v>
      </c>
      <c r="AJ209" s="34">
        <f t="shared" si="294"/>
        <v>0.31818181818181818</v>
      </c>
      <c r="AK209" s="34">
        <f t="shared" si="295"/>
        <v>0</v>
      </c>
      <c r="AL209" s="34">
        <f t="shared" si="296"/>
        <v>0.68181818181818177</v>
      </c>
      <c r="AM209" s="33">
        <f>IFERROR((H209+O209+P209)/AB209,"NA")</f>
        <v>0.46666666666666667</v>
      </c>
      <c r="AN209" s="33">
        <f>IFERROR((H209+O209+P209+R209+S209)/AB209,"NA")</f>
        <v>0.6</v>
      </c>
      <c r="AO209" s="33">
        <f t="shared" si="299"/>
        <v>0.46666666666666667</v>
      </c>
      <c r="AP209" s="33">
        <f t="shared" si="300"/>
        <v>0.33333333333333331</v>
      </c>
      <c r="AQ209" s="33">
        <f t="shared" si="301"/>
        <v>0</v>
      </c>
      <c r="AR209" s="39">
        <f t="shared" si="302"/>
        <v>0.31818181818181818</v>
      </c>
    </row>
    <row r="211" spans="1:44" x14ac:dyDescent="0.2">
      <c r="A211" s="20" t="s">
        <v>154</v>
      </c>
    </row>
    <row r="212" spans="1:44" x14ac:dyDescent="0.2">
      <c r="A212" s="23"/>
      <c r="B212" s="24" t="s">
        <v>5</v>
      </c>
      <c r="C212" s="24" t="s">
        <v>6</v>
      </c>
      <c r="D212" s="24" t="s">
        <v>7</v>
      </c>
      <c r="E212" s="24" t="s">
        <v>8</v>
      </c>
      <c r="F212" s="24" t="s">
        <v>18</v>
      </c>
      <c r="G212" s="24" t="s">
        <v>19</v>
      </c>
      <c r="H212" s="24" t="s">
        <v>9</v>
      </c>
      <c r="I212" s="24" t="s">
        <v>10</v>
      </c>
      <c r="J212" s="24" t="s">
        <v>11</v>
      </c>
      <c r="K212" s="24" t="s">
        <v>12</v>
      </c>
      <c r="L212" s="24" t="s">
        <v>20</v>
      </c>
      <c r="M212" s="24" t="s">
        <v>21</v>
      </c>
      <c r="N212" s="24" t="s">
        <v>74</v>
      </c>
      <c r="O212" s="24" t="s">
        <v>22</v>
      </c>
      <c r="P212" s="24" t="s">
        <v>23</v>
      </c>
      <c r="Q212" s="24" t="s">
        <v>75</v>
      </c>
      <c r="R212" s="24" t="s">
        <v>27</v>
      </c>
      <c r="S212" s="24" t="s">
        <v>28</v>
      </c>
      <c r="T212" s="24" t="s">
        <v>29</v>
      </c>
      <c r="U212" s="24" t="s">
        <v>30</v>
      </c>
      <c r="V212" s="24" t="s">
        <v>31</v>
      </c>
      <c r="W212" s="24" t="s">
        <v>4</v>
      </c>
      <c r="X212" s="24" t="s">
        <v>13</v>
      </c>
      <c r="Y212" s="24" t="s">
        <v>24</v>
      </c>
      <c r="Z212" s="24" t="s">
        <v>25</v>
      </c>
      <c r="AA212" s="24" t="s">
        <v>76</v>
      </c>
      <c r="AB212" s="24" t="s">
        <v>26</v>
      </c>
      <c r="AC212" s="44"/>
      <c r="AD212" s="44"/>
      <c r="AE212" s="44"/>
      <c r="AF212" s="24" t="s">
        <v>14</v>
      </c>
      <c r="AG212" s="24" t="s">
        <v>15</v>
      </c>
      <c r="AH212" s="24" t="s">
        <v>16</v>
      </c>
      <c r="AI212" s="24" t="s">
        <v>17</v>
      </c>
      <c r="AJ212" s="24" t="s">
        <v>44</v>
      </c>
      <c r="AK212" s="24" t="s">
        <v>43</v>
      </c>
      <c r="AL212" s="24" t="s">
        <v>40</v>
      </c>
      <c r="AM212" s="24" t="s">
        <v>47</v>
      </c>
      <c r="AN212" s="24" t="s">
        <v>48</v>
      </c>
      <c r="AO212" s="24" t="s">
        <v>51</v>
      </c>
      <c r="AP212" s="24" t="s">
        <v>49</v>
      </c>
      <c r="AQ212" s="25" t="s">
        <v>50</v>
      </c>
      <c r="AR212" s="26" t="s">
        <v>60</v>
      </c>
    </row>
    <row r="213" spans="1:44" x14ac:dyDescent="0.2">
      <c r="A213" s="27" t="s">
        <v>124</v>
      </c>
      <c r="D213" s="21">
        <v>1</v>
      </c>
      <c r="K213" s="21">
        <v>1</v>
      </c>
      <c r="N213" s="21">
        <v>1</v>
      </c>
      <c r="T213" s="21">
        <f t="shared" ref="T213:T222" si="304">B213+C213+D213+E213</f>
        <v>1</v>
      </c>
      <c r="U213" s="21">
        <f t="shared" ref="U213:U222" si="305">B213+2*C213+3*D213+4*E213</f>
        <v>3</v>
      </c>
      <c r="V213" s="21">
        <f>T213+I213+J213</f>
        <v>1</v>
      </c>
      <c r="W213" s="21">
        <f>B213+C213+D213+E213+F213+K213+O213+P213+Q213</f>
        <v>2</v>
      </c>
      <c r="X213" s="21">
        <f>B213+C213+D213+E213+F213+G213+H213+I213+J213+K213+O213+P213+Q213</f>
        <v>2</v>
      </c>
      <c r="Y213" s="21">
        <f t="shared" ref="Y213:Z222" si="306">L213+O213+R213</f>
        <v>0</v>
      </c>
      <c r="Z213" s="21">
        <f t="shared" si="306"/>
        <v>0</v>
      </c>
      <c r="AA213" s="21">
        <f>Q213+N213</f>
        <v>1</v>
      </c>
      <c r="AB213" s="21">
        <f>T213+H213+F213+O213+P213+Q213</f>
        <v>1</v>
      </c>
      <c r="AC213" s="29"/>
      <c r="AD213" s="29"/>
      <c r="AE213" s="29"/>
      <c r="AF213" s="28">
        <f t="shared" ref="AF213:AF224" si="307">IF(W213=0,"NA",T213/W213)</f>
        <v>0.5</v>
      </c>
      <c r="AG213" s="28">
        <f t="shared" ref="AG213:AG224" si="308">IF(X213=0,"NA",(T213+I213+J213)/X213)</f>
        <v>0.5</v>
      </c>
      <c r="AH213" s="28">
        <f t="shared" ref="AH213:AH224" si="309">IFERROR(U213/W213,"NA")</f>
        <v>1.5</v>
      </c>
      <c r="AI213" s="28">
        <f>IFERROR(AG213+AH213,"NA")</f>
        <v>2</v>
      </c>
      <c r="AJ213" s="29">
        <f>IFERROR(K213/X213,"NA")</f>
        <v>0.5</v>
      </c>
      <c r="AK213" s="29">
        <f>IFERROR((I213+J213)/X213,"NA")</f>
        <v>0</v>
      </c>
      <c r="AL213" s="29">
        <f>IFERROR(AB213/X213,"NA")</f>
        <v>0.5</v>
      </c>
      <c r="AM213" s="28">
        <f>IFERROR((H213+O213+P213)/AB213,"NA")</f>
        <v>0</v>
      </c>
      <c r="AN213" s="28">
        <f>IFERROR((H213+O213+P213+R213+S213)/AB213,"NA")</f>
        <v>0</v>
      </c>
      <c r="AO213" s="28">
        <f>IFERROR((F213+T213)/AB213,"NA")</f>
        <v>1</v>
      </c>
      <c r="AP213" s="28">
        <f>IFERROR(T213/AB213,"NA")</f>
        <v>1</v>
      </c>
      <c r="AQ213" s="28">
        <f>IFERROR(AH213-AF213,"NA")</f>
        <v>1</v>
      </c>
      <c r="AR213" s="30">
        <f>(V213+F213+G213)/X213</f>
        <v>0.5</v>
      </c>
    </row>
    <row r="214" spans="1:44" x14ac:dyDescent="0.2">
      <c r="A214" s="27" t="s">
        <v>125</v>
      </c>
      <c r="I214" s="21">
        <v>1</v>
      </c>
      <c r="P214" s="21">
        <v>1</v>
      </c>
      <c r="T214" s="21">
        <f t="shared" si="304"/>
        <v>0</v>
      </c>
      <c r="U214" s="21">
        <f t="shared" si="305"/>
        <v>0</v>
      </c>
      <c r="V214" s="21">
        <f t="shared" ref="V214:V222" si="310">T214+I214+J214</f>
        <v>1</v>
      </c>
      <c r="W214" s="21">
        <f t="shared" ref="W214:W222" si="311">B214+C214+D214+E214+F214+K214+O214+P214+Q214</f>
        <v>1</v>
      </c>
      <c r="X214" s="21">
        <f t="shared" ref="X214:X222" si="312">B214+C214+D214+E214+F214+G214+H214+I214+J214+K214+O214+P214+Q214</f>
        <v>2</v>
      </c>
      <c r="Y214" s="21">
        <f t="shared" si="306"/>
        <v>0</v>
      </c>
      <c r="Z214" s="21">
        <f t="shared" si="306"/>
        <v>1</v>
      </c>
      <c r="AA214" s="21">
        <f t="shared" ref="AA214:AA222" si="313">Q214+N214</f>
        <v>0</v>
      </c>
      <c r="AB214" s="21">
        <f t="shared" ref="AB214:AB222" si="314">T214+H214+F214+O214+P214+Q214</f>
        <v>1</v>
      </c>
      <c r="AC214" s="29"/>
      <c r="AD214" s="29"/>
      <c r="AE214" s="29"/>
      <c r="AF214" s="28">
        <f t="shared" si="307"/>
        <v>0</v>
      </c>
      <c r="AG214" s="28">
        <f t="shared" si="308"/>
        <v>0.5</v>
      </c>
      <c r="AH214" s="28">
        <f t="shared" si="309"/>
        <v>0</v>
      </c>
      <c r="AI214" s="28">
        <f t="shared" ref="AI214:AI224" si="315">IFERROR(AG214+AH214,"NA")</f>
        <v>0.5</v>
      </c>
      <c r="AJ214" s="29">
        <f t="shared" ref="AJ214:AJ224" si="316">IFERROR(K214/X214,"NA")</f>
        <v>0</v>
      </c>
      <c r="AK214" s="29">
        <f t="shared" ref="AK214:AK224" si="317">IFERROR((I214+J214)/X214,"NA")</f>
        <v>0.5</v>
      </c>
      <c r="AL214" s="29">
        <f t="shared" ref="AL214:AL224" si="318">IFERROR(AB214/X214,"NA")</f>
        <v>0.5</v>
      </c>
      <c r="AM214" s="28">
        <f t="shared" ref="AM214:AM222" si="319">IFERROR((H214+O214+P214)/AB214,"NA")</f>
        <v>1</v>
      </c>
      <c r="AN214" s="28">
        <f t="shared" ref="AN214:AN222" si="320">IFERROR((H214+O214+P214+R214+S214)/AB214,"NA")</f>
        <v>1</v>
      </c>
      <c r="AO214" s="28">
        <f t="shared" ref="AO214:AO224" si="321">IFERROR((F214+T214)/AB214,"NA")</f>
        <v>0</v>
      </c>
      <c r="AP214" s="28">
        <f t="shared" ref="AP214:AP224" si="322">IFERROR(T214/AB214,"NA")</f>
        <v>0</v>
      </c>
      <c r="AQ214" s="28">
        <f t="shared" ref="AQ214:AQ224" si="323">IFERROR(AH214-AF214,"NA")</f>
        <v>0</v>
      </c>
      <c r="AR214" s="30">
        <f t="shared" ref="AR214:AR224" si="324">(V214+F214+G214)/X214</f>
        <v>0.5</v>
      </c>
    </row>
    <row r="215" spans="1:44" x14ac:dyDescent="0.2">
      <c r="A215" s="27" t="s">
        <v>77</v>
      </c>
      <c r="K215" s="21">
        <v>1</v>
      </c>
      <c r="O215" s="21">
        <v>1</v>
      </c>
      <c r="T215" s="21">
        <f t="shared" si="304"/>
        <v>0</v>
      </c>
      <c r="U215" s="21">
        <f t="shared" si="305"/>
        <v>0</v>
      </c>
      <c r="V215" s="21">
        <f t="shared" si="310"/>
        <v>0</v>
      </c>
      <c r="W215" s="21">
        <f t="shared" si="311"/>
        <v>2</v>
      </c>
      <c r="X215" s="21">
        <f t="shared" si="312"/>
        <v>2</v>
      </c>
      <c r="Y215" s="21">
        <f t="shared" si="306"/>
        <v>1</v>
      </c>
      <c r="Z215" s="21">
        <f t="shared" si="306"/>
        <v>0</v>
      </c>
      <c r="AA215" s="21">
        <f t="shared" si="313"/>
        <v>0</v>
      </c>
      <c r="AB215" s="21">
        <f t="shared" si="314"/>
        <v>1</v>
      </c>
      <c r="AC215" s="29"/>
      <c r="AD215" s="29"/>
      <c r="AE215" s="29"/>
      <c r="AF215" s="28">
        <f t="shared" si="307"/>
        <v>0</v>
      </c>
      <c r="AG215" s="28">
        <f t="shared" si="308"/>
        <v>0</v>
      </c>
      <c r="AH215" s="28">
        <f t="shared" si="309"/>
        <v>0</v>
      </c>
      <c r="AI215" s="28">
        <f t="shared" si="315"/>
        <v>0</v>
      </c>
      <c r="AJ215" s="29">
        <f t="shared" si="316"/>
        <v>0.5</v>
      </c>
      <c r="AK215" s="29">
        <f t="shared" si="317"/>
        <v>0</v>
      </c>
      <c r="AL215" s="29">
        <f t="shared" si="318"/>
        <v>0.5</v>
      </c>
      <c r="AM215" s="28">
        <f t="shared" si="319"/>
        <v>1</v>
      </c>
      <c r="AN215" s="28">
        <f t="shared" si="320"/>
        <v>1</v>
      </c>
      <c r="AO215" s="28">
        <f t="shared" si="321"/>
        <v>0</v>
      </c>
      <c r="AP215" s="28">
        <f t="shared" si="322"/>
        <v>0</v>
      </c>
      <c r="AQ215" s="28">
        <f t="shared" si="323"/>
        <v>0</v>
      </c>
      <c r="AR215" s="30">
        <f t="shared" si="324"/>
        <v>0</v>
      </c>
    </row>
    <row r="216" spans="1:44" x14ac:dyDescent="0.2">
      <c r="A216" s="27" t="s">
        <v>68</v>
      </c>
      <c r="F216" s="21">
        <v>1</v>
      </c>
      <c r="K216" s="21">
        <v>1</v>
      </c>
      <c r="R216" s="21">
        <v>1</v>
      </c>
      <c r="T216" s="21">
        <f t="shared" si="304"/>
        <v>0</v>
      </c>
      <c r="U216" s="21">
        <f t="shared" si="305"/>
        <v>0</v>
      </c>
      <c r="V216" s="21">
        <f t="shared" si="310"/>
        <v>0</v>
      </c>
      <c r="W216" s="21">
        <f t="shared" si="311"/>
        <v>2</v>
      </c>
      <c r="X216" s="21">
        <f t="shared" si="312"/>
        <v>2</v>
      </c>
      <c r="Y216" s="21">
        <f t="shared" si="306"/>
        <v>1</v>
      </c>
      <c r="Z216" s="21">
        <f t="shared" si="306"/>
        <v>0</v>
      </c>
      <c r="AA216" s="21">
        <f t="shared" si="313"/>
        <v>0</v>
      </c>
      <c r="AB216" s="21">
        <f t="shared" si="314"/>
        <v>1</v>
      </c>
      <c r="AC216" s="29"/>
      <c r="AD216" s="29"/>
      <c r="AE216" s="29"/>
      <c r="AF216" s="28">
        <f t="shared" si="307"/>
        <v>0</v>
      </c>
      <c r="AG216" s="28">
        <f t="shared" si="308"/>
        <v>0</v>
      </c>
      <c r="AH216" s="28">
        <f t="shared" si="309"/>
        <v>0</v>
      </c>
      <c r="AI216" s="28">
        <f t="shared" si="315"/>
        <v>0</v>
      </c>
      <c r="AJ216" s="29">
        <f t="shared" si="316"/>
        <v>0.5</v>
      </c>
      <c r="AK216" s="29">
        <f t="shared" si="317"/>
        <v>0</v>
      </c>
      <c r="AL216" s="29">
        <f t="shared" si="318"/>
        <v>0.5</v>
      </c>
      <c r="AM216" s="28">
        <f t="shared" si="319"/>
        <v>0</v>
      </c>
      <c r="AN216" s="28">
        <f t="shared" si="320"/>
        <v>1</v>
      </c>
      <c r="AO216" s="28">
        <f t="shared" si="321"/>
        <v>1</v>
      </c>
      <c r="AP216" s="28">
        <f t="shared" si="322"/>
        <v>0</v>
      </c>
      <c r="AQ216" s="28">
        <f t="shared" si="323"/>
        <v>0</v>
      </c>
      <c r="AR216" s="30">
        <f t="shared" si="324"/>
        <v>0.5</v>
      </c>
    </row>
    <row r="217" spans="1:44" x14ac:dyDescent="0.2">
      <c r="A217" s="27" t="s">
        <v>123</v>
      </c>
      <c r="I217" s="21">
        <v>1</v>
      </c>
      <c r="J217" s="21">
        <v>1</v>
      </c>
      <c r="T217" s="21">
        <f t="shared" si="304"/>
        <v>0</v>
      </c>
      <c r="U217" s="21">
        <f t="shared" si="305"/>
        <v>0</v>
      </c>
      <c r="V217" s="21">
        <f t="shared" si="310"/>
        <v>2</v>
      </c>
      <c r="W217" s="21">
        <f t="shared" si="311"/>
        <v>0</v>
      </c>
      <c r="X217" s="21">
        <f t="shared" si="312"/>
        <v>2</v>
      </c>
      <c r="Y217" s="21">
        <f t="shared" si="306"/>
        <v>0</v>
      </c>
      <c r="Z217" s="21">
        <f t="shared" si="306"/>
        <v>0</v>
      </c>
      <c r="AA217" s="21">
        <f t="shared" si="313"/>
        <v>0</v>
      </c>
      <c r="AB217" s="21">
        <f t="shared" si="314"/>
        <v>0</v>
      </c>
      <c r="AC217" s="29"/>
      <c r="AD217" s="29"/>
      <c r="AE217" s="29"/>
      <c r="AF217" s="28" t="str">
        <f t="shared" si="307"/>
        <v>NA</v>
      </c>
      <c r="AG217" s="28">
        <f t="shared" si="308"/>
        <v>1</v>
      </c>
      <c r="AH217" s="28" t="str">
        <f t="shared" si="309"/>
        <v>NA</v>
      </c>
      <c r="AI217" s="28" t="str">
        <f t="shared" si="315"/>
        <v>NA</v>
      </c>
      <c r="AJ217" s="29">
        <f t="shared" si="316"/>
        <v>0</v>
      </c>
      <c r="AK217" s="29">
        <f t="shared" si="317"/>
        <v>1</v>
      </c>
      <c r="AL217" s="29">
        <f t="shared" si="318"/>
        <v>0</v>
      </c>
      <c r="AM217" s="28" t="str">
        <f t="shared" si="319"/>
        <v>NA</v>
      </c>
      <c r="AN217" s="28" t="str">
        <f t="shared" si="320"/>
        <v>NA</v>
      </c>
      <c r="AO217" s="28" t="str">
        <f t="shared" si="321"/>
        <v>NA</v>
      </c>
      <c r="AP217" s="28" t="str">
        <f t="shared" si="322"/>
        <v>NA</v>
      </c>
      <c r="AQ217" s="28" t="str">
        <f t="shared" si="323"/>
        <v>NA</v>
      </c>
      <c r="AR217" s="30">
        <f t="shared" si="324"/>
        <v>1</v>
      </c>
    </row>
    <row r="218" spans="1:44" x14ac:dyDescent="0.2">
      <c r="A218" s="27" t="s">
        <v>0</v>
      </c>
      <c r="B218" s="21">
        <v>2</v>
      </c>
      <c r="M218" s="21">
        <v>1</v>
      </c>
      <c r="N218" s="21">
        <v>1</v>
      </c>
      <c r="T218" s="21">
        <f t="shared" si="304"/>
        <v>2</v>
      </c>
      <c r="U218" s="21">
        <f t="shared" si="305"/>
        <v>2</v>
      </c>
      <c r="V218" s="21">
        <f t="shared" si="310"/>
        <v>2</v>
      </c>
      <c r="W218" s="21">
        <f t="shared" si="311"/>
        <v>2</v>
      </c>
      <c r="X218" s="21">
        <f t="shared" si="312"/>
        <v>2</v>
      </c>
      <c r="Y218" s="21">
        <f t="shared" si="306"/>
        <v>0</v>
      </c>
      <c r="Z218" s="21">
        <f t="shared" si="306"/>
        <v>1</v>
      </c>
      <c r="AA218" s="21">
        <f t="shared" si="313"/>
        <v>1</v>
      </c>
      <c r="AB218" s="21">
        <f t="shared" si="314"/>
        <v>2</v>
      </c>
      <c r="AC218" s="29"/>
      <c r="AD218" s="29"/>
      <c r="AE218" s="29"/>
      <c r="AF218" s="28">
        <f t="shared" si="307"/>
        <v>1</v>
      </c>
      <c r="AG218" s="28">
        <f t="shared" si="308"/>
        <v>1</v>
      </c>
      <c r="AH218" s="28">
        <f t="shared" si="309"/>
        <v>1</v>
      </c>
      <c r="AI218" s="28">
        <f t="shared" si="315"/>
        <v>2</v>
      </c>
      <c r="AJ218" s="29">
        <f t="shared" si="316"/>
        <v>0</v>
      </c>
      <c r="AK218" s="29">
        <f t="shared" si="317"/>
        <v>0</v>
      </c>
      <c r="AL218" s="29">
        <f t="shared" si="318"/>
        <v>1</v>
      </c>
      <c r="AM218" s="28">
        <f t="shared" si="319"/>
        <v>0</v>
      </c>
      <c r="AN218" s="28">
        <f t="shared" si="320"/>
        <v>0</v>
      </c>
      <c r="AO218" s="28">
        <f t="shared" si="321"/>
        <v>1</v>
      </c>
      <c r="AP218" s="28">
        <f t="shared" si="322"/>
        <v>1</v>
      </c>
      <c r="AQ218" s="28">
        <f t="shared" si="323"/>
        <v>0</v>
      </c>
      <c r="AR218" s="30">
        <f t="shared" si="324"/>
        <v>1</v>
      </c>
    </row>
    <row r="219" spans="1:44" x14ac:dyDescent="0.2">
      <c r="A219" s="27" t="s">
        <v>126</v>
      </c>
      <c r="K219" s="21">
        <v>1</v>
      </c>
      <c r="O219" s="21">
        <v>1</v>
      </c>
      <c r="T219" s="21">
        <f t="shared" si="304"/>
        <v>0</v>
      </c>
      <c r="U219" s="21">
        <f t="shared" si="305"/>
        <v>0</v>
      </c>
      <c r="V219" s="21">
        <f t="shared" si="310"/>
        <v>0</v>
      </c>
      <c r="W219" s="21">
        <f t="shared" si="311"/>
        <v>2</v>
      </c>
      <c r="X219" s="21">
        <f t="shared" si="312"/>
        <v>2</v>
      </c>
      <c r="Y219" s="21">
        <f t="shared" si="306"/>
        <v>1</v>
      </c>
      <c r="Z219" s="21">
        <f t="shared" si="306"/>
        <v>0</v>
      </c>
      <c r="AA219" s="21">
        <f t="shared" si="313"/>
        <v>0</v>
      </c>
      <c r="AB219" s="21">
        <f t="shared" si="314"/>
        <v>1</v>
      </c>
      <c r="AC219" s="29"/>
      <c r="AD219" s="29"/>
      <c r="AE219" s="29"/>
      <c r="AF219" s="28">
        <f t="shared" si="307"/>
        <v>0</v>
      </c>
      <c r="AG219" s="28">
        <f t="shared" si="308"/>
        <v>0</v>
      </c>
      <c r="AH219" s="28">
        <f t="shared" si="309"/>
        <v>0</v>
      </c>
      <c r="AI219" s="28">
        <f t="shared" si="315"/>
        <v>0</v>
      </c>
      <c r="AJ219" s="29">
        <f t="shared" si="316"/>
        <v>0.5</v>
      </c>
      <c r="AK219" s="29">
        <f t="shared" si="317"/>
        <v>0</v>
      </c>
      <c r="AL219" s="29">
        <f t="shared" si="318"/>
        <v>0.5</v>
      </c>
      <c r="AM219" s="28">
        <f t="shared" si="319"/>
        <v>1</v>
      </c>
      <c r="AN219" s="28">
        <f t="shared" si="320"/>
        <v>1</v>
      </c>
      <c r="AO219" s="28">
        <f t="shared" si="321"/>
        <v>0</v>
      </c>
      <c r="AP219" s="28">
        <f t="shared" si="322"/>
        <v>0</v>
      </c>
      <c r="AQ219" s="28">
        <f t="shared" si="323"/>
        <v>0</v>
      </c>
      <c r="AR219" s="30">
        <f t="shared" si="324"/>
        <v>0</v>
      </c>
    </row>
    <row r="220" spans="1:44" x14ac:dyDescent="0.2">
      <c r="A220" s="27" t="s">
        <v>65</v>
      </c>
      <c r="F220" s="21">
        <v>1</v>
      </c>
      <c r="K220" s="21">
        <v>1</v>
      </c>
      <c r="R220" s="21">
        <v>1</v>
      </c>
      <c r="T220" s="21">
        <f t="shared" si="304"/>
        <v>0</v>
      </c>
      <c r="U220" s="21">
        <f t="shared" si="305"/>
        <v>0</v>
      </c>
      <c r="V220" s="21">
        <f t="shared" si="310"/>
        <v>0</v>
      </c>
      <c r="W220" s="21">
        <f t="shared" si="311"/>
        <v>2</v>
      </c>
      <c r="X220" s="21">
        <f t="shared" si="312"/>
        <v>2</v>
      </c>
      <c r="Y220" s="21">
        <f t="shared" si="306"/>
        <v>1</v>
      </c>
      <c r="Z220" s="21">
        <f t="shared" si="306"/>
        <v>0</v>
      </c>
      <c r="AA220" s="21">
        <f t="shared" si="313"/>
        <v>0</v>
      </c>
      <c r="AB220" s="21">
        <f t="shared" si="314"/>
        <v>1</v>
      </c>
      <c r="AC220" s="29"/>
      <c r="AD220" s="29"/>
      <c r="AE220" s="29"/>
      <c r="AF220" s="28">
        <f t="shared" si="307"/>
        <v>0</v>
      </c>
      <c r="AG220" s="28">
        <f t="shared" si="308"/>
        <v>0</v>
      </c>
      <c r="AH220" s="28">
        <f t="shared" si="309"/>
        <v>0</v>
      </c>
      <c r="AI220" s="28">
        <f t="shared" si="315"/>
        <v>0</v>
      </c>
      <c r="AJ220" s="29">
        <f t="shared" si="316"/>
        <v>0.5</v>
      </c>
      <c r="AK220" s="29">
        <f t="shared" si="317"/>
        <v>0</v>
      </c>
      <c r="AL220" s="29">
        <f t="shared" si="318"/>
        <v>0.5</v>
      </c>
      <c r="AM220" s="28">
        <f t="shared" si="319"/>
        <v>0</v>
      </c>
      <c r="AN220" s="28">
        <f t="shared" si="320"/>
        <v>1</v>
      </c>
      <c r="AO220" s="28">
        <f t="shared" si="321"/>
        <v>1</v>
      </c>
      <c r="AP220" s="28">
        <f t="shared" si="322"/>
        <v>0</v>
      </c>
      <c r="AQ220" s="28">
        <f t="shared" si="323"/>
        <v>0</v>
      </c>
      <c r="AR220" s="30">
        <f t="shared" si="324"/>
        <v>0.5</v>
      </c>
    </row>
    <row r="221" spans="1:44" x14ac:dyDescent="0.2">
      <c r="A221" s="27" t="s">
        <v>127</v>
      </c>
      <c r="B221" s="21">
        <v>1</v>
      </c>
      <c r="K221" s="21">
        <v>1</v>
      </c>
      <c r="M221" s="21">
        <v>1</v>
      </c>
      <c r="T221" s="21">
        <f t="shared" si="304"/>
        <v>1</v>
      </c>
      <c r="U221" s="21">
        <f t="shared" si="305"/>
        <v>1</v>
      </c>
      <c r="V221" s="21">
        <f t="shared" si="310"/>
        <v>1</v>
      </c>
      <c r="W221" s="21">
        <f t="shared" si="311"/>
        <v>2</v>
      </c>
      <c r="X221" s="21">
        <f t="shared" si="312"/>
        <v>2</v>
      </c>
      <c r="Y221" s="21">
        <f t="shared" si="306"/>
        <v>0</v>
      </c>
      <c r="Z221" s="21">
        <f t="shared" si="306"/>
        <v>1</v>
      </c>
      <c r="AA221" s="21">
        <f t="shared" si="313"/>
        <v>0</v>
      </c>
      <c r="AB221" s="21">
        <f t="shared" si="314"/>
        <v>1</v>
      </c>
      <c r="AC221" s="29"/>
      <c r="AD221" s="29"/>
      <c r="AE221" s="29"/>
      <c r="AF221" s="28">
        <f t="shared" si="307"/>
        <v>0.5</v>
      </c>
      <c r="AG221" s="28">
        <f t="shared" si="308"/>
        <v>0.5</v>
      </c>
      <c r="AH221" s="28">
        <f t="shared" si="309"/>
        <v>0.5</v>
      </c>
      <c r="AI221" s="28">
        <f t="shared" si="315"/>
        <v>1</v>
      </c>
      <c r="AJ221" s="29">
        <f t="shared" si="316"/>
        <v>0.5</v>
      </c>
      <c r="AK221" s="29">
        <f t="shared" si="317"/>
        <v>0</v>
      </c>
      <c r="AL221" s="29">
        <f t="shared" si="318"/>
        <v>0.5</v>
      </c>
      <c r="AM221" s="28">
        <f t="shared" si="319"/>
        <v>0</v>
      </c>
      <c r="AN221" s="28">
        <f t="shared" si="320"/>
        <v>0</v>
      </c>
      <c r="AO221" s="28">
        <f t="shared" si="321"/>
        <v>1</v>
      </c>
      <c r="AP221" s="28">
        <f t="shared" si="322"/>
        <v>1</v>
      </c>
      <c r="AQ221" s="28">
        <f t="shared" si="323"/>
        <v>0</v>
      </c>
      <c r="AR221" s="30">
        <f t="shared" si="324"/>
        <v>0.5</v>
      </c>
    </row>
    <row r="222" spans="1:44" x14ac:dyDescent="0.2">
      <c r="A222" s="27" t="s">
        <v>128</v>
      </c>
      <c r="O222" s="21">
        <v>1</v>
      </c>
      <c r="T222" s="21">
        <f t="shared" si="304"/>
        <v>0</v>
      </c>
      <c r="U222" s="21">
        <f t="shared" si="305"/>
        <v>0</v>
      </c>
      <c r="V222" s="21">
        <f t="shared" si="310"/>
        <v>0</v>
      </c>
      <c r="W222" s="21">
        <f t="shared" si="311"/>
        <v>1</v>
      </c>
      <c r="X222" s="21">
        <f t="shared" si="312"/>
        <v>1</v>
      </c>
      <c r="Y222" s="21">
        <f t="shared" si="306"/>
        <v>1</v>
      </c>
      <c r="Z222" s="21">
        <f t="shared" si="306"/>
        <v>0</v>
      </c>
      <c r="AA222" s="21">
        <f t="shared" si="313"/>
        <v>0</v>
      </c>
      <c r="AB222" s="21">
        <f t="shared" si="314"/>
        <v>1</v>
      </c>
      <c r="AC222" s="29"/>
      <c r="AD222" s="29"/>
      <c r="AE222" s="29"/>
      <c r="AF222" s="28">
        <f t="shared" si="307"/>
        <v>0</v>
      </c>
      <c r="AG222" s="28">
        <f t="shared" si="308"/>
        <v>0</v>
      </c>
      <c r="AH222" s="28">
        <f t="shared" si="309"/>
        <v>0</v>
      </c>
      <c r="AI222" s="28">
        <f t="shared" si="315"/>
        <v>0</v>
      </c>
      <c r="AJ222" s="29">
        <f t="shared" si="316"/>
        <v>0</v>
      </c>
      <c r="AK222" s="29">
        <f t="shared" si="317"/>
        <v>0</v>
      </c>
      <c r="AL222" s="29">
        <f t="shared" si="318"/>
        <v>1</v>
      </c>
      <c r="AM222" s="28">
        <f t="shared" si="319"/>
        <v>1</v>
      </c>
      <c r="AN222" s="28">
        <f t="shared" si="320"/>
        <v>1</v>
      </c>
      <c r="AO222" s="28">
        <f t="shared" si="321"/>
        <v>0</v>
      </c>
      <c r="AP222" s="28">
        <f t="shared" si="322"/>
        <v>0</v>
      </c>
      <c r="AQ222" s="28">
        <f t="shared" si="323"/>
        <v>0</v>
      </c>
      <c r="AR222" s="30">
        <f t="shared" si="324"/>
        <v>0</v>
      </c>
    </row>
    <row r="223" spans="1:44" x14ac:dyDescent="0.2">
      <c r="A223" s="27" t="s">
        <v>3</v>
      </c>
      <c r="F223" s="21">
        <v>1</v>
      </c>
      <c r="R223" s="21">
        <v>1</v>
      </c>
      <c r="T223" s="21">
        <f>B223+C223+D223+E223</f>
        <v>0</v>
      </c>
      <c r="U223" s="21">
        <f>B223+2*C223+3*D223+4*E223</f>
        <v>0</v>
      </c>
      <c r="V223" s="21">
        <f>T223+I223+J223</f>
        <v>0</v>
      </c>
      <c r="W223" s="21">
        <f>B223+C223+D223+E223+F223+K223+O223+P223+Q223</f>
        <v>1</v>
      </c>
      <c r="X223" s="21">
        <f>B223+C223+D223+E223+F223+G223+H223+I223+J223+K223+O223+P223+Q223</f>
        <v>1</v>
      </c>
      <c r="Y223" s="21">
        <f>L223+O223+R223</f>
        <v>1</v>
      </c>
      <c r="Z223" s="21">
        <f>M223+P223+S223</f>
        <v>0</v>
      </c>
      <c r="AA223" s="21">
        <f>Q223+N223</f>
        <v>0</v>
      </c>
      <c r="AB223" s="21">
        <f>T223+H223+F223+O223+P223+Q223</f>
        <v>1</v>
      </c>
      <c r="AC223" s="29"/>
      <c r="AD223" s="29"/>
      <c r="AE223" s="29"/>
      <c r="AF223" s="28">
        <f>IF(W223=0,"NA",T223/W223)</f>
        <v>0</v>
      </c>
      <c r="AG223" s="28">
        <f>IF(X223=0,"NA",(T223+I223+J223)/X223)</f>
        <v>0</v>
      </c>
      <c r="AH223" s="28">
        <f>IFERROR(U223/W223,"NA")</f>
        <v>0</v>
      </c>
      <c r="AI223" s="28">
        <f>IFERROR(AG223+AH223,"NA")</f>
        <v>0</v>
      </c>
      <c r="AJ223" s="29">
        <f>IFERROR(K223/X223,"NA")</f>
        <v>0</v>
      </c>
      <c r="AK223" s="29">
        <f>IFERROR((I223+J223)/X223,"NA")</f>
        <v>0</v>
      </c>
      <c r="AL223" s="29">
        <f>IFERROR(AB223/X223,"NA")</f>
        <v>1</v>
      </c>
      <c r="AM223" s="28">
        <f>IFERROR((H223+O223+P223)/AB223,"NA")</f>
        <v>0</v>
      </c>
      <c r="AN223" s="28">
        <f>IFERROR((H223+O223+P223+R223+S223)/AB223,"NA")</f>
        <v>1</v>
      </c>
      <c r="AO223" s="28">
        <f>IFERROR((F223+T223)/AB223,"NA")</f>
        <v>1</v>
      </c>
      <c r="AP223" s="28">
        <f>IFERROR(T223/AB223,"NA")</f>
        <v>0</v>
      </c>
      <c r="AQ223" s="28">
        <f>IFERROR(AH223-AF223,"NA")</f>
        <v>0</v>
      </c>
      <c r="AR223" s="30">
        <f>(V223+F223+G223)/X223</f>
        <v>1</v>
      </c>
    </row>
    <row r="224" spans="1:44" x14ac:dyDescent="0.2">
      <c r="A224" s="31" t="s">
        <v>32</v>
      </c>
      <c r="B224" s="32">
        <f>SUM(B213:B223)</f>
        <v>3</v>
      </c>
      <c r="C224" s="32">
        <f t="shared" ref="C224:AB224" si="325">SUM(C213:C223)</f>
        <v>0</v>
      </c>
      <c r="D224" s="32">
        <f t="shared" si="325"/>
        <v>1</v>
      </c>
      <c r="E224" s="32">
        <f t="shared" si="325"/>
        <v>0</v>
      </c>
      <c r="F224" s="32">
        <f t="shared" si="325"/>
        <v>3</v>
      </c>
      <c r="G224" s="32">
        <f t="shared" si="325"/>
        <v>0</v>
      </c>
      <c r="H224" s="32">
        <f t="shared" si="325"/>
        <v>0</v>
      </c>
      <c r="I224" s="32">
        <f t="shared" si="325"/>
        <v>2</v>
      </c>
      <c r="J224" s="32">
        <f t="shared" si="325"/>
        <v>1</v>
      </c>
      <c r="K224" s="32">
        <f t="shared" si="325"/>
        <v>6</v>
      </c>
      <c r="L224" s="32">
        <f t="shared" si="325"/>
        <v>0</v>
      </c>
      <c r="M224" s="32">
        <f t="shared" si="325"/>
        <v>2</v>
      </c>
      <c r="N224" s="32">
        <f t="shared" si="325"/>
        <v>2</v>
      </c>
      <c r="O224" s="32">
        <f t="shared" si="325"/>
        <v>3</v>
      </c>
      <c r="P224" s="32">
        <f t="shared" si="325"/>
        <v>1</v>
      </c>
      <c r="Q224" s="32">
        <f t="shared" si="325"/>
        <v>0</v>
      </c>
      <c r="R224" s="32">
        <f t="shared" si="325"/>
        <v>3</v>
      </c>
      <c r="S224" s="32">
        <f t="shared" si="325"/>
        <v>0</v>
      </c>
      <c r="T224" s="32">
        <f t="shared" si="325"/>
        <v>4</v>
      </c>
      <c r="U224" s="32">
        <f t="shared" si="325"/>
        <v>6</v>
      </c>
      <c r="V224" s="32">
        <f t="shared" si="325"/>
        <v>7</v>
      </c>
      <c r="W224" s="32">
        <f t="shared" si="325"/>
        <v>17</v>
      </c>
      <c r="X224" s="32">
        <f t="shared" si="325"/>
        <v>20</v>
      </c>
      <c r="Y224" s="32">
        <f t="shared" si="325"/>
        <v>6</v>
      </c>
      <c r="Z224" s="32">
        <f t="shared" si="325"/>
        <v>3</v>
      </c>
      <c r="AA224" s="32">
        <f t="shared" si="325"/>
        <v>2</v>
      </c>
      <c r="AB224" s="32">
        <f t="shared" si="325"/>
        <v>11</v>
      </c>
      <c r="AC224" s="34"/>
      <c r="AD224" s="34"/>
      <c r="AE224" s="34"/>
      <c r="AF224" s="33">
        <f t="shared" si="307"/>
        <v>0.23529411764705882</v>
      </c>
      <c r="AG224" s="33">
        <f t="shared" si="308"/>
        <v>0.35</v>
      </c>
      <c r="AH224" s="33">
        <f t="shared" si="309"/>
        <v>0.35294117647058826</v>
      </c>
      <c r="AI224" s="33">
        <f t="shared" si="315"/>
        <v>0.70294117647058818</v>
      </c>
      <c r="AJ224" s="34">
        <f t="shared" si="316"/>
        <v>0.3</v>
      </c>
      <c r="AK224" s="34">
        <f t="shared" si="317"/>
        <v>0.15</v>
      </c>
      <c r="AL224" s="34">
        <f t="shared" si="318"/>
        <v>0.55000000000000004</v>
      </c>
      <c r="AM224" s="33">
        <f>IFERROR((H224+O224+P224)/AB224,"NA")</f>
        <v>0.36363636363636365</v>
      </c>
      <c r="AN224" s="33">
        <f>IFERROR((H224+O224+P224+R224+S224)/AB224,"NA")</f>
        <v>0.63636363636363635</v>
      </c>
      <c r="AO224" s="33">
        <f t="shared" si="321"/>
        <v>0.63636363636363635</v>
      </c>
      <c r="AP224" s="33">
        <f t="shared" si="322"/>
        <v>0.36363636363636365</v>
      </c>
      <c r="AQ224" s="33">
        <f t="shared" si="323"/>
        <v>0.11764705882352944</v>
      </c>
      <c r="AR224" s="39">
        <f t="shared" si="324"/>
        <v>0.5</v>
      </c>
    </row>
  </sheetData>
  <mergeCells count="1">
    <mergeCell ref="AU1:AW1"/>
  </mergeCells>
  <pageMargins left="0.28000000000000003" right="0.2" top="0.75" bottom="0.75" header="0.3" footer="0.3"/>
  <pageSetup scale="18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BAA2D-6549-43B2-A2C0-BEF991E37A11}">
  <sheetPr>
    <pageSetUpPr fitToPage="1"/>
  </sheetPr>
  <dimension ref="A1:AW224"/>
  <sheetViews>
    <sheetView workbookViewId="0"/>
  </sheetViews>
  <sheetFormatPr defaultRowHeight="12.75" x14ac:dyDescent="0.2"/>
  <cols>
    <col min="1" max="1" width="12" style="21" bestFit="1" customWidth="1"/>
    <col min="2" max="11" width="4.7109375" style="21" customWidth="1"/>
    <col min="12" max="18" width="5.7109375" style="21" customWidth="1"/>
    <col min="19" max="19" width="4.85546875" style="21" customWidth="1"/>
    <col min="20" max="24" width="4.7109375" style="21" customWidth="1"/>
    <col min="25" max="25" width="5.28515625" style="21" bestFit="1" customWidth="1"/>
    <col min="26" max="26" width="4.85546875" style="21" bestFit="1" customWidth="1"/>
    <col min="27" max="27" width="4.85546875" style="21" customWidth="1"/>
    <col min="28" max="28" width="4.5703125" style="21" customWidth="1"/>
    <col min="29" max="29" width="6.7109375" style="42" bestFit="1" customWidth="1"/>
    <col min="30" max="31" width="5.7109375" style="42" customWidth="1"/>
    <col min="32" max="35" width="6.7109375" style="21" customWidth="1"/>
    <col min="36" max="38" width="7.140625" style="21" bestFit="1" customWidth="1"/>
    <col min="39" max="39" width="7" style="21" customWidth="1"/>
    <col min="40" max="40" width="8.140625" style="21" bestFit="1" customWidth="1"/>
    <col min="41" max="41" width="8" style="21" bestFit="1" customWidth="1"/>
    <col min="42" max="42" width="6.28515625" style="21" bestFit="1" customWidth="1"/>
    <col min="43" max="43" width="6" style="21" bestFit="1" customWidth="1"/>
    <col min="44" max="44" width="8.140625" style="22" bestFit="1" customWidth="1"/>
    <col min="45" max="45" width="2.140625" style="21" customWidth="1"/>
    <col min="46" max="46" width="11.85546875" style="21" bestFit="1" customWidth="1"/>
    <col min="47" max="48" width="7.5703125" style="22" customWidth="1"/>
    <col min="49" max="49" width="9.42578125" style="22" customWidth="1"/>
    <col min="50" max="16384" width="9.140625" style="21"/>
  </cols>
  <sheetData>
    <row r="1" spans="1:49" x14ac:dyDescent="0.2">
      <c r="A1" s="20" t="s">
        <v>33</v>
      </c>
      <c r="AU1" s="119"/>
      <c r="AV1" s="119"/>
      <c r="AW1" s="119"/>
    </row>
    <row r="2" spans="1:49" s="20" customFormat="1" x14ac:dyDescent="0.2">
      <c r="A2" s="36" t="s">
        <v>56</v>
      </c>
      <c r="B2" s="25" t="s">
        <v>5</v>
      </c>
      <c r="C2" s="25" t="s">
        <v>6</v>
      </c>
      <c r="D2" s="25" t="s">
        <v>7</v>
      </c>
      <c r="E2" s="25" t="s">
        <v>8</v>
      </c>
      <c r="F2" s="25" t="s">
        <v>18</v>
      </c>
      <c r="G2" s="25" t="s">
        <v>19</v>
      </c>
      <c r="H2" s="25" t="s">
        <v>9</v>
      </c>
      <c r="I2" s="25" t="s">
        <v>10</v>
      </c>
      <c r="J2" s="25" t="s">
        <v>11</v>
      </c>
      <c r="K2" s="25" t="s">
        <v>12</v>
      </c>
      <c r="L2" s="25" t="s">
        <v>20</v>
      </c>
      <c r="M2" s="25" t="s">
        <v>21</v>
      </c>
      <c r="N2" s="25" t="s">
        <v>74</v>
      </c>
      <c r="O2" s="25" t="s">
        <v>22</v>
      </c>
      <c r="P2" s="25" t="s">
        <v>23</v>
      </c>
      <c r="Q2" s="25" t="s">
        <v>75</v>
      </c>
      <c r="R2" s="25" t="s">
        <v>27</v>
      </c>
      <c r="S2" s="25" t="s">
        <v>28</v>
      </c>
      <c r="T2" s="25" t="s">
        <v>29</v>
      </c>
      <c r="U2" s="25" t="s">
        <v>30</v>
      </c>
      <c r="V2" s="25" t="s">
        <v>155</v>
      </c>
      <c r="W2" s="25" t="s">
        <v>4</v>
      </c>
      <c r="X2" s="25" t="s">
        <v>13</v>
      </c>
      <c r="Y2" s="25" t="s">
        <v>24</v>
      </c>
      <c r="Z2" s="25" t="s">
        <v>25</v>
      </c>
      <c r="AA2" s="25" t="s">
        <v>76</v>
      </c>
      <c r="AB2" s="25" t="s">
        <v>26</v>
      </c>
      <c r="AC2" s="43" t="s">
        <v>139</v>
      </c>
      <c r="AD2" s="43" t="s">
        <v>140</v>
      </c>
      <c r="AE2" s="43" t="s">
        <v>141</v>
      </c>
      <c r="AF2" s="25" t="s">
        <v>14</v>
      </c>
      <c r="AG2" s="25" t="s">
        <v>15</v>
      </c>
      <c r="AH2" s="25" t="s">
        <v>16</v>
      </c>
      <c r="AI2" s="25" t="s">
        <v>17</v>
      </c>
      <c r="AJ2" s="25" t="s">
        <v>44</v>
      </c>
      <c r="AK2" s="25" t="s">
        <v>43</v>
      </c>
      <c r="AL2" s="25" t="s">
        <v>40</v>
      </c>
      <c r="AM2" s="25" t="s">
        <v>55</v>
      </c>
      <c r="AN2" s="25" t="s">
        <v>48</v>
      </c>
      <c r="AO2" s="25" t="s">
        <v>51</v>
      </c>
      <c r="AP2" s="25" t="s">
        <v>49</v>
      </c>
      <c r="AQ2" s="25" t="s">
        <v>50</v>
      </c>
      <c r="AR2" s="26" t="s">
        <v>60</v>
      </c>
      <c r="AV2" s="37"/>
      <c r="AW2" s="37"/>
    </row>
    <row r="3" spans="1:49" x14ac:dyDescent="0.2">
      <c r="A3" s="27" t="s">
        <v>124</v>
      </c>
      <c r="B3" s="21">
        <f t="shared" ref="B3:B13" si="0">B138+B153+B168+B183+B198+B213</f>
        <v>3</v>
      </c>
      <c r="C3" s="21">
        <f t="shared" ref="C3:AB13" si="1">C138+C153+C168+C183+C198+C213</f>
        <v>0</v>
      </c>
      <c r="D3" s="21">
        <f t="shared" si="1"/>
        <v>1</v>
      </c>
      <c r="E3" s="21">
        <f t="shared" si="1"/>
        <v>3</v>
      </c>
      <c r="F3" s="21">
        <f t="shared" si="1"/>
        <v>0</v>
      </c>
      <c r="G3" s="21">
        <f t="shared" si="1"/>
        <v>0</v>
      </c>
      <c r="H3" s="21">
        <f t="shared" si="1"/>
        <v>0</v>
      </c>
      <c r="I3" s="21">
        <f t="shared" si="1"/>
        <v>2</v>
      </c>
      <c r="J3" s="21">
        <f t="shared" si="1"/>
        <v>0</v>
      </c>
      <c r="K3" s="21">
        <f t="shared" si="1"/>
        <v>1</v>
      </c>
      <c r="L3" s="21">
        <f t="shared" si="1"/>
        <v>2</v>
      </c>
      <c r="M3" s="21">
        <f t="shared" si="1"/>
        <v>0</v>
      </c>
      <c r="N3" s="21">
        <f t="shared" si="1"/>
        <v>5</v>
      </c>
      <c r="O3" s="21">
        <f t="shared" si="1"/>
        <v>1</v>
      </c>
      <c r="P3" s="21">
        <f t="shared" si="1"/>
        <v>3</v>
      </c>
      <c r="Q3" s="21">
        <f t="shared" si="1"/>
        <v>1</v>
      </c>
      <c r="R3" s="21">
        <f t="shared" si="1"/>
        <v>0</v>
      </c>
      <c r="S3" s="21">
        <f t="shared" si="1"/>
        <v>0</v>
      </c>
      <c r="T3" s="21">
        <f t="shared" si="1"/>
        <v>7</v>
      </c>
      <c r="U3" s="21">
        <f t="shared" si="1"/>
        <v>18</v>
      </c>
      <c r="V3" s="21">
        <f t="shared" si="1"/>
        <v>9</v>
      </c>
      <c r="W3" s="21">
        <f t="shared" si="1"/>
        <v>13</v>
      </c>
      <c r="X3" s="21">
        <f t="shared" si="1"/>
        <v>15</v>
      </c>
      <c r="Y3" s="21">
        <f t="shared" si="1"/>
        <v>3</v>
      </c>
      <c r="Z3" s="21">
        <f t="shared" si="1"/>
        <v>3</v>
      </c>
      <c r="AA3" s="21">
        <f t="shared" si="1"/>
        <v>6</v>
      </c>
      <c r="AB3" s="21">
        <f t="shared" si="1"/>
        <v>12</v>
      </c>
      <c r="AC3" s="29">
        <f t="shared" ref="AC3:AC14" si="2">Y3/$AB3</f>
        <v>0.25</v>
      </c>
      <c r="AD3" s="29">
        <f t="shared" ref="AD3:AD14" si="3">Z3/$AB3</f>
        <v>0.25</v>
      </c>
      <c r="AE3" s="29">
        <f t="shared" ref="AE3:AE14" si="4">AA3/$AB3</f>
        <v>0.5</v>
      </c>
      <c r="AF3" s="28">
        <f t="shared" ref="AF3:AF14" si="5">IF(W3=0,"NA",T3/W3)</f>
        <v>0.53846153846153844</v>
      </c>
      <c r="AG3" s="28">
        <f t="shared" ref="AG3:AG14" si="6">IF(X3=0,"NA",(T3+I3+J3)/X3)</f>
        <v>0.6</v>
      </c>
      <c r="AH3" s="28">
        <f t="shared" ref="AH3:AH14" si="7">U3/W3</f>
        <v>1.3846153846153846</v>
      </c>
      <c r="AI3" s="28">
        <f t="shared" ref="AI3:AI14" si="8">AG3+AH3</f>
        <v>1.9846153846153847</v>
      </c>
      <c r="AJ3" s="29">
        <f t="shared" ref="AJ3:AJ14" si="9">IFERROR((K3+G3)/X3,"NA")</f>
        <v>6.6666666666666666E-2</v>
      </c>
      <c r="AK3" s="29">
        <f t="shared" ref="AK3:AK14" si="10">IFERROR((I3+J3)/X3,"NA")</f>
        <v>0.13333333333333333</v>
      </c>
      <c r="AL3" s="29">
        <f t="shared" ref="AL3:AL14" si="11">IFERROR(AB3/X3,"NA")</f>
        <v>0.8</v>
      </c>
      <c r="AM3" s="28">
        <f t="shared" ref="AM3:AM14" si="12">IFERROR((H3+O3+P3)/AB3,"NA")</f>
        <v>0.33333333333333331</v>
      </c>
      <c r="AN3" s="28">
        <f t="shared" ref="AN3:AN14" si="13">IFERROR((H3+O3+P3+R3+S3)/AB3,"NA")</f>
        <v>0.33333333333333331</v>
      </c>
      <c r="AO3" s="28">
        <f t="shared" ref="AO3:AO14" si="14">IFERROR((F3+T3)/AB3,"NA")</f>
        <v>0.58333333333333337</v>
      </c>
      <c r="AP3" s="28">
        <f t="shared" ref="AP3:AP14" si="15">IFERROR(T3/AB3,"NA")</f>
        <v>0.58333333333333337</v>
      </c>
      <c r="AQ3" s="28">
        <f t="shared" ref="AQ3:AQ14" si="16">IFERROR(AH3-AF3,"NA")</f>
        <v>0.84615384615384615</v>
      </c>
      <c r="AR3" s="30">
        <f t="shared" ref="AR3:AR14" si="17">(V3+F3+G3)/X3</f>
        <v>0.6</v>
      </c>
      <c r="AW3" s="38"/>
    </row>
    <row r="4" spans="1:49" x14ac:dyDescent="0.2">
      <c r="A4" s="27" t="s">
        <v>125</v>
      </c>
      <c r="B4" s="21">
        <f t="shared" si="0"/>
        <v>3</v>
      </c>
      <c r="C4" s="21">
        <f t="shared" ref="C4:Q4" si="18">C139+C154+C169+C184+C199+C214</f>
        <v>0</v>
      </c>
      <c r="D4" s="21">
        <f t="shared" si="18"/>
        <v>0</v>
      </c>
      <c r="E4" s="21">
        <f t="shared" si="18"/>
        <v>0</v>
      </c>
      <c r="F4" s="21">
        <f t="shared" si="18"/>
        <v>1</v>
      </c>
      <c r="G4" s="21">
        <f t="shared" si="18"/>
        <v>0</v>
      </c>
      <c r="H4" s="21">
        <f t="shared" si="18"/>
        <v>0</v>
      </c>
      <c r="I4" s="21">
        <f t="shared" si="18"/>
        <v>8</v>
      </c>
      <c r="J4" s="21">
        <f t="shared" si="18"/>
        <v>0</v>
      </c>
      <c r="K4" s="21">
        <f t="shared" si="18"/>
        <v>0</v>
      </c>
      <c r="L4" s="21">
        <f t="shared" si="18"/>
        <v>3</v>
      </c>
      <c r="M4" s="21">
        <f t="shared" si="18"/>
        <v>0</v>
      </c>
      <c r="N4" s="21">
        <f t="shared" si="18"/>
        <v>0</v>
      </c>
      <c r="O4" s="21">
        <f t="shared" si="18"/>
        <v>0</v>
      </c>
      <c r="P4" s="21">
        <f t="shared" si="18"/>
        <v>3</v>
      </c>
      <c r="Q4" s="21">
        <f t="shared" si="18"/>
        <v>0</v>
      </c>
      <c r="R4" s="21">
        <f t="shared" si="1"/>
        <v>1</v>
      </c>
      <c r="S4" s="21">
        <f t="shared" si="1"/>
        <v>0</v>
      </c>
      <c r="T4" s="21">
        <f t="shared" si="1"/>
        <v>3</v>
      </c>
      <c r="U4" s="21">
        <f t="shared" si="1"/>
        <v>3</v>
      </c>
      <c r="V4" s="21">
        <f t="shared" si="1"/>
        <v>11</v>
      </c>
      <c r="W4" s="21">
        <f t="shared" si="1"/>
        <v>7</v>
      </c>
      <c r="X4" s="21">
        <f t="shared" si="1"/>
        <v>15</v>
      </c>
      <c r="Y4" s="21">
        <f t="shared" si="1"/>
        <v>4</v>
      </c>
      <c r="Z4" s="21">
        <f t="shared" si="1"/>
        <v>3</v>
      </c>
      <c r="AA4" s="21">
        <f t="shared" si="1"/>
        <v>0</v>
      </c>
      <c r="AB4" s="21">
        <f t="shared" si="1"/>
        <v>7</v>
      </c>
      <c r="AC4" s="29">
        <f t="shared" si="2"/>
        <v>0.5714285714285714</v>
      </c>
      <c r="AD4" s="29">
        <f t="shared" si="3"/>
        <v>0.42857142857142855</v>
      </c>
      <c r="AE4" s="29">
        <f t="shared" si="4"/>
        <v>0</v>
      </c>
      <c r="AF4" s="28">
        <f t="shared" si="5"/>
        <v>0.42857142857142855</v>
      </c>
      <c r="AG4" s="28">
        <f t="shared" si="6"/>
        <v>0.73333333333333328</v>
      </c>
      <c r="AH4" s="28">
        <f t="shared" si="7"/>
        <v>0.42857142857142855</v>
      </c>
      <c r="AI4" s="28">
        <f t="shared" si="8"/>
        <v>1.1619047619047618</v>
      </c>
      <c r="AJ4" s="29">
        <f t="shared" si="9"/>
        <v>0</v>
      </c>
      <c r="AK4" s="29">
        <f t="shared" si="10"/>
        <v>0.53333333333333333</v>
      </c>
      <c r="AL4" s="29">
        <f t="shared" si="11"/>
        <v>0.46666666666666667</v>
      </c>
      <c r="AM4" s="28">
        <f t="shared" si="12"/>
        <v>0.42857142857142855</v>
      </c>
      <c r="AN4" s="28">
        <f t="shared" si="13"/>
        <v>0.5714285714285714</v>
      </c>
      <c r="AO4" s="28">
        <f t="shared" si="14"/>
        <v>0.5714285714285714</v>
      </c>
      <c r="AP4" s="28">
        <f t="shared" si="15"/>
        <v>0.42857142857142855</v>
      </c>
      <c r="AQ4" s="28">
        <f t="shared" si="16"/>
        <v>0</v>
      </c>
      <c r="AR4" s="30">
        <f t="shared" si="17"/>
        <v>0.8</v>
      </c>
      <c r="AW4" s="38"/>
    </row>
    <row r="5" spans="1:49" x14ac:dyDescent="0.2">
      <c r="A5" s="27" t="s">
        <v>77</v>
      </c>
      <c r="B5" s="21">
        <f t="shared" si="0"/>
        <v>2</v>
      </c>
      <c r="C5" s="21">
        <f t="shared" si="1"/>
        <v>0</v>
      </c>
      <c r="D5" s="21">
        <f t="shared" si="1"/>
        <v>0</v>
      </c>
      <c r="E5" s="21">
        <f t="shared" si="1"/>
        <v>0</v>
      </c>
      <c r="F5" s="21">
        <f t="shared" si="1"/>
        <v>2</v>
      </c>
      <c r="G5" s="21">
        <f t="shared" si="1"/>
        <v>0</v>
      </c>
      <c r="H5" s="21">
        <f t="shared" si="1"/>
        <v>0</v>
      </c>
      <c r="I5" s="21">
        <f t="shared" si="1"/>
        <v>1</v>
      </c>
      <c r="J5" s="21">
        <f t="shared" si="1"/>
        <v>2</v>
      </c>
      <c r="K5" s="21">
        <f t="shared" si="1"/>
        <v>6</v>
      </c>
      <c r="L5" s="21">
        <f t="shared" si="1"/>
        <v>0</v>
      </c>
      <c r="M5" s="21">
        <f t="shared" si="1"/>
        <v>1</v>
      </c>
      <c r="N5" s="21">
        <f t="shared" si="1"/>
        <v>1</v>
      </c>
      <c r="O5" s="21">
        <f t="shared" si="1"/>
        <v>1</v>
      </c>
      <c r="P5" s="21">
        <f t="shared" si="1"/>
        <v>0</v>
      </c>
      <c r="Q5" s="21">
        <f t="shared" si="1"/>
        <v>0</v>
      </c>
      <c r="R5" s="21">
        <f t="shared" si="1"/>
        <v>1</v>
      </c>
      <c r="S5" s="21">
        <f t="shared" si="1"/>
        <v>1</v>
      </c>
      <c r="T5" s="21">
        <f t="shared" si="1"/>
        <v>2</v>
      </c>
      <c r="U5" s="21">
        <f t="shared" si="1"/>
        <v>2</v>
      </c>
      <c r="V5" s="21">
        <f t="shared" si="1"/>
        <v>5</v>
      </c>
      <c r="W5" s="21">
        <f t="shared" si="1"/>
        <v>11</v>
      </c>
      <c r="X5" s="21">
        <f t="shared" si="1"/>
        <v>14</v>
      </c>
      <c r="Y5" s="21">
        <f t="shared" si="1"/>
        <v>2</v>
      </c>
      <c r="Z5" s="21">
        <f t="shared" si="1"/>
        <v>2</v>
      </c>
      <c r="AA5" s="21">
        <f t="shared" si="1"/>
        <v>1</v>
      </c>
      <c r="AB5" s="21">
        <f t="shared" si="1"/>
        <v>5</v>
      </c>
      <c r="AC5" s="29">
        <f t="shared" si="2"/>
        <v>0.4</v>
      </c>
      <c r="AD5" s="29">
        <f t="shared" si="3"/>
        <v>0.4</v>
      </c>
      <c r="AE5" s="29">
        <f t="shared" si="4"/>
        <v>0.2</v>
      </c>
      <c r="AF5" s="28">
        <f t="shared" si="5"/>
        <v>0.18181818181818182</v>
      </c>
      <c r="AG5" s="28">
        <f t="shared" si="6"/>
        <v>0.35714285714285715</v>
      </c>
      <c r="AH5" s="28">
        <f t="shared" si="7"/>
        <v>0.18181818181818182</v>
      </c>
      <c r="AI5" s="28">
        <f t="shared" si="8"/>
        <v>0.53896103896103897</v>
      </c>
      <c r="AJ5" s="29">
        <f t="shared" si="9"/>
        <v>0.42857142857142855</v>
      </c>
      <c r="AK5" s="29">
        <f t="shared" si="10"/>
        <v>0.21428571428571427</v>
      </c>
      <c r="AL5" s="29">
        <f t="shared" si="11"/>
        <v>0.35714285714285715</v>
      </c>
      <c r="AM5" s="28">
        <f t="shared" si="12"/>
        <v>0.2</v>
      </c>
      <c r="AN5" s="28">
        <f t="shared" si="13"/>
        <v>0.6</v>
      </c>
      <c r="AO5" s="28">
        <f t="shared" si="14"/>
        <v>0.8</v>
      </c>
      <c r="AP5" s="28">
        <f t="shared" si="15"/>
        <v>0.4</v>
      </c>
      <c r="AQ5" s="28">
        <f t="shared" si="16"/>
        <v>0</v>
      </c>
      <c r="AR5" s="30">
        <f t="shared" si="17"/>
        <v>0.5</v>
      </c>
      <c r="AW5" s="38"/>
    </row>
    <row r="6" spans="1:49" x14ac:dyDescent="0.2">
      <c r="A6" s="27" t="s">
        <v>68</v>
      </c>
      <c r="B6" s="21">
        <f t="shared" si="0"/>
        <v>1</v>
      </c>
      <c r="C6" s="21">
        <f t="shared" si="1"/>
        <v>1</v>
      </c>
      <c r="D6" s="21">
        <f t="shared" si="1"/>
        <v>0</v>
      </c>
      <c r="E6" s="21">
        <f t="shared" si="1"/>
        <v>0</v>
      </c>
      <c r="F6" s="21">
        <f t="shared" si="1"/>
        <v>2</v>
      </c>
      <c r="G6" s="21">
        <f t="shared" si="1"/>
        <v>0</v>
      </c>
      <c r="H6" s="21">
        <f t="shared" si="1"/>
        <v>1</v>
      </c>
      <c r="I6" s="21">
        <f t="shared" si="1"/>
        <v>2</v>
      </c>
      <c r="J6" s="21">
        <f t="shared" si="1"/>
        <v>1</v>
      </c>
      <c r="K6" s="21">
        <f t="shared" si="1"/>
        <v>4</v>
      </c>
      <c r="L6" s="21">
        <f t="shared" si="1"/>
        <v>1</v>
      </c>
      <c r="M6" s="21">
        <f t="shared" si="1"/>
        <v>0</v>
      </c>
      <c r="N6" s="21">
        <f t="shared" si="1"/>
        <v>1</v>
      </c>
      <c r="O6" s="21">
        <f t="shared" si="1"/>
        <v>2</v>
      </c>
      <c r="P6" s="21">
        <f t="shared" si="1"/>
        <v>1</v>
      </c>
      <c r="Q6" s="21">
        <f t="shared" si="1"/>
        <v>0</v>
      </c>
      <c r="R6" s="21">
        <f t="shared" si="1"/>
        <v>2</v>
      </c>
      <c r="S6" s="21">
        <f t="shared" si="1"/>
        <v>0</v>
      </c>
      <c r="T6" s="21">
        <f t="shared" si="1"/>
        <v>2</v>
      </c>
      <c r="U6" s="21">
        <f t="shared" si="1"/>
        <v>3</v>
      </c>
      <c r="V6" s="21">
        <f t="shared" si="1"/>
        <v>5</v>
      </c>
      <c r="W6" s="21">
        <f t="shared" si="1"/>
        <v>11</v>
      </c>
      <c r="X6" s="21">
        <f t="shared" si="1"/>
        <v>15</v>
      </c>
      <c r="Y6" s="21">
        <f t="shared" si="1"/>
        <v>5</v>
      </c>
      <c r="Z6" s="21">
        <f t="shared" si="1"/>
        <v>1</v>
      </c>
      <c r="AA6" s="21">
        <f t="shared" si="1"/>
        <v>1</v>
      </c>
      <c r="AB6" s="21">
        <f t="shared" si="1"/>
        <v>8</v>
      </c>
      <c r="AC6" s="29">
        <f t="shared" si="2"/>
        <v>0.625</v>
      </c>
      <c r="AD6" s="29">
        <f t="shared" si="3"/>
        <v>0.125</v>
      </c>
      <c r="AE6" s="29">
        <f t="shared" si="4"/>
        <v>0.125</v>
      </c>
      <c r="AF6" s="28">
        <f t="shared" si="5"/>
        <v>0.18181818181818182</v>
      </c>
      <c r="AG6" s="28">
        <f t="shared" si="6"/>
        <v>0.33333333333333331</v>
      </c>
      <c r="AH6" s="28">
        <f t="shared" si="7"/>
        <v>0.27272727272727271</v>
      </c>
      <c r="AI6" s="28">
        <f t="shared" si="8"/>
        <v>0.60606060606060597</v>
      </c>
      <c r="AJ6" s="29">
        <f t="shared" si="9"/>
        <v>0.26666666666666666</v>
      </c>
      <c r="AK6" s="29">
        <f t="shared" si="10"/>
        <v>0.2</v>
      </c>
      <c r="AL6" s="29">
        <f t="shared" si="11"/>
        <v>0.53333333333333333</v>
      </c>
      <c r="AM6" s="28">
        <f t="shared" si="12"/>
        <v>0.5</v>
      </c>
      <c r="AN6" s="28">
        <f t="shared" si="13"/>
        <v>0.75</v>
      </c>
      <c r="AO6" s="28">
        <f t="shared" si="14"/>
        <v>0.5</v>
      </c>
      <c r="AP6" s="28">
        <f t="shared" si="15"/>
        <v>0.25</v>
      </c>
      <c r="AQ6" s="28">
        <f t="shared" si="16"/>
        <v>9.0909090909090884E-2</v>
      </c>
      <c r="AR6" s="30">
        <f t="shared" si="17"/>
        <v>0.46666666666666667</v>
      </c>
      <c r="AW6" s="38"/>
    </row>
    <row r="7" spans="1:49" x14ac:dyDescent="0.2">
      <c r="A7" s="27" t="s">
        <v>123</v>
      </c>
      <c r="B7" s="21">
        <f t="shared" si="0"/>
        <v>4</v>
      </c>
      <c r="C7" s="21">
        <f t="shared" si="1"/>
        <v>1</v>
      </c>
      <c r="D7" s="21">
        <f t="shared" si="1"/>
        <v>1</v>
      </c>
      <c r="E7" s="21">
        <f t="shared" si="1"/>
        <v>0</v>
      </c>
      <c r="F7" s="21">
        <f t="shared" si="1"/>
        <v>1</v>
      </c>
      <c r="G7" s="21">
        <f t="shared" si="1"/>
        <v>0</v>
      </c>
      <c r="H7" s="21">
        <f t="shared" si="1"/>
        <v>0</v>
      </c>
      <c r="I7" s="21">
        <f t="shared" si="1"/>
        <v>1</v>
      </c>
      <c r="J7" s="21">
        <f t="shared" si="1"/>
        <v>1</v>
      </c>
      <c r="K7" s="21">
        <f t="shared" si="1"/>
        <v>4</v>
      </c>
      <c r="L7" s="21">
        <f t="shared" si="1"/>
        <v>1</v>
      </c>
      <c r="M7" s="21">
        <f t="shared" si="1"/>
        <v>1</v>
      </c>
      <c r="N7" s="21">
        <f t="shared" si="1"/>
        <v>4</v>
      </c>
      <c r="O7" s="21">
        <f t="shared" si="1"/>
        <v>0</v>
      </c>
      <c r="P7" s="21">
        <f t="shared" si="1"/>
        <v>0</v>
      </c>
      <c r="Q7" s="21">
        <f t="shared" si="1"/>
        <v>0</v>
      </c>
      <c r="R7" s="21">
        <f t="shared" si="1"/>
        <v>1</v>
      </c>
      <c r="S7" s="21">
        <f t="shared" si="1"/>
        <v>0</v>
      </c>
      <c r="T7" s="21">
        <f t="shared" si="1"/>
        <v>6</v>
      </c>
      <c r="U7" s="21">
        <f t="shared" si="1"/>
        <v>9</v>
      </c>
      <c r="V7" s="21">
        <f t="shared" si="1"/>
        <v>8</v>
      </c>
      <c r="W7" s="21">
        <f t="shared" si="1"/>
        <v>11</v>
      </c>
      <c r="X7" s="21">
        <f t="shared" si="1"/>
        <v>13</v>
      </c>
      <c r="Y7" s="21">
        <f t="shared" si="1"/>
        <v>2</v>
      </c>
      <c r="Z7" s="21">
        <f t="shared" si="1"/>
        <v>1</v>
      </c>
      <c r="AA7" s="21">
        <f t="shared" si="1"/>
        <v>4</v>
      </c>
      <c r="AB7" s="21">
        <f t="shared" si="1"/>
        <v>7</v>
      </c>
      <c r="AC7" s="29">
        <f t="shared" si="2"/>
        <v>0.2857142857142857</v>
      </c>
      <c r="AD7" s="29">
        <f t="shared" si="3"/>
        <v>0.14285714285714285</v>
      </c>
      <c r="AE7" s="29">
        <f t="shared" si="4"/>
        <v>0.5714285714285714</v>
      </c>
      <c r="AF7" s="28">
        <f t="shared" si="5"/>
        <v>0.54545454545454541</v>
      </c>
      <c r="AG7" s="28">
        <f t="shared" si="6"/>
        <v>0.61538461538461542</v>
      </c>
      <c r="AH7" s="28">
        <f t="shared" si="7"/>
        <v>0.81818181818181823</v>
      </c>
      <c r="AI7" s="28">
        <f t="shared" si="8"/>
        <v>1.4335664335664338</v>
      </c>
      <c r="AJ7" s="29">
        <f t="shared" si="9"/>
        <v>0.30769230769230771</v>
      </c>
      <c r="AK7" s="29">
        <f t="shared" si="10"/>
        <v>0.15384615384615385</v>
      </c>
      <c r="AL7" s="29">
        <f t="shared" si="11"/>
        <v>0.53846153846153844</v>
      </c>
      <c r="AM7" s="28">
        <f t="shared" si="12"/>
        <v>0</v>
      </c>
      <c r="AN7" s="28">
        <f t="shared" si="13"/>
        <v>0.14285714285714285</v>
      </c>
      <c r="AO7" s="28">
        <f t="shared" si="14"/>
        <v>1</v>
      </c>
      <c r="AP7" s="28">
        <f t="shared" si="15"/>
        <v>0.8571428571428571</v>
      </c>
      <c r="AQ7" s="28">
        <f t="shared" si="16"/>
        <v>0.27272727272727282</v>
      </c>
      <c r="AR7" s="30">
        <f t="shared" si="17"/>
        <v>0.69230769230769229</v>
      </c>
      <c r="AW7" s="38"/>
    </row>
    <row r="8" spans="1:49" x14ac:dyDescent="0.2">
      <c r="A8" s="27" t="s">
        <v>0</v>
      </c>
      <c r="B8" s="21">
        <f t="shared" si="0"/>
        <v>8</v>
      </c>
      <c r="C8" s="21">
        <f t="shared" si="1"/>
        <v>1</v>
      </c>
      <c r="D8" s="21">
        <f t="shared" si="1"/>
        <v>0</v>
      </c>
      <c r="E8" s="21">
        <f t="shared" si="1"/>
        <v>0</v>
      </c>
      <c r="F8" s="21">
        <f t="shared" si="1"/>
        <v>1</v>
      </c>
      <c r="G8" s="21">
        <f t="shared" si="1"/>
        <v>0</v>
      </c>
      <c r="H8" s="21">
        <f t="shared" si="1"/>
        <v>0</v>
      </c>
      <c r="I8" s="21">
        <f t="shared" si="1"/>
        <v>2</v>
      </c>
      <c r="J8" s="21">
        <f t="shared" si="1"/>
        <v>0</v>
      </c>
      <c r="K8" s="21">
        <f t="shared" si="1"/>
        <v>1</v>
      </c>
      <c r="L8" s="21">
        <f t="shared" si="1"/>
        <v>2</v>
      </c>
      <c r="M8" s="21">
        <f t="shared" si="1"/>
        <v>3</v>
      </c>
      <c r="N8" s="21">
        <f t="shared" si="1"/>
        <v>4</v>
      </c>
      <c r="O8" s="21">
        <f t="shared" si="1"/>
        <v>1</v>
      </c>
      <c r="P8" s="21">
        <f t="shared" si="1"/>
        <v>0</v>
      </c>
      <c r="Q8" s="21">
        <f t="shared" si="1"/>
        <v>0</v>
      </c>
      <c r="R8" s="21">
        <f t="shared" si="1"/>
        <v>1</v>
      </c>
      <c r="S8" s="21">
        <f t="shared" si="1"/>
        <v>0</v>
      </c>
      <c r="T8" s="21">
        <f t="shared" si="1"/>
        <v>9</v>
      </c>
      <c r="U8" s="21">
        <f t="shared" si="1"/>
        <v>10</v>
      </c>
      <c r="V8" s="21">
        <f t="shared" si="1"/>
        <v>11</v>
      </c>
      <c r="W8" s="21">
        <f t="shared" si="1"/>
        <v>12</v>
      </c>
      <c r="X8" s="21">
        <f t="shared" si="1"/>
        <v>14</v>
      </c>
      <c r="Y8" s="21">
        <f t="shared" si="1"/>
        <v>4</v>
      </c>
      <c r="Z8" s="21">
        <f t="shared" si="1"/>
        <v>3</v>
      </c>
      <c r="AA8" s="21">
        <f t="shared" si="1"/>
        <v>4</v>
      </c>
      <c r="AB8" s="21">
        <f t="shared" si="1"/>
        <v>11</v>
      </c>
      <c r="AC8" s="29">
        <f t="shared" si="2"/>
        <v>0.36363636363636365</v>
      </c>
      <c r="AD8" s="29">
        <f t="shared" si="3"/>
        <v>0.27272727272727271</v>
      </c>
      <c r="AE8" s="29">
        <f t="shared" si="4"/>
        <v>0.36363636363636365</v>
      </c>
      <c r="AF8" s="28">
        <f t="shared" si="5"/>
        <v>0.75</v>
      </c>
      <c r="AG8" s="28">
        <f t="shared" si="6"/>
        <v>0.7857142857142857</v>
      </c>
      <c r="AH8" s="28">
        <f t="shared" si="7"/>
        <v>0.83333333333333337</v>
      </c>
      <c r="AI8" s="28">
        <f t="shared" si="8"/>
        <v>1.6190476190476191</v>
      </c>
      <c r="AJ8" s="29">
        <f t="shared" si="9"/>
        <v>7.1428571428571425E-2</v>
      </c>
      <c r="AK8" s="29">
        <f t="shared" si="10"/>
        <v>0.14285714285714285</v>
      </c>
      <c r="AL8" s="29">
        <f t="shared" si="11"/>
        <v>0.7857142857142857</v>
      </c>
      <c r="AM8" s="28">
        <f t="shared" si="12"/>
        <v>9.0909090909090912E-2</v>
      </c>
      <c r="AN8" s="28">
        <f t="shared" si="13"/>
        <v>0.18181818181818182</v>
      </c>
      <c r="AO8" s="28">
        <f t="shared" si="14"/>
        <v>0.90909090909090906</v>
      </c>
      <c r="AP8" s="28">
        <f t="shared" si="15"/>
        <v>0.81818181818181823</v>
      </c>
      <c r="AQ8" s="28">
        <f t="shared" si="16"/>
        <v>8.333333333333337E-2</v>
      </c>
      <c r="AR8" s="30">
        <f t="shared" si="17"/>
        <v>0.8571428571428571</v>
      </c>
      <c r="AW8" s="38"/>
    </row>
    <row r="9" spans="1:49" x14ac:dyDescent="0.2">
      <c r="A9" s="27" t="s">
        <v>126</v>
      </c>
      <c r="B9" s="21">
        <f t="shared" si="0"/>
        <v>1</v>
      </c>
      <c r="C9" s="21">
        <f t="shared" si="1"/>
        <v>0</v>
      </c>
      <c r="D9" s="21">
        <f t="shared" si="1"/>
        <v>0</v>
      </c>
      <c r="E9" s="21">
        <f t="shared" si="1"/>
        <v>0</v>
      </c>
      <c r="F9" s="21">
        <f t="shared" si="1"/>
        <v>0</v>
      </c>
      <c r="G9" s="21">
        <f t="shared" si="1"/>
        <v>0</v>
      </c>
      <c r="H9" s="21">
        <f t="shared" si="1"/>
        <v>1</v>
      </c>
      <c r="I9" s="21">
        <f t="shared" si="1"/>
        <v>2</v>
      </c>
      <c r="J9" s="21">
        <f t="shared" si="1"/>
        <v>0</v>
      </c>
      <c r="K9" s="21">
        <f t="shared" si="1"/>
        <v>5</v>
      </c>
      <c r="L9" s="21">
        <f t="shared" si="1"/>
        <v>1</v>
      </c>
      <c r="M9" s="21">
        <f t="shared" si="1"/>
        <v>0</v>
      </c>
      <c r="N9" s="21">
        <f t="shared" si="1"/>
        <v>0</v>
      </c>
      <c r="O9" s="21">
        <f t="shared" si="1"/>
        <v>2</v>
      </c>
      <c r="P9" s="21">
        <f t="shared" si="1"/>
        <v>1</v>
      </c>
      <c r="Q9" s="21">
        <f t="shared" si="1"/>
        <v>0</v>
      </c>
      <c r="R9" s="21">
        <f t="shared" si="1"/>
        <v>0</v>
      </c>
      <c r="S9" s="21">
        <f t="shared" si="1"/>
        <v>0</v>
      </c>
      <c r="T9" s="21">
        <f t="shared" si="1"/>
        <v>1</v>
      </c>
      <c r="U9" s="21">
        <f t="shared" si="1"/>
        <v>1</v>
      </c>
      <c r="V9" s="21">
        <f t="shared" si="1"/>
        <v>3</v>
      </c>
      <c r="W9" s="21">
        <f t="shared" si="1"/>
        <v>9</v>
      </c>
      <c r="X9" s="21">
        <f t="shared" si="1"/>
        <v>12</v>
      </c>
      <c r="Y9" s="21">
        <f t="shared" si="1"/>
        <v>3</v>
      </c>
      <c r="Z9" s="21">
        <f t="shared" si="1"/>
        <v>1</v>
      </c>
      <c r="AA9" s="21">
        <f t="shared" si="1"/>
        <v>0</v>
      </c>
      <c r="AB9" s="21">
        <f t="shared" si="1"/>
        <v>5</v>
      </c>
      <c r="AC9" s="29">
        <f t="shared" si="2"/>
        <v>0.6</v>
      </c>
      <c r="AD9" s="29">
        <f t="shared" si="3"/>
        <v>0.2</v>
      </c>
      <c r="AE9" s="29">
        <f t="shared" si="4"/>
        <v>0</v>
      </c>
      <c r="AF9" s="28">
        <f t="shared" si="5"/>
        <v>0.1111111111111111</v>
      </c>
      <c r="AG9" s="28">
        <f t="shared" si="6"/>
        <v>0.25</v>
      </c>
      <c r="AH9" s="28">
        <f t="shared" si="7"/>
        <v>0.1111111111111111</v>
      </c>
      <c r="AI9" s="28">
        <f t="shared" si="8"/>
        <v>0.3611111111111111</v>
      </c>
      <c r="AJ9" s="29">
        <f t="shared" si="9"/>
        <v>0.41666666666666669</v>
      </c>
      <c r="AK9" s="29">
        <f t="shared" si="10"/>
        <v>0.16666666666666666</v>
      </c>
      <c r="AL9" s="29">
        <f t="shared" si="11"/>
        <v>0.41666666666666669</v>
      </c>
      <c r="AM9" s="28">
        <f t="shared" si="12"/>
        <v>0.8</v>
      </c>
      <c r="AN9" s="28">
        <f t="shared" si="13"/>
        <v>0.8</v>
      </c>
      <c r="AO9" s="28">
        <f t="shared" si="14"/>
        <v>0.2</v>
      </c>
      <c r="AP9" s="28">
        <f t="shared" si="15"/>
        <v>0.2</v>
      </c>
      <c r="AQ9" s="28">
        <f t="shared" si="16"/>
        <v>0</v>
      </c>
      <c r="AR9" s="30">
        <f t="shared" si="17"/>
        <v>0.25</v>
      </c>
      <c r="AW9" s="38"/>
    </row>
    <row r="10" spans="1:49" x14ac:dyDescent="0.2">
      <c r="A10" s="27" t="s">
        <v>65</v>
      </c>
      <c r="B10" s="21">
        <f t="shared" si="0"/>
        <v>0</v>
      </c>
      <c r="C10" s="21">
        <f t="shared" si="1"/>
        <v>0</v>
      </c>
      <c r="D10" s="21">
        <f t="shared" si="1"/>
        <v>0</v>
      </c>
      <c r="E10" s="21">
        <f t="shared" si="1"/>
        <v>0</v>
      </c>
      <c r="F10" s="21">
        <f t="shared" si="1"/>
        <v>3</v>
      </c>
      <c r="G10" s="21">
        <f t="shared" si="1"/>
        <v>0</v>
      </c>
      <c r="H10" s="21">
        <f t="shared" si="1"/>
        <v>0</v>
      </c>
      <c r="I10" s="21">
        <f t="shared" si="1"/>
        <v>3</v>
      </c>
      <c r="J10" s="21">
        <f t="shared" si="1"/>
        <v>0</v>
      </c>
      <c r="K10" s="21">
        <f t="shared" si="1"/>
        <v>3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5</v>
      </c>
      <c r="P10" s="21">
        <f t="shared" si="1"/>
        <v>0</v>
      </c>
      <c r="Q10" s="21">
        <f t="shared" si="1"/>
        <v>0</v>
      </c>
      <c r="R10" s="21">
        <f t="shared" si="1"/>
        <v>3</v>
      </c>
      <c r="S10" s="21">
        <f t="shared" si="1"/>
        <v>0</v>
      </c>
      <c r="T10" s="21">
        <f t="shared" si="1"/>
        <v>0</v>
      </c>
      <c r="U10" s="21">
        <f t="shared" si="1"/>
        <v>0</v>
      </c>
      <c r="V10" s="21">
        <f t="shared" si="1"/>
        <v>3</v>
      </c>
      <c r="W10" s="21">
        <f t="shared" si="1"/>
        <v>11</v>
      </c>
      <c r="X10" s="21">
        <f t="shared" si="1"/>
        <v>14</v>
      </c>
      <c r="Y10" s="21">
        <f t="shared" si="1"/>
        <v>8</v>
      </c>
      <c r="Z10" s="21">
        <f t="shared" si="1"/>
        <v>0</v>
      </c>
      <c r="AA10" s="21">
        <f t="shared" si="1"/>
        <v>0</v>
      </c>
      <c r="AB10" s="21">
        <f t="shared" si="1"/>
        <v>8</v>
      </c>
      <c r="AC10" s="29">
        <f t="shared" si="2"/>
        <v>1</v>
      </c>
      <c r="AD10" s="29">
        <f t="shared" si="3"/>
        <v>0</v>
      </c>
      <c r="AE10" s="29">
        <f t="shared" si="4"/>
        <v>0</v>
      </c>
      <c r="AF10" s="28">
        <f t="shared" si="5"/>
        <v>0</v>
      </c>
      <c r="AG10" s="28">
        <f t="shared" si="6"/>
        <v>0.21428571428571427</v>
      </c>
      <c r="AH10" s="28">
        <f t="shared" si="7"/>
        <v>0</v>
      </c>
      <c r="AI10" s="28">
        <f t="shared" si="8"/>
        <v>0.21428571428571427</v>
      </c>
      <c r="AJ10" s="29">
        <f t="shared" si="9"/>
        <v>0.21428571428571427</v>
      </c>
      <c r="AK10" s="29">
        <f t="shared" si="10"/>
        <v>0.21428571428571427</v>
      </c>
      <c r="AL10" s="29">
        <f t="shared" si="11"/>
        <v>0.5714285714285714</v>
      </c>
      <c r="AM10" s="28">
        <f t="shared" si="12"/>
        <v>0.625</v>
      </c>
      <c r="AN10" s="28">
        <f t="shared" si="13"/>
        <v>1</v>
      </c>
      <c r="AO10" s="28">
        <f t="shared" si="14"/>
        <v>0.375</v>
      </c>
      <c r="AP10" s="28">
        <f t="shared" si="15"/>
        <v>0</v>
      </c>
      <c r="AQ10" s="28">
        <f t="shared" si="16"/>
        <v>0</v>
      </c>
      <c r="AR10" s="30">
        <f t="shared" si="17"/>
        <v>0.42857142857142855</v>
      </c>
      <c r="AW10" s="38"/>
    </row>
    <row r="11" spans="1:49" x14ac:dyDescent="0.2">
      <c r="A11" s="27" t="s">
        <v>127</v>
      </c>
      <c r="B11" s="21">
        <f t="shared" si="0"/>
        <v>4</v>
      </c>
      <c r="C11" s="21">
        <f t="shared" si="1"/>
        <v>0</v>
      </c>
      <c r="D11" s="21">
        <f t="shared" si="1"/>
        <v>0</v>
      </c>
      <c r="E11" s="21">
        <f t="shared" si="1"/>
        <v>0</v>
      </c>
      <c r="F11" s="21">
        <f t="shared" si="1"/>
        <v>0</v>
      </c>
      <c r="G11" s="21">
        <f t="shared" si="1"/>
        <v>1</v>
      </c>
      <c r="H11" s="21">
        <f t="shared" si="1"/>
        <v>0</v>
      </c>
      <c r="I11" s="21">
        <f t="shared" si="1"/>
        <v>3</v>
      </c>
      <c r="J11" s="21">
        <f t="shared" si="1"/>
        <v>0</v>
      </c>
      <c r="K11" s="21">
        <f t="shared" si="1"/>
        <v>3</v>
      </c>
      <c r="L11" s="21">
        <f t="shared" si="1"/>
        <v>1</v>
      </c>
      <c r="M11" s="21">
        <f t="shared" si="1"/>
        <v>2</v>
      </c>
      <c r="N11" s="21">
        <f t="shared" si="1"/>
        <v>1</v>
      </c>
      <c r="O11" s="21">
        <f t="shared" si="1"/>
        <v>2</v>
      </c>
      <c r="P11" s="21">
        <f t="shared" si="1"/>
        <v>0</v>
      </c>
      <c r="Q11" s="21">
        <f t="shared" si="1"/>
        <v>0</v>
      </c>
      <c r="R11" s="21">
        <f t="shared" si="1"/>
        <v>0</v>
      </c>
      <c r="S11" s="21">
        <f t="shared" si="1"/>
        <v>0</v>
      </c>
      <c r="T11" s="21">
        <f t="shared" si="1"/>
        <v>4</v>
      </c>
      <c r="U11" s="21">
        <f t="shared" si="1"/>
        <v>4</v>
      </c>
      <c r="V11" s="21">
        <f t="shared" si="1"/>
        <v>7</v>
      </c>
      <c r="W11" s="21">
        <f t="shared" si="1"/>
        <v>9</v>
      </c>
      <c r="X11" s="21">
        <f t="shared" si="1"/>
        <v>13</v>
      </c>
      <c r="Y11" s="21">
        <f t="shared" si="1"/>
        <v>3</v>
      </c>
      <c r="Z11" s="21">
        <f t="shared" si="1"/>
        <v>2</v>
      </c>
      <c r="AA11" s="21">
        <f t="shared" si="1"/>
        <v>1</v>
      </c>
      <c r="AB11" s="21">
        <f t="shared" si="1"/>
        <v>6</v>
      </c>
      <c r="AC11" s="29">
        <f t="shared" si="2"/>
        <v>0.5</v>
      </c>
      <c r="AD11" s="29">
        <f t="shared" si="3"/>
        <v>0.33333333333333331</v>
      </c>
      <c r="AE11" s="29">
        <f t="shared" si="4"/>
        <v>0.16666666666666666</v>
      </c>
      <c r="AF11" s="28">
        <f t="shared" si="5"/>
        <v>0.44444444444444442</v>
      </c>
      <c r="AG11" s="28">
        <f t="shared" si="6"/>
        <v>0.53846153846153844</v>
      </c>
      <c r="AH11" s="28">
        <f t="shared" si="7"/>
        <v>0.44444444444444442</v>
      </c>
      <c r="AI11" s="28">
        <f t="shared" si="8"/>
        <v>0.98290598290598286</v>
      </c>
      <c r="AJ11" s="29">
        <f t="shared" si="9"/>
        <v>0.30769230769230771</v>
      </c>
      <c r="AK11" s="29">
        <f t="shared" si="10"/>
        <v>0.23076923076923078</v>
      </c>
      <c r="AL11" s="29">
        <f t="shared" si="11"/>
        <v>0.46153846153846156</v>
      </c>
      <c r="AM11" s="28">
        <f t="shared" si="12"/>
        <v>0.33333333333333331</v>
      </c>
      <c r="AN11" s="28">
        <f t="shared" si="13"/>
        <v>0.33333333333333331</v>
      </c>
      <c r="AO11" s="28">
        <f t="shared" si="14"/>
        <v>0.66666666666666663</v>
      </c>
      <c r="AP11" s="28">
        <f t="shared" si="15"/>
        <v>0.66666666666666663</v>
      </c>
      <c r="AQ11" s="28">
        <f t="shared" si="16"/>
        <v>0</v>
      </c>
      <c r="AR11" s="30">
        <f t="shared" si="17"/>
        <v>0.61538461538461542</v>
      </c>
      <c r="AW11" s="38"/>
    </row>
    <row r="12" spans="1:49" x14ac:dyDescent="0.2">
      <c r="A12" s="27" t="s">
        <v>128</v>
      </c>
      <c r="B12" s="21">
        <f t="shared" si="0"/>
        <v>3</v>
      </c>
      <c r="C12" s="21">
        <f t="shared" si="1"/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1">
        <f t="shared" si="1"/>
        <v>0</v>
      </c>
      <c r="H12" s="21">
        <f t="shared" si="1"/>
        <v>0</v>
      </c>
      <c r="I12" s="21">
        <f t="shared" si="1"/>
        <v>1</v>
      </c>
      <c r="J12" s="21">
        <f t="shared" si="1"/>
        <v>0</v>
      </c>
      <c r="K12" s="21">
        <f t="shared" si="1"/>
        <v>0</v>
      </c>
      <c r="L12" s="21">
        <f t="shared" si="1"/>
        <v>1</v>
      </c>
      <c r="M12" s="21">
        <f t="shared" si="1"/>
        <v>1</v>
      </c>
      <c r="N12" s="21">
        <f t="shared" si="1"/>
        <v>1</v>
      </c>
      <c r="O12" s="21">
        <f t="shared" si="1"/>
        <v>4</v>
      </c>
      <c r="P12" s="21">
        <f t="shared" si="1"/>
        <v>1</v>
      </c>
      <c r="Q12" s="21">
        <f t="shared" si="1"/>
        <v>1</v>
      </c>
      <c r="R12" s="21">
        <f t="shared" si="1"/>
        <v>0</v>
      </c>
      <c r="S12" s="21">
        <f t="shared" si="1"/>
        <v>0</v>
      </c>
      <c r="T12" s="21">
        <f t="shared" si="1"/>
        <v>3</v>
      </c>
      <c r="U12" s="21">
        <f t="shared" si="1"/>
        <v>3</v>
      </c>
      <c r="V12" s="21">
        <f t="shared" si="1"/>
        <v>4</v>
      </c>
      <c r="W12" s="21">
        <f t="shared" si="1"/>
        <v>9</v>
      </c>
      <c r="X12" s="21">
        <f t="shared" si="1"/>
        <v>10</v>
      </c>
      <c r="Y12" s="21">
        <f t="shared" si="1"/>
        <v>5</v>
      </c>
      <c r="Z12" s="21">
        <f t="shared" si="1"/>
        <v>2</v>
      </c>
      <c r="AA12" s="21">
        <f t="shared" si="1"/>
        <v>2</v>
      </c>
      <c r="AB12" s="21">
        <f t="shared" si="1"/>
        <v>9</v>
      </c>
      <c r="AC12" s="29">
        <f t="shared" si="2"/>
        <v>0.55555555555555558</v>
      </c>
      <c r="AD12" s="29">
        <f t="shared" si="3"/>
        <v>0.22222222222222221</v>
      </c>
      <c r="AE12" s="29">
        <f t="shared" si="4"/>
        <v>0.22222222222222221</v>
      </c>
      <c r="AF12" s="28">
        <f t="shared" si="5"/>
        <v>0.33333333333333331</v>
      </c>
      <c r="AG12" s="28">
        <f t="shared" si="6"/>
        <v>0.4</v>
      </c>
      <c r="AH12" s="28">
        <f t="shared" si="7"/>
        <v>0.33333333333333331</v>
      </c>
      <c r="AI12" s="28">
        <f t="shared" si="8"/>
        <v>0.73333333333333339</v>
      </c>
      <c r="AJ12" s="29">
        <f t="shared" si="9"/>
        <v>0</v>
      </c>
      <c r="AK12" s="29">
        <f t="shared" si="10"/>
        <v>0.1</v>
      </c>
      <c r="AL12" s="29">
        <f t="shared" si="11"/>
        <v>0.9</v>
      </c>
      <c r="AM12" s="28">
        <f t="shared" si="12"/>
        <v>0.55555555555555558</v>
      </c>
      <c r="AN12" s="28">
        <f t="shared" si="13"/>
        <v>0.55555555555555558</v>
      </c>
      <c r="AO12" s="28">
        <f t="shared" si="14"/>
        <v>0.33333333333333331</v>
      </c>
      <c r="AP12" s="28">
        <f t="shared" si="15"/>
        <v>0.33333333333333331</v>
      </c>
      <c r="AQ12" s="28">
        <f t="shared" si="16"/>
        <v>0</v>
      </c>
      <c r="AR12" s="30">
        <f t="shared" si="17"/>
        <v>0.4</v>
      </c>
      <c r="AW12" s="38"/>
    </row>
    <row r="13" spans="1:49" x14ac:dyDescent="0.2">
      <c r="A13" s="27" t="s">
        <v>3</v>
      </c>
      <c r="B13" s="21">
        <f t="shared" si="0"/>
        <v>1</v>
      </c>
      <c r="C13" s="21">
        <f t="shared" si="1"/>
        <v>0</v>
      </c>
      <c r="D13" s="21">
        <f t="shared" si="1"/>
        <v>0</v>
      </c>
      <c r="E13" s="21">
        <f t="shared" si="1"/>
        <v>0</v>
      </c>
      <c r="F13" s="21">
        <f t="shared" si="1"/>
        <v>2</v>
      </c>
      <c r="G13" s="21">
        <f t="shared" si="1"/>
        <v>0</v>
      </c>
      <c r="H13" s="21">
        <f t="shared" si="1"/>
        <v>0</v>
      </c>
      <c r="I13" s="21">
        <f t="shared" si="1"/>
        <v>1</v>
      </c>
      <c r="J13" s="21">
        <f t="shared" si="1"/>
        <v>0</v>
      </c>
      <c r="K13" s="21">
        <f t="shared" si="1"/>
        <v>5</v>
      </c>
      <c r="L13" s="21">
        <f t="shared" si="1"/>
        <v>0</v>
      </c>
      <c r="M13" s="21">
        <f t="shared" ref="M13:AB13" si="19">M148+M163+M178+M193+M208+M223</f>
        <v>0</v>
      </c>
      <c r="N13" s="21">
        <f t="shared" si="19"/>
        <v>1</v>
      </c>
      <c r="O13" s="21">
        <f t="shared" si="19"/>
        <v>2</v>
      </c>
      <c r="P13" s="21">
        <f t="shared" si="19"/>
        <v>0</v>
      </c>
      <c r="Q13" s="21">
        <f t="shared" si="19"/>
        <v>0</v>
      </c>
      <c r="R13" s="21">
        <f t="shared" si="19"/>
        <v>2</v>
      </c>
      <c r="S13" s="21">
        <f t="shared" si="19"/>
        <v>0</v>
      </c>
      <c r="T13" s="21">
        <f t="shared" si="19"/>
        <v>1</v>
      </c>
      <c r="U13" s="21">
        <f t="shared" si="19"/>
        <v>1</v>
      </c>
      <c r="V13" s="21">
        <f t="shared" si="19"/>
        <v>2</v>
      </c>
      <c r="W13" s="21">
        <f t="shared" si="19"/>
        <v>10</v>
      </c>
      <c r="X13" s="21">
        <f t="shared" si="19"/>
        <v>11</v>
      </c>
      <c r="Y13" s="21">
        <f t="shared" si="19"/>
        <v>4</v>
      </c>
      <c r="Z13" s="21">
        <f t="shared" si="19"/>
        <v>0</v>
      </c>
      <c r="AA13" s="21">
        <f t="shared" si="19"/>
        <v>1</v>
      </c>
      <c r="AB13" s="21">
        <f t="shared" si="19"/>
        <v>5</v>
      </c>
      <c r="AC13" s="29">
        <f t="shared" si="2"/>
        <v>0.8</v>
      </c>
      <c r="AD13" s="29">
        <f t="shared" si="3"/>
        <v>0</v>
      </c>
      <c r="AE13" s="29">
        <f t="shared" si="4"/>
        <v>0.2</v>
      </c>
      <c r="AF13" s="28">
        <f t="shared" si="5"/>
        <v>0.1</v>
      </c>
      <c r="AG13" s="28">
        <f t="shared" si="6"/>
        <v>0.18181818181818182</v>
      </c>
      <c r="AH13" s="28">
        <f t="shared" si="7"/>
        <v>0.1</v>
      </c>
      <c r="AI13" s="28">
        <f t="shared" si="8"/>
        <v>0.28181818181818186</v>
      </c>
      <c r="AJ13" s="29">
        <f t="shared" si="9"/>
        <v>0.45454545454545453</v>
      </c>
      <c r="AK13" s="29">
        <f t="shared" si="10"/>
        <v>9.0909090909090912E-2</v>
      </c>
      <c r="AL13" s="29">
        <f t="shared" si="11"/>
        <v>0.45454545454545453</v>
      </c>
      <c r="AM13" s="28">
        <f t="shared" si="12"/>
        <v>0.4</v>
      </c>
      <c r="AN13" s="28">
        <f t="shared" si="13"/>
        <v>0.8</v>
      </c>
      <c r="AO13" s="28">
        <f t="shared" si="14"/>
        <v>0.6</v>
      </c>
      <c r="AP13" s="28">
        <f t="shared" si="15"/>
        <v>0.2</v>
      </c>
      <c r="AQ13" s="28">
        <f t="shared" si="16"/>
        <v>0</v>
      </c>
      <c r="AR13" s="30">
        <f t="shared" si="17"/>
        <v>0.36363636363636365</v>
      </c>
      <c r="AW13" s="38"/>
    </row>
    <row r="14" spans="1:49" s="20" customFormat="1" x14ac:dyDescent="0.2">
      <c r="A14" s="31" t="s">
        <v>32</v>
      </c>
      <c r="B14" s="32">
        <f>SUM(B3:B13)</f>
        <v>30</v>
      </c>
      <c r="C14" s="32">
        <f t="shared" ref="C14:AB14" si="20">SUM(C3:C13)</f>
        <v>3</v>
      </c>
      <c r="D14" s="32">
        <f t="shared" si="20"/>
        <v>2</v>
      </c>
      <c r="E14" s="32">
        <f t="shared" si="20"/>
        <v>3</v>
      </c>
      <c r="F14" s="32">
        <f t="shared" si="20"/>
        <v>12</v>
      </c>
      <c r="G14" s="32">
        <f t="shared" si="20"/>
        <v>1</v>
      </c>
      <c r="H14" s="32">
        <f t="shared" si="20"/>
        <v>2</v>
      </c>
      <c r="I14" s="32">
        <f t="shared" si="20"/>
        <v>26</v>
      </c>
      <c r="J14" s="32">
        <f t="shared" si="20"/>
        <v>4</v>
      </c>
      <c r="K14" s="32">
        <f t="shared" si="20"/>
        <v>32</v>
      </c>
      <c r="L14" s="32">
        <f t="shared" si="20"/>
        <v>12</v>
      </c>
      <c r="M14" s="32">
        <f t="shared" si="20"/>
        <v>8</v>
      </c>
      <c r="N14" s="32">
        <f t="shared" si="20"/>
        <v>18</v>
      </c>
      <c r="O14" s="32">
        <f t="shared" si="20"/>
        <v>20</v>
      </c>
      <c r="P14" s="32">
        <f t="shared" si="20"/>
        <v>9</v>
      </c>
      <c r="Q14" s="32">
        <f t="shared" si="20"/>
        <v>2</v>
      </c>
      <c r="R14" s="32">
        <f t="shared" si="20"/>
        <v>11</v>
      </c>
      <c r="S14" s="32">
        <f t="shared" si="20"/>
        <v>1</v>
      </c>
      <c r="T14" s="32">
        <f t="shared" si="20"/>
        <v>38</v>
      </c>
      <c r="U14" s="32">
        <f t="shared" si="20"/>
        <v>54</v>
      </c>
      <c r="V14" s="32">
        <f t="shared" si="20"/>
        <v>68</v>
      </c>
      <c r="W14" s="32">
        <f t="shared" si="20"/>
        <v>113</v>
      </c>
      <c r="X14" s="32">
        <f t="shared" si="20"/>
        <v>146</v>
      </c>
      <c r="Y14" s="32">
        <f t="shared" si="20"/>
        <v>43</v>
      </c>
      <c r="Z14" s="32">
        <f t="shared" si="20"/>
        <v>18</v>
      </c>
      <c r="AA14" s="32">
        <f t="shared" si="20"/>
        <v>20</v>
      </c>
      <c r="AB14" s="32">
        <f t="shared" si="20"/>
        <v>83</v>
      </c>
      <c r="AC14" s="34">
        <f t="shared" si="2"/>
        <v>0.51807228915662651</v>
      </c>
      <c r="AD14" s="34">
        <f t="shared" si="3"/>
        <v>0.21686746987951808</v>
      </c>
      <c r="AE14" s="34">
        <f t="shared" si="4"/>
        <v>0.24096385542168675</v>
      </c>
      <c r="AF14" s="33">
        <f t="shared" si="5"/>
        <v>0.33628318584070799</v>
      </c>
      <c r="AG14" s="33">
        <f t="shared" si="6"/>
        <v>0.46575342465753422</v>
      </c>
      <c r="AH14" s="33">
        <f t="shared" si="7"/>
        <v>0.47787610619469029</v>
      </c>
      <c r="AI14" s="33">
        <f t="shared" si="8"/>
        <v>0.94362953085222445</v>
      </c>
      <c r="AJ14" s="34">
        <f t="shared" si="9"/>
        <v>0.22602739726027396</v>
      </c>
      <c r="AK14" s="34">
        <f t="shared" si="10"/>
        <v>0.20547945205479451</v>
      </c>
      <c r="AL14" s="34">
        <f t="shared" si="11"/>
        <v>0.56849315068493156</v>
      </c>
      <c r="AM14" s="33">
        <f t="shared" si="12"/>
        <v>0.37349397590361444</v>
      </c>
      <c r="AN14" s="33">
        <f t="shared" si="13"/>
        <v>0.51807228915662651</v>
      </c>
      <c r="AO14" s="33">
        <f t="shared" si="14"/>
        <v>0.60240963855421692</v>
      </c>
      <c r="AP14" s="33">
        <f t="shared" si="15"/>
        <v>0.45783132530120479</v>
      </c>
      <c r="AQ14" s="33">
        <f t="shared" si="16"/>
        <v>0.1415929203539823</v>
      </c>
      <c r="AR14" s="39">
        <f t="shared" si="17"/>
        <v>0.5547945205479452</v>
      </c>
      <c r="AT14" s="21"/>
      <c r="AU14" s="22"/>
      <c r="AV14" s="22"/>
      <c r="AW14" s="38"/>
    </row>
    <row r="15" spans="1:49" x14ac:dyDescent="0.2">
      <c r="AW15" s="38"/>
    </row>
    <row r="16" spans="1:49" hidden="1" x14ac:dyDescent="0.2">
      <c r="A16" s="20" t="s">
        <v>129</v>
      </c>
      <c r="AT16" s="20"/>
      <c r="AU16" s="37"/>
      <c r="AV16" s="37"/>
      <c r="AW16" s="40"/>
    </row>
    <row r="17" spans="1:49" hidden="1" x14ac:dyDescent="0.2">
      <c r="A17" s="23"/>
      <c r="B17" s="24" t="s">
        <v>5</v>
      </c>
      <c r="C17" s="24" t="s">
        <v>6</v>
      </c>
      <c r="D17" s="24" t="s">
        <v>7</v>
      </c>
      <c r="E17" s="24" t="s">
        <v>8</v>
      </c>
      <c r="F17" s="24" t="s">
        <v>18</v>
      </c>
      <c r="G17" s="24" t="s">
        <v>19</v>
      </c>
      <c r="H17" s="24" t="s">
        <v>9</v>
      </c>
      <c r="I17" s="24" t="s">
        <v>10</v>
      </c>
      <c r="J17" s="24" t="s">
        <v>11</v>
      </c>
      <c r="K17" s="24" t="s">
        <v>12</v>
      </c>
      <c r="L17" s="24" t="s">
        <v>20</v>
      </c>
      <c r="M17" s="24" t="s">
        <v>21</v>
      </c>
      <c r="N17" s="24" t="s">
        <v>74</v>
      </c>
      <c r="O17" s="24" t="s">
        <v>22</v>
      </c>
      <c r="P17" s="24" t="s">
        <v>23</v>
      </c>
      <c r="Q17" s="24" t="s">
        <v>75</v>
      </c>
      <c r="R17" s="24" t="s">
        <v>27</v>
      </c>
      <c r="S17" s="24" t="s">
        <v>28</v>
      </c>
      <c r="T17" s="24" t="s">
        <v>29</v>
      </c>
      <c r="U17" s="24" t="s">
        <v>30</v>
      </c>
      <c r="V17" s="24" t="s">
        <v>31</v>
      </c>
      <c r="W17" s="24" t="s">
        <v>4</v>
      </c>
      <c r="X17" s="24" t="s">
        <v>13</v>
      </c>
      <c r="Y17" s="24" t="s">
        <v>24</v>
      </c>
      <c r="Z17" s="24" t="s">
        <v>25</v>
      </c>
      <c r="AA17" s="24" t="s">
        <v>76</v>
      </c>
      <c r="AB17" s="24" t="s">
        <v>26</v>
      </c>
      <c r="AC17" s="44"/>
      <c r="AD17" s="44"/>
      <c r="AE17" s="44"/>
      <c r="AF17" s="24" t="s">
        <v>14</v>
      </c>
      <c r="AG17" s="24" t="s">
        <v>15</v>
      </c>
      <c r="AH17" s="24" t="s">
        <v>16</v>
      </c>
      <c r="AI17" s="24" t="s">
        <v>17</v>
      </c>
      <c r="AJ17" s="24" t="s">
        <v>44</v>
      </c>
      <c r="AK17" s="24" t="s">
        <v>43</v>
      </c>
      <c r="AL17" s="24" t="s">
        <v>40</v>
      </c>
      <c r="AM17" s="24" t="s">
        <v>55</v>
      </c>
      <c r="AN17" s="24" t="s">
        <v>48</v>
      </c>
      <c r="AO17" s="24" t="s">
        <v>51</v>
      </c>
      <c r="AP17" s="24" t="s">
        <v>49</v>
      </c>
      <c r="AQ17" s="25" t="s">
        <v>50</v>
      </c>
      <c r="AR17" s="26" t="s">
        <v>60</v>
      </c>
    </row>
    <row r="18" spans="1:49" hidden="1" x14ac:dyDescent="0.2">
      <c r="A18" s="27" t="s">
        <v>124</v>
      </c>
      <c r="B18" s="21">
        <v>2</v>
      </c>
      <c r="C18" s="21">
        <v>1</v>
      </c>
      <c r="L18" s="21">
        <v>2</v>
      </c>
      <c r="N18" s="21">
        <v>1</v>
      </c>
      <c r="Q18" s="21">
        <v>1</v>
      </c>
      <c r="T18" s="21">
        <f t="shared" ref="T18:T28" si="21">B18+C18+D18+E18</f>
        <v>3</v>
      </c>
      <c r="U18" s="21">
        <f t="shared" ref="U18:U28" si="22">B18+2*C18+3*D18+4*E18</f>
        <v>4</v>
      </c>
      <c r="V18" s="21">
        <f t="shared" ref="V18:V28" si="23">T18+I18+J18</f>
        <v>3</v>
      </c>
      <c r="W18" s="21">
        <f t="shared" ref="W18:W28" si="24">B18+C18+D18+E18+F18+K18+O18+P18+Q18</f>
        <v>4</v>
      </c>
      <c r="X18" s="21">
        <f t="shared" ref="X18:X28" si="25">B18+C18+D18+E18+F18+G18+H18+I18+J18+K18+O18+P18+Q18</f>
        <v>4</v>
      </c>
      <c r="Y18" s="21">
        <f t="shared" ref="Y18:Z28" si="26">L18+O18+R18</f>
        <v>2</v>
      </c>
      <c r="Z18" s="21">
        <f t="shared" si="26"/>
        <v>0</v>
      </c>
      <c r="AA18" s="21">
        <f t="shared" ref="AA18:AA28" si="27">Q18+N18</f>
        <v>2</v>
      </c>
      <c r="AB18" s="21">
        <f t="shared" ref="AB18:AB28" si="28">T18+H18+F18+O18+P18+Q18</f>
        <v>4</v>
      </c>
      <c r="AC18" s="29"/>
      <c r="AD18" s="29"/>
      <c r="AE18" s="29"/>
      <c r="AF18" s="28">
        <f t="shared" ref="AF18:AF29" si="29">IF(W18=0,"NA",T18/W18)</f>
        <v>0.75</v>
      </c>
      <c r="AG18" s="28">
        <f t="shared" ref="AG18:AG29" si="30">IF(X18=0,"NA",(T18+I18+J18)/X18)</f>
        <v>0.75</v>
      </c>
      <c r="AH18" s="28">
        <f t="shared" ref="AH18:AH29" si="31">IFERROR(U18/W18,"NA")</f>
        <v>1</v>
      </c>
      <c r="AI18" s="28">
        <f t="shared" ref="AI18:AI29" si="32">IFERROR(AG18+AH18,"NA")</f>
        <v>1.75</v>
      </c>
      <c r="AJ18" s="29">
        <f t="shared" ref="AJ18:AJ29" si="33">IFERROR(K18/X18,"NA")</f>
        <v>0</v>
      </c>
      <c r="AK18" s="29">
        <f t="shared" ref="AK18:AK29" si="34">IFERROR((I18+J18)/X18,"NA")</f>
        <v>0</v>
      </c>
      <c r="AL18" s="29">
        <f t="shared" ref="AL18:AL29" si="35">IFERROR(AB18/X18,"NA")</f>
        <v>1</v>
      </c>
      <c r="AM18" s="28">
        <f t="shared" ref="AM18:AM28" si="36">IFERROR((H18+O18+P18)/AB18,"NA")</f>
        <v>0</v>
      </c>
      <c r="AN18" s="28">
        <f t="shared" ref="AN18:AN28" si="37">IFERROR((H18+O18+P18+R18+S18)/AB18,"NA")</f>
        <v>0</v>
      </c>
      <c r="AO18" s="28">
        <f t="shared" ref="AO18:AO29" si="38">IFERROR((F18+T18)/AB18,"NA")</f>
        <v>0.75</v>
      </c>
      <c r="AP18" s="28">
        <f t="shared" ref="AP18:AP29" si="39">IFERROR(T18/AB18,"NA")</f>
        <v>0.75</v>
      </c>
      <c r="AQ18" s="28">
        <f t="shared" ref="AQ18:AQ29" si="40">IFERROR(AH18-AF18,"NA")</f>
        <v>0.25</v>
      </c>
      <c r="AR18" s="30">
        <f t="shared" ref="AR18:AR29" si="41">(V18+F18+G18)/X18</f>
        <v>0.75</v>
      </c>
    </row>
    <row r="19" spans="1:49" hidden="1" x14ac:dyDescent="0.2">
      <c r="A19" s="27" t="s">
        <v>125</v>
      </c>
      <c r="B19" s="21">
        <v>1</v>
      </c>
      <c r="I19" s="21">
        <v>1</v>
      </c>
      <c r="L19" s="21">
        <v>1</v>
      </c>
      <c r="O19" s="21">
        <v>2</v>
      </c>
      <c r="T19" s="21">
        <f t="shared" si="21"/>
        <v>1</v>
      </c>
      <c r="U19" s="21">
        <f t="shared" si="22"/>
        <v>1</v>
      </c>
      <c r="V19" s="21">
        <f t="shared" si="23"/>
        <v>2</v>
      </c>
      <c r="W19" s="21">
        <f t="shared" si="24"/>
        <v>3</v>
      </c>
      <c r="X19" s="21">
        <f t="shared" si="25"/>
        <v>4</v>
      </c>
      <c r="Y19" s="21">
        <f t="shared" si="26"/>
        <v>3</v>
      </c>
      <c r="Z19" s="21">
        <f t="shared" si="26"/>
        <v>0</v>
      </c>
      <c r="AA19" s="21">
        <f t="shared" si="27"/>
        <v>0</v>
      </c>
      <c r="AB19" s="21">
        <f t="shared" si="28"/>
        <v>3</v>
      </c>
      <c r="AC19" s="29"/>
      <c r="AD19" s="29"/>
      <c r="AE19" s="29"/>
      <c r="AF19" s="28">
        <f t="shared" si="29"/>
        <v>0.33333333333333331</v>
      </c>
      <c r="AG19" s="28">
        <f t="shared" si="30"/>
        <v>0.5</v>
      </c>
      <c r="AH19" s="28">
        <f t="shared" si="31"/>
        <v>0.33333333333333331</v>
      </c>
      <c r="AI19" s="28">
        <f t="shared" si="32"/>
        <v>0.83333333333333326</v>
      </c>
      <c r="AJ19" s="29">
        <f t="shared" si="33"/>
        <v>0</v>
      </c>
      <c r="AK19" s="29">
        <f t="shared" si="34"/>
        <v>0.25</v>
      </c>
      <c r="AL19" s="29">
        <f t="shared" si="35"/>
        <v>0.75</v>
      </c>
      <c r="AM19" s="28">
        <f t="shared" si="36"/>
        <v>0.66666666666666663</v>
      </c>
      <c r="AN19" s="28">
        <f t="shared" si="37"/>
        <v>0.66666666666666663</v>
      </c>
      <c r="AO19" s="28">
        <f t="shared" si="38"/>
        <v>0.33333333333333331</v>
      </c>
      <c r="AP19" s="28">
        <f t="shared" si="39"/>
        <v>0.33333333333333331</v>
      </c>
      <c r="AQ19" s="28">
        <f t="shared" si="40"/>
        <v>0</v>
      </c>
      <c r="AR19" s="30">
        <f t="shared" si="41"/>
        <v>0.5</v>
      </c>
    </row>
    <row r="20" spans="1:49" hidden="1" x14ac:dyDescent="0.2">
      <c r="A20" s="27" t="s">
        <v>77</v>
      </c>
      <c r="B20" s="21">
        <v>2</v>
      </c>
      <c r="I20" s="21">
        <v>1</v>
      </c>
      <c r="J20" s="21">
        <v>1</v>
      </c>
      <c r="N20" s="21">
        <v>2</v>
      </c>
      <c r="T20" s="21">
        <f t="shared" si="21"/>
        <v>2</v>
      </c>
      <c r="U20" s="21">
        <f t="shared" si="22"/>
        <v>2</v>
      </c>
      <c r="V20" s="21">
        <f t="shared" si="23"/>
        <v>4</v>
      </c>
      <c r="W20" s="21">
        <f t="shared" si="24"/>
        <v>2</v>
      </c>
      <c r="X20" s="21">
        <f t="shared" si="25"/>
        <v>4</v>
      </c>
      <c r="Y20" s="21">
        <f t="shared" si="26"/>
        <v>0</v>
      </c>
      <c r="Z20" s="21">
        <f t="shared" si="26"/>
        <v>0</v>
      </c>
      <c r="AA20" s="21">
        <f t="shared" si="27"/>
        <v>2</v>
      </c>
      <c r="AB20" s="21">
        <f t="shared" si="28"/>
        <v>2</v>
      </c>
      <c r="AC20" s="29"/>
      <c r="AD20" s="29"/>
      <c r="AE20" s="29"/>
      <c r="AF20" s="28">
        <f t="shared" si="29"/>
        <v>1</v>
      </c>
      <c r="AG20" s="28">
        <f t="shared" si="30"/>
        <v>1</v>
      </c>
      <c r="AH20" s="28">
        <f t="shared" si="31"/>
        <v>1</v>
      </c>
      <c r="AI20" s="28">
        <f t="shared" si="32"/>
        <v>2</v>
      </c>
      <c r="AJ20" s="29">
        <f t="shared" si="33"/>
        <v>0</v>
      </c>
      <c r="AK20" s="29">
        <f t="shared" si="34"/>
        <v>0.5</v>
      </c>
      <c r="AL20" s="29">
        <f t="shared" si="35"/>
        <v>0.5</v>
      </c>
      <c r="AM20" s="28">
        <f t="shared" si="36"/>
        <v>0</v>
      </c>
      <c r="AN20" s="28">
        <f t="shared" si="37"/>
        <v>0</v>
      </c>
      <c r="AO20" s="28">
        <f t="shared" si="38"/>
        <v>1</v>
      </c>
      <c r="AP20" s="28">
        <f t="shared" si="39"/>
        <v>1</v>
      </c>
      <c r="AQ20" s="28">
        <f t="shared" si="40"/>
        <v>0</v>
      </c>
      <c r="AR20" s="30">
        <f t="shared" si="41"/>
        <v>1</v>
      </c>
    </row>
    <row r="21" spans="1:49" hidden="1" x14ac:dyDescent="0.2">
      <c r="A21" s="27" t="s">
        <v>68</v>
      </c>
      <c r="C21" s="21">
        <v>1</v>
      </c>
      <c r="D21" s="21">
        <v>1</v>
      </c>
      <c r="I21" s="21">
        <v>1</v>
      </c>
      <c r="N21" s="21">
        <v>2</v>
      </c>
      <c r="Q21" s="21">
        <v>1</v>
      </c>
      <c r="T21" s="21">
        <f t="shared" si="21"/>
        <v>2</v>
      </c>
      <c r="U21" s="21">
        <f t="shared" si="22"/>
        <v>5</v>
      </c>
      <c r="V21" s="21">
        <f t="shared" si="23"/>
        <v>3</v>
      </c>
      <c r="W21" s="21">
        <f t="shared" si="24"/>
        <v>3</v>
      </c>
      <c r="X21" s="21">
        <f t="shared" si="25"/>
        <v>4</v>
      </c>
      <c r="Y21" s="21">
        <f t="shared" si="26"/>
        <v>0</v>
      </c>
      <c r="Z21" s="21">
        <f t="shared" si="26"/>
        <v>0</v>
      </c>
      <c r="AA21" s="21">
        <f t="shared" si="27"/>
        <v>3</v>
      </c>
      <c r="AB21" s="21">
        <f t="shared" si="28"/>
        <v>3</v>
      </c>
      <c r="AC21" s="29"/>
      <c r="AD21" s="29"/>
      <c r="AE21" s="29"/>
      <c r="AF21" s="28">
        <f t="shared" si="29"/>
        <v>0.66666666666666663</v>
      </c>
      <c r="AG21" s="28">
        <f t="shared" si="30"/>
        <v>0.75</v>
      </c>
      <c r="AH21" s="28">
        <f t="shared" si="31"/>
        <v>1.6666666666666667</v>
      </c>
      <c r="AI21" s="28">
        <f t="shared" si="32"/>
        <v>2.416666666666667</v>
      </c>
      <c r="AJ21" s="29">
        <f t="shared" si="33"/>
        <v>0</v>
      </c>
      <c r="AK21" s="29">
        <f t="shared" si="34"/>
        <v>0.25</v>
      </c>
      <c r="AL21" s="29">
        <f t="shared" si="35"/>
        <v>0.75</v>
      </c>
      <c r="AM21" s="28">
        <f t="shared" si="36"/>
        <v>0</v>
      </c>
      <c r="AN21" s="28">
        <f t="shared" si="37"/>
        <v>0</v>
      </c>
      <c r="AO21" s="28">
        <f t="shared" si="38"/>
        <v>0.66666666666666663</v>
      </c>
      <c r="AP21" s="28">
        <f t="shared" si="39"/>
        <v>0.66666666666666663</v>
      </c>
      <c r="AQ21" s="28">
        <f t="shared" si="40"/>
        <v>1</v>
      </c>
      <c r="AR21" s="30">
        <f t="shared" si="41"/>
        <v>0.75</v>
      </c>
    </row>
    <row r="22" spans="1:49" hidden="1" x14ac:dyDescent="0.2">
      <c r="A22" s="27" t="s">
        <v>123</v>
      </c>
      <c r="B22" s="21">
        <v>1</v>
      </c>
      <c r="H22" s="21">
        <v>1</v>
      </c>
      <c r="K22" s="21">
        <v>1</v>
      </c>
      <c r="P22" s="21">
        <v>1</v>
      </c>
      <c r="T22" s="21">
        <f t="shared" si="21"/>
        <v>1</v>
      </c>
      <c r="U22" s="21">
        <f t="shared" si="22"/>
        <v>1</v>
      </c>
      <c r="V22" s="21">
        <f t="shared" si="23"/>
        <v>1</v>
      </c>
      <c r="W22" s="21">
        <f t="shared" si="24"/>
        <v>3</v>
      </c>
      <c r="X22" s="21">
        <f t="shared" si="25"/>
        <v>4</v>
      </c>
      <c r="Y22" s="21">
        <f t="shared" si="26"/>
        <v>0</v>
      </c>
      <c r="Z22" s="21">
        <f t="shared" si="26"/>
        <v>1</v>
      </c>
      <c r="AA22" s="21">
        <f t="shared" si="27"/>
        <v>0</v>
      </c>
      <c r="AB22" s="21">
        <f t="shared" si="28"/>
        <v>3</v>
      </c>
      <c r="AC22" s="29"/>
      <c r="AD22" s="29"/>
      <c r="AE22" s="29"/>
      <c r="AF22" s="28">
        <f t="shared" si="29"/>
        <v>0.33333333333333331</v>
      </c>
      <c r="AG22" s="28">
        <f t="shared" si="30"/>
        <v>0.25</v>
      </c>
      <c r="AH22" s="28">
        <f t="shared" si="31"/>
        <v>0.33333333333333331</v>
      </c>
      <c r="AI22" s="28">
        <f t="shared" si="32"/>
        <v>0.58333333333333326</v>
      </c>
      <c r="AJ22" s="29">
        <f t="shared" si="33"/>
        <v>0.25</v>
      </c>
      <c r="AK22" s="29">
        <f t="shared" si="34"/>
        <v>0</v>
      </c>
      <c r="AL22" s="29">
        <f t="shared" si="35"/>
        <v>0.75</v>
      </c>
      <c r="AM22" s="28">
        <f t="shared" si="36"/>
        <v>0.66666666666666663</v>
      </c>
      <c r="AN22" s="28">
        <f t="shared" si="37"/>
        <v>0.66666666666666663</v>
      </c>
      <c r="AO22" s="28">
        <f t="shared" si="38"/>
        <v>0.33333333333333331</v>
      </c>
      <c r="AP22" s="28">
        <f t="shared" si="39"/>
        <v>0.33333333333333331</v>
      </c>
      <c r="AQ22" s="28">
        <f t="shared" si="40"/>
        <v>0</v>
      </c>
      <c r="AR22" s="30">
        <f t="shared" si="41"/>
        <v>0.25</v>
      </c>
    </row>
    <row r="23" spans="1:49" hidden="1" x14ac:dyDescent="0.2">
      <c r="A23" s="27" t="s">
        <v>0</v>
      </c>
      <c r="I23" s="21">
        <v>1</v>
      </c>
      <c r="O23" s="21">
        <v>1</v>
      </c>
      <c r="P23" s="21">
        <v>1</v>
      </c>
      <c r="T23" s="21">
        <f t="shared" si="21"/>
        <v>0</v>
      </c>
      <c r="U23" s="21">
        <f t="shared" si="22"/>
        <v>0</v>
      </c>
      <c r="V23" s="21">
        <f t="shared" si="23"/>
        <v>1</v>
      </c>
      <c r="W23" s="21">
        <f t="shared" si="24"/>
        <v>2</v>
      </c>
      <c r="X23" s="21">
        <f t="shared" si="25"/>
        <v>3</v>
      </c>
      <c r="Y23" s="21">
        <f t="shared" si="26"/>
        <v>1</v>
      </c>
      <c r="Z23" s="21">
        <f t="shared" si="26"/>
        <v>1</v>
      </c>
      <c r="AA23" s="21">
        <f t="shared" si="27"/>
        <v>0</v>
      </c>
      <c r="AB23" s="21">
        <f t="shared" si="28"/>
        <v>2</v>
      </c>
      <c r="AC23" s="29"/>
      <c r="AD23" s="29"/>
      <c r="AE23" s="29"/>
      <c r="AF23" s="28">
        <f t="shared" si="29"/>
        <v>0</v>
      </c>
      <c r="AG23" s="28">
        <f t="shared" si="30"/>
        <v>0.33333333333333331</v>
      </c>
      <c r="AH23" s="28">
        <f t="shared" si="31"/>
        <v>0</v>
      </c>
      <c r="AI23" s="28">
        <f t="shared" si="32"/>
        <v>0.33333333333333331</v>
      </c>
      <c r="AJ23" s="29">
        <f t="shared" si="33"/>
        <v>0</v>
      </c>
      <c r="AK23" s="29">
        <f t="shared" si="34"/>
        <v>0.33333333333333331</v>
      </c>
      <c r="AL23" s="29">
        <f t="shared" si="35"/>
        <v>0.66666666666666663</v>
      </c>
      <c r="AM23" s="28">
        <f t="shared" si="36"/>
        <v>1</v>
      </c>
      <c r="AN23" s="28">
        <f t="shared" si="37"/>
        <v>1</v>
      </c>
      <c r="AO23" s="28">
        <f t="shared" si="38"/>
        <v>0</v>
      </c>
      <c r="AP23" s="28">
        <f t="shared" si="39"/>
        <v>0</v>
      </c>
      <c r="AQ23" s="28">
        <f t="shared" si="40"/>
        <v>0</v>
      </c>
      <c r="AR23" s="30">
        <f t="shared" si="41"/>
        <v>0.33333333333333331</v>
      </c>
    </row>
    <row r="24" spans="1:49" hidden="1" x14ac:dyDescent="0.2">
      <c r="A24" s="27" t="s">
        <v>126</v>
      </c>
      <c r="B24" s="21">
        <v>1</v>
      </c>
      <c r="I24" s="21">
        <v>1</v>
      </c>
      <c r="K24" s="21">
        <v>1</v>
      </c>
      <c r="T24" s="21">
        <f t="shared" si="21"/>
        <v>1</v>
      </c>
      <c r="U24" s="21">
        <f t="shared" si="22"/>
        <v>1</v>
      </c>
      <c r="V24" s="21">
        <f t="shared" si="23"/>
        <v>2</v>
      </c>
      <c r="W24" s="21">
        <f t="shared" si="24"/>
        <v>2</v>
      </c>
      <c r="X24" s="21">
        <f t="shared" si="25"/>
        <v>3</v>
      </c>
      <c r="Y24" s="21">
        <f t="shared" si="26"/>
        <v>0</v>
      </c>
      <c r="Z24" s="21">
        <f t="shared" si="26"/>
        <v>0</v>
      </c>
      <c r="AA24" s="21">
        <f t="shared" si="27"/>
        <v>0</v>
      </c>
      <c r="AB24" s="21">
        <f t="shared" si="28"/>
        <v>1</v>
      </c>
      <c r="AC24" s="29"/>
      <c r="AD24" s="29"/>
      <c r="AE24" s="29"/>
      <c r="AF24" s="28">
        <f t="shared" si="29"/>
        <v>0.5</v>
      </c>
      <c r="AG24" s="28">
        <f t="shared" si="30"/>
        <v>0.66666666666666663</v>
      </c>
      <c r="AH24" s="28">
        <f t="shared" si="31"/>
        <v>0.5</v>
      </c>
      <c r="AI24" s="28">
        <f t="shared" si="32"/>
        <v>1.1666666666666665</v>
      </c>
      <c r="AJ24" s="29">
        <f t="shared" si="33"/>
        <v>0.33333333333333331</v>
      </c>
      <c r="AK24" s="29">
        <f t="shared" si="34"/>
        <v>0.33333333333333331</v>
      </c>
      <c r="AL24" s="29">
        <f t="shared" si="35"/>
        <v>0.33333333333333331</v>
      </c>
      <c r="AM24" s="28">
        <f t="shared" si="36"/>
        <v>0</v>
      </c>
      <c r="AN24" s="28">
        <f t="shared" si="37"/>
        <v>0</v>
      </c>
      <c r="AO24" s="28">
        <f t="shared" si="38"/>
        <v>1</v>
      </c>
      <c r="AP24" s="28">
        <f t="shared" si="39"/>
        <v>1</v>
      </c>
      <c r="AQ24" s="28">
        <f t="shared" si="40"/>
        <v>0</v>
      </c>
      <c r="AR24" s="30">
        <f t="shared" si="41"/>
        <v>0.66666666666666663</v>
      </c>
    </row>
    <row r="25" spans="1:49" hidden="1" x14ac:dyDescent="0.2">
      <c r="A25" s="27" t="s">
        <v>65</v>
      </c>
      <c r="B25" s="21">
        <v>2</v>
      </c>
      <c r="F25" s="21">
        <v>1</v>
      </c>
      <c r="L25" s="21">
        <v>1</v>
      </c>
      <c r="N25" s="21">
        <v>1</v>
      </c>
      <c r="R25" s="21">
        <v>1</v>
      </c>
      <c r="T25" s="21">
        <f t="shared" si="21"/>
        <v>2</v>
      </c>
      <c r="U25" s="21">
        <f t="shared" si="22"/>
        <v>2</v>
      </c>
      <c r="V25" s="21">
        <f t="shared" si="23"/>
        <v>2</v>
      </c>
      <c r="W25" s="21">
        <f t="shared" si="24"/>
        <v>3</v>
      </c>
      <c r="X25" s="21">
        <f t="shared" si="25"/>
        <v>3</v>
      </c>
      <c r="Y25" s="21">
        <f t="shared" si="26"/>
        <v>2</v>
      </c>
      <c r="Z25" s="21">
        <f t="shared" si="26"/>
        <v>0</v>
      </c>
      <c r="AA25" s="21">
        <f t="shared" si="27"/>
        <v>1</v>
      </c>
      <c r="AB25" s="21">
        <f t="shared" si="28"/>
        <v>3</v>
      </c>
      <c r="AC25" s="29"/>
      <c r="AD25" s="29"/>
      <c r="AE25" s="29"/>
      <c r="AF25" s="28">
        <f t="shared" si="29"/>
        <v>0.66666666666666663</v>
      </c>
      <c r="AG25" s="28">
        <f t="shared" si="30"/>
        <v>0.66666666666666663</v>
      </c>
      <c r="AH25" s="28">
        <f t="shared" si="31"/>
        <v>0.66666666666666663</v>
      </c>
      <c r="AI25" s="28">
        <f t="shared" si="32"/>
        <v>1.3333333333333333</v>
      </c>
      <c r="AJ25" s="29">
        <f t="shared" si="33"/>
        <v>0</v>
      </c>
      <c r="AK25" s="29">
        <f t="shared" si="34"/>
        <v>0</v>
      </c>
      <c r="AL25" s="29">
        <f t="shared" si="35"/>
        <v>1</v>
      </c>
      <c r="AM25" s="28">
        <f t="shared" si="36"/>
        <v>0</v>
      </c>
      <c r="AN25" s="28">
        <f t="shared" si="37"/>
        <v>0.33333333333333331</v>
      </c>
      <c r="AO25" s="28">
        <f t="shared" si="38"/>
        <v>1</v>
      </c>
      <c r="AP25" s="28">
        <f t="shared" si="39"/>
        <v>0.66666666666666663</v>
      </c>
      <c r="AQ25" s="28">
        <f t="shared" si="40"/>
        <v>0</v>
      </c>
      <c r="AR25" s="30">
        <f t="shared" si="41"/>
        <v>1</v>
      </c>
    </row>
    <row r="26" spans="1:49" hidden="1" x14ac:dyDescent="0.2">
      <c r="A26" s="27" t="s">
        <v>127</v>
      </c>
      <c r="B26" s="21">
        <v>1</v>
      </c>
      <c r="F26" s="21">
        <v>1</v>
      </c>
      <c r="L26" s="21">
        <v>1</v>
      </c>
      <c r="O26" s="21">
        <v>1</v>
      </c>
      <c r="R26" s="21">
        <v>1</v>
      </c>
      <c r="T26" s="21">
        <f t="shared" si="21"/>
        <v>1</v>
      </c>
      <c r="U26" s="21">
        <f t="shared" si="22"/>
        <v>1</v>
      </c>
      <c r="V26" s="21">
        <f t="shared" si="23"/>
        <v>1</v>
      </c>
      <c r="W26" s="21">
        <f t="shared" si="24"/>
        <v>3</v>
      </c>
      <c r="X26" s="21">
        <f t="shared" si="25"/>
        <v>3</v>
      </c>
      <c r="Y26" s="21">
        <f t="shared" si="26"/>
        <v>3</v>
      </c>
      <c r="Z26" s="21">
        <f t="shared" si="26"/>
        <v>0</v>
      </c>
      <c r="AA26" s="21">
        <f t="shared" si="27"/>
        <v>0</v>
      </c>
      <c r="AB26" s="21">
        <f t="shared" si="28"/>
        <v>3</v>
      </c>
      <c r="AC26" s="29"/>
      <c r="AD26" s="29"/>
      <c r="AE26" s="29"/>
      <c r="AF26" s="28">
        <f t="shared" si="29"/>
        <v>0.33333333333333331</v>
      </c>
      <c r="AG26" s="28">
        <f t="shared" si="30"/>
        <v>0.33333333333333331</v>
      </c>
      <c r="AH26" s="28">
        <f t="shared" si="31"/>
        <v>0.33333333333333331</v>
      </c>
      <c r="AI26" s="28">
        <f t="shared" si="32"/>
        <v>0.66666666666666663</v>
      </c>
      <c r="AJ26" s="29">
        <f t="shared" si="33"/>
        <v>0</v>
      </c>
      <c r="AK26" s="29">
        <f t="shared" si="34"/>
        <v>0</v>
      </c>
      <c r="AL26" s="29">
        <f t="shared" si="35"/>
        <v>1</v>
      </c>
      <c r="AM26" s="28">
        <f t="shared" si="36"/>
        <v>0.33333333333333331</v>
      </c>
      <c r="AN26" s="28">
        <f t="shared" si="37"/>
        <v>0.66666666666666663</v>
      </c>
      <c r="AO26" s="28">
        <f t="shared" si="38"/>
        <v>0.66666666666666663</v>
      </c>
      <c r="AP26" s="28">
        <f t="shared" si="39"/>
        <v>0.33333333333333331</v>
      </c>
      <c r="AQ26" s="28">
        <f t="shared" si="40"/>
        <v>0</v>
      </c>
      <c r="AR26" s="30">
        <f t="shared" si="41"/>
        <v>0.66666666666666663</v>
      </c>
    </row>
    <row r="27" spans="1:49" hidden="1" x14ac:dyDescent="0.2">
      <c r="A27" s="27" t="s">
        <v>128</v>
      </c>
      <c r="B27" s="21">
        <v>1</v>
      </c>
      <c r="L27" s="21">
        <v>1</v>
      </c>
      <c r="O27" s="21">
        <v>2</v>
      </c>
      <c r="T27" s="21">
        <f t="shared" si="21"/>
        <v>1</v>
      </c>
      <c r="U27" s="21">
        <f t="shared" si="22"/>
        <v>1</v>
      </c>
      <c r="V27" s="21">
        <f t="shared" si="23"/>
        <v>1</v>
      </c>
      <c r="W27" s="21">
        <f t="shared" si="24"/>
        <v>3</v>
      </c>
      <c r="X27" s="21">
        <f t="shared" si="25"/>
        <v>3</v>
      </c>
      <c r="Y27" s="21">
        <f t="shared" si="26"/>
        <v>3</v>
      </c>
      <c r="Z27" s="21">
        <f t="shared" si="26"/>
        <v>0</v>
      </c>
      <c r="AA27" s="21">
        <f t="shared" si="27"/>
        <v>0</v>
      </c>
      <c r="AB27" s="21">
        <f t="shared" si="28"/>
        <v>3</v>
      </c>
      <c r="AC27" s="29"/>
      <c r="AD27" s="29"/>
      <c r="AE27" s="29"/>
      <c r="AF27" s="28">
        <f t="shared" si="29"/>
        <v>0.33333333333333331</v>
      </c>
      <c r="AG27" s="28">
        <f t="shared" si="30"/>
        <v>0.33333333333333331</v>
      </c>
      <c r="AH27" s="28">
        <f t="shared" si="31"/>
        <v>0.33333333333333331</v>
      </c>
      <c r="AI27" s="28">
        <f t="shared" si="32"/>
        <v>0.66666666666666663</v>
      </c>
      <c r="AJ27" s="29">
        <f t="shared" si="33"/>
        <v>0</v>
      </c>
      <c r="AK27" s="29">
        <f t="shared" si="34"/>
        <v>0</v>
      </c>
      <c r="AL27" s="29">
        <f t="shared" si="35"/>
        <v>1</v>
      </c>
      <c r="AM27" s="28">
        <f t="shared" si="36"/>
        <v>0.66666666666666663</v>
      </c>
      <c r="AN27" s="28">
        <f t="shared" si="37"/>
        <v>0.66666666666666663</v>
      </c>
      <c r="AO27" s="28">
        <f t="shared" si="38"/>
        <v>0.33333333333333331</v>
      </c>
      <c r="AP27" s="28">
        <f t="shared" si="39"/>
        <v>0.33333333333333331</v>
      </c>
      <c r="AQ27" s="28">
        <f t="shared" si="40"/>
        <v>0</v>
      </c>
      <c r="AR27" s="30">
        <f t="shared" si="41"/>
        <v>0.33333333333333331</v>
      </c>
    </row>
    <row r="28" spans="1:49" hidden="1" x14ac:dyDescent="0.2">
      <c r="A28" s="27" t="s">
        <v>3</v>
      </c>
      <c r="J28" s="21">
        <v>1</v>
      </c>
      <c r="O28" s="21">
        <v>2</v>
      </c>
      <c r="T28" s="21">
        <f t="shared" si="21"/>
        <v>0</v>
      </c>
      <c r="U28" s="21">
        <f t="shared" si="22"/>
        <v>0</v>
      </c>
      <c r="V28" s="21">
        <f t="shared" si="23"/>
        <v>1</v>
      </c>
      <c r="W28" s="21">
        <f t="shared" si="24"/>
        <v>2</v>
      </c>
      <c r="X28" s="21">
        <f t="shared" si="25"/>
        <v>3</v>
      </c>
      <c r="Y28" s="21">
        <f t="shared" si="26"/>
        <v>2</v>
      </c>
      <c r="Z28" s="21">
        <f t="shared" si="26"/>
        <v>0</v>
      </c>
      <c r="AA28" s="21">
        <f t="shared" si="27"/>
        <v>0</v>
      </c>
      <c r="AB28" s="21">
        <f t="shared" si="28"/>
        <v>2</v>
      </c>
      <c r="AC28" s="29"/>
      <c r="AD28" s="29"/>
      <c r="AE28" s="29"/>
      <c r="AF28" s="28">
        <f t="shared" si="29"/>
        <v>0</v>
      </c>
      <c r="AG28" s="28">
        <f t="shared" si="30"/>
        <v>0.33333333333333331</v>
      </c>
      <c r="AH28" s="28">
        <f t="shared" si="31"/>
        <v>0</v>
      </c>
      <c r="AI28" s="28">
        <f t="shared" si="32"/>
        <v>0.33333333333333331</v>
      </c>
      <c r="AJ28" s="29">
        <f t="shared" si="33"/>
        <v>0</v>
      </c>
      <c r="AK28" s="29">
        <f t="shared" si="34"/>
        <v>0.33333333333333331</v>
      </c>
      <c r="AL28" s="29">
        <f t="shared" si="35"/>
        <v>0.66666666666666663</v>
      </c>
      <c r="AM28" s="28">
        <f t="shared" si="36"/>
        <v>1</v>
      </c>
      <c r="AN28" s="28">
        <f t="shared" si="37"/>
        <v>1</v>
      </c>
      <c r="AO28" s="28">
        <f t="shared" si="38"/>
        <v>0</v>
      </c>
      <c r="AP28" s="28">
        <f t="shared" si="39"/>
        <v>0</v>
      </c>
      <c r="AQ28" s="28">
        <f t="shared" si="40"/>
        <v>0</v>
      </c>
      <c r="AR28" s="30">
        <f t="shared" si="41"/>
        <v>0.33333333333333331</v>
      </c>
    </row>
    <row r="29" spans="1:49" s="20" customFormat="1" hidden="1" x14ac:dyDescent="0.2">
      <c r="A29" s="31" t="s">
        <v>32</v>
      </c>
      <c r="B29" s="32">
        <f>SUM(B18:B28)</f>
        <v>11</v>
      </c>
      <c r="C29" s="32">
        <f t="shared" ref="C29:X29" si="42">SUM(C18:C28)</f>
        <v>2</v>
      </c>
      <c r="D29" s="32">
        <f t="shared" si="42"/>
        <v>1</v>
      </c>
      <c r="E29" s="32">
        <f t="shared" si="42"/>
        <v>0</v>
      </c>
      <c r="F29" s="32">
        <f t="shared" si="42"/>
        <v>2</v>
      </c>
      <c r="G29" s="32">
        <f t="shared" si="42"/>
        <v>0</v>
      </c>
      <c r="H29" s="32">
        <f t="shared" si="42"/>
        <v>1</v>
      </c>
      <c r="I29" s="32">
        <f t="shared" si="42"/>
        <v>5</v>
      </c>
      <c r="J29" s="32">
        <f t="shared" si="42"/>
        <v>2</v>
      </c>
      <c r="K29" s="32">
        <f t="shared" si="42"/>
        <v>2</v>
      </c>
      <c r="L29" s="32">
        <f t="shared" si="42"/>
        <v>6</v>
      </c>
      <c r="M29" s="32">
        <f t="shared" si="42"/>
        <v>0</v>
      </c>
      <c r="N29" s="32">
        <f t="shared" si="42"/>
        <v>6</v>
      </c>
      <c r="O29" s="32">
        <f t="shared" si="42"/>
        <v>8</v>
      </c>
      <c r="P29" s="32">
        <f t="shared" si="42"/>
        <v>2</v>
      </c>
      <c r="Q29" s="32">
        <f t="shared" si="42"/>
        <v>2</v>
      </c>
      <c r="R29" s="32">
        <f t="shared" si="42"/>
        <v>2</v>
      </c>
      <c r="S29" s="32">
        <f t="shared" si="42"/>
        <v>0</v>
      </c>
      <c r="T29" s="32">
        <f t="shared" si="42"/>
        <v>14</v>
      </c>
      <c r="U29" s="32">
        <f t="shared" si="42"/>
        <v>18</v>
      </c>
      <c r="V29" s="32">
        <f t="shared" si="42"/>
        <v>21</v>
      </c>
      <c r="W29" s="32">
        <f t="shared" si="42"/>
        <v>30</v>
      </c>
      <c r="X29" s="32">
        <f t="shared" si="42"/>
        <v>38</v>
      </c>
      <c r="Y29" s="32">
        <f>SUM(Y18:Y28)</f>
        <v>16</v>
      </c>
      <c r="Z29" s="32">
        <f>SUM(Z18:Z28)</f>
        <v>2</v>
      </c>
      <c r="AA29" s="32">
        <f>SUM(AA18:AA28)</f>
        <v>8</v>
      </c>
      <c r="AB29" s="32">
        <f>SUM(AB18:AB28)</f>
        <v>29</v>
      </c>
      <c r="AC29" s="34"/>
      <c r="AD29" s="34"/>
      <c r="AE29" s="34"/>
      <c r="AF29" s="33">
        <f t="shared" si="29"/>
        <v>0.46666666666666667</v>
      </c>
      <c r="AG29" s="33">
        <f t="shared" si="30"/>
        <v>0.55263157894736847</v>
      </c>
      <c r="AH29" s="33">
        <f t="shared" si="31"/>
        <v>0.6</v>
      </c>
      <c r="AI29" s="33">
        <f t="shared" si="32"/>
        <v>1.1526315789473685</v>
      </c>
      <c r="AJ29" s="34">
        <f t="shared" si="33"/>
        <v>5.2631578947368418E-2</v>
      </c>
      <c r="AK29" s="34">
        <f t="shared" si="34"/>
        <v>0.18421052631578946</v>
      </c>
      <c r="AL29" s="34">
        <f t="shared" si="35"/>
        <v>0.76315789473684215</v>
      </c>
      <c r="AM29" s="33">
        <f>IFERROR((H29+O29+P29)/AB29,"NA")</f>
        <v>0.37931034482758619</v>
      </c>
      <c r="AN29" s="33">
        <f>IFERROR((H29+O29+P29+R29+S29)/AB29,"NA")</f>
        <v>0.44827586206896552</v>
      </c>
      <c r="AO29" s="33">
        <f t="shared" si="38"/>
        <v>0.55172413793103448</v>
      </c>
      <c r="AP29" s="33">
        <f t="shared" si="39"/>
        <v>0.48275862068965519</v>
      </c>
      <c r="AQ29" s="33">
        <f t="shared" si="40"/>
        <v>0.1333333333333333</v>
      </c>
      <c r="AR29" s="35">
        <f t="shared" si="41"/>
        <v>0.60526315789473684</v>
      </c>
      <c r="AU29" s="37"/>
      <c r="AV29" s="37"/>
      <c r="AW29" s="37"/>
    </row>
    <row r="30" spans="1:49" hidden="1" x14ac:dyDescent="0.2">
      <c r="AC30" s="29"/>
      <c r="AD30" s="29"/>
      <c r="AE30" s="29"/>
      <c r="AF30" s="28"/>
      <c r="AG30" s="28"/>
      <c r="AI30" s="28"/>
    </row>
    <row r="31" spans="1:49" hidden="1" x14ac:dyDescent="0.2">
      <c r="A31" s="20" t="s">
        <v>130</v>
      </c>
      <c r="AC31" s="29"/>
      <c r="AD31" s="29"/>
      <c r="AE31" s="29"/>
    </row>
    <row r="32" spans="1:49" hidden="1" x14ac:dyDescent="0.2">
      <c r="A32" s="23"/>
      <c r="B32" s="24" t="s">
        <v>5</v>
      </c>
      <c r="C32" s="24" t="s">
        <v>6</v>
      </c>
      <c r="D32" s="24" t="s">
        <v>7</v>
      </c>
      <c r="E32" s="24" t="s">
        <v>8</v>
      </c>
      <c r="F32" s="24" t="s">
        <v>18</v>
      </c>
      <c r="G32" s="24" t="s">
        <v>19</v>
      </c>
      <c r="H32" s="24" t="s">
        <v>9</v>
      </c>
      <c r="I32" s="24" t="s">
        <v>10</v>
      </c>
      <c r="J32" s="24" t="s">
        <v>11</v>
      </c>
      <c r="K32" s="24" t="s">
        <v>12</v>
      </c>
      <c r="L32" s="24" t="s">
        <v>20</v>
      </c>
      <c r="M32" s="24" t="s">
        <v>21</v>
      </c>
      <c r="N32" s="24" t="s">
        <v>74</v>
      </c>
      <c r="O32" s="24" t="s">
        <v>22</v>
      </c>
      <c r="P32" s="24" t="s">
        <v>23</v>
      </c>
      <c r="Q32" s="24" t="s">
        <v>75</v>
      </c>
      <c r="R32" s="24" t="s">
        <v>27</v>
      </c>
      <c r="S32" s="24" t="s">
        <v>28</v>
      </c>
      <c r="T32" s="24" t="s">
        <v>29</v>
      </c>
      <c r="U32" s="24" t="s">
        <v>30</v>
      </c>
      <c r="V32" s="24" t="s">
        <v>31</v>
      </c>
      <c r="W32" s="24" t="s">
        <v>4</v>
      </c>
      <c r="X32" s="24" t="s">
        <v>13</v>
      </c>
      <c r="Y32" s="24" t="s">
        <v>24</v>
      </c>
      <c r="Z32" s="24" t="s">
        <v>25</v>
      </c>
      <c r="AA32" s="24" t="s">
        <v>76</v>
      </c>
      <c r="AB32" s="24" t="s">
        <v>26</v>
      </c>
      <c r="AC32" s="44"/>
      <c r="AD32" s="44"/>
      <c r="AE32" s="44"/>
      <c r="AF32" s="24" t="s">
        <v>14</v>
      </c>
      <c r="AG32" s="24" t="s">
        <v>15</v>
      </c>
      <c r="AH32" s="24" t="s">
        <v>16</v>
      </c>
      <c r="AI32" s="24" t="s">
        <v>17</v>
      </c>
      <c r="AJ32" s="24" t="s">
        <v>44</v>
      </c>
      <c r="AK32" s="24" t="s">
        <v>43</v>
      </c>
      <c r="AL32" s="24" t="s">
        <v>40</v>
      </c>
      <c r="AM32" s="24" t="s">
        <v>47</v>
      </c>
      <c r="AN32" s="24" t="s">
        <v>48</v>
      </c>
      <c r="AO32" s="24" t="s">
        <v>51</v>
      </c>
      <c r="AP32" s="24" t="s">
        <v>49</v>
      </c>
      <c r="AQ32" s="25" t="s">
        <v>50</v>
      </c>
      <c r="AR32" s="26" t="s">
        <v>60</v>
      </c>
    </row>
    <row r="33" spans="1:49" hidden="1" x14ac:dyDescent="0.2">
      <c r="A33" s="27" t="s">
        <v>124</v>
      </c>
      <c r="F33" s="21">
        <v>1</v>
      </c>
      <c r="O33" s="21">
        <v>1</v>
      </c>
      <c r="P33" s="21">
        <v>1</v>
      </c>
      <c r="R33" s="21">
        <v>1</v>
      </c>
      <c r="T33" s="21">
        <f t="shared" ref="T33:T43" si="43">B33+C33+D33+E33</f>
        <v>0</v>
      </c>
      <c r="U33" s="21">
        <f t="shared" ref="U33:U43" si="44">B33+2*C33+3*D33+4*E33</f>
        <v>0</v>
      </c>
      <c r="V33" s="21">
        <f t="shared" ref="V33:V43" si="45">T33+I33+J33</f>
        <v>0</v>
      </c>
      <c r="W33" s="21">
        <f t="shared" ref="W33:W43" si="46">B33+C33+D33+E33+F33+K33+O33+P33+Q33</f>
        <v>3</v>
      </c>
      <c r="X33" s="21">
        <f t="shared" ref="X33:X43" si="47">B33+C33+D33+E33+F33+G33+H33+I33+J33+K33+O33+P33+Q33</f>
        <v>3</v>
      </c>
      <c r="Y33" s="21">
        <f t="shared" ref="Y33:Z43" si="48">L33+O33+R33</f>
        <v>2</v>
      </c>
      <c r="Z33" s="21">
        <f t="shared" si="48"/>
        <v>1</v>
      </c>
      <c r="AA33" s="21">
        <f t="shared" ref="AA33:AA43" si="49">Q33+N33</f>
        <v>0</v>
      </c>
      <c r="AB33" s="21">
        <f t="shared" ref="AB33:AB43" si="50">T33+H33+F33+O33+P33+Q33</f>
        <v>3</v>
      </c>
      <c r="AC33" s="29"/>
      <c r="AD33" s="29"/>
      <c r="AE33" s="29"/>
      <c r="AF33" s="28">
        <f t="shared" ref="AF33:AF44" si="51">IF(W33=0,"NA",T33/W33)</f>
        <v>0</v>
      </c>
      <c r="AG33" s="28">
        <f t="shared" ref="AG33:AG44" si="52">IF(X33=0,"NA",(T33+I33+J33)/X33)</f>
        <v>0</v>
      </c>
      <c r="AH33" s="28">
        <f t="shared" ref="AH33:AH44" si="53">IFERROR(U33/W33,"NA")</f>
        <v>0</v>
      </c>
      <c r="AI33" s="28">
        <f t="shared" ref="AI33:AI44" si="54">IFERROR(AG33+AH33,"NA")</f>
        <v>0</v>
      </c>
      <c r="AJ33" s="29">
        <f t="shared" ref="AJ33:AJ44" si="55">IFERROR(K33/X33,"NA")</f>
        <v>0</v>
      </c>
      <c r="AK33" s="29">
        <f t="shared" ref="AK33:AK44" si="56">IFERROR((I33+J33)/X33,"NA")</f>
        <v>0</v>
      </c>
      <c r="AL33" s="29">
        <f t="shared" ref="AL33:AL44" si="57">IFERROR(AB33/X33,"NA")</f>
        <v>1</v>
      </c>
      <c r="AM33" s="28">
        <f t="shared" ref="AM33:AM43" si="58">IFERROR((H33+O33+P33)/AB33,"NA")</f>
        <v>0.66666666666666663</v>
      </c>
      <c r="AN33" s="28">
        <f t="shared" ref="AN33:AN43" si="59">IFERROR((H33+O33+P33+R33+S33)/AB33,"NA")</f>
        <v>1</v>
      </c>
      <c r="AO33" s="28">
        <f t="shared" ref="AO33:AO44" si="60">IFERROR((F33+T33)/AB33,"NA")</f>
        <v>0.33333333333333331</v>
      </c>
      <c r="AP33" s="28">
        <f t="shared" ref="AP33:AP44" si="61">IFERROR(T33/AB33,"NA")</f>
        <v>0</v>
      </c>
      <c r="AQ33" s="28">
        <f t="shared" ref="AQ33:AQ44" si="62">IFERROR(AH33-AF33,"NA")</f>
        <v>0</v>
      </c>
      <c r="AR33" s="30">
        <f t="shared" ref="AR33:AR44" si="63">(V33+F33+G33)/X33</f>
        <v>0.33333333333333331</v>
      </c>
    </row>
    <row r="34" spans="1:49" hidden="1" x14ac:dyDescent="0.2">
      <c r="A34" s="27" t="s">
        <v>125</v>
      </c>
      <c r="B34" s="21">
        <v>1</v>
      </c>
      <c r="C34" s="21">
        <v>1</v>
      </c>
      <c r="K34" s="21">
        <v>1</v>
      </c>
      <c r="L34" s="21">
        <v>2</v>
      </c>
      <c r="T34" s="21">
        <f t="shared" si="43"/>
        <v>2</v>
      </c>
      <c r="U34" s="21">
        <f t="shared" si="44"/>
        <v>3</v>
      </c>
      <c r="V34" s="21">
        <f t="shared" si="45"/>
        <v>2</v>
      </c>
      <c r="W34" s="21">
        <f t="shared" si="46"/>
        <v>3</v>
      </c>
      <c r="X34" s="21">
        <f t="shared" si="47"/>
        <v>3</v>
      </c>
      <c r="Y34" s="21">
        <f t="shared" si="48"/>
        <v>2</v>
      </c>
      <c r="Z34" s="21">
        <f t="shared" si="48"/>
        <v>0</v>
      </c>
      <c r="AA34" s="21">
        <f t="shared" si="49"/>
        <v>0</v>
      </c>
      <c r="AB34" s="21">
        <f t="shared" si="50"/>
        <v>2</v>
      </c>
      <c r="AC34" s="29"/>
      <c r="AD34" s="29"/>
      <c r="AE34" s="29"/>
      <c r="AF34" s="28">
        <f t="shared" si="51"/>
        <v>0.66666666666666663</v>
      </c>
      <c r="AG34" s="28">
        <f t="shared" si="52"/>
        <v>0.66666666666666663</v>
      </c>
      <c r="AH34" s="28">
        <f t="shared" si="53"/>
        <v>1</v>
      </c>
      <c r="AI34" s="28">
        <f t="shared" si="54"/>
        <v>1.6666666666666665</v>
      </c>
      <c r="AJ34" s="29">
        <f t="shared" si="55"/>
        <v>0.33333333333333331</v>
      </c>
      <c r="AK34" s="29">
        <f t="shared" si="56"/>
        <v>0</v>
      </c>
      <c r="AL34" s="29">
        <f t="shared" si="57"/>
        <v>0.66666666666666663</v>
      </c>
      <c r="AM34" s="28">
        <f t="shared" si="58"/>
        <v>0</v>
      </c>
      <c r="AN34" s="28">
        <f t="shared" si="59"/>
        <v>0</v>
      </c>
      <c r="AO34" s="28">
        <f t="shared" si="60"/>
        <v>1</v>
      </c>
      <c r="AP34" s="28">
        <f t="shared" si="61"/>
        <v>1</v>
      </c>
      <c r="AQ34" s="28">
        <f t="shared" si="62"/>
        <v>0.33333333333333337</v>
      </c>
      <c r="AR34" s="30">
        <f t="shared" si="63"/>
        <v>0.66666666666666663</v>
      </c>
    </row>
    <row r="35" spans="1:49" hidden="1" x14ac:dyDescent="0.2">
      <c r="A35" s="27" t="s">
        <v>77</v>
      </c>
      <c r="F35" s="21">
        <v>1</v>
      </c>
      <c r="I35" s="21">
        <v>1</v>
      </c>
      <c r="K35" s="21">
        <v>1</v>
      </c>
      <c r="R35" s="21">
        <v>1</v>
      </c>
      <c r="T35" s="21">
        <f t="shared" si="43"/>
        <v>0</v>
      </c>
      <c r="U35" s="21">
        <f t="shared" si="44"/>
        <v>0</v>
      </c>
      <c r="V35" s="21">
        <f t="shared" si="45"/>
        <v>1</v>
      </c>
      <c r="W35" s="21">
        <f t="shared" si="46"/>
        <v>2</v>
      </c>
      <c r="X35" s="21">
        <f t="shared" si="47"/>
        <v>3</v>
      </c>
      <c r="Y35" s="21">
        <f t="shared" si="48"/>
        <v>1</v>
      </c>
      <c r="Z35" s="21">
        <f t="shared" si="48"/>
        <v>0</v>
      </c>
      <c r="AA35" s="21">
        <f t="shared" si="49"/>
        <v>0</v>
      </c>
      <c r="AB35" s="21">
        <f t="shared" si="50"/>
        <v>1</v>
      </c>
      <c r="AC35" s="29"/>
      <c r="AD35" s="29"/>
      <c r="AE35" s="29"/>
      <c r="AF35" s="28">
        <f t="shared" si="51"/>
        <v>0</v>
      </c>
      <c r="AG35" s="28">
        <f t="shared" si="52"/>
        <v>0.33333333333333331</v>
      </c>
      <c r="AH35" s="28">
        <f t="shared" si="53"/>
        <v>0</v>
      </c>
      <c r="AI35" s="28">
        <f t="shared" si="54"/>
        <v>0.33333333333333331</v>
      </c>
      <c r="AJ35" s="29">
        <f t="shared" si="55"/>
        <v>0.33333333333333331</v>
      </c>
      <c r="AK35" s="29">
        <f t="shared" si="56"/>
        <v>0.33333333333333331</v>
      </c>
      <c r="AL35" s="29">
        <f t="shared" si="57"/>
        <v>0.33333333333333331</v>
      </c>
      <c r="AM35" s="28">
        <f t="shared" si="58"/>
        <v>0</v>
      </c>
      <c r="AN35" s="28">
        <f t="shared" si="59"/>
        <v>1</v>
      </c>
      <c r="AO35" s="28">
        <f t="shared" si="60"/>
        <v>1</v>
      </c>
      <c r="AP35" s="28">
        <f t="shared" si="61"/>
        <v>0</v>
      </c>
      <c r="AQ35" s="28">
        <f t="shared" si="62"/>
        <v>0</v>
      </c>
      <c r="AR35" s="30">
        <f t="shared" si="63"/>
        <v>0.66666666666666663</v>
      </c>
    </row>
    <row r="36" spans="1:49" hidden="1" x14ac:dyDescent="0.2">
      <c r="A36" s="27" t="s">
        <v>68</v>
      </c>
      <c r="I36" s="21">
        <v>2</v>
      </c>
      <c r="O36" s="21">
        <v>1</v>
      </c>
      <c r="T36" s="21">
        <f t="shared" si="43"/>
        <v>0</v>
      </c>
      <c r="U36" s="21">
        <f t="shared" si="44"/>
        <v>0</v>
      </c>
      <c r="V36" s="21">
        <f t="shared" si="45"/>
        <v>2</v>
      </c>
      <c r="W36" s="21">
        <f t="shared" si="46"/>
        <v>1</v>
      </c>
      <c r="X36" s="21">
        <f t="shared" si="47"/>
        <v>3</v>
      </c>
      <c r="Y36" s="21">
        <f t="shared" si="48"/>
        <v>1</v>
      </c>
      <c r="Z36" s="21">
        <f t="shared" si="48"/>
        <v>0</v>
      </c>
      <c r="AA36" s="21">
        <f t="shared" si="49"/>
        <v>0</v>
      </c>
      <c r="AB36" s="21">
        <f t="shared" si="50"/>
        <v>1</v>
      </c>
      <c r="AC36" s="29"/>
      <c r="AD36" s="29"/>
      <c r="AE36" s="29"/>
      <c r="AF36" s="28">
        <f t="shared" si="51"/>
        <v>0</v>
      </c>
      <c r="AG36" s="28">
        <f t="shared" si="52"/>
        <v>0.66666666666666663</v>
      </c>
      <c r="AH36" s="28">
        <f t="shared" si="53"/>
        <v>0</v>
      </c>
      <c r="AI36" s="28">
        <f t="shared" si="54"/>
        <v>0.66666666666666663</v>
      </c>
      <c r="AJ36" s="29">
        <f t="shared" si="55"/>
        <v>0</v>
      </c>
      <c r="AK36" s="29">
        <f t="shared" si="56"/>
        <v>0.66666666666666663</v>
      </c>
      <c r="AL36" s="29">
        <f t="shared" si="57"/>
        <v>0.33333333333333331</v>
      </c>
      <c r="AM36" s="28">
        <f t="shared" si="58"/>
        <v>1</v>
      </c>
      <c r="AN36" s="28">
        <f t="shared" si="59"/>
        <v>1</v>
      </c>
      <c r="AO36" s="28">
        <f t="shared" si="60"/>
        <v>0</v>
      </c>
      <c r="AP36" s="28">
        <f t="shared" si="61"/>
        <v>0</v>
      </c>
      <c r="AQ36" s="28">
        <f t="shared" si="62"/>
        <v>0</v>
      </c>
      <c r="AR36" s="30">
        <f t="shared" si="63"/>
        <v>0.66666666666666663</v>
      </c>
    </row>
    <row r="37" spans="1:49" hidden="1" x14ac:dyDescent="0.2">
      <c r="A37" s="27" t="s">
        <v>123</v>
      </c>
      <c r="I37" s="21">
        <v>3</v>
      </c>
      <c r="T37" s="21">
        <f t="shared" si="43"/>
        <v>0</v>
      </c>
      <c r="U37" s="21">
        <f t="shared" si="44"/>
        <v>0</v>
      </c>
      <c r="V37" s="21">
        <f t="shared" si="45"/>
        <v>3</v>
      </c>
      <c r="W37" s="21">
        <f t="shared" si="46"/>
        <v>0</v>
      </c>
      <c r="X37" s="21">
        <f t="shared" si="47"/>
        <v>3</v>
      </c>
      <c r="Y37" s="21">
        <f t="shared" si="48"/>
        <v>0</v>
      </c>
      <c r="Z37" s="21">
        <f t="shared" si="48"/>
        <v>0</v>
      </c>
      <c r="AA37" s="21">
        <f t="shared" si="49"/>
        <v>0</v>
      </c>
      <c r="AB37" s="21">
        <f t="shared" si="50"/>
        <v>0</v>
      </c>
      <c r="AC37" s="29"/>
      <c r="AD37" s="29"/>
      <c r="AE37" s="29"/>
      <c r="AF37" s="28" t="str">
        <f t="shared" si="51"/>
        <v>NA</v>
      </c>
      <c r="AG37" s="28">
        <f t="shared" si="52"/>
        <v>1</v>
      </c>
      <c r="AH37" s="28" t="str">
        <f t="shared" si="53"/>
        <v>NA</v>
      </c>
      <c r="AI37" s="28" t="str">
        <f t="shared" si="54"/>
        <v>NA</v>
      </c>
      <c r="AJ37" s="29">
        <f t="shared" si="55"/>
        <v>0</v>
      </c>
      <c r="AK37" s="29">
        <f t="shared" si="56"/>
        <v>1</v>
      </c>
      <c r="AL37" s="29">
        <f t="shared" si="57"/>
        <v>0</v>
      </c>
      <c r="AM37" s="28" t="str">
        <f t="shared" si="58"/>
        <v>NA</v>
      </c>
      <c r="AN37" s="28" t="str">
        <f t="shared" si="59"/>
        <v>NA</v>
      </c>
      <c r="AO37" s="28" t="str">
        <f t="shared" si="60"/>
        <v>NA</v>
      </c>
      <c r="AP37" s="28" t="str">
        <f t="shared" si="61"/>
        <v>NA</v>
      </c>
      <c r="AQ37" s="28" t="str">
        <f t="shared" si="62"/>
        <v>NA</v>
      </c>
      <c r="AR37" s="30">
        <f t="shared" si="63"/>
        <v>1</v>
      </c>
    </row>
    <row r="38" spans="1:49" hidden="1" x14ac:dyDescent="0.2">
      <c r="A38" s="27" t="s">
        <v>0</v>
      </c>
      <c r="B38" s="21">
        <v>1</v>
      </c>
      <c r="I38" s="21">
        <v>2</v>
      </c>
      <c r="N38" s="21">
        <v>1</v>
      </c>
      <c r="T38" s="21">
        <f t="shared" si="43"/>
        <v>1</v>
      </c>
      <c r="U38" s="21">
        <f t="shared" si="44"/>
        <v>1</v>
      </c>
      <c r="V38" s="21">
        <f t="shared" si="45"/>
        <v>3</v>
      </c>
      <c r="W38" s="21">
        <f t="shared" si="46"/>
        <v>1</v>
      </c>
      <c r="X38" s="21">
        <f t="shared" si="47"/>
        <v>3</v>
      </c>
      <c r="Y38" s="21">
        <f t="shared" si="48"/>
        <v>0</v>
      </c>
      <c r="Z38" s="21">
        <f t="shared" si="48"/>
        <v>0</v>
      </c>
      <c r="AA38" s="21">
        <f t="shared" si="49"/>
        <v>1</v>
      </c>
      <c r="AB38" s="21">
        <f t="shared" si="50"/>
        <v>1</v>
      </c>
      <c r="AC38" s="29"/>
      <c r="AD38" s="29"/>
      <c r="AE38" s="29"/>
      <c r="AF38" s="28">
        <f t="shared" si="51"/>
        <v>1</v>
      </c>
      <c r="AG38" s="28">
        <f t="shared" si="52"/>
        <v>1</v>
      </c>
      <c r="AH38" s="28">
        <f t="shared" si="53"/>
        <v>1</v>
      </c>
      <c r="AI38" s="28">
        <f t="shared" si="54"/>
        <v>2</v>
      </c>
      <c r="AJ38" s="29">
        <f t="shared" si="55"/>
        <v>0</v>
      </c>
      <c r="AK38" s="29">
        <f t="shared" si="56"/>
        <v>0.66666666666666663</v>
      </c>
      <c r="AL38" s="29">
        <f t="shared" si="57"/>
        <v>0.33333333333333331</v>
      </c>
      <c r="AM38" s="28">
        <f t="shared" si="58"/>
        <v>0</v>
      </c>
      <c r="AN38" s="28">
        <f t="shared" si="59"/>
        <v>0</v>
      </c>
      <c r="AO38" s="28">
        <f t="shared" si="60"/>
        <v>1</v>
      </c>
      <c r="AP38" s="28">
        <f t="shared" si="61"/>
        <v>1</v>
      </c>
      <c r="AQ38" s="28">
        <f t="shared" si="62"/>
        <v>0</v>
      </c>
      <c r="AR38" s="30">
        <f t="shared" si="63"/>
        <v>1</v>
      </c>
    </row>
    <row r="39" spans="1:49" hidden="1" x14ac:dyDescent="0.2">
      <c r="A39" s="27" t="s">
        <v>126</v>
      </c>
      <c r="F39" s="21">
        <v>1</v>
      </c>
      <c r="I39" s="21">
        <v>1</v>
      </c>
      <c r="S39" s="21">
        <v>1</v>
      </c>
      <c r="T39" s="21">
        <f t="shared" si="43"/>
        <v>0</v>
      </c>
      <c r="U39" s="21">
        <f t="shared" si="44"/>
        <v>0</v>
      </c>
      <c r="V39" s="21">
        <f t="shared" si="45"/>
        <v>1</v>
      </c>
      <c r="W39" s="21">
        <f t="shared" si="46"/>
        <v>1</v>
      </c>
      <c r="X39" s="21">
        <f t="shared" si="47"/>
        <v>2</v>
      </c>
      <c r="Y39" s="21">
        <f t="shared" si="48"/>
        <v>0</v>
      </c>
      <c r="Z39" s="21">
        <f t="shared" si="48"/>
        <v>1</v>
      </c>
      <c r="AA39" s="21">
        <f t="shared" si="49"/>
        <v>0</v>
      </c>
      <c r="AB39" s="21">
        <f t="shared" si="50"/>
        <v>1</v>
      </c>
      <c r="AC39" s="29"/>
      <c r="AD39" s="29"/>
      <c r="AE39" s="29"/>
      <c r="AF39" s="28">
        <f t="shared" si="51"/>
        <v>0</v>
      </c>
      <c r="AG39" s="28">
        <f t="shared" si="52"/>
        <v>0.5</v>
      </c>
      <c r="AH39" s="28">
        <f t="shared" si="53"/>
        <v>0</v>
      </c>
      <c r="AI39" s="28">
        <f t="shared" si="54"/>
        <v>0.5</v>
      </c>
      <c r="AJ39" s="29">
        <f t="shared" si="55"/>
        <v>0</v>
      </c>
      <c r="AK39" s="29">
        <f t="shared" si="56"/>
        <v>0.5</v>
      </c>
      <c r="AL39" s="29">
        <f t="shared" si="57"/>
        <v>0.5</v>
      </c>
      <c r="AM39" s="28">
        <f t="shared" si="58"/>
        <v>0</v>
      </c>
      <c r="AN39" s="28">
        <f t="shared" si="59"/>
        <v>1</v>
      </c>
      <c r="AO39" s="28">
        <f t="shared" si="60"/>
        <v>1</v>
      </c>
      <c r="AP39" s="28">
        <f t="shared" si="61"/>
        <v>0</v>
      </c>
      <c r="AQ39" s="28">
        <f t="shared" si="62"/>
        <v>0</v>
      </c>
      <c r="AR39" s="30">
        <f t="shared" si="63"/>
        <v>1</v>
      </c>
    </row>
    <row r="40" spans="1:49" hidden="1" x14ac:dyDescent="0.2">
      <c r="A40" s="27" t="s">
        <v>65</v>
      </c>
      <c r="B40" s="21">
        <v>1</v>
      </c>
      <c r="K40" s="21">
        <v>1</v>
      </c>
      <c r="L40" s="21">
        <v>1</v>
      </c>
      <c r="T40" s="21">
        <f t="shared" si="43"/>
        <v>1</v>
      </c>
      <c r="U40" s="21">
        <f t="shared" si="44"/>
        <v>1</v>
      </c>
      <c r="V40" s="21">
        <f t="shared" si="45"/>
        <v>1</v>
      </c>
      <c r="W40" s="21">
        <f t="shared" si="46"/>
        <v>2</v>
      </c>
      <c r="X40" s="21">
        <f t="shared" si="47"/>
        <v>2</v>
      </c>
      <c r="Y40" s="21">
        <f t="shared" si="48"/>
        <v>1</v>
      </c>
      <c r="Z40" s="21">
        <f t="shared" si="48"/>
        <v>0</v>
      </c>
      <c r="AA40" s="21">
        <f t="shared" si="49"/>
        <v>0</v>
      </c>
      <c r="AB40" s="21">
        <f t="shared" si="50"/>
        <v>1</v>
      </c>
      <c r="AC40" s="29"/>
      <c r="AD40" s="29"/>
      <c r="AE40" s="29"/>
      <c r="AF40" s="28">
        <f t="shared" si="51"/>
        <v>0.5</v>
      </c>
      <c r="AG40" s="28">
        <f t="shared" si="52"/>
        <v>0.5</v>
      </c>
      <c r="AH40" s="28">
        <f t="shared" si="53"/>
        <v>0.5</v>
      </c>
      <c r="AI40" s="28">
        <f t="shared" si="54"/>
        <v>1</v>
      </c>
      <c r="AJ40" s="29">
        <f t="shared" si="55"/>
        <v>0.5</v>
      </c>
      <c r="AK40" s="29">
        <f t="shared" si="56"/>
        <v>0</v>
      </c>
      <c r="AL40" s="29">
        <f t="shared" si="57"/>
        <v>0.5</v>
      </c>
      <c r="AM40" s="28">
        <f t="shared" si="58"/>
        <v>0</v>
      </c>
      <c r="AN40" s="28">
        <f t="shared" si="59"/>
        <v>0</v>
      </c>
      <c r="AO40" s="28">
        <f t="shared" si="60"/>
        <v>1</v>
      </c>
      <c r="AP40" s="28">
        <f t="shared" si="61"/>
        <v>1</v>
      </c>
      <c r="AQ40" s="28">
        <f t="shared" si="62"/>
        <v>0</v>
      </c>
      <c r="AR40" s="30">
        <f t="shared" si="63"/>
        <v>0.5</v>
      </c>
    </row>
    <row r="41" spans="1:49" hidden="1" x14ac:dyDescent="0.2">
      <c r="A41" s="27" t="s">
        <v>127</v>
      </c>
      <c r="B41" s="21">
        <v>1</v>
      </c>
      <c r="I41" s="21">
        <v>1</v>
      </c>
      <c r="M41" s="21">
        <v>1</v>
      </c>
      <c r="T41" s="21">
        <f t="shared" si="43"/>
        <v>1</v>
      </c>
      <c r="U41" s="21">
        <f t="shared" si="44"/>
        <v>1</v>
      </c>
      <c r="V41" s="21">
        <f t="shared" si="45"/>
        <v>2</v>
      </c>
      <c r="W41" s="21">
        <f t="shared" si="46"/>
        <v>1</v>
      </c>
      <c r="X41" s="21">
        <f t="shared" si="47"/>
        <v>2</v>
      </c>
      <c r="Y41" s="21">
        <f t="shared" si="48"/>
        <v>0</v>
      </c>
      <c r="Z41" s="21">
        <f t="shared" si="48"/>
        <v>1</v>
      </c>
      <c r="AA41" s="21">
        <f t="shared" si="49"/>
        <v>0</v>
      </c>
      <c r="AB41" s="21">
        <f t="shared" si="50"/>
        <v>1</v>
      </c>
      <c r="AC41" s="29"/>
      <c r="AD41" s="29"/>
      <c r="AE41" s="29"/>
      <c r="AF41" s="28">
        <f t="shared" si="51"/>
        <v>1</v>
      </c>
      <c r="AG41" s="28">
        <f t="shared" si="52"/>
        <v>1</v>
      </c>
      <c r="AH41" s="28">
        <f t="shared" si="53"/>
        <v>1</v>
      </c>
      <c r="AI41" s="28">
        <f t="shared" si="54"/>
        <v>2</v>
      </c>
      <c r="AJ41" s="29">
        <f t="shared" si="55"/>
        <v>0</v>
      </c>
      <c r="AK41" s="29">
        <f t="shared" si="56"/>
        <v>0.5</v>
      </c>
      <c r="AL41" s="29">
        <f t="shared" si="57"/>
        <v>0.5</v>
      </c>
      <c r="AM41" s="28">
        <f t="shared" si="58"/>
        <v>0</v>
      </c>
      <c r="AN41" s="28">
        <f t="shared" si="59"/>
        <v>0</v>
      </c>
      <c r="AO41" s="28">
        <f t="shared" si="60"/>
        <v>1</v>
      </c>
      <c r="AP41" s="28">
        <f t="shared" si="61"/>
        <v>1</v>
      </c>
      <c r="AQ41" s="28">
        <f t="shared" si="62"/>
        <v>0</v>
      </c>
      <c r="AR41" s="30">
        <f t="shared" si="63"/>
        <v>1</v>
      </c>
    </row>
    <row r="42" spans="1:49" hidden="1" x14ac:dyDescent="0.2">
      <c r="A42" s="27" t="s">
        <v>128</v>
      </c>
      <c r="D42" s="21">
        <v>1</v>
      </c>
      <c r="L42" s="21">
        <v>1</v>
      </c>
      <c r="O42" s="21">
        <v>1</v>
      </c>
      <c r="T42" s="21">
        <f t="shared" si="43"/>
        <v>1</v>
      </c>
      <c r="U42" s="21">
        <f t="shared" si="44"/>
        <v>3</v>
      </c>
      <c r="V42" s="21">
        <f t="shared" si="45"/>
        <v>1</v>
      </c>
      <c r="W42" s="21">
        <f t="shared" si="46"/>
        <v>2</v>
      </c>
      <c r="X42" s="21">
        <f t="shared" si="47"/>
        <v>2</v>
      </c>
      <c r="Y42" s="21">
        <f t="shared" si="48"/>
        <v>2</v>
      </c>
      <c r="Z42" s="21">
        <f t="shared" si="48"/>
        <v>0</v>
      </c>
      <c r="AA42" s="21">
        <f t="shared" si="49"/>
        <v>0</v>
      </c>
      <c r="AB42" s="21">
        <f t="shared" si="50"/>
        <v>2</v>
      </c>
      <c r="AC42" s="29"/>
      <c r="AD42" s="29"/>
      <c r="AE42" s="29"/>
      <c r="AF42" s="28">
        <f t="shared" si="51"/>
        <v>0.5</v>
      </c>
      <c r="AG42" s="28">
        <f t="shared" si="52"/>
        <v>0.5</v>
      </c>
      <c r="AH42" s="28">
        <f t="shared" si="53"/>
        <v>1.5</v>
      </c>
      <c r="AI42" s="28">
        <f t="shared" si="54"/>
        <v>2</v>
      </c>
      <c r="AJ42" s="29">
        <f t="shared" si="55"/>
        <v>0</v>
      </c>
      <c r="AK42" s="29">
        <f t="shared" si="56"/>
        <v>0</v>
      </c>
      <c r="AL42" s="29">
        <f t="shared" si="57"/>
        <v>1</v>
      </c>
      <c r="AM42" s="28">
        <f t="shared" si="58"/>
        <v>0.5</v>
      </c>
      <c r="AN42" s="28">
        <f t="shared" si="59"/>
        <v>0.5</v>
      </c>
      <c r="AO42" s="28">
        <f t="shared" si="60"/>
        <v>0.5</v>
      </c>
      <c r="AP42" s="28">
        <f t="shared" si="61"/>
        <v>0.5</v>
      </c>
      <c r="AQ42" s="28">
        <f t="shared" si="62"/>
        <v>1</v>
      </c>
      <c r="AR42" s="30">
        <f t="shared" si="63"/>
        <v>0.5</v>
      </c>
    </row>
    <row r="43" spans="1:49" hidden="1" x14ac:dyDescent="0.2">
      <c r="A43" s="27" t="s">
        <v>3</v>
      </c>
      <c r="B43" s="21">
        <v>1</v>
      </c>
      <c r="L43" s="21">
        <v>1</v>
      </c>
      <c r="P43" s="21">
        <v>1</v>
      </c>
      <c r="T43" s="21">
        <f t="shared" si="43"/>
        <v>1</v>
      </c>
      <c r="U43" s="21">
        <f t="shared" si="44"/>
        <v>1</v>
      </c>
      <c r="V43" s="21">
        <f t="shared" si="45"/>
        <v>1</v>
      </c>
      <c r="W43" s="21">
        <f t="shared" si="46"/>
        <v>2</v>
      </c>
      <c r="X43" s="21">
        <f t="shared" si="47"/>
        <v>2</v>
      </c>
      <c r="Y43" s="21">
        <f t="shared" si="48"/>
        <v>1</v>
      </c>
      <c r="Z43" s="21">
        <f t="shared" si="48"/>
        <v>1</v>
      </c>
      <c r="AA43" s="21">
        <f t="shared" si="49"/>
        <v>0</v>
      </c>
      <c r="AB43" s="21">
        <f t="shared" si="50"/>
        <v>2</v>
      </c>
      <c r="AC43" s="29"/>
      <c r="AD43" s="29"/>
      <c r="AE43" s="29"/>
      <c r="AF43" s="28">
        <f t="shared" si="51"/>
        <v>0.5</v>
      </c>
      <c r="AG43" s="28">
        <f t="shared" si="52"/>
        <v>0.5</v>
      </c>
      <c r="AH43" s="28">
        <f t="shared" si="53"/>
        <v>0.5</v>
      </c>
      <c r="AI43" s="28">
        <f t="shared" si="54"/>
        <v>1</v>
      </c>
      <c r="AJ43" s="29">
        <f t="shared" si="55"/>
        <v>0</v>
      </c>
      <c r="AK43" s="29">
        <f t="shared" si="56"/>
        <v>0</v>
      </c>
      <c r="AL43" s="29">
        <f t="shared" si="57"/>
        <v>1</v>
      </c>
      <c r="AM43" s="28">
        <f t="shared" si="58"/>
        <v>0.5</v>
      </c>
      <c r="AN43" s="28">
        <f t="shared" si="59"/>
        <v>0.5</v>
      </c>
      <c r="AO43" s="28">
        <f t="shared" si="60"/>
        <v>0.5</v>
      </c>
      <c r="AP43" s="28">
        <f t="shared" si="61"/>
        <v>0.5</v>
      </c>
      <c r="AQ43" s="28">
        <f t="shared" si="62"/>
        <v>0</v>
      </c>
      <c r="AR43" s="30">
        <f t="shared" si="63"/>
        <v>0.5</v>
      </c>
    </row>
    <row r="44" spans="1:49" s="20" customFormat="1" hidden="1" x14ac:dyDescent="0.2">
      <c r="A44" s="31" t="s">
        <v>32</v>
      </c>
      <c r="B44" s="32">
        <f>SUM(B33:B43)</f>
        <v>5</v>
      </c>
      <c r="C44" s="32">
        <f t="shared" ref="C44:X44" si="64">SUM(C33:C43)</f>
        <v>1</v>
      </c>
      <c r="D44" s="32">
        <f t="shared" si="64"/>
        <v>1</v>
      </c>
      <c r="E44" s="32">
        <f t="shared" si="64"/>
        <v>0</v>
      </c>
      <c r="F44" s="32">
        <f t="shared" si="64"/>
        <v>3</v>
      </c>
      <c r="G44" s="32">
        <f t="shared" si="64"/>
        <v>0</v>
      </c>
      <c r="H44" s="32">
        <f t="shared" si="64"/>
        <v>0</v>
      </c>
      <c r="I44" s="32">
        <f t="shared" si="64"/>
        <v>10</v>
      </c>
      <c r="J44" s="32">
        <f t="shared" si="64"/>
        <v>0</v>
      </c>
      <c r="K44" s="32">
        <f t="shared" si="64"/>
        <v>3</v>
      </c>
      <c r="L44" s="32">
        <f t="shared" si="64"/>
        <v>5</v>
      </c>
      <c r="M44" s="32">
        <f t="shared" si="64"/>
        <v>1</v>
      </c>
      <c r="N44" s="32">
        <f t="shared" si="64"/>
        <v>1</v>
      </c>
      <c r="O44" s="32">
        <f t="shared" si="64"/>
        <v>3</v>
      </c>
      <c r="P44" s="32">
        <f t="shared" si="64"/>
        <v>2</v>
      </c>
      <c r="Q44" s="32">
        <f t="shared" si="64"/>
        <v>0</v>
      </c>
      <c r="R44" s="32">
        <f t="shared" si="64"/>
        <v>2</v>
      </c>
      <c r="S44" s="32">
        <f t="shared" si="64"/>
        <v>1</v>
      </c>
      <c r="T44" s="32">
        <f t="shared" si="64"/>
        <v>7</v>
      </c>
      <c r="U44" s="32">
        <f t="shared" si="64"/>
        <v>10</v>
      </c>
      <c r="V44" s="32">
        <f t="shared" si="64"/>
        <v>17</v>
      </c>
      <c r="W44" s="32">
        <f t="shared" si="64"/>
        <v>18</v>
      </c>
      <c r="X44" s="32">
        <f t="shared" si="64"/>
        <v>28</v>
      </c>
      <c r="Y44" s="32">
        <f>SUM(Y33:Y43)</f>
        <v>10</v>
      </c>
      <c r="Z44" s="32">
        <f>SUM(Z33:Z43)</f>
        <v>4</v>
      </c>
      <c r="AA44" s="32">
        <f>SUM(AA33:AA43)</f>
        <v>1</v>
      </c>
      <c r="AB44" s="32">
        <f>SUM(AB33:AB43)</f>
        <v>15</v>
      </c>
      <c r="AC44" s="34"/>
      <c r="AD44" s="34"/>
      <c r="AE44" s="34"/>
      <c r="AF44" s="33">
        <f t="shared" si="51"/>
        <v>0.3888888888888889</v>
      </c>
      <c r="AG44" s="33">
        <f t="shared" si="52"/>
        <v>0.6071428571428571</v>
      </c>
      <c r="AH44" s="33">
        <f t="shared" si="53"/>
        <v>0.55555555555555558</v>
      </c>
      <c r="AI44" s="33">
        <f t="shared" si="54"/>
        <v>1.1626984126984126</v>
      </c>
      <c r="AJ44" s="34">
        <f t="shared" si="55"/>
        <v>0.10714285714285714</v>
      </c>
      <c r="AK44" s="34">
        <f t="shared" si="56"/>
        <v>0.35714285714285715</v>
      </c>
      <c r="AL44" s="34">
        <f t="shared" si="57"/>
        <v>0.5357142857142857</v>
      </c>
      <c r="AM44" s="33">
        <f>IFERROR((H44+O44+P44)/AB44,"NA")</f>
        <v>0.33333333333333331</v>
      </c>
      <c r="AN44" s="33">
        <f>IFERROR((H44+O44+P44+R44+S44)/AB44,"NA")</f>
        <v>0.53333333333333333</v>
      </c>
      <c r="AO44" s="33">
        <f t="shared" si="60"/>
        <v>0.66666666666666663</v>
      </c>
      <c r="AP44" s="33">
        <f t="shared" si="61"/>
        <v>0.46666666666666667</v>
      </c>
      <c r="AQ44" s="33">
        <f t="shared" si="62"/>
        <v>0.16666666666666669</v>
      </c>
      <c r="AR44" s="35">
        <f t="shared" si="63"/>
        <v>0.7142857142857143</v>
      </c>
      <c r="AU44" s="37"/>
      <c r="AV44" s="37"/>
      <c r="AW44" s="37"/>
    </row>
    <row r="45" spans="1:49" hidden="1" x14ac:dyDescent="0.2">
      <c r="AC45" s="29"/>
      <c r="AD45" s="29"/>
      <c r="AE45" s="29"/>
      <c r="AF45" s="28"/>
      <c r="AG45" s="28"/>
      <c r="AI45" s="28"/>
    </row>
    <row r="46" spans="1:49" hidden="1" x14ac:dyDescent="0.2">
      <c r="A46" s="20" t="s">
        <v>131</v>
      </c>
    </row>
    <row r="47" spans="1:49" hidden="1" x14ac:dyDescent="0.2">
      <c r="A47" s="23"/>
      <c r="B47" s="24" t="s">
        <v>5</v>
      </c>
      <c r="C47" s="24" t="s">
        <v>6</v>
      </c>
      <c r="D47" s="24" t="s">
        <v>7</v>
      </c>
      <c r="E47" s="24" t="s">
        <v>8</v>
      </c>
      <c r="F47" s="24" t="s">
        <v>18</v>
      </c>
      <c r="G47" s="24" t="s">
        <v>19</v>
      </c>
      <c r="H47" s="24" t="s">
        <v>9</v>
      </c>
      <c r="I47" s="24" t="s">
        <v>10</v>
      </c>
      <c r="J47" s="24" t="s">
        <v>11</v>
      </c>
      <c r="K47" s="24" t="s">
        <v>12</v>
      </c>
      <c r="L47" s="24" t="s">
        <v>20</v>
      </c>
      <c r="M47" s="24" t="s">
        <v>21</v>
      </c>
      <c r="N47" s="24" t="s">
        <v>74</v>
      </c>
      <c r="O47" s="24" t="s">
        <v>22</v>
      </c>
      <c r="P47" s="24" t="s">
        <v>23</v>
      </c>
      <c r="Q47" s="24" t="s">
        <v>75</v>
      </c>
      <c r="R47" s="24" t="s">
        <v>27</v>
      </c>
      <c r="S47" s="24" t="s">
        <v>28</v>
      </c>
      <c r="T47" s="24" t="s">
        <v>29</v>
      </c>
      <c r="U47" s="24" t="s">
        <v>30</v>
      </c>
      <c r="V47" s="24" t="s">
        <v>31</v>
      </c>
      <c r="W47" s="24" t="s">
        <v>4</v>
      </c>
      <c r="X47" s="24" t="s">
        <v>13</v>
      </c>
      <c r="Y47" s="24" t="s">
        <v>24</v>
      </c>
      <c r="Z47" s="24" t="s">
        <v>25</v>
      </c>
      <c r="AA47" s="24" t="s">
        <v>76</v>
      </c>
      <c r="AB47" s="24" t="s">
        <v>26</v>
      </c>
      <c r="AC47" s="44"/>
      <c r="AD47" s="44"/>
      <c r="AE47" s="44"/>
      <c r="AF47" s="24" t="s">
        <v>14</v>
      </c>
      <c r="AG47" s="24" t="s">
        <v>15</v>
      </c>
      <c r="AH47" s="24" t="s">
        <v>16</v>
      </c>
      <c r="AI47" s="24" t="s">
        <v>17</v>
      </c>
      <c r="AJ47" s="24" t="s">
        <v>44</v>
      </c>
      <c r="AK47" s="24" t="s">
        <v>43</v>
      </c>
      <c r="AL47" s="24" t="s">
        <v>40</v>
      </c>
      <c r="AM47" s="24" t="s">
        <v>47</v>
      </c>
      <c r="AN47" s="24" t="s">
        <v>48</v>
      </c>
      <c r="AO47" s="24" t="s">
        <v>51</v>
      </c>
      <c r="AP47" s="24" t="s">
        <v>49</v>
      </c>
      <c r="AQ47" s="25" t="s">
        <v>50</v>
      </c>
      <c r="AR47" s="26" t="s">
        <v>60</v>
      </c>
    </row>
    <row r="48" spans="1:49" hidden="1" x14ac:dyDescent="0.2">
      <c r="A48" s="27" t="s">
        <v>124</v>
      </c>
      <c r="O48" s="21">
        <v>2</v>
      </c>
      <c r="T48" s="21">
        <f t="shared" ref="T48:T58" si="65">B48+C48+D48+E48</f>
        <v>0</v>
      </c>
      <c r="U48" s="21">
        <f t="shared" ref="U48:U58" si="66">B48+2*C48+3*D48+4*E48</f>
        <v>0</v>
      </c>
      <c r="V48" s="21">
        <f t="shared" ref="V48:V58" si="67">T48+I48+J48</f>
        <v>0</v>
      </c>
      <c r="W48" s="21">
        <f t="shared" ref="W48:W58" si="68">B48+C48+D48+E48+F48+K48+O48+P48+Q48</f>
        <v>2</v>
      </c>
      <c r="X48" s="21">
        <f t="shared" ref="X48:X58" si="69">B48+C48+D48+E48+F48+G48+H48+I48+J48+K48+O48+P48+Q48</f>
        <v>2</v>
      </c>
      <c r="Y48" s="21">
        <f t="shared" ref="Y48:Z58" si="70">L48+O48+R48</f>
        <v>2</v>
      </c>
      <c r="Z48" s="21">
        <f t="shared" si="70"/>
        <v>0</v>
      </c>
      <c r="AA48" s="21">
        <f t="shared" ref="AA48:AA58" si="71">Q48+N48</f>
        <v>0</v>
      </c>
      <c r="AB48" s="21">
        <f t="shared" ref="AB48:AB58" si="72">T48+H48+F48+O48+P48+Q48</f>
        <v>2</v>
      </c>
      <c r="AC48" s="29"/>
      <c r="AD48" s="29"/>
      <c r="AE48" s="29"/>
      <c r="AF48" s="28">
        <f t="shared" ref="AF48:AF59" si="73">IF(W48=0,"NA",T48/W48)</f>
        <v>0</v>
      </c>
      <c r="AG48" s="28">
        <f t="shared" ref="AG48:AG59" si="74">IF(X48=0,"NA",(T48+I48+J48)/X48)</f>
        <v>0</v>
      </c>
      <c r="AH48" s="28">
        <f t="shared" ref="AH48:AH59" si="75">IFERROR(U48/W48,"NA")</f>
        <v>0</v>
      </c>
      <c r="AI48" s="28">
        <f t="shared" ref="AI48:AI59" si="76">IFERROR(AG48+AH48,"NA")</f>
        <v>0</v>
      </c>
      <c r="AJ48" s="29">
        <f t="shared" ref="AJ48:AJ59" si="77">IFERROR(K48/X48,"NA")</f>
        <v>0</v>
      </c>
      <c r="AK48" s="29">
        <f t="shared" ref="AK48:AK59" si="78">IFERROR((I48+J48)/X48,"NA")</f>
        <v>0</v>
      </c>
      <c r="AL48" s="29">
        <f t="shared" ref="AL48:AL59" si="79">IFERROR(AB48/X48,"NA")</f>
        <v>1</v>
      </c>
      <c r="AM48" s="28">
        <f t="shared" ref="AM48:AM58" si="80">IFERROR((H48+O48+P48)/AB48,"NA")</f>
        <v>1</v>
      </c>
      <c r="AN48" s="28">
        <f t="shared" ref="AN48:AN58" si="81">IFERROR((H48+O48+P48+R48+S48)/AB48,"NA")</f>
        <v>1</v>
      </c>
      <c r="AO48" s="28">
        <f t="shared" ref="AO48:AO59" si="82">IFERROR((F48+T48)/AB48,"NA")</f>
        <v>0</v>
      </c>
      <c r="AP48" s="28">
        <f t="shared" ref="AP48:AP59" si="83">IFERROR(T48/AB48,"NA")</f>
        <v>0</v>
      </c>
      <c r="AQ48" s="28">
        <f t="shared" ref="AQ48:AQ59" si="84">IFERROR(AH48-AF48,"NA")</f>
        <v>0</v>
      </c>
      <c r="AR48" s="30">
        <f t="shared" ref="AR48:AR59" si="85">(V48+F48+G48)/X48</f>
        <v>0</v>
      </c>
    </row>
    <row r="49" spans="1:49" hidden="1" x14ac:dyDescent="0.2">
      <c r="A49" s="27" t="s">
        <v>125</v>
      </c>
      <c r="B49" s="21">
        <v>1</v>
      </c>
      <c r="F49" s="21">
        <v>1</v>
      </c>
      <c r="L49" s="21">
        <v>1</v>
      </c>
      <c r="R49" s="21">
        <v>1</v>
      </c>
      <c r="T49" s="21">
        <f t="shared" si="65"/>
        <v>1</v>
      </c>
      <c r="U49" s="21">
        <f t="shared" si="66"/>
        <v>1</v>
      </c>
      <c r="V49" s="21">
        <f t="shared" si="67"/>
        <v>1</v>
      </c>
      <c r="W49" s="21">
        <f t="shared" si="68"/>
        <v>2</v>
      </c>
      <c r="X49" s="21">
        <f t="shared" si="69"/>
        <v>2</v>
      </c>
      <c r="Y49" s="21">
        <f t="shared" si="70"/>
        <v>2</v>
      </c>
      <c r="Z49" s="21">
        <f t="shared" si="70"/>
        <v>0</v>
      </c>
      <c r="AA49" s="21">
        <f t="shared" si="71"/>
        <v>0</v>
      </c>
      <c r="AB49" s="21">
        <f t="shared" si="72"/>
        <v>2</v>
      </c>
      <c r="AC49" s="29"/>
      <c r="AD49" s="29"/>
      <c r="AE49" s="29"/>
      <c r="AF49" s="28">
        <f t="shared" si="73"/>
        <v>0.5</v>
      </c>
      <c r="AG49" s="28">
        <f t="shared" si="74"/>
        <v>0.5</v>
      </c>
      <c r="AH49" s="28">
        <f t="shared" si="75"/>
        <v>0.5</v>
      </c>
      <c r="AI49" s="28">
        <f t="shared" si="76"/>
        <v>1</v>
      </c>
      <c r="AJ49" s="29">
        <f t="shared" si="77"/>
        <v>0</v>
      </c>
      <c r="AK49" s="29">
        <f t="shared" si="78"/>
        <v>0</v>
      </c>
      <c r="AL49" s="29">
        <f t="shared" si="79"/>
        <v>1</v>
      </c>
      <c r="AM49" s="28">
        <f t="shared" si="80"/>
        <v>0</v>
      </c>
      <c r="AN49" s="28">
        <f t="shared" si="81"/>
        <v>0.5</v>
      </c>
      <c r="AO49" s="28">
        <f t="shared" si="82"/>
        <v>1</v>
      </c>
      <c r="AP49" s="28">
        <f t="shared" si="83"/>
        <v>0.5</v>
      </c>
      <c r="AQ49" s="28">
        <f t="shared" si="84"/>
        <v>0</v>
      </c>
      <c r="AR49" s="30">
        <f t="shared" si="85"/>
        <v>1</v>
      </c>
    </row>
    <row r="50" spans="1:49" hidden="1" x14ac:dyDescent="0.2">
      <c r="A50" s="27" t="s">
        <v>77</v>
      </c>
      <c r="T50" s="21">
        <f t="shared" si="65"/>
        <v>0</v>
      </c>
      <c r="U50" s="21">
        <f t="shared" si="66"/>
        <v>0</v>
      </c>
      <c r="V50" s="21">
        <f t="shared" si="67"/>
        <v>0</v>
      </c>
      <c r="W50" s="21">
        <f t="shared" si="68"/>
        <v>0</v>
      </c>
      <c r="X50" s="21">
        <f t="shared" si="69"/>
        <v>0</v>
      </c>
      <c r="Y50" s="21">
        <f t="shared" si="70"/>
        <v>0</v>
      </c>
      <c r="Z50" s="21">
        <f t="shared" si="70"/>
        <v>0</v>
      </c>
      <c r="AA50" s="21">
        <f t="shared" si="71"/>
        <v>0</v>
      </c>
      <c r="AB50" s="21">
        <f t="shared" si="72"/>
        <v>0</v>
      </c>
      <c r="AC50" s="29"/>
      <c r="AD50" s="29"/>
      <c r="AE50" s="29"/>
      <c r="AF50" s="28" t="str">
        <f t="shared" si="73"/>
        <v>NA</v>
      </c>
      <c r="AG50" s="28" t="str">
        <f t="shared" si="74"/>
        <v>NA</v>
      </c>
      <c r="AH50" s="28" t="str">
        <f t="shared" si="75"/>
        <v>NA</v>
      </c>
      <c r="AI50" s="28" t="str">
        <f t="shared" si="76"/>
        <v>NA</v>
      </c>
      <c r="AJ50" s="29" t="str">
        <f t="shared" si="77"/>
        <v>NA</v>
      </c>
      <c r="AK50" s="29" t="str">
        <f t="shared" si="78"/>
        <v>NA</v>
      </c>
      <c r="AL50" s="29" t="str">
        <f t="shared" si="79"/>
        <v>NA</v>
      </c>
      <c r="AM50" s="28" t="str">
        <f t="shared" si="80"/>
        <v>NA</v>
      </c>
      <c r="AN50" s="28" t="str">
        <f t="shared" si="81"/>
        <v>NA</v>
      </c>
      <c r="AO50" s="28" t="str">
        <f t="shared" si="82"/>
        <v>NA</v>
      </c>
      <c r="AP50" s="28" t="str">
        <f t="shared" si="83"/>
        <v>NA</v>
      </c>
      <c r="AQ50" s="28" t="str">
        <f t="shared" si="84"/>
        <v>NA</v>
      </c>
      <c r="AR50" s="30" t="e">
        <f t="shared" si="85"/>
        <v>#DIV/0!</v>
      </c>
    </row>
    <row r="51" spans="1:49" hidden="1" x14ac:dyDescent="0.2">
      <c r="A51" s="27" t="s">
        <v>68</v>
      </c>
      <c r="B51" s="21">
        <v>1</v>
      </c>
      <c r="I51" s="21">
        <v>1</v>
      </c>
      <c r="L51" s="21">
        <v>1</v>
      </c>
      <c r="T51" s="21">
        <f t="shared" si="65"/>
        <v>1</v>
      </c>
      <c r="U51" s="21">
        <f t="shared" si="66"/>
        <v>1</v>
      </c>
      <c r="V51" s="21">
        <f t="shared" si="67"/>
        <v>2</v>
      </c>
      <c r="W51" s="21">
        <f t="shared" si="68"/>
        <v>1</v>
      </c>
      <c r="X51" s="21">
        <f t="shared" si="69"/>
        <v>2</v>
      </c>
      <c r="Y51" s="21">
        <f t="shared" si="70"/>
        <v>1</v>
      </c>
      <c r="Z51" s="21">
        <f t="shared" si="70"/>
        <v>0</v>
      </c>
      <c r="AA51" s="21">
        <f t="shared" si="71"/>
        <v>0</v>
      </c>
      <c r="AB51" s="21">
        <f t="shared" si="72"/>
        <v>1</v>
      </c>
      <c r="AC51" s="29"/>
      <c r="AD51" s="29"/>
      <c r="AE51" s="29"/>
      <c r="AF51" s="28">
        <f t="shared" si="73"/>
        <v>1</v>
      </c>
      <c r="AG51" s="28">
        <f t="shared" si="74"/>
        <v>1</v>
      </c>
      <c r="AH51" s="28">
        <f t="shared" si="75"/>
        <v>1</v>
      </c>
      <c r="AI51" s="28">
        <f t="shared" si="76"/>
        <v>2</v>
      </c>
      <c r="AJ51" s="29">
        <f t="shared" si="77"/>
        <v>0</v>
      </c>
      <c r="AK51" s="29">
        <f t="shared" si="78"/>
        <v>0.5</v>
      </c>
      <c r="AL51" s="29">
        <f t="shared" si="79"/>
        <v>0.5</v>
      </c>
      <c r="AM51" s="28">
        <f t="shared" si="80"/>
        <v>0</v>
      </c>
      <c r="AN51" s="28">
        <f t="shared" si="81"/>
        <v>0</v>
      </c>
      <c r="AO51" s="28">
        <f t="shared" si="82"/>
        <v>1</v>
      </c>
      <c r="AP51" s="28">
        <f t="shared" si="83"/>
        <v>1</v>
      </c>
      <c r="AQ51" s="28">
        <f t="shared" si="84"/>
        <v>0</v>
      </c>
      <c r="AR51" s="30">
        <f t="shared" si="85"/>
        <v>1</v>
      </c>
    </row>
    <row r="52" spans="1:49" hidden="1" x14ac:dyDescent="0.2">
      <c r="A52" s="27" t="s">
        <v>123</v>
      </c>
      <c r="B52" s="21">
        <v>1</v>
      </c>
      <c r="K52" s="21">
        <v>1</v>
      </c>
      <c r="L52" s="21">
        <v>1</v>
      </c>
      <c r="T52" s="21">
        <f t="shared" si="65"/>
        <v>1</v>
      </c>
      <c r="U52" s="21">
        <f t="shared" si="66"/>
        <v>1</v>
      </c>
      <c r="V52" s="21">
        <f t="shared" si="67"/>
        <v>1</v>
      </c>
      <c r="W52" s="21">
        <f t="shared" si="68"/>
        <v>2</v>
      </c>
      <c r="X52" s="21">
        <f t="shared" si="69"/>
        <v>2</v>
      </c>
      <c r="Y52" s="21">
        <f t="shared" si="70"/>
        <v>1</v>
      </c>
      <c r="Z52" s="21">
        <f t="shared" si="70"/>
        <v>0</v>
      </c>
      <c r="AA52" s="21">
        <f t="shared" si="71"/>
        <v>0</v>
      </c>
      <c r="AB52" s="21">
        <f t="shared" si="72"/>
        <v>1</v>
      </c>
      <c r="AC52" s="29"/>
      <c r="AD52" s="29"/>
      <c r="AE52" s="29"/>
      <c r="AF52" s="28">
        <f t="shared" si="73"/>
        <v>0.5</v>
      </c>
      <c r="AG52" s="28">
        <f t="shared" si="74"/>
        <v>0.5</v>
      </c>
      <c r="AH52" s="28">
        <f t="shared" si="75"/>
        <v>0.5</v>
      </c>
      <c r="AI52" s="28">
        <f t="shared" si="76"/>
        <v>1</v>
      </c>
      <c r="AJ52" s="29">
        <f t="shared" si="77"/>
        <v>0.5</v>
      </c>
      <c r="AK52" s="29">
        <f t="shared" si="78"/>
        <v>0</v>
      </c>
      <c r="AL52" s="29">
        <f t="shared" si="79"/>
        <v>0.5</v>
      </c>
      <c r="AM52" s="28">
        <f t="shared" si="80"/>
        <v>0</v>
      </c>
      <c r="AN52" s="28">
        <f t="shared" si="81"/>
        <v>0</v>
      </c>
      <c r="AO52" s="28">
        <f t="shared" si="82"/>
        <v>1</v>
      </c>
      <c r="AP52" s="28">
        <f t="shared" si="83"/>
        <v>1</v>
      </c>
      <c r="AQ52" s="28">
        <f t="shared" si="84"/>
        <v>0</v>
      </c>
      <c r="AR52" s="30">
        <f t="shared" si="85"/>
        <v>0.5</v>
      </c>
    </row>
    <row r="53" spans="1:49" hidden="1" x14ac:dyDescent="0.2">
      <c r="A53" s="27" t="s">
        <v>0</v>
      </c>
      <c r="B53" s="21">
        <v>1</v>
      </c>
      <c r="L53" s="21">
        <v>1</v>
      </c>
      <c r="O53" s="21">
        <v>1</v>
      </c>
      <c r="T53" s="21">
        <f t="shared" si="65"/>
        <v>1</v>
      </c>
      <c r="U53" s="21">
        <f t="shared" si="66"/>
        <v>1</v>
      </c>
      <c r="V53" s="21">
        <f t="shared" si="67"/>
        <v>1</v>
      </c>
      <c r="W53" s="21">
        <f t="shared" si="68"/>
        <v>2</v>
      </c>
      <c r="X53" s="21">
        <f t="shared" si="69"/>
        <v>2</v>
      </c>
      <c r="Y53" s="21">
        <f t="shared" si="70"/>
        <v>2</v>
      </c>
      <c r="Z53" s="21">
        <f t="shared" si="70"/>
        <v>0</v>
      </c>
      <c r="AA53" s="21">
        <f t="shared" si="71"/>
        <v>0</v>
      </c>
      <c r="AB53" s="21">
        <f t="shared" si="72"/>
        <v>2</v>
      </c>
      <c r="AC53" s="29"/>
      <c r="AD53" s="29"/>
      <c r="AE53" s="29"/>
      <c r="AF53" s="28">
        <f t="shared" si="73"/>
        <v>0.5</v>
      </c>
      <c r="AG53" s="28">
        <f t="shared" si="74"/>
        <v>0.5</v>
      </c>
      <c r="AH53" s="28">
        <f t="shared" si="75"/>
        <v>0.5</v>
      </c>
      <c r="AI53" s="28">
        <f t="shared" si="76"/>
        <v>1</v>
      </c>
      <c r="AJ53" s="29">
        <f t="shared" si="77"/>
        <v>0</v>
      </c>
      <c r="AK53" s="29">
        <f t="shared" si="78"/>
        <v>0</v>
      </c>
      <c r="AL53" s="29">
        <f t="shared" si="79"/>
        <v>1</v>
      </c>
      <c r="AM53" s="28">
        <f t="shared" si="80"/>
        <v>0.5</v>
      </c>
      <c r="AN53" s="28">
        <f t="shared" si="81"/>
        <v>0.5</v>
      </c>
      <c r="AO53" s="28">
        <f t="shared" si="82"/>
        <v>0.5</v>
      </c>
      <c r="AP53" s="28">
        <f t="shared" si="83"/>
        <v>0.5</v>
      </c>
      <c r="AQ53" s="28">
        <f t="shared" si="84"/>
        <v>0</v>
      </c>
      <c r="AR53" s="30">
        <f t="shared" si="85"/>
        <v>0.5</v>
      </c>
    </row>
    <row r="54" spans="1:49" hidden="1" x14ac:dyDescent="0.2">
      <c r="A54" s="27" t="s">
        <v>126</v>
      </c>
      <c r="B54" s="21">
        <v>1</v>
      </c>
      <c r="L54" s="21">
        <v>1</v>
      </c>
      <c r="Q54" s="21">
        <v>1</v>
      </c>
      <c r="T54" s="21">
        <f t="shared" si="65"/>
        <v>1</v>
      </c>
      <c r="U54" s="21">
        <f t="shared" si="66"/>
        <v>1</v>
      </c>
      <c r="V54" s="21">
        <f t="shared" si="67"/>
        <v>1</v>
      </c>
      <c r="W54" s="21">
        <f t="shared" si="68"/>
        <v>2</v>
      </c>
      <c r="X54" s="21">
        <f t="shared" si="69"/>
        <v>2</v>
      </c>
      <c r="Y54" s="21">
        <f t="shared" si="70"/>
        <v>1</v>
      </c>
      <c r="Z54" s="21">
        <f t="shared" si="70"/>
        <v>0</v>
      </c>
      <c r="AA54" s="21">
        <f t="shared" si="71"/>
        <v>1</v>
      </c>
      <c r="AB54" s="21">
        <f t="shared" si="72"/>
        <v>2</v>
      </c>
      <c r="AC54" s="29"/>
      <c r="AD54" s="29"/>
      <c r="AE54" s="29"/>
      <c r="AF54" s="28">
        <f t="shared" si="73"/>
        <v>0.5</v>
      </c>
      <c r="AG54" s="28">
        <f t="shared" si="74"/>
        <v>0.5</v>
      </c>
      <c r="AH54" s="28">
        <f t="shared" si="75"/>
        <v>0.5</v>
      </c>
      <c r="AI54" s="28">
        <f t="shared" si="76"/>
        <v>1</v>
      </c>
      <c r="AJ54" s="29">
        <f t="shared" si="77"/>
        <v>0</v>
      </c>
      <c r="AK54" s="29">
        <f t="shared" si="78"/>
        <v>0</v>
      </c>
      <c r="AL54" s="29">
        <f t="shared" si="79"/>
        <v>1</v>
      </c>
      <c r="AM54" s="28">
        <f t="shared" si="80"/>
        <v>0</v>
      </c>
      <c r="AN54" s="28">
        <f t="shared" si="81"/>
        <v>0</v>
      </c>
      <c r="AO54" s="28">
        <f t="shared" si="82"/>
        <v>0.5</v>
      </c>
      <c r="AP54" s="28">
        <f t="shared" si="83"/>
        <v>0.5</v>
      </c>
      <c r="AQ54" s="28">
        <f t="shared" si="84"/>
        <v>0</v>
      </c>
      <c r="AR54" s="30">
        <f t="shared" si="85"/>
        <v>0.5</v>
      </c>
    </row>
    <row r="55" spans="1:49" hidden="1" x14ac:dyDescent="0.2">
      <c r="A55" s="27" t="s">
        <v>65</v>
      </c>
      <c r="C55" s="21">
        <v>1</v>
      </c>
      <c r="I55" s="21">
        <v>1</v>
      </c>
      <c r="N55" s="21">
        <v>1</v>
      </c>
      <c r="T55" s="21">
        <f t="shared" si="65"/>
        <v>1</v>
      </c>
      <c r="U55" s="21">
        <f t="shared" si="66"/>
        <v>2</v>
      </c>
      <c r="V55" s="21">
        <f t="shared" si="67"/>
        <v>2</v>
      </c>
      <c r="W55" s="21">
        <f t="shared" si="68"/>
        <v>1</v>
      </c>
      <c r="X55" s="21">
        <f t="shared" si="69"/>
        <v>2</v>
      </c>
      <c r="Y55" s="21">
        <f t="shared" si="70"/>
        <v>0</v>
      </c>
      <c r="Z55" s="21">
        <f t="shared" si="70"/>
        <v>0</v>
      </c>
      <c r="AA55" s="21">
        <f t="shared" si="71"/>
        <v>1</v>
      </c>
      <c r="AB55" s="21">
        <f t="shared" si="72"/>
        <v>1</v>
      </c>
      <c r="AC55" s="29"/>
      <c r="AD55" s="29"/>
      <c r="AE55" s="29"/>
      <c r="AF55" s="28">
        <f t="shared" si="73"/>
        <v>1</v>
      </c>
      <c r="AG55" s="28">
        <f t="shared" si="74"/>
        <v>1</v>
      </c>
      <c r="AH55" s="28">
        <f t="shared" si="75"/>
        <v>2</v>
      </c>
      <c r="AI55" s="28">
        <f t="shared" si="76"/>
        <v>3</v>
      </c>
      <c r="AJ55" s="29">
        <f t="shared" si="77"/>
        <v>0</v>
      </c>
      <c r="AK55" s="29">
        <f t="shared" si="78"/>
        <v>0.5</v>
      </c>
      <c r="AL55" s="29">
        <f t="shared" si="79"/>
        <v>0.5</v>
      </c>
      <c r="AM55" s="28">
        <f t="shared" si="80"/>
        <v>0</v>
      </c>
      <c r="AN55" s="28">
        <f t="shared" si="81"/>
        <v>0</v>
      </c>
      <c r="AO55" s="28">
        <f t="shared" si="82"/>
        <v>1</v>
      </c>
      <c r="AP55" s="28">
        <f t="shared" si="83"/>
        <v>1</v>
      </c>
      <c r="AQ55" s="28">
        <f t="shared" si="84"/>
        <v>1</v>
      </c>
      <c r="AR55" s="30">
        <f t="shared" si="85"/>
        <v>1</v>
      </c>
    </row>
    <row r="56" spans="1:49" hidden="1" x14ac:dyDescent="0.2">
      <c r="A56" s="27" t="s">
        <v>127</v>
      </c>
      <c r="B56" s="21">
        <v>1</v>
      </c>
      <c r="P56" s="21">
        <v>1</v>
      </c>
      <c r="T56" s="21">
        <f t="shared" si="65"/>
        <v>1</v>
      </c>
      <c r="U56" s="21">
        <f t="shared" si="66"/>
        <v>1</v>
      </c>
      <c r="V56" s="21">
        <f t="shared" si="67"/>
        <v>1</v>
      </c>
      <c r="W56" s="21">
        <f t="shared" si="68"/>
        <v>2</v>
      </c>
      <c r="X56" s="21">
        <f t="shared" si="69"/>
        <v>2</v>
      </c>
      <c r="Y56" s="21">
        <f t="shared" si="70"/>
        <v>0</v>
      </c>
      <c r="Z56" s="21">
        <f t="shared" si="70"/>
        <v>1</v>
      </c>
      <c r="AA56" s="21">
        <f t="shared" si="71"/>
        <v>0</v>
      </c>
      <c r="AB56" s="21">
        <f t="shared" si="72"/>
        <v>2</v>
      </c>
      <c r="AC56" s="29"/>
      <c r="AD56" s="29"/>
      <c r="AE56" s="29"/>
      <c r="AF56" s="28">
        <f t="shared" si="73"/>
        <v>0.5</v>
      </c>
      <c r="AG56" s="28">
        <f t="shared" si="74"/>
        <v>0.5</v>
      </c>
      <c r="AH56" s="28">
        <f t="shared" si="75"/>
        <v>0.5</v>
      </c>
      <c r="AI56" s="28">
        <f t="shared" si="76"/>
        <v>1</v>
      </c>
      <c r="AJ56" s="29">
        <f t="shared" si="77"/>
        <v>0</v>
      </c>
      <c r="AK56" s="29">
        <f t="shared" si="78"/>
        <v>0</v>
      </c>
      <c r="AL56" s="29">
        <f t="shared" si="79"/>
        <v>1</v>
      </c>
      <c r="AM56" s="28">
        <f t="shared" si="80"/>
        <v>0.5</v>
      </c>
      <c r="AN56" s="28">
        <f t="shared" si="81"/>
        <v>0.5</v>
      </c>
      <c r="AO56" s="28">
        <f t="shared" si="82"/>
        <v>0.5</v>
      </c>
      <c r="AP56" s="28">
        <f t="shared" si="83"/>
        <v>0.5</v>
      </c>
      <c r="AQ56" s="28">
        <f t="shared" si="84"/>
        <v>0</v>
      </c>
      <c r="AR56" s="30">
        <f t="shared" si="85"/>
        <v>0.5</v>
      </c>
    </row>
    <row r="57" spans="1:49" hidden="1" x14ac:dyDescent="0.2">
      <c r="A57" s="27" t="s">
        <v>128</v>
      </c>
      <c r="O57" s="21">
        <v>2</v>
      </c>
      <c r="T57" s="21">
        <f t="shared" si="65"/>
        <v>0</v>
      </c>
      <c r="U57" s="21">
        <f t="shared" si="66"/>
        <v>0</v>
      </c>
      <c r="V57" s="21">
        <f t="shared" si="67"/>
        <v>0</v>
      </c>
      <c r="W57" s="21">
        <f t="shared" si="68"/>
        <v>2</v>
      </c>
      <c r="X57" s="21">
        <f t="shared" si="69"/>
        <v>2</v>
      </c>
      <c r="Y57" s="21">
        <f t="shared" si="70"/>
        <v>2</v>
      </c>
      <c r="Z57" s="21">
        <f t="shared" si="70"/>
        <v>0</v>
      </c>
      <c r="AA57" s="21">
        <f t="shared" si="71"/>
        <v>0</v>
      </c>
      <c r="AB57" s="21">
        <f t="shared" si="72"/>
        <v>2</v>
      </c>
      <c r="AC57" s="29"/>
      <c r="AD57" s="29"/>
      <c r="AE57" s="29"/>
      <c r="AF57" s="28">
        <f t="shared" si="73"/>
        <v>0</v>
      </c>
      <c r="AG57" s="28">
        <f t="shared" si="74"/>
        <v>0</v>
      </c>
      <c r="AH57" s="28">
        <f t="shared" si="75"/>
        <v>0</v>
      </c>
      <c r="AI57" s="28">
        <f t="shared" si="76"/>
        <v>0</v>
      </c>
      <c r="AJ57" s="29">
        <f t="shared" si="77"/>
        <v>0</v>
      </c>
      <c r="AK57" s="29">
        <f t="shared" si="78"/>
        <v>0</v>
      </c>
      <c r="AL57" s="29">
        <f t="shared" si="79"/>
        <v>1</v>
      </c>
      <c r="AM57" s="28">
        <f t="shared" si="80"/>
        <v>1</v>
      </c>
      <c r="AN57" s="28">
        <f t="shared" si="81"/>
        <v>1</v>
      </c>
      <c r="AO57" s="28">
        <f t="shared" si="82"/>
        <v>0</v>
      </c>
      <c r="AP57" s="28">
        <f t="shared" si="83"/>
        <v>0</v>
      </c>
      <c r="AQ57" s="28">
        <f t="shared" si="84"/>
        <v>0</v>
      </c>
      <c r="AR57" s="30">
        <f t="shared" si="85"/>
        <v>0</v>
      </c>
    </row>
    <row r="58" spans="1:49" hidden="1" x14ac:dyDescent="0.2">
      <c r="A58" s="27" t="s">
        <v>3</v>
      </c>
      <c r="Q58" s="21">
        <v>1</v>
      </c>
      <c r="T58" s="21">
        <f t="shared" si="65"/>
        <v>0</v>
      </c>
      <c r="U58" s="21">
        <f t="shared" si="66"/>
        <v>0</v>
      </c>
      <c r="V58" s="21">
        <f t="shared" si="67"/>
        <v>0</v>
      </c>
      <c r="W58" s="21">
        <f t="shared" si="68"/>
        <v>1</v>
      </c>
      <c r="X58" s="21">
        <f t="shared" si="69"/>
        <v>1</v>
      </c>
      <c r="Y58" s="21">
        <f t="shared" si="70"/>
        <v>0</v>
      </c>
      <c r="Z58" s="21">
        <f t="shared" si="70"/>
        <v>0</v>
      </c>
      <c r="AA58" s="21">
        <f t="shared" si="71"/>
        <v>1</v>
      </c>
      <c r="AB58" s="21">
        <f t="shared" si="72"/>
        <v>1</v>
      </c>
      <c r="AC58" s="29"/>
      <c r="AD58" s="29"/>
      <c r="AE58" s="29"/>
      <c r="AF58" s="28">
        <f t="shared" si="73"/>
        <v>0</v>
      </c>
      <c r="AG58" s="28">
        <f t="shared" si="74"/>
        <v>0</v>
      </c>
      <c r="AH58" s="28">
        <f t="shared" si="75"/>
        <v>0</v>
      </c>
      <c r="AI58" s="28">
        <f t="shared" si="76"/>
        <v>0</v>
      </c>
      <c r="AJ58" s="29">
        <f t="shared" si="77"/>
        <v>0</v>
      </c>
      <c r="AK58" s="29">
        <f t="shared" si="78"/>
        <v>0</v>
      </c>
      <c r="AL58" s="29">
        <f t="shared" si="79"/>
        <v>1</v>
      </c>
      <c r="AM58" s="28">
        <f t="shared" si="80"/>
        <v>0</v>
      </c>
      <c r="AN58" s="28">
        <f t="shared" si="81"/>
        <v>0</v>
      </c>
      <c r="AO58" s="28">
        <f t="shared" si="82"/>
        <v>0</v>
      </c>
      <c r="AP58" s="28">
        <f t="shared" si="83"/>
        <v>0</v>
      </c>
      <c r="AQ58" s="28">
        <f t="shared" si="84"/>
        <v>0</v>
      </c>
      <c r="AR58" s="30">
        <f t="shared" si="85"/>
        <v>0</v>
      </c>
    </row>
    <row r="59" spans="1:49" s="20" customFormat="1" hidden="1" x14ac:dyDescent="0.2">
      <c r="A59" s="31" t="s">
        <v>32</v>
      </c>
      <c r="B59" s="32">
        <f>SUM(B48:B58)</f>
        <v>6</v>
      </c>
      <c r="C59" s="32">
        <f t="shared" ref="C59:X59" si="86">SUM(C48:C58)</f>
        <v>1</v>
      </c>
      <c r="D59" s="32">
        <f t="shared" si="86"/>
        <v>0</v>
      </c>
      <c r="E59" s="32">
        <f t="shared" si="86"/>
        <v>0</v>
      </c>
      <c r="F59" s="32">
        <f t="shared" si="86"/>
        <v>1</v>
      </c>
      <c r="G59" s="32">
        <f t="shared" si="86"/>
        <v>0</v>
      </c>
      <c r="H59" s="32">
        <f t="shared" si="86"/>
        <v>0</v>
      </c>
      <c r="I59" s="32">
        <f t="shared" si="86"/>
        <v>2</v>
      </c>
      <c r="J59" s="32">
        <f t="shared" si="86"/>
        <v>0</v>
      </c>
      <c r="K59" s="32">
        <f t="shared" si="86"/>
        <v>1</v>
      </c>
      <c r="L59" s="32">
        <f t="shared" si="86"/>
        <v>5</v>
      </c>
      <c r="M59" s="32">
        <f t="shared" si="86"/>
        <v>0</v>
      </c>
      <c r="N59" s="32">
        <f t="shared" si="86"/>
        <v>1</v>
      </c>
      <c r="O59" s="32">
        <f t="shared" si="86"/>
        <v>5</v>
      </c>
      <c r="P59" s="32">
        <f t="shared" si="86"/>
        <v>1</v>
      </c>
      <c r="Q59" s="32">
        <f t="shared" si="86"/>
        <v>2</v>
      </c>
      <c r="R59" s="32">
        <f t="shared" si="86"/>
        <v>1</v>
      </c>
      <c r="S59" s="32">
        <f t="shared" si="86"/>
        <v>0</v>
      </c>
      <c r="T59" s="32">
        <f t="shared" si="86"/>
        <v>7</v>
      </c>
      <c r="U59" s="32">
        <f t="shared" si="86"/>
        <v>8</v>
      </c>
      <c r="V59" s="32">
        <f t="shared" si="86"/>
        <v>9</v>
      </c>
      <c r="W59" s="32">
        <f t="shared" si="86"/>
        <v>17</v>
      </c>
      <c r="X59" s="32">
        <f t="shared" si="86"/>
        <v>19</v>
      </c>
      <c r="Y59" s="32">
        <f>SUM(Y48:Y58)</f>
        <v>11</v>
      </c>
      <c r="Z59" s="32">
        <f>SUM(Z48:Z58)</f>
        <v>1</v>
      </c>
      <c r="AA59" s="32">
        <f>SUM(AA48:AA58)</f>
        <v>3</v>
      </c>
      <c r="AB59" s="32">
        <f>SUM(AB48:AB58)</f>
        <v>16</v>
      </c>
      <c r="AC59" s="34"/>
      <c r="AD59" s="34"/>
      <c r="AE59" s="34"/>
      <c r="AF59" s="33">
        <f t="shared" si="73"/>
        <v>0.41176470588235292</v>
      </c>
      <c r="AG59" s="33">
        <f t="shared" si="74"/>
        <v>0.47368421052631576</v>
      </c>
      <c r="AH59" s="33">
        <f t="shared" si="75"/>
        <v>0.47058823529411764</v>
      </c>
      <c r="AI59" s="33">
        <f t="shared" si="76"/>
        <v>0.94427244582043346</v>
      </c>
      <c r="AJ59" s="34">
        <f t="shared" si="77"/>
        <v>5.2631578947368418E-2</v>
      </c>
      <c r="AK59" s="34">
        <f t="shared" si="78"/>
        <v>0.10526315789473684</v>
      </c>
      <c r="AL59" s="34">
        <f t="shared" si="79"/>
        <v>0.84210526315789469</v>
      </c>
      <c r="AM59" s="33">
        <f>IFERROR((H59+O59+P59)/AB59,"NA")</f>
        <v>0.375</v>
      </c>
      <c r="AN59" s="33">
        <f>IFERROR((H59+O59+P59+R59+S59)/AB59,"NA")</f>
        <v>0.4375</v>
      </c>
      <c r="AO59" s="33">
        <f t="shared" si="82"/>
        <v>0.5</v>
      </c>
      <c r="AP59" s="33">
        <f t="shared" si="83"/>
        <v>0.4375</v>
      </c>
      <c r="AQ59" s="33">
        <f t="shared" si="84"/>
        <v>5.8823529411764719E-2</v>
      </c>
      <c r="AR59" s="35">
        <f t="shared" si="85"/>
        <v>0.52631578947368418</v>
      </c>
      <c r="AU59" s="37"/>
      <c r="AV59" s="37"/>
      <c r="AW59" s="37"/>
    </row>
    <row r="60" spans="1:49" hidden="1" x14ac:dyDescent="0.2"/>
    <row r="61" spans="1:49" hidden="1" x14ac:dyDescent="0.2">
      <c r="A61" s="20" t="s">
        <v>132</v>
      </c>
    </row>
    <row r="62" spans="1:49" hidden="1" x14ac:dyDescent="0.2">
      <c r="A62" s="23"/>
      <c r="B62" s="24" t="s">
        <v>5</v>
      </c>
      <c r="C62" s="24" t="s">
        <v>6</v>
      </c>
      <c r="D62" s="24" t="s">
        <v>7</v>
      </c>
      <c r="E62" s="24" t="s">
        <v>8</v>
      </c>
      <c r="F62" s="24" t="s">
        <v>18</v>
      </c>
      <c r="G62" s="24" t="s">
        <v>19</v>
      </c>
      <c r="H62" s="24" t="s">
        <v>9</v>
      </c>
      <c r="I62" s="24" t="s">
        <v>10</v>
      </c>
      <c r="J62" s="24" t="s">
        <v>11</v>
      </c>
      <c r="K62" s="24" t="s">
        <v>12</v>
      </c>
      <c r="L62" s="24" t="s">
        <v>20</v>
      </c>
      <c r="M62" s="24" t="s">
        <v>21</v>
      </c>
      <c r="N62" s="24" t="s">
        <v>74</v>
      </c>
      <c r="O62" s="24" t="s">
        <v>22</v>
      </c>
      <c r="P62" s="24" t="s">
        <v>23</v>
      </c>
      <c r="Q62" s="24" t="s">
        <v>75</v>
      </c>
      <c r="R62" s="24" t="s">
        <v>27</v>
      </c>
      <c r="S62" s="24" t="s">
        <v>28</v>
      </c>
      <c r="T62" s="24" t="s">
        <v>29</v>
      </c>
      <c r="U62" s="24" t="s">
        <v>30</v>
      </c>
      <c r="V62" s="24" t="s">
        <v>31</v>
      </c>
      <c r="W62" s="24" t="s">
        <v>4</v>
      </c>
      <c r="X62" s="24" t="s">
        <v>13</v>
      </c>
      <c r="Y62" s="24" t="s">
        <v>24</v>
      </c>
      <c r="Z62" s="24" t="s">
        <v>25</v>
      </c>
      <c r="AA62" s="24" t="s">
        <v>76</v>
      </c>
      <c r="AB62" s="24" t="s">
        <v>26</v>
      </c>
      <c r="AC62" s="44"/>
      <c r="AD62" s="44"/>
      <c r="AE62" s="44"/>
      <c r="AF62" s="24" t="s">
        <v>14</v>
      </c>
      <c r="AG62" s="24" t="s">
        <v>15</v>
      </c>
      <c r="AH62" s="24" t="s">
        <v>16</v>
      </c>
      <c r="AI62" s="24" t="s">
        <v>17</v>
      </c>
      <c r="AJ62" s="24" t="s">
        <v>44</v>
      </c>
      <c r="AK62" s="24" t="s">
        <v>43</v>
      </c>
      <c r="AL62" s="24" t="s">
        <v>40</v>
      </c>
      <c r="AM62" s="24" t="s">
        <v>47</v>
      </c>
      <c r="AN62" s="24" t="s">
        <v>48</v>
      </c>
      <c r="AO62" s="24" t="s">
        <v>51</v>
      </c>
      <c r="AP62" s="24" t="s">
        <v>49</v>
      </c>
      <c r="AQ62" s="25" t="s">
        <v>50</v>
      </c>
      <c r="AR62" s="26" t="s">
        <v>60</v>
      </c>
    </row>
    <row r="63" spans="1:49" hidden="1" x14ac:dyDescent="0.2">
      <c r="A63" s="27" t="s">
        <v>124</v>
      </c>
      <c r="O63" s="21">
        <v>1</v>
      </c>
      <c r="P63" s="21">
        <v>1</v>
      </c>
      <c r="T63" s="21">
        <f t="shared" ref="T63:T73" si="87">B63+C63+D63+E63</f>
        <v>0</v>
      </c>
      <c r="U63" s="21">
        <f t="shared" ref="U63:U73" si="88">B63+2*C63+3*D63+4*E63</f>
        <v>0</v>
      </c>
      <c r="V63" s="21">
        <f>T63+I63+J63</f>
        <v>0</v>
      </c>
      <c r="W63" s="21">
        <f>B63+C63+D63+E63+F63+K63+O63+P63+Q63</f>
        <v>2</v>
      </c>
      <c r="X63" s="21">
        <f>B63+C63+D63+E63+F63+G63+H63+I63+J63+K63+O63+P63+Q63</f>
        <v>2</v>
      </c>
      <c r="Y63" s="21">
        <f t="shared" ref="Y63:Z73" si="89">L63+O63+R63</f>
        <v>1</v>
      </c>
      <c r="Z63" s="21">
        <f t="shared" si="89"/>
        <v>1</v>
      </c>
      <c r="AA63" s="21">
        <f>Q63+N63</f>
        <v>0</v>
      </c>
      <c r="AB63" s="21">
        <f>T63+H63+F63+O63+P63+Q63</f>
        <v>2</v>
      </c>
      <c r="AC63" s="29"/>
      <c r="AD63" s="29"/>
      <c r="AE63" s="29"/>
      <c r="AF63" s="28">
        <f t="shared" ref="AF63:AF74" si="90">IF(W63=0,"NA",T63/W63)</f>
        <v>0</v>
      </c>
      <c r="AG63" s="28">
        <f t="shared" ref="AG63:AG74" si="91">IF(X63=0,"NA",(T63+I63+J63)/X63)</f>
        <v>0</v>
      </c>
      <c r="AH63" s="28">
        <f t="shared" ref="AH63:AH74" si="92">IFERROR(U63/W63,"NA")</f>
        <v>0</v>
      </c>
      <c r="AI63" s="28">
        <f>IFERROR(AG63+AH63,"NA")</f>
        <v>0</v>
      </c>
      <c r="AJ63" s="29">
        <f>IFERROR(K63/X63,"NA")</f>
        <v>0</v>
      </c>
      <c r="AK63" s="29">
        <f>IFERROR((I63+J63)/X63,"NA")</f>
        <v>0</v>
      </c>
      <c r="AL63" s="29">
        <f>IFERROR(AB63/X63,"NA")</f>
        <v>1</v>
      </c>
      <c r="AM63" s="28">
        <f>IFERROR((H63+O63+P63)/AB63,"NA")</f>
        <v>1</v>
      </c>
      <c r="AN63" s="28">
        <f>IFERROR((H63+O63+P63+R63+S63)/AB63,"NA")</f>
        <v>1</v>
      </c>
      <c r="AO63" s="28">
        <f>IFERROR((F63+T63)/AB63,"NA")</f>
        <v>0</v>
      </c>
      <c r="AP63" s="28">
        <f>IFERROR(T63/AB63,"NA")</f>
        <v>0</v>
      </c>
      <c r="AQ63" s="28">
        <f>IFERROR(AH63-AF63,"NA")</f>
        <v>0</v>
      </c>
      <c r="AR63" s="30">
        <f>(V63+F63+G63)/X63</f>
        <v>0</v>
      </c>
    </row>
    <row r="64" spans="1:49" hidden="1" x14ac:dyDescent="0.2">
      <c r="A64" s="27" t="s">
        <v>125</v>
      </c>
      <c r="O64" s="21">
        <v>2</v>
      </c>
      <c r="T64" s="21">
        <f t="shared" si="87"/>
        <v>0</v>
      </c>
      <c r="U64" s="21">
        <f t="shared" si="88"/>
        <v>0</v>
      </c>
      <c r="V64" s="21">
        <f t="shared" ref="V64:V73" si="93">T64+I64+J64</f>
        <v>0</v>
      </c>
      <c r="W64" s="21">
        <f t="shared" ref="W64:W73" si="94">B64+C64+D64+E64+F64+K64+O64+P64+Q64</f>
        <v>2</v>
      </c>
      <c r="X64" s="21">
        <f t="shared" ref="X64:X73" si="95">B64+C64+D64+E64+F64+G64+H64+I64+J64+K64+O64+P64+Q64</f>
        <v>2</v>
      </c>
      <c r="Y64" s="21">
        <f t="shared" si="89"/>
        <v>2</v>
      </c>
      <c r="Z64" s="21">
        <f t="shared" si="89"/>
        <v>0</v>
      </c>
      <c r="AA64" s="21">
        <f t="shared" ref="AA64:AA73" si="96">Q64+N64</f>
        <v>0</v>
      </c>
      <c r="AB64" s="21">
        <f t="shared" ref="AB64:AB73" si="97">T64+H64+F64+O64+P64+Q64</f>
        <v>2</v>
      </c>
      <c r="AC64" s="29"/>
      <c r="AD64" s="29"/>
      <c r="AE64" s="29"/>
      <c r="AF64" s="28">
        <f t="shared" si="90"/>
        <v>0</v>
      </c>
      <c r="AG64" s="28">
        <f t="shared" si="91"/>
        <v>0</v>
      </c>
      <c r="AH64" s="28">
        <f t="shared" si="92"/>
        <v>0</v>
      </c>
      <c r="AI64" s="28">
        <f t="shared" ref="AI64:AI74" si="98">IFERROR(AG64+AH64,"NA")</f>
        <v>0</v>
      </c>
      <c r="AJ64" s="29">
        <f t="shared" ref="AJ64:AJ74" si="99">IFERROR(K64/X64,"NA")</f>
        <v>0</v>
      </c>
      <c r="AK64" s="29">
        <f t="shared" ref="AK64:AK74" si="100">IFERROR((I64+J64)/X64,"NA")</f>
        <v>0</v>
      </c>
      <c r="AL64" s="29">
        <f t="shared" ref="AL64:AL74" si="101">IFERROR(AB64/X64,"NA")</f>
        <v>1</v>
      </c>
      <c r="AM64" s="28">
        <f t="shared" ref="AM64:AM73" si="102">IFERROR((H64+O64+P64)/AB64,"NA")</f>
        <v>1</v>
      </c>
      <c r="AN64" s="28">
        <f t="shared" ref="AN64:AN73" si="103">IFERROR((H64+O64+P64+R64+S64)/AB64,"NA")</f>
        <v>1</v>
      </c>
      <c r="AO64" s="28">
        <f t="shared" ref="AO64:AO74" si="104">IFERROR((F64+T64)/AB64,"NA")</f>
        <v>0</v>
      </c>
      <c r="AP64" s="28">
        <f t="shared" ref="AP64:AP74" si="105">IFERROR(T64/AB64,"NA")</f>
        <v>0</v>
      </c>
      <c r="AQ64" s="28">
        <f t="shared" ref="AQ64:AQ74" si="106">IFERROR(AH64-AF64,"NA")</f>
        <v>0</v>
      </c>
      <c r="AR64" s="30">
        <f t="shared" ref="AR64:AR74" si="107">(V64+F64+G64)/X64</f>
        <v>0</v>
      </c>
    </row>
    <row r="65" spans="1:49" hidden="1" x14ac:dyDescent="0.2">
      <c r="A65" s="27" t="s">
        <v>77</v>
      </c>
      <c r="T65" s="21">
        <f t="shared" si="87"/>
        <v>0</v>
      </c>
      <c r="U65" s="21">
        <f t="shared" si="88"/>
        <v>0</v>
      </c>
      <c r="V65" s="21">
        <f t="shared" si="93"/>
        <v>0</v>
      </c>
      <c r="W65" s="21">
        <f t="shared" si="94"/>
        <v>0</v>
      </c>
      <c r="X65" s="21">
        <f t="shared" si="95"/>
        <v>0</v>
      </c>
      <c r="Y65" s="21">
        <f t="shared" si="89"/>
        <v>0</v>
      </c>
      <c r="Z65" s="21">
        <f t="shared" si="89"/>
        <v>0</v>
      </c>
      <c r="AA65" s="21">
        <f t="shared" si="96"/>
        <v>0</v>
      </c>
      <c r="AB65" s="21">
        <f t="shared" si="97"/>
        <v>0</v>
      </c>
      <c r="AC65" s="29"/>
      <c r="AD65" s="29"/>
      <c r="AE65" s="29"/>
      <c r="AF65" s="28" t="str">
        <f t="shared" si="90"/>
        <v>NA</v>
      </c>
      <c r="AG65" s="28" t="str">
        <f t="shared" si="91"/>
        <v>NA</v>
      </c>
      <c r="AH65" s="28" t="str">
        <f t="shared" si="92"/>
        <v>NA</v>
      </c>
      <c r="AI65" s="28" t="str">
        <f t="shared" si="98"/>
        <v>NA</v>
      </c>
      <c r="AJ65" s="29" t="str">
        <f t="shared" si="99"/>
        <v>NA</v>
      </c>
      <c r="AK65" s="29" t="str">
        <f t="shared" si="100"/>
        <v>NA</v>
      </c>
      <c r="AL65" s="29" t="str">
        <f t="shared" si="101"/>
        <v>NA</v>
      </c>
      <c r="AM65" s="28" t="str">
        <f t="shared" si="102"/>
        <v>NA</v>
      </c>
      <c r="AN65" s="28" t="str">
        <f t="shared" si="103"/>
        <v>NA</v>
      </c>
      <c r="AO65" s="28" t="str">
        <f t="shared" si="104"/>
        <v>NA</v>
      </c>
      <c r="AP65" s="28" t="str">
        <f t="shared" si="105"/>
        <v>NA</v>
      </c>
      <c r="AQ65" s="28" t="str">
        <f t="shared" si="106"/>
        <v>NA</v>
      </c>
      <c r="AR65" s="30" t="e">
        <f t="shared" si="107"/>
        <v>#DIV/0!</v>
      </c>
    </row>
    <row r="66" spans="1:49" hidden="1" x14ac:dyDescent="0.2">
      <c r="A66" s="27" t="s">
        <v>68</v>
      </c>
      <c r="K66" s="21">
        <v>2</v>
      </c>
      <c r="T66" s="21">
        <f t="shared" si="87"/>
        <v>0</v>
      </c>
      <c r="U66" s="21">
        <f t="shared" si="88"/>
        <v>0</v>
      </c>
      <c r="V66" s="21">
        <f t="shared" si="93"/>
        <v>0</v>
      </c>
      <c r="W66" s="21">
        <f t="shared" si="94"/>
        <v>2</v>
      </c>
      <c r="X66" s="21">
        <f t="shared" si="95"/>
        <v>2</v>
      </c>
      <c r="Y66" s="21">
        <f t="shared" si="89"/>
        <v>0</v>
      </c>
      <c r="Z66" s="21">
        <f t="shared" si="89"/>
        <v>0</v>
      </c>
      <c r="AA66" s="21">
        <f t="shared" si="96"/>
        <v>0</v>
      </c>
      <c r="AB66" s="21">
        <f t="shared" si="97"/>
        <v>0</v>
      </c>
      <c r="AC66" s="29"/>
      <c r="AD66" s="29"/>
      <c r="AE66" s="29"/>
      <c r="AF66" s="28">
        <f t="shared" si="90"/>
        <v>0</v>
      </c>
      <c r="AG66" s="28">
        <f t="shared" si="91"/>
        <v>0</v>
      </c>
      <c r="AH66" s="28">
        <f t="shared" si="92"/>
        <v>0</v>
      </c>
      <c r="AI66" s="28">
        <f t="shared" si="98"/>
        <v>0</v>
      </c>
      <c r="AJ66" s="29">
        <f t="shared" si="99"/>
        <v>1</v>
      </c>
      <c r="AK66" s="29">
        <f t="shared" si="100"/>
        <v>0</v>
      </c>
      <c r="AL66" s="29">
        <f t="shared" si="101"/>
        <v>0</v>
      </c>
      <c r="AM66" s="28" t="str">
        <f t="shared" si="102"/>
        <v>NA</v>
      </c>
      <c r="AN66" s="28" t="str">
        <f t="shared" si="103"/>
        <v>NA</v>
      </c>
      <c r="AO66" s="28" t="str">
        <f t="shared" si="104"/>
        <v>NA</v>
      </c>
      <c r="AP66" s="28" t="str">
        <f t="shared" si="105"/>
        <v>NA</v>
      </c>
      <c r="AQ66" s="28">
        <f t="shared" si="106"/>
        <v>0</v>
      </c>
      <c r="AR66" s="30">
        <f t="shared" si="107"/>
        <v>0</v>
      </c>
    </row>
    <row r="67" spans="1:49" hidden="1" x14ac:dyDescent="0.2">
      <c r="A67" s="27" t="s">
        <v>123</v>
      </c>
      <c r="K67" s="21">
        <v>1</v>
      </c>
      <c r="P67" s="21">
        <v>1</v>
      </c>
      <c r="T67" s="21">
        <f t="shared" si="87"/>
        <v>0</v>
      </c>
      <c r="U67" s="21">
        <f t="shared" si="88"/>
        <v>0</v>
      </c>
      <c r="V67" s="21">
        <f t="shared" si="93"/>
        <v>0</v>
      </c>
      <c r="W67" s="21">
        <f t="shared" si="94"/>
        <v>2</v>
      </c>
      <c r="X67" s="21">
        <f t="shared" si="95"/>
        <v>2</v>
      </c>
      <c r="Y67" s="21">
        <f t="shared" si="89"/>
        <v>0</v>
      </c>
      <c r="Z67" s="21">
        <f t="shared" si="89"/>
        <v>1</v>
      </c>
      <c r="AA67" s="21">
        <f t="shared" si="96"/>
        <v>0</v>
      </c>
      <c r="AB67" s="21">
        <f t="shared" si="97"/>
        <v>1</v>
      </c>
      <c r="AC67" s="29"/>
      <c r="AD67" s="29"/>
      <c r="AE67" s="29"/>
      <c r="AF67" s="28">
        <f t="shared" si="90"/>
        <v>0</v>
      </c>
      <c r="AG67" s="28">
        <f t="shared" si="91"/>
        <v>0</v>
      </c>
      <c r="AH67" s="28">
        <f t="shared" si="92"/>
        <v>0</v>
      </c>
      <c r="AI67" s="28">
        <f t="shared" si="98"/>
        <v>0</v>
      </c>
      <c r="AJ67" s="29">
        <f t="shared" si="99"/>
        <v>0.5</v>
      </c>
      <c r="AK67" s="29">
        <f t="shared" si="100"/>
        <v>0</v>
      </c>
      <c r="AL67" s="29">
        <f t="shared" si="101"/>
        <v>0.5</v>
      </c>
      <c r="AM67" s="28">
        <f t="shared" si="102"/>
        <v>1</v>
      </c>
      <c r="AN67" s="28">
        <f t="shared" si="103"/>
        <v>1</v>
      </c>
      <c r="AO67" s="28">
        <f t="shared" si="104"/>
        <v>0</v>
      </c>
      <c r="AP67" s="28">
        <f t="shared" si="105"/>
        <v>0</v>
      </c>
      <c r="AQ67" s="28">
        <f t="shared" si="106"/>
        <v>0</v>
      </c>
      <c r="AR67" s="30">
        <f t="shared" si="107"/>
        <v>0</v>
      </c>
    </row>
    <row r="68" spans="1:49" hidden="1" x14ac:dyDescent="0.2">
      <c r="A68" s="27" t="s">
        <v>0</v>
      </c>
      <c r="F68" s="21">
        <v>1</v>
      </c>
      <c r="I68" s="21">
        <v>1</v>
      </c>
      <c r="R68" s="21">
        <v>1</v>
      </c>
      <c r="T68" s="21">
        <f t="shared" si="87"/>
        <v>0</v>
      </c>
      <c r="U68" s="21">
        <f t="shared" si="88"/>
        <v>0</v>
      </c>
      <c r="V68" s="21">
        <f t="shared" si="93"/>
        <v>1</v>
      </c>
      <c r="W68" s="21">
        <f t="shared" si="94"/>
        <v>1</v>
      </c>
      <c r="X68" s="21">
        <f t="shared" si="95"/>
        <v>2</v>
      </c>
      <c r="Y68" s="21">
        <f t="shared" si="89"/>
        <v>1</v>
      </c>
      <c r="Z68" s="21">
        <f t="shared" si="89"/>
        <v>0</v>
      </c>
      <c r="AA68" s="21">
        <f t="shared" si="96"/>
        <v>0</v>
      </c>
      <c r="AB68" s="21">
        <f t="shared" si="97"/>
        <v>1</v>
      </c>
      <c r="AC68" s="29"/>
      <c r="AD68" s="29"/>
      <c r="AE68" s="29"/>
      <c r="AF68" s="28">
        <f t="shared" si="90"/>
        <v>0</v>
      </c>
      <c r="AG68" s="28">
        <f t="shared" si="91"/>
        <v>0.5</v>
      </c>
      <c r="AH68" s="28">
        <f t="shared" si="92"/>
        <v>0</v>
      </c>
      <c r="AI68" s="28">
        <f t="shared" si="98"/>
        <v>0.5</v>
      </c>
      <c r="AJ68" s="29">
        <f t="shared" si="99"/>
        <v>0</v>
      </c>
      <c r="AK68" s="29">
        <f t="shared" si="100"/>
        <v>0.5</v>
      </c>
      <c r="AL68" s="29">
        <f t="shared" si="101"/>
        <v>0.5</v>
      </c>
      <c r="AM68" s="28">
        <f t="shared" si="102"/>
        <v>0</v>
      </c>
      <c r="AN68" s="28">
        <f t="shared" si="103"/>
        <v>1</v>
      </c>
      <c r="AO68" s="28">
        <f t="shared" si="104"/>
        <v>1</v>
      </c>
      <c r="AP68" s="28">
        <f t="shared" si="105"/>
        <v>0</v>
      </c>
      <c r="AQ68" s="28">
        <f t="shared" si="106"/>
        <v>0</v>
      </c>
      <c r="AR68" s="30">
        <f t="shared" si="107"/>
        <v>1</v>
      </c>
    </row>
    <row r="69" spans="1:49" hidden="1" x14ac:dyDescent="0.2">
      <c r="A69" s="27" t="s">
        <v>126</v>
      </c>
      <c r="K69" s="21">
        <v>2</v>
      </c>
      <c r="T69" s="21">
        <f t="shared" si="87"/>
        <v>0</v>
      </c>
      <c r="U69" s="21">
        <f t="shared" si="88"/>
        <v>0</v>
      </c>
      <c r="V69" s="21">
        <f t="shared" si="93"/>
        <v>0</v>
      </c>
      <c r="W69" s="21">
        <f t="shared" si="94"/>
        <v>2</v>
      </c>
      <c r="X69" s="21">
        <f t="shared" si="95"/>
        <v>2</v>
      </c>
      <c r="Y69" s="21">
        <f t="shared" si="89"/>
        <v>0</v>
      </c>
      <c r="Z69" s="21">
        <f t="shared" si="89"/>
        <v>0</v>
      </c>
      <c r="AA69" s="21">
        <f t="shared" si="96"/>
        <v>0</v>
      </c>
      <c r="AB69" s="21">
        <f t="shared" si="97"/>
        <v>0</v>
      </c>
      <c r="AC69" s="29"/>
      <c r="AD69" s="29"/>
      <c r="AE69" s="29"/>
      <c r="AF69" s="28">
        <f t="shared" si="90"/>
        <v>0</v>
      </c>
      <c r="AG69" s="28">
        <f t="shared" si="91"/>
        <v>0</v>
      </c>
      <c r="AH69" s="28">
        <f t="shared" si="92"/>
        <v>0</v>
      </c>
      <c r="AI69" s="28">
        <f t="shared" si="98"/>
        <v>0</v>
      </c>
      <c r="AJ69" s="29">
        <f t="shared" si="99"/>
        <v>1</v>
      </c>
      <c r="AK69" s="29">
        <f t="shared" si="100"/>
        <v>0</v>
      </c>
      <c r="AL69" s="29">
        <f t="shared" si="101"/>
        <v>0</v>
      </c>
      <c r="AM69" s="28" t="str">
        <f t="shared" si="102"/>
        <v>NA</v>
      </c>
      <c r="AN69" s="28" t="str">
        <f t="shared" si="103"/>
        <v>NA</v>
      </c>
      <c r="AO69" s="28" t="str">
        <f t="shared" si="104"/>
        <v>NA</v>
      </c>
      <c r="AP69" s="28" t="str">
        <f t="shared" si="105"/>
        <v>NA</v>
      </c>
      <c r="AQ69" s="28">
        <f t="shared" si="106"/>
        <v>0</v>
      </c>
      <c r="AR69" s="30">
        <f t="shared" si="107"/>
        <v>0</v>
      </c>
    </row>
    <row r="70" spans="1:49" hidden="1" x14ac:dyDescent="0.2">
      <c r="A70" s="27" t="s">
        <v>65</v>
      </c>
      <c r="B70" s="21">
        <v>1</v>
      </c>
      <c r="K70" s="21">
        <v>1</v>
      </c>
      <c r="M70" s="21">
        <v>1</v>
      </c>
      <c r="T70" s="21">
        <f t="shared" si="87"/>
        <v>1</v>
      </c>
      <c r="U70" s="21">
        <f t="shared" si="88"/>
        <v>1</v>
      </c>
      <c r="V70" s="21">
        <f t="shared" si="93"/>
        <v>1</v>
      </c>
      <c r="W70" s="21">
        <f t="shared" si="94"/>
        <v>2</v>
      </c>
      <c r="X70" s="21">
        <f t="shared" si="95"/>
        <v>2</v>
      </c>
      <c r="Y70" s="21">
        <f t="shared" si="89"/>
        <v>0</v>
      </c>
      <c r="Z70" s="21">
        <f t="shared" si="89"/>
        <v>1</v>
      </c>
      <c r="AA70" s="21">
        <f t="shared" si="96"/>
        <v>0</v>
      </c>
      <c r="AB70" s="21">
        <f t="shared" si="97"/>
        <v>1</v>
      </c>
      <c r="AC70" s="29"/>
      <c r="AD70" s="29"/>
      <c r="AE70" s="29"/>
      <c r="AF70" s="28">
        <f t="shared" si="90"/>
        <v>0.5</v>
      </c>
      <c r="AG70" s="28">
        <f t="shared" si="91"/>
        <v>0.5</v>
      </c>
      <c r="AH70" s="28">
        <f t="shared" si="92"/>
        <v>0.5</v>
      </c>
      <c r="AI70" s="28">
        <f t="shared" si="98"/>
        <v>1</v>
      </c>
      <c r="AJ70" s="29">
        <f t="shared" si="99"/>
        <v>0.5</v>
      </c>
      <c r="AK70" s="29">
        <f t="shared" si="100"/>
        <v>0</v>
      </c>
      <c r="AL70" s="29">
        <f t="shared" si="101"/>
        <v>0.5</v>
      </c>
      <c r="AM70" s="28">
        <f t="shared" si="102"/>
        <v>0</v>
      </c>
      <c r="AN70" s="28">
        <f t="shared" si="103"/>
        <v>0</v>
      </c>
      <c r="AO70" s="28">
        <f t="shared" si="104"/>
        <v>1</v>
      </c>
      <c r="AP70" s="28">
        <f t="shared" si="105"/>
        <v>1</v>
      </c>
      <c r="AQ70" s="28">
        <f t="shared" si="106"/>
        <v>0</v>
      </c>
      <c r="AR70" s="30">
        <f t="shared" si="107"/>
        <v>0.5</v>
      </c>
    </row>
    <row r="71" spans="1:49" hidden="1" x14ac:dyDescent="0.2">
      <c r="A71" s="27" t="s">
        <v>127</v>
      </c>
      <c r="K71" s="21">
        <v>2</v>
      </c>
      <c r="T71" s="21">
        <f t="shared" si="87"/>
        <v>0</v>
      </c>
      <c r="U71" s="21">
        <f t="shared" si="88"/>
        <v>0</v>
      </c>
      <c r="V71" s="21">
        <f t="shared" si="93"/>
        <v>0</v>
      </c>
      <c r="W71" s="21">
        <f t="shared" si="94"/>
        <v>2</v>
      </c>
      <c r="X71" s="21">
        <f t="shared" si="95"/>
        <v>2</v>
      </c>
      <c r="Y71" s="21">
        <f t="shared" si="89"/>
        <v>0</v>
      </c>
      <c r="Z71" s="21">
        <f t="shared" si="89"/>
        <v>0</v>
      </c>
      <c r="AA71" s="21">
        <f t="shared" si="96"/>
        <v>0</v>
      </c>
      <c r="AB71" s="21">
        <f t="shared" si="97"/>
        <v>0</v>
      </c>
      <c r="AC71" s="29"/>
      <c r="AD71" s="29"/>
      <c r="AE71" s="29"/>
      <c r="AF71" s="28">
        <f t="shared" si="90"/>
        <v>0</v>
      </c>
      <c r="AG71" s="28">
        <f t="shared" si="91"/>
        <v>0</v>
      </c>
      <c r="AH71" s="28">
        <f t="shared" si="92"/>
        <v>0</v>
      </c>
      <c r="AI71" s="28">
        <f t="shared" si="98"/>
        <v>0</v>
      </c>
      <c r="AJ71" s="29">
        <f t="shared" si="99"/>
        <v>1</v>
      </c>
      <c r="AK71" s="29">
        <f t="shared" si="100"/>
        <v>0</v>
      </c>
      <c r="AL71" s="29">
        <f t="shared" si="101"/>
        <v>0</v>
      </c>
      <c r="AM71" s="28" t="str">
        <f t="shared" si="102"/>
        <v>NA</v>
      </c>
      <c r="AN71" s="28" t="str">
        <f t="shared" si="103"/>
        <v>NA</v>
      </c>
      <c r="AO71" s="28" t="str">
        <f t="shared" si="104"/>
        <v>NA</v>
      </c>
      <c r="AP71" s="28" t="str">
        <f t="shared" si="105"/>
        <v>NA</v>
      </c>
      <c r="AQ71" s="28">
        <f t="shared" si="106"/>
        <v>0</v>
      </c>
      <c r="AR71" s="30">
        <f t="shared" si="107"/>
        <v>0</v>
      </c>
    </row>
    <row r="72" spans="1:49" hidden="1" x14ac:dyDescent="0.2">
      <c r="A72" s="27" t="s">
        <v>128</v>
      </c>
      <c r="I72" s="21">
        <v>1</v>
      </c>
      <c r="T72" s="21">
        <f t="shared" si="87"/>
        <v>0</v>
      </c>
      <c r="U72" s="21">
        <f t="shared" si="88"/>
        <v>0</v>
      </c>
      <c r="V72" s="21">
        <f t="shared" si="93"/>
        <v>1</v>
      </c>
      <c r="W72" s="21">
        <f t="shared" si="94"/>
        <v>0</v>
      </c>
      <c r="X72" s="21">
        <f t="shared" si="95"/>
        <v>1</v>
      </c>
      <c r="Y72" s="21">
        <f t="shared" si="89"/>
        <v>0</v>
      </c>
      <c r="Z72" s="21">
        <f t="shared" si="89"/>
        <v>0</v>
      </c>
      <c r="AA72" s="21">
        <f t="shared" si="96"/>
        <v>0</v>
      </c>
      <c r="AB72" s="21">
        <f t="shared" si="97"/>
        <v>0</v>
      </c>
      <c r="AC72" s="29"/>
      <c r="AD72" s="29"/>
      <c r="AE72" s="29"/>
      <c r="AF72" s="28" t="str">
        <f t="shared" si="90"/>
        <v>NA</v>
      </c>
      <c r="AG72" s="28">
        <f t="shared" si="91"/>
        <v>1</v>
      </c>
      <c r="AH72" s="28" t="str">
        <f t="shared" si="92"/>
        <v>NA</v>
      </c>
      <c r="AI72" s="28" t="str">
        <f t="shared" si="98"/>
        <v>NA</v>
      </c>
      <c r="AJ72" s="29">
        <f t="shared" si="99"/>
        <v>0</v>
      </c>
      <c r="AK72" s="29">
        <f t="shared" si="100"/>
        <v>1</v>
      </c>
      <c r="AL72" s="29">
        <f t="shared" si="101"/>
        <v>0</v>
      </c>
      <c r="AM72" s="28" t="str">
        <f t="shared" si="102"/>
        <v>NA</v>
      </c>
      <c r="AN72" s="28" t="str">
        <f t="shared" si="103"/>
        <v>NA</v>
      </c>
      <c r="AO72" s="28" t="str">
        <f t="shared" si="104"/>
        <v>NA</v>
      </c>
      <c r="AP72" s="28" t="str">
        <f t="shared" si="105"/>
        <v>NA</v>
      </c>
      <c r="AQ72" s="28" t="str">
        <f t="shared" si="106"/>
        <v>NA</v>
      </c>
      <c r="AR72" s="30">
        <f t="shared" si="107"/>
        <v>1</v>
      </c>
    </row>
    <row r="73" spans="1:49" hidden="1" x14ac:dyDescent="0.2">
      <c r="A73" s="27" t="s">
        <v>3</v>
      </c>
      <c r="O73" s="21">
        <v>1</v>
      </c>
      <c r="T73" s="21">
        <f t="shared" si="87"/>
        <v>0</v>
      </c>
      <c r="U73" s="21">
        <f t="shared" si="88"/>
        <v>0</v>
      </c>
      <c r="V73" s="21">
        <f t="shared" si="93"/>
        <v>0</v>
      </c>
      <c r="W73" s="21">
        <f t="shared" si="94"/>
        <v>1</v>
      </c>
      <c r="X73" s="21">
        <f t="shared" si="95"/>
        <v>1</v>
      </c>
      <c r="Y73" s="21">
        <f t="shared" si="89"/>
        <v>1</v>
      </c>
      <c r="Z73" s="21">
        <f t="shared" si="89"/>
        <v>0</v>
      </c>
      <c r="AA73" s="21">
        <f t="shared" si="96"/>
        <v>0</v>
      </c>
      <c r="AB73" s="21">
        <f t="shared" si="97"/>
        <v>1</v>
      </c>
      <c r="AC73" s="29"/>
      <c r="AD73" s="29"/>
      <c r="AE73" s="29"/>
      <c r="AF73" s="28">
        <f t="shared" si="90"/>
        <v>0</v>
      </c>
      <c r="AG73" s="28">
        <f t="shared" si="91"/>
        <v>0</v>
      </c>
      <c r="AH73" s="28">
        <f t="shared" si="92"/>
        <v>0</v>
      </c>
      <c r="AI73" s="28">
        <f t="shared" si="98"/>
        <v>0</v>
      </c>
      <c r="AJ73" s="29">
        <f t="shared" si="99"/>
        <v>0</v>
      </c>
      <c r="AK73" s="29">
        <f t="shared" si="100"/>
        <v>0</v>
      </c>
      <c r="AL73" s="29">
        <f t="shared" si="101"/>
        <v>1</v>
      </c>
      <c r="AM73" s="28">
        <f t="shared" si="102"/>
        <v>1</v>
      </c>
      <c r="AN73" s="28">
        <f t="shared" si="103"/>
        <v>1</v>
      </c>
      <c r="AO73" s="28">
        <f t="shared" si="104"/>
        <v>0</v>
      </c>
      <c r="AP73" s="28">
        <f t="shared" si="105"/>
        <v>0</v>
      </c>
      <c r="AQ73" s="28">
        <f t="shared" si="106"/>
        <v>0</v>
      </c>
      <c r="AR73" s="30">
        <f t="shared" si="107"/>
        <v>0</v>
      </c>
    </row>
    <row r="74" spans="1:49" s="20" customFormat="1" hidden="1" x14ac:dyDescent="0.2">
      <c r="A74" s="31" t="s">
        <v>32</v>
      </c>
      <c r="B74" s="32">
        <f>SUM(B63:B73)</f>
        <v>1</v>
      </c>
      <c r="C74" s="32">
        <f t="shared" ref="C74:X74" si="108">SUM(C63:C73)</f>
        <v>0</v>
      </c>
      <c r="D74" s="32">
        <f t="shared" si="108"/>
        <v>0</v>
      </c>
      <c r="E74" s="32">
        <f t="shared" si="108"/>
        <v>0</v>
      </c>
      <c r="F74" s="32">
        <f t="shared" si="108"/>
        <v>1</v>
      </c>
      <c r="G74" s="32">
        <f t="shared" si="108"/>
        <v>0</v>
      </c>
      <c r="H74" s="32">
        <f t="shared" si="108"/>
        <v>0</v>
      </c>
      <c r="I74" s="32">
        <f t="shared" si="108"/>
        <v>2</v>
      </c>
      <c r="J74" s="32">
        <f t="shared" si="108"/>
        <v>0</v>
      </c>
      <c r="K74" s="32">
        <f t="shared" si="108"/>
        <v>8</v>
      </c>
      <c r="L74" s="32">
        <f t="shared" si="108"/>
        <v>0</v>
      </c>
      <c r="M74" s="32">
        <f t="shared" si="108"/>
        <v>1</v>
      </c>
      <c r="N74" s="32">
        <f t="shared" si="108"/>
        <v>0</v>
      </c>
      <c r="O74" s="32">
        <f t="shared" si="108"/>
        <v>4</v>
      </c>
      <c r="P74" s="32">
        <f t="shared" si="108"/>
        <v>2</v>
      </c>
      <c r="Q74" s="32">
        <f t="shared" si="108"/>
        <v>0</v>
      </c>
      <c r="R74" s="32">
        <f t="shared" si="108"/>
        <v>1</v>
      </c>
      <c r="S74" s="32">
        <f t="shared" si="108"/>
        <v>0</v>
      </c>
      <c r="T74" s="32">
        <f t="shared" si="108"/>
        <v>1</v>
      </c>
      <c r="U74" s="32">
        <f t="shared" si="108"/>
        <v>1</v>
      </c>
      <c r="V74" s="32">
        <f t="shared" si="108"/>
        <v>3</v>
      </c>
      <c r="W74" s="32">
        <f t="shared" si="108"/>
        <v>16</v>
      </c>
      <c r="X74" s="32">
        <f t="shared" si="108"/>
        <v>18</v>
      </c>
      <c r="Y74" s="32">
        <f>SUM(Y63:Y73)</f>
        <v>5</v>
      </c>
      <c r="Z74" s="32">
        <f>SUM(Z63:Z73)</f>
        <v>3</v>
      </c>
      <c r="AA74" s="32">
        <f>SUM(AA63:AA73)</f>
        <v>0</v>
      </c>
      <c r="AB74" s="32">
        <f>SUM(AB63:AB73)</f>
        <v>8</v>
      </c>
      <c r="AC74" s="34"/>
      <c r="AD74" s="34"/>
      <c r="AE74" s="34"/>
      <c r="AF74" s="33">
        <f t="shared" si="90"/>
        <v>6.25E-2</v>
      </c>
      <c r="AG74" s="33">
        <f t="shared" si="91"/>
        <v>0.16666666666666666</v>
      </c>
      <c r="AH74" s="33">
        <f t="shared" si="92"/>
        <v>6.25E-2</v>
      </c>
      <c r="AI74" s="33">
        <f t="shared" si="98"/>
        <v>0.22916666666666666</v>
      </c>
      <c r="AJ74" s="34">
        <f t="shared" si="99"/>
        <v>0.44444444444444442</v>
      </c>
      <c r="AK74" s="34">
        <f t="shared" si="100"/>
        <v>0.1111111111111111</v>
      </c>
      <c r="AL74" s="34">
        <f t="shared" si="101"/>
        <v>0.44444444444444442</v>
      </c>
      <c r="AM74" s="33">
        <f>IFERROR((H74+O74+P74)/AB74,"NA")</f>
        <v>0.75</v>
      </c>
      <c r="AN74" s="33">
        <f>IFERROR((H74+O74+P74+R74+S74)/AB74,"NA")</f>
        <v>0.875</v>
      </c>
      <c r="AO74" s="33">
        <f t="shared" si="104"/>
        <v>0.25</v>
      </c>
      <c r="AP74" s="33">
        <f t="shared" si="105"/>
        <v>0.125</v>
      </c>
      <c r="AQ74" s="33">
        <f t="shared" si="106"/>
        <v>0</v>
      </c>
      <c r="AR74" s="35">
        <f t="shared" si="107"/>
        <v>0.22222222222222221</v>
      </c>
      <c r="AU74" s="37"/>
      <c r="AV74" s="37"/>
      <c r="AW74" s="37"/>
    </row>
    <row r="75" spans="1:49" hidden="1" x14ac:dyDescent="0.2"/>
    <row r="76" spans="1:49" hidden="1" x14ac:dyDescent="0.2">
      <c r="A76" s="20" t="s">
        <v>135</v>
      </c>
    </row>
    <row r="77" spans="1:49" hidden="1" x14ac:dyDescent="0.2">
      <c r="A77" s="23"/>
      <c r="B77" s="24" t="s">
        <v>5</v>
      </c>
      <c r="C77" s="24" t="s">
        <v>6</v>
      </c>
      <c r="D77" s="24" t="s">
        <v>7</v>
      </c>
      <c r="E77" s="24" t="s">
        <v>8</v>
      </c>
      <c r="F77" s="24" t="s">
        <v>18</v>
      </c>
      <c r="G77" s="24" t="s">
        <v>19</v>
      </c>
      <c r="H77" s="24" t="s">
        <v>9</v>
      </c>
      <c r="I77" s="24" t="s">
        <v>10</v>
      </c>
      <c r="J77" s="24" t="s">
        <v>11</v>
      </c>
      <c r="K77" s="24" t="s">
        <v>12</v>
      </c>
      <c r="L77" s="24" t="s">
        <v>20</v>
      </c>
      <c r="M77" s="24" t="s">
        <v>21</v>
      </c>
      <c r="N77" s="24" t="s">
        <v>74</v>
      </c>
      <c r="O77" s="24" t="s">
        <v>22</v>
      </c>
      <c r="P77" s="24" t="s">
        <v>23</v>
      </c>
      <c r="Q77" s="24" t="s">
        <v>75</v>
      </c>
      <c r="R77" s="24" t="s">
        <v>27</v>
      </c>
      <c r="S77" s="24" t="s">
        <v>28</v>
      </c>
      <c r="T77" s="24" t="s">
        <v>29</v>
      </c>
      <c r="U77" s="24" t="s">
        <v>30</v>
      </c>
      <c r="V77" s="24" t="s">
        <v>31</v>
      </c>
      <c r="W77" s="24" t="s">
        <v>4</v>
      </c>
      <c r="X77" s="24" t="s">
        <v>13</v>
      </c>
      <c r="Y77" s="24" t="s">
        <v>24</v>
      </c>
      <c r="Z77" s="24" t="s">
        <v>25</v>
      </c>
      <c r="AA77" s="24" t="s">
        <v>76</v>
      </c>
      <c r="AB77" s="24" t="s">
        <v>26</v>
      </c>
      <c r="AC77" s="44"/>
      <c r="AD77" s="44"/>
      <c r="AE77" s="44"/>
      <c r="AF77" s="24" t="s">
        <v>14</v>
      </c>
      <c r="AG77" s="24" t="s">
        <v>15</v>
      </c>
      <c r="AH77" s="24" t="s">
        <v>16</v>
      </c>
      <c r="AI77" s="24" t="s">
        <v>17</v>
      </c>
      <c r="AJ77" s="24" t="s">
        <v>44</v>
      </c>
      <c r="AK77" s="24" t="s">
        <v>43</v>
      </c>
      <c r="AL77" s="24" t="s">
        <v>40</v>
      </c>
      <c r="AM77" s="24" t="s">
        <v>47</v>
      </c>
      <c r="AN77" s="24" t="s">
        <v>48</v>
      </c>
      <c r="AO77" s="24" t="s">
        <v>51</v>
      </c>
      <c r="AP77" s="24" t="s">
        <v>49</v>
      </c>
      <c r="AQ77" s="25" t="s">
        <v>50</v>
      </c>
      <c r="AR77" s="26" t="s">
        <v>60</v>
      </c>
    </row>
    <row r="78" spans="1:49" hidden="1" x14ac:dyDescent="0.2">
      <c r="A78" s="27" t="s">
        <v>124</v>
      </c>
      <c r="F78" s="21">
        <v>1</v>
      </c>
      <c r="I78" s="21">
        <v>1</v>
      </c>
      <c r="S78" s="21">
        <v>1</v>
      </c>
      <c r="T78" s="21">
        <f t="shared" ref="T78:T88" si="109">B78+C78+D78+E78</f>
        <v>0</v>
      </c>
      <c r="U78" s="21">
        <f t="shared" ref="U78:U88" si="110">B78+2*C78+3*D78+4*E78</f>
        <v>0</v>
      </c>
      <c r="V78" s="21">
        <f>T78+I78+J78</f>
        <v>1</v>
      </c>
      <c r="W78" s="21">
        <f>B78+C78+D78+E78+F78+K78+O78+P78+Q78</f>
        <v>1</v>
      </c>
      <c r="X78" s="21">
        <f>B78+C78+D78+E78+F78+G78+H78+I78+J78+K78+O78+P78+Q78</f>
        <v>2</v>
      </c>
      <c r="Y78" s="21">
        <f t="shared" ref="Y78:Z88" si="111">L78+O78+R78</f>
        <v>0</v>
      </c>
      <c r="Z78" s="21">
        <f t="shared" si="111"/>
        <v>1</v>
      </c>
      <c r="AA78" s="21">
        <f>Q78+N78</f>
        <v>0</v>
      </c>
      <c r="AB78" s="21">
        <f>T78+H78+F78+O78+P78+Q78</f>
        <v>1</v>
      </c>
      <c r="AC78" s="29"/>
      <c r="AD78" s="29"/>
      <c r="AE78" s="29"/>
      <c r="AF78" s="28">
        <f t="shared" ref="AF78:AF89" si="112">IF(W78=0,"NA",T78/W78)</f>
        <v>0</v>
      </c>
      <c r="AG78" s="28">
        <f t="shared" ref="AG78:AG89" si="113">IF(X78=0,"NA",(T78+I78+J78)/X78)</f>
        <v>0.5</v>
      </c>
      <c r="AH78" s="28">
        <f t="shared" ref="AH78:AH89" si="114">IFERROR(U78/W78,"NA")</f>
        <v>0</v>
      </c>
      <c r="AI78" s="28">
        <f>IFERROR(AG78+AH78,"NA")</f>
        <v>0.5</v>
      </c>
      <c r="AJ78" s="29">
        <f>IFERROR(K78/X78,"NA")</f>
        <v>0</v>
      </c>
      <c r="AK78" s="29">
        <f>IFERROR((I78+J78)/X78,"NA")</f>
        <v>0.5</v>
      </c>
      <c r="AL78" s="29">
        <f>IFERROR(AB78/X78,"NA")</f>
        <v>0.5</v>
      </c>
      <c r="AM78" s="28">
        <f>IFERROR((H78+O78+P78)/AB78,"NA")</f>
        <v>0</v>
      </c>
      <c r="AN78" s="28">
        <f>IFERROR((H78+O78+P78+R78+S78)/AB78,"NA")</f>
        <v>1</v>
      </c>
      <c r="AO78" s="28">
        <f>IFERROR((F78+T78)/AB78,"NA")</f>
        <v>1</v>
      </c>
      <c r="AP78" s="28">
        <f>IFERROR(T78/AB78,"NA")</f>
        <v>0</v>
      </c>
      <c r="AQ78" s="28">
        <f>IFERROR(AH78-AF78,"NA")</f>
        <v>0</v>
      </c>
      <c r="AR78" s="30">
        <f>(V78+F78+G78)/X78</f>
        <v>1</v>
      </c>
    </row>
    <row r="79" spans="1:49" hidden="1" x14ac:dyDescent="0.2">
      <c r="A79" s="27" t="s">
        <v>125</v>
      </c>
      <c r="I79" s="21">
        <v>2</v>
      </c>
      <c r="T79" s="21">
        <f t="shared" si="109"/>
        <v>0</v>
      </c>
      <c r="U79" s="21">
        <f t="shared" si="110"/>
        <v>0</v>
      </c>
      <c r="V79" s="21">
        <f t="shared" ref="V79:V88" si="115">T79+I79+J79</f>
        <v>2</v>
      </c>
      <c r="W79" s="21">
        <f t="shared" ref="W79:W88" si="116">B79+C79+D79+E79+F79+K79+O79+P79+Q79</f>
        <v>0</v>
      </c>
      <c r="X79" s="21">
        <f t="shared" ref="X79:X88" si="117">B79+C79+D79+E79+F79+G79+H79+I79+J79+K79+O79+P79+Q79</f>
        <v>2</v>
      </c>
      <c r="Y79" s="21">
        <f t="shared" si="111"/>
        <v>0</v>
      </c>
      <c r="Z79" s="21">
        <f t="shared" si="111"/>
        <v>0</v>
      </c>
      <c r="AA79" s="21">
        <f t="shared" ref="AA79:AA88" si="118">Q79+N79</f>
        <v>0</v>
      </c>
      <c r="AB79" s="21">
        <f t="shared" ref="AB79:AB88" si="119">T79+H79+F79+O79+P79+Q79</f>
        <v>0</v>
      </c>
      <c r="AC79" s="29"/>
      <c r="AD79" s="29"/>
      <c r="AE79" s="29"/>
      <c r="AF79" s="28" t="str">
        <f t="shared" si="112"/>
        <v>NA</v>
      </c>
      <c r="AG79" s="28">
        <f t="shared" si="113"/>
        <v>1</v>
      </c>
      <c r="AH79" s="28" t="str">
        <f t="shared" si="114"/>
        <v>NA</v>
      </c>
      <c r="AI79" s="28" t="str">
        <f t="shared" ref="AI79:AI89" si="120">IFERROR(AG79+AH79,"NA")</f>
        <v>NA</v>
      </c>
      <c r="AJ79" s="29">
        <f t="shared" ref="AJ79:AJ89" si="121">IFERROR(K79/X79,"NA")</f>
        <v>0</v>
      </c>
      <c r="AK79" s="29">
        <f t="shared" ref="AK79:AK89" si="122">IFERROR((I79+J79)/X79,"NA")</f>
        <v>1</v>
      </c>
      <c r="AL79" s="29">
        <f t="shared" ref="AL79:AL89" si="123">IFERROR(AB79/X79,"NA")</f>
        <v>0</v>
      </c>
      <c r="AM79" s="28" t="str">
        <f t="shared" ref="AM79:AM88" si="124">IFERROR((H79+O79+P79)/AB79,"NA")</f>
        <v>NA</v>
      </c>
      <c r="AN79" s="28" t="str">
        <f t="shared" ref="AN79:AN88" si="125">IFERROR((H79+O79+P79+R79+S79)/AB79,"NA")</f>
        <v>NA</v>
      </c>
      <c r="AO79" s="28" t="str">
        <f t="shared" ref="AO79:AO89" si="126">IFERROR((F79+T79)/AB79,"NA")</f>
        <v>NA</v>
      </c>
      <c r="AP79" s="28" t="str">
        <f t="shared" ref="AP79:AP89" si="127">IFERROR(T79/AB79,"NA")</f>
        <v>NA</v>
      </c>
      <c r="AQ79" s="28" t="str">
        <f t="shared" ref="AQ79:AQ89" si="128">IFERROR(AH79-AF79,"NA")</f>
        <v>NA</v>
      </c>
      <c r="AR79" s="30">
        <f t="shared" ref="AR79:AR89" si="129">(V79+F79+G79)/X79</f>
        <v>1</v>
      </c>
    </row>
    <row r="80" spans="1:49" hidden="1" x14ac:dyDescent="0.2">
      <c r="A80" s="27" t="s">
        <v>77</v>
      </c>
      <c r="F80" s="21">
        <v>1</v>
      </c>
      <c r="I80" s="21">
        <v>1</v>
      </c>
      <c r="R80" s="21">
        <v>1</v>
      </c>
      <c r="T80" s="21">
        <f t="shared" si="109"/>
        <v>0</v>
      </c>
      <c r="U80" s="21">
        <f t="shared" si="110"/>
        <v>0</v>
      </c>
      <c r="V80" s="21">
        <f t="shared" si="115"/>
        <v>1</v>
      </c>
      <c r="W80" s="21">
        <f t="shared" si="116"/>
        <v>1</v>
      </c>
      <c r="X80" s="21">
        <f t="shared" si="117"/>
        <v>2</v>
      </c>
      <c r="Y80" s="21">
        <f t="shared" si="111"/>
        <v>1</v>
      </c>
      <c r="Z80" s="21">
        <f t="shared" si="111"/>
        <v>0</v>
      </c>
      <c r="AA80" s="21">
        <f t="shared" si="118"/>
        <v>0</v>
      </c>
      <c r="AB80" s="21">
        <f t="shared" si="119"/>
        <v>1</v>
      </c>
      <c r="AC80" s="29"/>
      <c r="AD80" s="29"/>
      <c r="AE80" s="29"/>
      <c r="AF80" s="28">
        <f t="shared" si="112"/>
        <v>0</v>
      </c>
      <c r="AG80" s="28">
        <f t="shared" si="113"/>
        <v>0.5</v>
      </c>
      <c r="AH80" s="28">
        <f t="shared" si="114"/>
        <v>0</v>
      </c>
      <c r="AI80" s="28">
        <f t="shared" si="120"/>
        <v>0.5</v>
      </c>
      <c r="AJ80" s="29">
        <f t="shared" si="121"/>
        <v>0</v>
      </c>
      <c r="AK80" s="29">
        <f t="shared" si="122"/>
        <v>0.5</v>
      </c>
      <c r="AL80" s="29">
        <f t="shared" si="123"/>
        <v>0.5</v>
      </c>
      <c r="AM80" s="28">
        <f t="shared" si="124"/>
        <v>0</v>
      </c>
      <c r="AN80" s="28">
        <f t="shared" si="125"/>
        <v>1</v>
      </c>
      <c r="AO80" s="28">
        <f t="shared" si="126"/>
        <v>1</v>
      </c>
      <c r="AP80" s="28">
        <f t="shared" si="127"/>
        <v>0</v>
      </c>
      <c r="AQ80" s="28">
        <f t="shared" si="128"/>
        <v>0</v>
      </c>
      <c r="AR80" s="30">
        <f t="shared" si="129"/>
        <v>1</v>
      </c>
    </row>
    <row r="81" spans="1:49" hidden="1" x14ac:dyDescent="0.2">
      <c r="A81" s="27" t="s">
        <v>68</v>
      </c>
      <c r="B81" s="21">
        <v>2</v>
      </c>
      <c r="N81" s="21">
        <v>2</v>
      </c>
      <c r="T81" s="21">
        <f t="shared" si="109"/>
        <v>2</v>
      </c>
      <c r="U81" s="21">
        <f t="shared" si="110"/>
        <v>2</v>
      </c>
      <c r="V81" s="21">
        <f t="shared" si="115"/>
        <v>2</v>
      </c>
      <c r="W81" s="21">
        <f t="shared" si="116"/>
        <v>2</v>
      </c>
      <c r="X81" s="21">
        <f t="shared" si="117"/>
        <v>2</v>
      </c>
      <c r="Y81" s="21">
        <f t="shared" si="111"/>
        <v>0</v>
      </c>
      <c r="Z81" s="21">
        <f t="shared" si="111"/>
        <v>0</v>
      </c>
      <c r="AA81" s="21">
        <f t="shared" si="118"/>
        <v>2</v>
      </c>
      <c r="AB81" s="21">
        <f t="shared" si="119"/>
        <v>2</v>
      </c>
      <c r="AC81" s="29"/>
      <c r="AD81" s="29"/>
      <c r="AE81" s="29"/>
      <c r="AF81" s="28">
        <f t="shared" si="112"/>
        <v>1</v>
      </c>
      <c r="AG81" s="28">
        <f t="shared" si="113"/>
        <v>1</v>
      </c>
      <c r="AH81" s="28">
        <f t="shared" si="114"/>
        <v>1</v>
      </c>
      <c r="AI81" s="28">
        <f t="shared" si="120"/>
        <v>2</v>
      </c>
      <c r="AJ81" s="29">
        <f t="shared" si="121"/>
        <v>0</v>
      </c>
      <c r="AK81" s="29">
        <f t="shared" si="122"/>
        <v>0</v>
      </c>
      <c r="AL81" s="29">
        <f t="shared" si="123"/>
        <v>1</v>
      </c>
      <c r="AM81" s="28">
        <f t="shared" si="124"/>
        <v>0</v>
      </c>
      <c r="AN81" s="28">
        <f t="shared" si="125"/>
        <v>0</v>
      </c>
      <c r="AO81" s="28">
        <f t="shared" si="126"/>
        <v>1</v>
      </c>
      <c r="AP81" s="28">
        <f t="shared" si="127"/>
        <v>1</v>
      </c>
      <c r="AQ81" s="28">
        <f t="shared" si="128"/>
        <v>0</v>
      </c>
      <c r="AR81" s="30">
        <f t="shared" si="129"/>
        <v>1</v>
      </c>
    </row>
    <row r="82" spans="1:49" hidden="1" x14ac:dyDescent="0.2">
      <c r="A82" s="27" t="s">
        <v>123</v>
      </c>
      <c r="C82" s="21">
        <v>1</v>
      </c>
      <c r="I82" s="21">
        <v>1</v>
      </c>
      <c r="N82" s="21">
        <v>1</v>
      </c>
      <c r="T82" s="21">
        <f t="shared" si="109"/>
        <v>1</v>
      </c>
      <c r="U82" s="21">
        <f t="shared" si="110"/>
        <v>2</v>
      </c>
      <c r="V82" s="21">
        <f t="shared" si="115"/>
        <v>2</v>
      </c>
      <c r="W82" s="21">
        <f t="shared" si="116"/>
        <v>1</v>
      </c>
      <c r="X82" s="21">
        <f t="shared" si="117"/>
        <v>2</v>
      </c>
      <c r="Y82" s="21">
        <f t="shared" si="111"/>
        <v>0</v>
      </c>
      <c r="Z82" s="21">
        <f t="shared" si="111"/>
        <v>0</v>
      </c>
      <c r="AA82" s="21">
        <f t="shared" si="118"/>
        <v>1</v>
      </c>
      <c r="AB82" s="21">
        <f t="shared" si="119"/>
        <v>1</v>
      </c>
      <c r="AC82" s="29"/>
      <c r="AD82" s="29"/>
      <c r="AE82" s="29"/>
      <c r="AF82" s="28">
        <f t="shared" si="112"/>
        <v>1</v>
      </c>
      <c r="AG82" s="28">
        <f t="shared" si="113"/>
        <v>1</v>
      </c>
      <c r="AH82" s="28">
        <f t="shared" si="114"/>
        <v>2</v>
      </c>
      <c r="AI82" s="28">
        <f t="shared" si="120"/>
        <v>3</v>
      </c>
      <c r="AJ82" s="29">
        <f t="shared" si="121"/>
        <v>0</v>
      </c>
      <c r="AK82" s="29">
        <f t="shared" si="122"/>
        <v>0.5</v>
      </c>
      <c r="AL82" s="29">
        <f t="shared" si="123"/>
        <v>0.5</v>
      </c>
      <c r="AM82" s="28">
        <f t="shared" si="124"/>
        <v>0</v>
      </c>
      <c r="AN82" s="28">
        <f t="shared" si="125"/>
        <v>0</v>
      </c>
      <c r="AO82" s="28">
        <f t="shared" si="126"/>
        <v>1</v>
      </c>
      <c r="AP82" s="28">
        <f t="shared" si="127"/>
        <v>1</v>
      </c>
      <c r="AQ82" s="28">
        <f t="shared" si="128"/>
        <v>1</v>
      </c>
      <c r="AR82" s="30">
        <f t="shared" si="129"/>
        <v>1</v>
      </c>
    </row>
    <row r="83" spans="1:49" hidden="1" x14ac:dyDescent="0.2">
      <c r="A83" s="27" t="s">
        <v>0</v>
      </c>
      <c r="I83" s="21">
        <v>1</v>
      </c>
      <c r="K83" s="21">
        <v>1</v>
      </c>
      <c r="T83" s="21">
        <f t="shared" si="109"/>
        <v>0</v>
      </c>
      <c r="U83" s="21">
        <f t="shared" si="110"/>
        <v>0</v>
      </c>
      <c r="V83" s="21">
        <f t="shared" si="115"/>
        <v>1</v>
      </c>
      <c r="W83" s="21">
        <f t="shared" si="116"/>
        <v>1</v>
      </c>
      <c r="X83" s="21">
        <f t="shared" si="117"/>
        <v>2</v>
      </c>
      <c r="Y83" s="21">
        <f t="shared" si="111"/>
        <v>0</v>
      </c>
      <c r="Z83" s="21">
        <f t="shared" si="111"/>
        <v>0</v>
      </c>
      <c r="AA83" s="21">
        <f t="shared" si="118"/>
        <v>0</v>
      </c>
      <c r="AB83" s="21">
        <f t="shared" si="119"/>
        <v>0</v>
      </c>
      <c r="AC83" s="29"/>
      <c r="AD83" s="29"/>
      <c r="AE83" s="29"/>
      <c r="AF83" s="28">
        <f t="shared" si="112"/>
        <v>0</v>
      </c>
      <c r="AG83" s="28">
        <f t="shared" si="113"/>
        <v>0.5</v>
      </c>
      <c r="AH83" s="28">
        <f t="shared" si="114"/>
        <v>0</v>
      </c>
      <c r="AI83" s="28">
        <f t="shared" si="120"/>
        <v>0.5</v>
      </c>
      <c r="AJ83" s="29">
        <f t="shared" si="121"/>
        <v>0.5</v>
      </c>
      <c r="AK83" s="29">
        <f t="shared" si="122"/>
        <v>0.5</v>
      </c>
      <c r="AL83" s="29">
        <f t="shared" si="123"/>
        <v>0</v>
      </c>
      <c r="AM83" s="28" t="str">
        <f t="shared" si="124"/>
        <v>NA</v>
      </c>
      <c r="AN83" s="28" t="str">
        <f t="shared" si="125"/>
        <v>NA</v>
      </c>
      <c r="AO83" s="28" t="str">
        <f t="shared" si="126"/>
        <v>NA</v>
      </c>
      <c r="AP83" s="28" t="str">
        <f t="shared" si="127"/>
        <v>NA</v>
      </c>
      <c r="AQ83" s="28">
        <f t="shared" si="128"/>
        <v>0</v>
      </c>
      <c r="AR83" s="30">
        <f t="shared" si="129"/>
        <v>0.5</v>
      </c>
    </row>
    <row r="84" spans="1:49" hidden="1" x14ac:dyDescent="0.2">
      <c r="A84" s="27" t="s">
        <v>126</v>
      </c>
      <c r="I84" s="21">
        <v>1</v>
      </c>
      <c r="K84" s="21">
        <v>1</v>
      </c>
      <c r="T84" s="21">
        <f t="shared" si="109"/>
        <v>0</v>
      </c>
      <c r="U84" s="21">
        <f t="shared" si="110"/>
        <v>0</v>
      </c>
      <c r="V84" s="21">
        <f t="shared" si="115"/>
        <v>1</v>
      </c>
      <c r="W84" s="21">
        <f t="shared" si="116"/>
        <v>1</v>
      </c>
      <c r="X84" s="21">
        <f t="shared" si="117"/>
        <v>2</v>
      </c>
      <c r="Y84" s="21">
        <f t="shared" si="111"/>
        <v>0</v>
      </c>
      <c r="Z84" s="21">
        <f t="shared" si="111"/>
        <v>0</v>
      </c>
      <c r="AA84" s="21">
        <f t="shared" si="118"/>
        <v>0</v>
      </c>
      <c r="AB84" s="21">
        <f t="shared" si="119"/>
        <v>0</v>
      </c>
      <c r="AC84" s="29"/>
      <c r="AD84" s="29"/>
      <c r="AE84" s="29"/>
      <c r="AF84" s="28">
        <f t="shared" si="112"/>
        <v>0</v>
      </c>
      <c r="AG84" s="28">
        <f t="shared" si="113"/>
        <v>0.5</v>
      </c>
      <c r="AH84" s="28">
        <f t="shared" si="114"/>
        <v>0</v>
      </c>
      <c r="AI84" s="28">
        <f t="shared" si="120"/>
        <v>0.5</v>
      </c>
      <c r="AJ84" s="29">
        <f t="shared" si="121"/>
        <v>0.5</v>
      </c>
      <c r="AK84" s="29">
        <f t="shared" si="122"/>
        <v>0.5</v>
      </c>
      <c r="AL84" s="29">
        <f t="shared" si="123"/>
        <v>0</v>
      </c>
      <c r="AM84" s="28" t="str">
        <f t="shared" si="124"/>
        <v>NA</v>
      </c>
      <c r="AN84" s="28" t="str">
        <f t="shared" si="125"/>
        <v>NA</v>
      </c>
      <c r="AO84" s="28" t="str">
        <f t="shared" si="126"/>
        <v>NA</v>
      </c>
      <c r="AP84" s="28" t="str">
        <f t="shared" si="127"/>
        <v>NA</v>
      </c>
      <c r="AQ84" s="28">
        <f t="shared" si="128"/>
        <v>0</v>
      </c>
      <c r="AR84" s="30">
        <f t="shared" si="129"/>
        <v>0.5</v>
      </c>
    </row>
    <row r="85" spans="1:49" hidden="1" x14ac:dyDescent="0.2">
      <c r="A85" s="27" t="s">
        <v>65</v>
      </c>
      <c r="I85" s="21">
        <v>1</v>
      </c>
      <c r="O85" s="21">
        <v>1</v>
      </c>
      <c r="T85" s="21">
        <f t="shared" si="109"/>
        <v>0</v>
      </c>
      <c r="U85" s="21">
        <f t="shared" si="110"/>
        <v>0</v>
      </c>
      <c r="V85" s="21">
        <f t="shared" si="115"/>
        <v>1</v>
      </c>
      <c r="W85" s="21">
        <f t="shared" si="116"/>
        <v>1</v>
      </c>
      <c r="X85" s="21">
        <f t="shared" si="117"/>
        <v>2</v>
      </c>
      <c r="Y85" s="21">
        <f t="shared" si="111"/>
        <v>1</v>
      </c>
      <c r="Z85" s="21">
        <f t="shared" si="111"/>
        <v>0</v>
      </c>
      <c r="AA85" s="21">
        <f t="shared" si="118"/>
        <v>0</v>
      </c>
      <c r="AB85" s="21">
        <f t="shared" si="119"/>
        <v>1</v>
      </c>
      <c r="AC85" s="29"/>
      <c r="AD85" s="29"/>
      <c r="AE85" s="29"/>
      <c r="AF85" s="28">
        <f t="shared" si="112"/>
        <v>0</v>
      </c>
      <c r="AG85" s="28">
        <f t="shared" si="113"/>
        <v>0.5</v>
      </c>
      <c r="AH85" s="28">
        <f t="shared" si="114"/>
        <v>0</v>
      </c>
      <c r="AI85" s="28">
        <f t="shared" si="120"/>
        <v>0.5</v>
      </c>
      <c r="AJ85" s="29">
        <f t="shared" si="121"/>
        <v>0</v>
      </c>
      <c r="AK85" s="29">
        <f t="shared" si="122"/>
        <v>0.5</v>
      </c>
      <c r="AL85" s="29">
        <f t="shared" si="123"/>
        <v>0.5</v>
      </c>
      <c r="AM85" s="28">
        <f t="shared" si="124"/>
        <v>1</v>
      </c>
      <c r="AN85" s="28">
        <f t="shared" si="125"/>
        <v>1</v>
      </c>
      <c r="AO85" s="28">
        <f t="shared" si="126"/>
        <v>0</v>
      </c>
      <c r="AP85" s="28">
        <f t="shared" si="127"/>
        <v>0</v>
      </c>
      <c r="AQ85" s="28">
        <f t="shared" si="128"/>
        <v>0</v>
      </c>
      <c r="AR85" s="30">
        <f t="shared" si="129"/>
        <v>0.5</v>
      </c>
    </row>
    <row r="86" spans="1:49" hidden="1" x14ac:dyDescent="0.2">
      <c r="A86" s="27" t="s">
        <v>127</v>
      </c>
      <c r="I86" s="21">
        <v>1</v>
      </c>
      <c r="K86" s="21">
        <v>1</v>
      </c>
      <c r="T86" s="21">
        <f t="shared" si="109"/>
        <v>0</v>
      </c>
      <c r="U86" s="21">
        <f t="shared" si="110"/>
        <v>0</v>
      </c>
      <c r="V86" s="21">
        <f t="shared" si="115"/>
        <v>1</v>
      </c>
      <c r="W86" s="21">
        <f t="shared" si="116"/>
        <v>1</v>
      </c>
      <c r="X86" s="21">
        <f t="shared" si="117"/>
        <v>2</v>
      </c>
      <c r="Y86" s="21">
        <f t="shared" si="111"/>
        <v>0</v>
      </c>
      <c r="Z86" s="21">
        <f t="shared" si="111"/>
        <v>0</v>
      </c>
      <c r="AA86" s="21">
        <f t="shared" si="118"/>
        <v>0</v>
      </c>
      <c r="AB86" s="21">
        <f t="shared" si="119"/>
        <v>0</v>
      </c>
      <c r="AC86" s="29"/>
      <c r="AD86" s="29"/>
      <c r="AE86" s="29"/>
      <c r="AF86" s="28">
        <f t="shared" si="112"/>
        <v>0</v>
      </c>
      <c r="AG86" s="28">
        <f t="shared" si="113"/>
        <v>0.5</v>
      </c>
      <c r="AH86" s="28">
        <f t="shared" si="114"/>
        <v>0</v>
      </c>
      <c r="AI86" s="28">
        <f t="shared" si="120"/>
        <v>0.5</v>
      </c>
      <c r="AJ86" s="29">
        <f t="shared" si="121"/>
        <v>0.5</v>
      </c>
      <c r="AK86" s="29">
        <f t="shared" si="122"/>
        <v>0.5</v>
      </c>
      <c r="AL86" s="29">
        <f t="shared" si="123"/>
        <v>0</v>
      </c>
      <c r="AM86" s="28" t="str">
        <f t="shared" si="124"/>
        <v>NA</v>
      </c>
      <c r="AN86" s="28" t="str">
        <f t="shared" si="125"/>
        <v>NA</v>
      </c>
      <c r="AO86" s="28" t="str">
        <f t="shared" si="126"/>
        <v>NA</v>
      </c>
      <c r="AP86" s="28" t="str">
        <f t="shared" si="127"/>
        <v>NA</v>
      </c>
      <c r="AQ86" s="28">
        <f t="shared" si="128"/>
        <v>0</v>
      </c>
      <c r="AR86" s="30">
        <f t="shared" si="129"/>
        <v>0.5</v>
      </c>
    </row>
    <row r="87" spans="1:49" hidden="1" x14ac:dyDescent="0.2">
      <c r="A87" s="27" t="s">
        <v>128</v>
      </c>
      <c r="P87" s="21">
        <v>1</v>
      </c>
      <c r="T87" s="21">
        <f t="shared" si="109"/>
        <v>0</v>
      </c>
      <c r="U87" s="21">
        <f t="shared" si="110"/>
        <v>0</v>
      </c>
      <c r="V87" s="21">
        <f t="shared" si="115"/>
        <v>0</v>
      </c>
      <c r="W87" s="21">
        <f t="shared" si="116"/>
        <v>1</v>
      </c>
      <c r="X87" s="21">
        <f t="shared" si="117"/>
        <v>1</v>
      </c>
      <c r="Y87" s="21">
        <f t="shared" si="111"/>
        <v>0</v>
      </c>
      <c r="Z87" s="21">
        <f t="shared" si="111"/>
        <v>1</v>
      </c>
      <c r="AA87" s="21">
        <f t="shared" si="118"/>
        <v>0</v>
      </c>
      <c r="AB87" s="21">
        <f t="shared" si="119"/>
        <v>1</v>
      </c>
      <c r="AC87" s="29"/>
      <c r="AD87" s="29"/>
      <c r="AE87" s="29"/>
      <c r="AF87" s="28">
        <f t="shared" si="112"/>
        <v>0</v>
      </c>
      <c r="AG87" s="28">
        <f t="shared" si="113"/>
        <v>0</v>
      </c>
      <c r="AH87" s="28">
        <f t="shared" si="114"/>
        <v>0</v>
      </c>
      <c r="AI87" s="28">
        <f t="shared" si="120"/>
        <v>0</v>
      </c>
      <c r="AJ87" s="29">
        <f t="shared" si="121"/>
        <v>0</v>
      </c>
      <c r="AK87" s="29">
        <f t="shared" si="122"/>
        <v>0</v>
      </c>
      <c r="AL87" s="29">
        <f t="shared" si="123"/>
        <v>1</v>
      </c>
      <c r="AM87" s="28">
        <f t="shared" si="124"/>
        <v>1</v>
      </c>
      <c r="AN87" s="28">
        <f t="shared" si="125"/>
        <v>1</v>
      </c>
      <c r="AO87" s="28">
        <f t="shared" si="126"/>
        <v>0</v>
      </c>
      <c r="AP87" s="28">
        <f t="shared" si="127"/>
        <v>0</v>
      </c>
      <c r="AQ87" s="28">
        <f t="shared" si="128"/>
        <v>0</v>
      </c>
      <c r="AR87" s="30">
        <f t="shared" si="129"/>
        <v>0</v>
      </c>
    </row>
    <row r="88" spans="1:49" hidden="1" x14ac:dyDescent="0.2">
      <c r="A88" s="27" t="s">
        <v>3</v>
      </c>
      <c r="B88" s="21">
        <v>1</v>
      </c>
      <c r="M88" s="21">
        <v>1</v>
      </c>
      <c r="T88" s="21">
        <f t="shared" si="109"/>
        <v>1</v>
      </c>
      <c r="U88" s="21">
        <f t="shared" si="110"/>
        <v>1</v>
      </c>
      <c r="V88" s="21">
        <f t="shared" si="115"/>
        <v>1</v>
      </c>
      <c r="W88" s="21">
        <f t="shared" si="116"/>
        <v>1</v>
      </c>
      <c r="X88" s="21">
        <f t="shared" si="117"/>
        <v>1</v>
      </c>
      <c r="Y88" s="21">
        <f t="shared" si="111"/>
        <v>0</v>
      </c>
      <c r="Z88" s="21">
        <f t="shared" si="111"/>
        <v>1</v>
      </c>
      <c r="AA88" s="21">
        <f t="shared" si="118"/>
        <v>0</v>
      </c>
      <c r="AB88" s="21">
        <f t="shared" si="119"/>
        <v>1</v>
      </c>
      <c r="AC88" s="29"/>
      <c r="AD88" s="29"/>
      <c r="AE88" s="29"/>
      <c r="AF88" s="28">
        <f t="shared" si="112"/>
        <v>1</v>
      </c>
      <c r="AG88" s="28">
        <f t="shared" si="113"/>
        <v>1</v>
      </c>
      <c r="AH88" s="28">
        <f t="shared" si="114"/>
        <v>1</v>
      </c>
      <c r="AI88" s="28">
        <f t="shared" si="120"/>
        <v>2</v>
      </c>
      <c r="AJ88" s="29">
        <f t="shared" si="121"/>
        <v>0</v>
      </c>
      <c r="AK88" s="29">
        <f t="shared" si="122"/>
        <v>0</v>
      </c>
      <c r="AL88" s="29">
        <f t="shared" si="123"/>
        <v>1</v>
      </c>
      <c r="AM88" s="28">
        <f t="shared" si="124"/>
        <v>0</v>
      </c>
      <c r="AN88" s="28">
        <f t="shared" si="125"/>
        <v>0</v>
      </c>
      <c r="AO88" s="28">
        <f t="shared" si="126"/>
        <v>1</v>
      </c>
      <c r="AP88" s="28">
        <f t="shared" si="127"/>
        <v>1</v>
      </c>
      <c r="AQ88" s="28">
        <f t="shared" si="128"/>
        <v>0</v>
      </c>
      <c r="AR88" s="30">
        <f t="shared" si="129"/>
        <v>1</v>
      </c>
    </row>
    <row r="89" spans="1:49" s="20" customFormat="1" hidden="1" x14ac:dyDescent="0.2">
      <c r="A89" s="31" t="s">
        <v>32</v>
      </c>
      <c r="B89" s="32">
        <f>SUM(B78:B88)</f>
        <v>3</v>
      </c>
      <c r="C89" s="32">
        <f t="shared" ref="C89:X89" si="130">SUM(C78:C88)</f>
        <v>1</v>
      </c>
      <c r="D89" s="32">
        <f t="shared" si="130"/>
        <v>0</v>
      </c>
      <c r="E89" s="32">
        <f t="shared" si="130"/>
        <v>0</v>
      </c>
      <c r="F89" s="32">
        <f t="shared" si="130"/>
        <v>2</v>
      </c>
      <c r="G89" s="32">
        <f t="shared" si="130"/>
        <v>0</v>
      </c>
      <c r="H89" s="32">
        <f t="shared" si="130"/>
        <v>0</v>
      </c>
      <c r="I89" s="32">
        <f t="shared" si="130"/>
        <v>9</v>
      </c>
      <c r="J89" s="32">
        <f t="shared" si="130"/>
        <v>0</v>
      </c>
      <c r="K89" s="32">
        <f t="shared" si="130"/>
        <v>3</v>
      </c>
      <c r="L89" s="32">
        <f t="shared" si="130"/>
        <v>0</v>
      </c>
      <c r="M89" s="32">
        <f t="shared" si="130"/>
        <v>1</v>
      </c>
      <c r="N89" s="32">
        <f t="shared" si="130"/>
        <v>3</v>
      </c>
      <c r="O89" s="32">
        <f t="shared" si="130"/>
        <v>1</v>
      </c>
      <c r="P89" s="32">
        <f t="shared" si="130"/>
        <v>1</v>
      </c>
      <c r="Q89" s="32">
        <f t="shared" si="130"/>
        <v>0</v>
      </c>
      <c r="R89" s="32">
        <f t="shared" si="130"/>
        <v>1</v>
      </c>
      <c r="S89" s="32">
        <f t="shared" si="130"/>
        <v>1</v>
      </c>
      <c r="T89" s="32">
        <f t="shared" si="130"/>
        <v>4</v>
      </c>
      <c r="U89" s="32">
        <f t="shared" si="130"/>
        <v>5</v>
      </c>
      <c r="V89" s="32">
        <f t="shared" si="130"/>
        <v>13</v>
      </c>
      <c r="W89" s="32">
        <f t="shared" si="130"/>
        <v>11</v>
      </c>
      <c r="X89" s="32">
        <f t="shared" si="130"/>
        <v>20</v>
      </c>
      <c r="Y89" s="32">
        <f>SUM(Y78:Y88)</f>
        <v>2</v>
      </c>
      <c r="Z89" s="32">
        <f>SUM(Z78:Z88)</f>
        <v>3</v>
      </c>
      <c r="AA89" s="32">
        <f>SUM(AA78:AA88)</f>
        <v>3</v>
      </c>
      <c r="AB89" s="32">
        <f>SUM(AB78:AB88)</f>
        <v>8</v>
      </c>
      <c r="AC89" s="34"/>
      <c r="AD89" s="34"/>
      <c r="AE89" s="34"/>
      <c r="AF89" s="33">
        <f t="shared" si="112"/>
        <v>0.36363636363636365</v>
      </c>
      <c r="AG89" s="33">
        <f t="shared" si="113"/>
        <v>0.65</v>
      </c>
      <c r="AH89" s="33">
        <f t="shared" si="114"/>
        <v>0.45454545454545453</v>
      </c>
      <c r="AI89" s="33">
        <f t="shared" si="120"/>
        <v>1.1045454545454545</v>
      </c>
      <c r="AJ89" s="34">
        <f t="shared" si="121"/>
        <v>0.15</v>
      </c>
      <c r="AK89" s="34">
        <f t="shared" si="122"/>
        <v>0.45</v>
      </c>
      <c r="AL89" s="34">
        <f t="shared" si="123"/>
        <v>0.4</v>
      </c>
      <c r="AM89" s="33">
        <f>IFERROR((H89+O89+P89)/AB89,"NA")</f>
        <v>0.25</v>
      </c>
      <c r="AN89" s="33">
        <f>IFERROR((H89+O89+P89+R89+S89)/AB89,"NA")</f>
        <v>0.5</v>
      </c>
      <c r="AO89" s="33">
        <f t="shared" si="126"/>
        <v>0.75</v>
      </c>
      <c r="AP89" s="33">
        <f t="shared" si="127"/>
        <v>0.5</v>
      </c>
      <c r="AQ89" s="33">
        <f t="shared" si="128"/>
        <v>9.0909090909090884E-2</v>
      </c>
      <c r="AR89" s="35">
        <f t="shared" si="129"/>
        <v>0.75</v>
      </c>
      <c r="AU89" s="37"/>
      <c r="AV89" s="37"/>
      <c r="AW89" s="37"/>
    </row>
    <row r="90" spans="1:49" hidden="1" x14ac:dyDescent="0.2"/>
    <row r="91" spans="1:49" hidden="1" x14ac:dyDescent="0.2">
      <c r="A91" s="20" t="s">
        <v>136</v>
      </c>
    </row>
    <row r="92" spans="1:49" hidden="1" x14ac:dyDescent="0.2">
      <c r="A92" s="23"/>
      <c r="B92" s="24" t="s">
        <v>5</v>
      </c>
      <c r="C92" s="24" t="s">
        <v>6</v>
      </c>
      <c r="D92" s="24" t="s">
        <v>7</v>
      </c>
      <c r="E92" s="24" t="s">
        <v>8</v>
      </c>
      <c r="F92" s="24" t="s">
        <v>18</v>
      </c>
      <c r="G92" s="24" t="s">
        <v>19</v>
      </c>
      <c r="H92" s="24" t="s">
        <v>9</v>
      </c>
      <c r="I92" s="24" t="s">
        <v>10</v>
      </c>
      <c r="J92" s="24" t="s">
        <v>11</v>
      </c>
      <c r="K92" s="24" t="s">
        <v>12</v>
      </c>
      <c r="L92" s="24" t="s">
        <v>20</v>
      </c>
      <c r="M92" s="24" t="s">
        <v>21</v>
      </c>
      <c r="N92" s="24" t="s">
        <v>74</v>
      </c>
      <c r="O92" s="24" t="s">
        <v>22</v>
      </c>
      <c r="P92" s="24" t="s">
        <v>23</v>
      </c>
      <c r="Q92" s="24" t="s">
        <v>75</v>
      </c>
      <c r="R92" s="24" t="s">
        <v>27</v>
      </c>
      <c r="S92" s="24" t="s">
        <v>28</v>
      </c>
      <c r="T92" s="24" t="s">
        <v>29</v>
      </c>
      <c r="U92" s="24" t="s">
        <v>30</v>
      </c>
      <c r="V92" s="24" t="s">
        <v>31</v>
      </c>
      <c r="W92" s="24" t="s">
        <v>4</v>
      </c>
      <c r="X92" s="24" t="s">
        <v>13</v>
      </c>
      <c r="Y92" s="24" t="s">
        <v>24</v>
      </c>
      <c r="Z92" s="24" t="s">
        <v>25</v>
      </c>
      <c r="AA92" s="24" t="s">
        <v>76</v>
      </c>
      <c r="AB92" s="24" t="s">
        <v>26</v>
      </c>
      <c r="AC92" s="44"/>
      <c r="AD92" s="44"/>
      <c r="AE92" s="44"/>
      <c r="AF92" s="24" t="s">
        <v>14</v>
      </c>
      <c r="AG92" s="24" t="s">
        <v>15</v>
      </c>
      <c r="AH92" s="24" t="s">
        <v>16</v>
      </c>
      <c r="AI92" s="24" t="s">
        <v>17</v>
      </c>
      <c r="AJ92" s="24" t="s">
        <v>44</v>
      </c>
      <c r="AK92" s="24" t="s">
        <v>43</v>
      </c>
      <c r="AL92" s="24" t="s">
        <v>40</v>
      </c>
      <c r="AM92" s="24" t="s">
        <v>47</v>
      </c>
      <c r="AN92" s="24" t="s">
        <v>48</v>
      </c>
      <c r="AO92" s="24" t="s">
        <v>51</v>
      </c>
      <c r="AP92" s="24" t="s">
        <v>49</v>
      </c>
      <c r="AQ92" s="25" t="s">
        <v>50</v>
      </c>
      <c r="AR92" s="26" t="s">
        <v>60</v>
      </c>
    </row>
    <row r="93" spans="1:49" hidden="1" x14ac:dyDescent="0.2">
      <c r="A93" s="27" t="s">
        <v>124</v>
      </c>
      <c r="F93" s="21">
        <v>1</v>
      </c>
      <c r="P93" s="21">
        <v>1</v>
      </c>
      <c r="S93" s="21">
        <v>1</v>
      </c>
      <c r="T93" s="21">
        <f t="shared" ref="T93:T103" si="131">B93+C93+D93+E93</f>
        <v>0</v>
      </c>
      <c r="U93" s="21">
        <f t="shared" ref="U93:U103" si="132">B93+2*C93+3*D93+4*E93</f>
        <v>0</v>
      </c>
      <c r="V93" s="21">
        <f>T93+I93+J93</f>
        <v>0</v>
      </c>
      <c r="W93" s="21">
        <f>B93+C93+D93+E93+F93+K93+O93+P93+Q93</f>
        <v>2</v>
      </c>
      <c r="X93" s="21">
        <f>B93+C93+D93+E93+F93+G93+H93+I93+J93+K93+O93+P93+Q93</f>
        <v>2</v>
      </c>
      <c r="Y93" s="21">
        <f t="shared" ref="Y93:Z103" si="133">L93+O93+R93</f>
        <v>0</v>
      </c>
      <c r="Z93" s="21">
        <f t="shared" si="133"/>
        <v>2</v>
      </c>
      <c r="AA93" s="21">
        <f>Q93+N93</f>
        <v>0</v>
      </c>
      <c r="AB93" s="21">
        <f>T93+H93+F93+O93+P93+Q93</f>
        <v>2</v>
      </c>
      <c r="AC93" s="29"/>
      <c r="AD93" s="29"/>
      <c r="AE93" s="29"/>
      <c r="AF93" s="28">
        <f t="shared" ref="AF93:AF104" si="134">IF(W93=0,"NA",T93/W93)</f>
        <v>0</v>
      </c>
      <c r="AG93" s="28">
        <f t="shared" ref="AG93:AG104" si="135">IF(X93=0,"NA",(T93+I93+J93)/X93)</f>
        <v>0</v>
      </c>
      <c r="AH93" s="28">
        <f t="shared" ref="AH93:AH104" si="136">IFERROR(U93/W93,"NA")</f>
        <v>0</v>
      </c>
      <c r="AI93" s="28">
        <f>IFERROR(AG93+AH93,"NA")</f>
        <v>0</v>
      </c>
      <c r="AJ93" s="29">
        <f>IFERROR(K93/X93,"NA")</f>
        <v>0</v>
      </c>
      <c r="AK93" s="29">
        <f>IFERROR((I93+J93)/X93,"NA")</f>
        <v>0</v>
      </c>
      <c r="AL93" s="29">
        <f>IFERROR(AB93/X93,"NA")</f>
        <v>1</v>
      </c>
      <c r="AM93" s="28">
        <f>IFERROR((H93+O93+P93)/AB93,"NA")</f>
        <v>0.5</v>
      </c>
      <c r="AN93" s="28">
        <f>IFERROR((H93+O93+P93+R93+S93)/AB93,"NA")</f>
        <v>1</v>
      </c>
      <c r="AO93" s="28">
        <f>IFERROR((F93+T93)/AB93,"NA")</f>
        <v>0.5</v>
      </c>
      <c r="AP93" s="28">
        <f>IFERROR(T93/AB93,"NA")</f>
        <v>0</v>
      </c>
      <c r="AQ93" s="28">
        <f>IFERROR(AH93-AF93,"NA")</f>
        <v>0</v>
      </c>
      <c r="AR93" s="30">
        <f>(V93+F93+G93)/X93</f>
        <v>0.5</v>
      </c>
    </row>
    <row r="94" spans="1:49" hidden="1" x14ac:dyDescent="0.2">
      <c r="A94" s="27" t="s">
        <v>125</v>
      </c>
      <c r="I94" s="21">
        <v>2</v>
      </c>
      <c r="T94" s="21">
        <f t="shared" si="131"/>
        <v>0</v>
      </c>
      <c r="U94" s="21">
        <f t="shared" si="132"/>
        <v>0</v>
      </c>
      <c r="V94" s="21">
        <f t="shared" ref="V94:V103" si="137">T94+I94+J94</f>
        <v>2</v>
      </c>
      <c r="W94" s="21">
        <f t="shared" ref="W94:W103" si="138">B94+C94+D94+E94+F94+K94+O94+P94+Q94</f>
        <v>0</v>
      </c>
      <c r="X94" s="21">
        <f t="shared" ref="X94:X103" si="139">B94+C94+D94+E94+F94+G94+H94+I94+J94+K94+O94+P94+Q94</f>
        <v>2</v>
      </c>
      <c r="Y94" s="21">
        <f t="shared" si="133"/>
        <v>0</v>
      </c>
      <c r="Z94" s="21">
        <f t="shared" si="133"/>
        <v>0</v>
      </c>
      <c r="AA94" s="21">
        <f t="shared" ref="AA94:AA103" si="140">Q94+N94</f>
        <v>0</v>
      </c>
      <c r="AB94" s="21">
        <f t="shared" ref="AB94:AB103" si="141">T94+H94+F94+O94+P94+Q94</f>
        <v>0</v>
      </c>
      <c r="AC94" s="29"/>
      <c r="AD94" s="29"/>
      <c r="AE94" s="29"/>
      <c r="AF94" s="28" t="str">
        <f t="shared" si="134"/>
        <v>NA</v>
      </c>
      <c r="AG94" s="28">
        <f t="shared" si="135"/>
        <v>1</v>
      </c>
      <c r="AH94" s="28" t="str">
        <f t="shared" si="136"/>
        <v>NA</v>
      </c>
      <c r="AI94" s="28" t="str">
        <f t="shared" ref="AI94:AI104" si="142">IFERROR(AG94+AH94,"NA")</f>
        <v>NA</v>
      </c>
      <c r="AJ94" s="29">
        <f t="shared" ref="AJ94:AJ104" si="143">IFERROR(K94/X94,"NA")</f>
        <v>0</v>
      </c>
      <c r="AK94" s="29">
        <f t="shared" ref="AK94:AK104" si="144">IFERROR((I94+J94)/X94,"NA")</f>
        <v>1</v>
      </c>
      <c r="AL94" s="29">
        <f t="shared" ref="AL94:AL104" si="145">IFERROR(AB94/X94,"NA")</f>
        <v>0</v>
      </c>
      <c r="AM94" s="28" t="str">
        <f t="shared" ref="AM94:AM103" si="146">IFERROR((H94+O94+P94)/AB94,"NA")</f>
        <v>NA</v>
      </c>
      <c r="AN94" s="28" t="str">
        <f t="shared" ref="AN94:AN103" si="147">IFERROR((H94+O94+P94+R94+S94)/AB94,"NA")</f>
        <v>NA</v>
      </c>
      <c r="AO94" s="28" t="str">
        <f t="shared" ref="AO94:AO104" si="148">IFERROR((F94+T94)/AB94,"NA")</f>
        <v>NA</v>
      </c>
      <c r="AP94" s="28" t="str">
        <f t="shared" ref="AP94:AP104" si="149">IFERROR(T94/AB94,"NA")</f>
        <v>NA</v>
      </c>
      <c r="AQ94" s="28" t="str">
        <f t="shared" ref="AQ94:AQ104" si="150">IFERROR(AH94-AF94,"NA")</f>
        <v>NA</v>
      </c>
      <c r="AR94" s="30">
        <f t="shared" ref="AR94:AR104" si="151">(V94+F94+G94)/X94</f>
        <v>1</v>
      </c>
    </row>
    <row r="95" spans="1:49" hidden="1" x14ac:dyDescent="0.2">
      <c r="A95" s="27" t="s">
        <v>77</v>
      </c>
      <c r="F95" s="21">
        <v>1</v>
      </c>
      <c r="K95" s="21">
        <v>1</v>
      </c>
      <c r="R95" s="21">
        <v>1</v>
      </c>
      <c r="T95" s="21">
        <f t="shared" si="131"/>
        <v>0</v>
      </c>
      <c r="U95" s="21">
        <f t="shared" si="132"/>
        <v>0</v>
      </c>
      <c r="V95" s="21">
        <f t="shared" si="137"/>
        <v>0</v>
      </c>
      <c r="W95" s="21">
        <f t="shared" si="138"/>
        <v>2</v>
      </c>
      <c r="X95" s="21">
        <f t="shared" si="139"/>
        <v>2</v>
      </c>
      <c r="Y95" s="21">
        <f t="shared" si="133"/>
        <v>1</v>
      </c>
      <c r="Z95" s="21">
        <f t="shared" si="133"/>
        <v>0</v>
      </c>
      <c r="AA95" s="21">
        <f t="shared" si="140"/>
        <v>0</v>
      </c>
      <c r="AB95" s="21">
        <f t="shared" si="141"/>
        <v>1</v>
      </c>
      <c r="AC95" s="29"/>
      <c r="AD95" s="29"/>
      <c r="AE95" s="29"/>
      <c r="AF95" s="28">
        <f t="shared" si="134"/>
        <v>0</v>
      </c>
      <c r="AG95" s="28">
        <f t="shared" si="135"/>
        <v>0</v>
      </c>
      <c r="AH95" s="28">
        <f t="shared" si="136"/>
        <v>0</v>
      </c>
      <c r="AI95" s="28">
        <f t="shared" si="142"/>
        <v>0</v>
      </c>
      <c r="AJ95" s="29">
        <f t="shared" si="143"/>
        <v>0.5</v>
      </c>
      <c r="AK95" s="29">
        <f t="shared" si="144"/>
        <v>0</v>
      </c>
      <c r="AL95" s="29">
        <f t="shared" si="145"/>
        <v>0.5</v>
      </c>
      <c r="AM95" s="28">
        <f t="shared" si="146"/>
        <v>0</v>
      </c>
      <c r="AN95" s="28">
        <f t="shared" si="147"/>
        <v>1</v>
      </c>
      <c r="AO95" s="28">
        <f t="shared" si="148"/>
        <v>1</v>
      </c>
      <c r="AP95" s="28">
        <f t="shared" si="149"/>
        <v>0</v>
      </c>
      <c r="AQ95" s="28">
        <f t="shared" si="150"/>
        <v>0</v>
      </c>
      <c r="AR95" s="30">
        <f t="shared" si="151"/>
        <v>0.5</v>
      </c>
    </row>
    <row r="96" spans="1:49" hidden="1" x14ac:dyDescent="0.2">
      <c r="A96" s="27" t="s">
        <v>68</v>
      </c>
      <c r="I96" s="21">
        <v>1</v>
      </c>
      <c r="K96" s="21">
        <v>1</v>
      </c>
      <c r="T96" s="21">
        <f t="shared" si="131"/>
        <v>0</v>
      </c>
      <c r="U96" s="21">
        <f t="shared" si="132"/>
        <v>0</v>
      </c>
      <c r="V96" s="21">
        <f t="shared" si="137"/>
        <v>1</v>
      </c>
      <c r="W96" s="21">
        <f t="shared" si="138"/>
        <v>1</v>
      </c>
      <c r="X96" s="21">
        <f t="shared" si="139"/>
        <v>2</v>
      </c>
      <c r="Y96" s="21">
        <f t="shared" si="133"/>
        <v>0</v>
      </c>
      <c r="Z96" s="21">
        <f t="shared" si="133"/>
        <v>0</v>
      </c>
      <c r="AA96" s="21">
        <f t="shared" si="140"/>
        <v>0</v>
      </c>
      <c r="AB96" s="21">
        <f t="shared" si="141"/>
        <v>0</v>
      </c>
      <c r="AC96" s="29"/>
      <c r="AD96" s="29"/>
      <c r="AE96" s="29"/>
      <c r="AF96" s="28">
        <f t="shared" si="134"/>
        <v>0</v>
      </c>
      <c r="AG96" s="28">
        <f t="shared" si="135"/>
        <v>0.5</v>
      </c>
      <c r="AH96" s="28">
        <f t="shared" si="136"/>
        <v>0</v>
      </c>
      <c r="AI96" s="28">
        <f t="shared" si="142"/>
        <v>0.5</v>
      </c>
      <c r="AJ96" s="29">
        <f t="shared" si="143"/>
        <v>0.5</v>
      </c>
      <c r="AK96" s="29">
        <f t="shared" si="144"/>
        <v>0.5</v>
      </c>
      <c r="AL96" s="29">
        <f t="shared" si="145"/>
        <v>0</v>
      </c>
      <c r="AM96" s="28" t="str">
        <f t="shared" si="146"/>
        <v>NA</v>
      </c>
      <c r="AN96" s="28" t="str">
        <f t="shared" si="147"/>
        <v>NA</v>
      </c>
      <c r="AO96" s="28" t="str">
        <f t="shared" si="148"/>
        <v>NA</v>
      </c>
      <c r="AP96" s="28" t="str">
        <f t="shared" si="149"/>
        <v>NA</v>
      </c>
      <c r="AQ96" s="28">
        <f t="shared" si="150"/>
        <v>0</v>
      </c>
      <c r="AR96" s="30">
        <f t="shared" si="151"/>
        <v>0.5</v>
      </c>
    </row>
    <row r="97" spans="1:49" hidden="1" x14ac:dyDescent="0.2">
      <c r="A97" s="27" t="s">
        <v>123</v>
      </c>
      <c r="K97" s="21">
        <v>2</v>
      </c>
      <c r="T97" s="21">
        <f t="shared" si="131"/>
        <v>0</v>
      </c>
      <c r="U97" s="21">
        <f t="shared" si="132"/>
        <v>0</v>
      </c>
      <c r="V97" s="21">
        <f t="shared" si="137"/>
        <v>0</v>
      </c>
      <c r="W97" s="21">
        <f t="shared" si="138"/>
        <v>2</v>
      </c>
      <c r="X97" s="21">
        <f t="shared" si="139"/>
        <v>2</v>
      </c>
      <c r="Y97" s="21">
        <f t="shared" si="133"/>
        <v>0</v>
      </c>
      <c r="Z97" s="21">
        <f t="shared" si="133"/>
        <v>0</v>
      </c>
      <c r="AA97" s="21">
        <f t="shared" si="140"/>
        <v>0</v>
      </c>
      <c r="AB97" s="21">
        <f t="shared" si="141"/>
        <v>0</v>
      </c>
      <c r="AC97" s="29"/>
      <c r="AD97" s="29"/>
      <c r="AE97" s="29"/>
      <c r="AF97" s="28">
        <f t="shared" si="134"/>
        <v>0</v>
      </c>
      <c r="AG97" s="28">
        <f t="shared" si="135"/>
        <v>0</v>
      </c>
      <c r="AH97" s="28">
        <f t="shared" si="136"/>
        <v>0</v>
      </c>
      <c r="AI97" s="28">
        <f t="shared" si="142"/>
        <v>0</v>
      </c>
      <c r="AJ97" s="29">
        <f t="shared" si="143"/>
        <v>1</v>
      </c>
      <c r="AK97" s="29">
        <f t="shared" si="144"/>
        <v>0</v>
      </c>
      <c r="AL97" s="29">
        <f t="shared" si="145"/>
        <v>0</v>
      </c>
      <c r="AM97" s="28" t="str">
        <f t="shared" si="146"/>
        <v>NA</v>
      </c>
      <c r="AN97" s="28" t="str">
        <f t="shared" si="147"/>
        <v>NA</v>
      </c>
      <c r="AO97" s="28" t="str">
        <f t="shared" si="148"/>
        <v>NA</v>
      </c>
      <c r="AP97" s="28" t="str">
        <f t="shared" si="149"/>
        <v>NA</v>
      </c>
      <c r="AQ97" s="28">
        <f t="shared" si="150"/>
        <v>0</v>
      </c>
      <c r="AR97" s="30">
        <f t="shared" si="151"/>
        <v>0</v>
      </c>
    </row>
    <row r="98" spans="1:49" hidden="1" x14ac:dyDescent="0.2">
      <c r="A98" s="27" t="s">
        <v>0</v>
      </c>
      <c r="F98" s="21">
        <v>1</v>
      </c>
      <c r="P98" s="21">
        <v>1</v>
      </c>
      <c r="S98" s="21">
        <v>1</v>
      </c>
      <c r="T98" s="21">
        <f t="shared" si="131"/>
        <v>0</v>
      </c>
      <c r="U98" s="21">
        <f t="shared" si="132"/>
        <v>0</v>
      </c>
      <c r="V98" s="21">
        <f t="shared" si="137"/>
        <v>0</v>
      </c>
      <c r="W98" s="21">
        <f t="shared" si="138"/>
        <v>2</v>
      </c>
      <c r="X98" s="21">
        <f t="shared" si="139"/>
        <v>2</v>
      </c>
      <c r="Y98" s="21">
        <f t="shared" si="133"/>
        <v>0</v>
      </c>
      <c r="Z98" s="21">
        <f t="shared" si="133"/>
        <v>2</v>
      </c>
      <c r="AA98" s="21">
        <f t="shared" si="140"/>
        <v>0</v>
      </c>
      <c r="AB98" s="21">
        <f t="shared" si="141"/>
        <v>2</v>
      </c>
      <c r="AC98" s="29"/>
      <c r="AD98" s="29"/>
      <c r="AE98" s="29"/>
      <c r="AF98" s="28">
        <f t="shared" si="134"/>
        <v>0</v>
      </c>
      <c r="AG98" s="28">
        <f t="shared" si="135"/>
        <v>0</v>
      </c>
      <c r="AH98" s="28">
        <f t="shared" si="136"/>
        <v>0</v>
      </c>
      <c r="AI98" s="28">
        <f t="shared" si="142"/>
        <v>0</v>
      </c>
      <c r="AJ98" s="29">
        <f t="shared" si="143"/>
        <v>0</v>
      </c>
      <c r="AK98" s="29">
        <f t="shared" si="144"/>
        <v>0</v>
      </c>
      <c r="AL98" s="29">
        <f t="shared" si="145"/>
        <v>1</v>
      </c>
      <c r="AM98" s="28">
        <f t="shared" si="146"/>
        <v>0.5</v>
      </c>
      <c r="AN98" s="28">
        <f t="shared" si="147"/>
        <v>1</v>
      </c>
      <c r="AO98" s="28">
        <f t="shared" si="148"/>
        <v>0.5</v>
      </c>
      <c r="AP98" s="28">
        <f t="shared" si="149"/>
        <v>0</v>
      </c>
      <c r="AQ98" s="28">
        <f t="shared" si="150"/>
        <v>0</v>
      </c>
      <c r="AR98" s="30">
        <f t="shared" si="151"/>
        <v>0.5</v>
      </c>
    </row>
    <row r="99" spans="1:49" hidden="1" x14ac:dyDescent="0.2">
      <c r="A99" s="27" t="s">
        <v>126</v>
      </c>
      <c r="P99" s="21">
        <v>1</v>
      </c>
      <c r="T99" s="21">
        <f t="shared" si="131"/>
        <v>0</v>
      </c>
      <c r="U99" s="21">
        <f t="shared" si="132"/>
        <v>0</v>
      </c>
      <c r="V99" s="21">
        <f t="shared" si="137"/>
        <v>0</v>
      </c>
      <c r="W99" s="21">
        <f t="shared" si="138"/>
        <v>1</v>
      </c>
      <c r="X99" s="21">
        <f t="shared" si="139"/>
        <v>1</v>
      </c>
      <c r="Y99" s="21">
        <f t="shared" si="133"/>
        <v>0</v>
      </c>
      <c r="Z99" s="21">
        <f t="shared" si="133"/>
        <v>1</v>
      </c>
      <c r="AA99" s="21">
        <f t="shared" si="140"/>
        <v>0</v>
      </c>
      <c r="AB99" s="21">
        <f t="shared" si="141"/>
        <v>1</v>
      </c>
      <c r="AC99" s="29"/>
      <c r="AD99" s="29"/>
      <c r="AE99" s="29"/>
      <c r="AF99" s="28">
        <f t="shared" si="134"/>
        <v>0</v>
      </c>
      <c r="AG99" s="28">
        <f t="shared" si="135"/>
        <v>0</v>
      </c>
      <c r="AH99" s="28">
        <f t="shared" si="136"/>
        <v>0</v>
      </c>
      <c r="AI99" s="28">
        <f t="shared" si="142"/>
        <v>0</v>
      </c>
      <c r="AJ99" s="29">
        <f t="shared" si="143"/>
        <v>0</v>
      </c>
      <c r="AK99" s="29">
        <f t="shared" si="144"/>
        <v>0</v>
      </c>
      <c r="AL99" s="29">
        <f t="shared" si="145"/>
        <v>1</v>
      </c>
      <c r="AM99" s="28">
        <f t="shared" si="146"/>
        <v>1</v>
      </c>
      <c r="AN99" s="28">
        <f t="shared" si="147"/>
        <v>1</v>
      </c>
      <c r="AO99" s="28">
        <f t="shared" si="148"/>
        <v>0</v>
      </c>
      <c r="AP99" s="28">
        <f t="shared" si="149"/>
        <v>0</v>
      </c>
      <c r="AQ99" s="28">
        <f t="shared" si="150"/>
        <v>0</v>
      </c>
      <c r="AR99" s="30">
        <f t="shared" si="151"/>
        <v>0</v>
      </c>
    </row>
    <row r="100" spans="1:49" hidden="1" x14ac:dyDescent="0.2">
      <c r="A100" s="27" t="s">
        <v>65</v>
      </c>
      <c r="K100" s="21">
        <v>1</v>
      </c>
      <c r="O100" s="21">
        <v>1</v>
      </c>
      <c r="T100" s="21">
        <f t="shared" si="131"/>
        <v>0</v>
      </c>
      <c r="U100" s="21">
        <f t="shared" si="132"/>
        <v>0</v>
      </c>
      <c r="V100" s="21">
        <f t="shared" si="137"/>
        <v>0</v>
      </c>
      <c r="W100" s="21">
        <f t="shared" si="138"/>
        <v>2</v>
      </c>
      <c r="X100" s="21">
        <f t="shared" si="139"/>
        <v>2</v>
      </c>
      <c r="Y100" s="21">
        <f t="shared" si="133"/>
        <v>1</v>
      </c>
      <c r="Z100" s="21">
        <f t="shared" si="133"/>
        <v>0</v>
      </c>
      <c r="AA100" s="21">
        <f t="shared" si="140"/>
        <v>0</v>
      </c>
      <c r="AB100" s="21">
        <f t="shared" si="141"/>
        <v>1</v>
      </c>
      <c r="AC100" s="29"/>
      <c r="AD100" s="29"/>
      <c r="AE100" s="29"/>
      <c r="AF100" s="28">
        <f t="shared" si="134"/>
        <v>0</v>
      </c>
      <c r="AG100" s="28">
        <f t="shared" si="135"/>
        <v>0</v>
      </c>
      <c r="AH100" s="28">
        <f t="shared" si="136"/>
        <v>0</v>
      </c>
      <c r="AI100" s="28">
        <f t="shared" si="142"/>
        <v>0</v>
      </c>
      <c r="AJ100" s="29">
        <f t="shared" si="143"/>
        <v>0.5</v>
      </c>
      <c r="AK100" s="29">
        <f t="shared" si="144"/>
        <v>0</v>
      </c>
      <c r="AL100" s="29">
        <f t="shared" si="145"/>
        <v>0.5</v>
      </c>
      <c r="AM100" s="28">
        <f t="shared" si="146"/>
        <v>1</v>
      </c>
      <c r="AN100" s="28">
        <f t="shared" si="147"/>
        <v>1</v>
      </c>
      <c r="AO100" s="28">
        <f t="shared" si="148"/>
        <v>0</v>
      </c>
      <c r="AP100" s="28">
        <f t="shared" si="149"/>
        <v>0</v>
      </c>
      <c r="AQ100" s="28">
        <f t="shared" si="150"/>
        <v>0</v>
      </c>
      <c r="AR100" s="30">
        <f t="shared" si="151"/>
        <v>0</v>
      </c>
    </row>
    <row r="101" spans="1:49" hidden="1" x14ac:dyDescent="0.2">
      <c r="A101" s="27" t="s">
        <v>127</v>
      </c>
      <c r="K101" s="21">
        <v>1</v>
      </c>
      <c r="Q101" s="21">
        <v>1</v>
      </c>
      <c r="T101" s="21">
        <f t="shared" si="131"/>
        <v>0</v>
      </c>
      <c r="U101" s="21">
        <f t="shared" si="132"/>
        <v>0</v>
      </c>
      <c r="V101" s="21">
        <f t="shared" si="137"/>
        <v>0</v>
      </c>
      <c r="W101" s="21">
        <f t="shared" si="138"/>
        <v>2</v>
      </c>
      <c r="X101" s="21">
        <f t="shared" si="139"/>
        <v>2</v>
      </c>
      <c r="Y101" s="21">
        <f t="shared" si="133"/>
        <v>0</v>
      </c>
      <c r="Z101" s="21">
        <f t="shared" si="133"/>
        <v>0</v>
      </c>
      <c r="AA101" s="21">
        <f t="shared" si="140"/>
        <v>1</v>
      </c>
      <c r="AB101" s="21">
        <f t="shared" si="141"/>
        <v>1</v>
      </c>
      <c r="AC101" s="29"/>
      <c r="AD101" s="29"/>
      <c r="AE101" s="29"/>
      <c r="AF101" s="28">
        <f t="shared" si="134"/>
        <v>0</v>
      </c>
      <c r="AG101" s="28">
        <f t="shared" si="135"/>
        <v>0</v>
      </c>
      <c r="AH101" s="28">
        <f t="shared" si="136"/>
        <v>0</v>
      </c>
      <c r="AI101" s="28">
        <f t="shared" si="142"/>
        <v>0</v>
      </c>
      <c r="AJ101" s="29">
        <f t="shared" si="143"/>
        <v>0.5</v>
      </c>
      <c r="AK101" s="29">
        <f t="shared" si="144"/>
        <v>0</v>
      </c>
      <c r="AL101" s="29">
        <f t="shared" si="145"/>
        <v>0.5</v>
      </c>
      <c r="AM101" s="28">
        <f t="shared" si="146"/>
        <v>0</v>
      </c>
      <c r="AN101" s="28">
        <f t="shared" si="147"/>
        <v>0</v>
      </c>
      <c r="AO101" s="28">
        <f t="shared" si="148"/>
        <v>0</v>
      </c>
      <c r="AP101" s="28">
        <f t="shared" si="149"/>
        <v>0</v>
      </c>
      <c r="AQ101" s="28">
        <f t="shared" si="150"/>
        <v>0</v>
      </c>
      <c r="AR101" s="30">
        <f t="shared" si="151"/>
        <v>0</v>
      </c>
    </row>
    <row r="102" spans="1:49" hidden="1" x14ac:dyDescent="0.2">
      <c r="A102" s="27" t="s">
        <v>128</v>
      </c>
      <c r="F102" s="21">
        <v>1</v>
      </c>
      <c r="R102" s="21">
        <v>1</v>
      </c>
      <c r="T102" s="21">
        <f t="shared" si="131"/>
        <v>0</v>
      </c>
      <c r="U102" s="21">
        <f t="shared" si="132"/>
        <v>0</v>
      </c>
      <c r="V102" s="21">
        <f t="shared" si="137"/>
        <v>0</v>
      </c>
      <c r="W102" s="21">
        <f t="shared" si="138"/>
        <v>1</v>
      </c>
      <c r="X102" s="21">
        <f t="shared" si="139"/>
        <v>1</v>
      </c>
      <c r="Y102" s="21">
        <f t="shared" si="133"/>
        <v>1</v>
      </c>
      <c r="Z102" s="21">
        <f t="shared" si="133"/>
        <v>0</v>
      </c>
      <c r="AA102" s="21">
        <f t="shared" si="140"/>
        <v>0</v>
      </c>
      <c r="AB102" s="21">
        <f t="shared" si="141"/>
        <v>1</v>
      </c>
      <c r="AC102" s="29"/>
      <c r="AD102" s="29"/>
      <c r="AE102" s="29"/>
      <c r="AF102" s="28">
        <f t="shared" si="134"/>
        <v>0</v>
      </c>
      <c r="AG102" s="28">
        <f t="shared" si="135"/>
        <v>0</v>
      </c>
      <c r="AH102" s="28">
        <f t="shared" si="136"/>
        <v>0</v>
      </c>
      <c r="AI102" s="28">
        <f t="shared" si="142"/>
        <v>0</v>
      </c>
      <c r="AJ102" s="29">
        <f t="shared" si="143"/>
        <v>0</v>
      </c>
      <c r="AK102" s="29">
        <f t="shared" si="144"/>
        <v>0</v>
      </c>
      <c r="AL102" s="29">
        <f t="shared" si="145"/>
        <v>1</v>
      </c>
      <c r="AM102" s="28">
        <f t="shared" si="146"/>
        <v>0</v>
      </c>
      <c r="AN102" s="28">
        <f t="shared" si="147"/>
        <v>1</v>
      </c>
      <c r="AO102" s="28">
        <f t="shared" si="148"/>
        <v>1</v>
      </c>
      <c r="AP102" s="28">
        <f t="shared" si="149"/>
        <v>0</v>
      </c>
      <c r="AQ102" s="28">
        <f t="shared" si="150"/>
        <v>0</v>
      </c>
      <c r="AR102" s="30">
        <f t="shared" si="151"/>
        <v>1</v>
      </c>
    </row>
    <row r="103" spans="1:49" hidden="1" x14ac:dyDescent="0.2">
      <c r="A103" s="27" t="s">
        <v>3</v>
      </c>
      <c r="P103" s="21">
        <v>1</v>
      </c>
      <c r="T103" s="21">
        <f t="shared" si="131"/>
        <v>0</v>
      </c>
      <c r="U103" s="21">
        <f t="shared" si="132"/>
        <v>0</v>
      </c>
      <c r="V103" s="21">
        <f t="shared" si="137"/>
        <v>0</v>
      </c>
      <c r="W103" s="21">
        <f t="shared" si="138"/>
        <v>1</v>
      </c>
      <c r="X103" s="21">
        <f t="shared" si="139"/>
        <v>1</v>
      </c>
      <c r="Y103" s="21">
        <f t="shared" si="133"/>
        <v>0</v>
      </c>
      <c r="Z103" s="21">
        <f t="shared" si="133"/>
        <v>1</v>
      </c>
      <c r="AA103" s="21">
        <f t="shared" si="140"/>
        <v>0</v>
      </c>
      <c r="AB103" s="21">
        <f t="shared" si="141"/>
        <v>1</v>
      </c>
      <c r="AC103" s="29"/>
      <c r="AD103" s="29"/>
      <c r="AE103" s="29"/>
      <c r="AF103" s="28">
        <f t="shared" si="134"/>
        <v>0</v>
      </c>
      <c r="AG103" s="28">
        <f t="shared" si="135"/>
        <v>0</v>
      </c>
      <c r="AH103" s="28">
        <f t="shared" si="136"/>
        <v>0</v>
      </c>
      <c r="AI103" s="28">
        <f t="shared" si="142"/>
        <v>0</v>
      </c>
      <c r="AJ103" s="29">
        <f t="shared" si="143"/>
        <v>0</v>
      </c>
      <c r="AK103" s="29">
        <f t="shared" si="144"/>
        <v>0</v>
      </c>
      <c r="AL103" s="29">
        <f t="shared" si="145"/>
        <v>1</v>
      </c>
      <c r="AM103" s="28">
        <f t="shared" si="146"/>
        <v>1</v>
      </c>
      <c r="AN103" s="28">
        <f t="shared" si="147"/>
        <v>1</v>
      </c>
      <c r="AO103" s="28">
        <f t="shared" si="148"/>
        <v>0</v>
      </c>
      <c r="AP103" s="28">
        <f t="shared" si="149"/>
        <v>0</v>
      </c>
      <c r="AQ103" s="28">
        <f t="shared" si="150"/>
        <v>0</v>
      </c>
      <c r="AR103" s="30">
        <f t="shared" si="151"/>
        <v>0</v>
      </c>
    </row>
    <row r="104" spans="1:49" s="20" customFormat="1" hidden="1" x14ac:dyDescent="0.2">
      <c r="A104" s="31" t="s">
        <v>32</v>
      </c>
      <c r="B104" s="32">
        <f>SUM(B93:B103)</f>
        <v>0</v>
      </c>
      <c r="C104" s="32">
        <f t="shared" ref="C104:X104" si="152">SUM(C93:C103)</f>
        <v>0</v>
      </c>
      <c r="D104" s="32">
        <f t="shared" si="152"/>
        <v>0</v>
      </c>
      <c r="E104" s="32">
        <f t="shared" si="152"/>
        <v>0</v>
      </c>
      <c r="F104" s="32">
        <f t="shared" si="152"/>
        <v>4</v>
      </c>
      <c r="G104" s="32">
        <f t="shared" si="152"/>
        <v>0</v>
      </c>
      <c r="H104" s="32">
        <f t="shared" si="152"/>
        <v>0</v>
      </c>
      <c r="I104" s="32">
        <f t="shared" si="152"/>
        <v>3</v>
      </c>
      <c r="J104" s="32">
        <f t="shared" si="152"/>
        <v>0</v>
      </c>
      <c r="K104" s="32">
        <f t="shared" si="152"/>
        <v>6</v>
      </c>
      <c r="L104" s="32">
        <f t="shared" si="152"/>
        <v>0</v>
      </c>
      <c r="M104" s="32">
        <f t="shared" si="152"/>
        <v>0</v>
      </c>
      <c r="N104" s="32">
        <f t="shared" si="152"/>
        <v>0</v>
      </c>
      <c r="O104" s="32">
        <f t="shared" si="152"/>
        <v>1</v>
      </c>
      <c r="P104" s="32">
        <f t="shared" si="152"/>
        <v>4</v>
      </c>
      <c r="Q104" s="32">
        <f t="shared" si="152"/>
        <v>1</v>
      </c>
      <c r="R104" s="32">
        <f t="shared" si="152"/>
        <v>2</v>
      </c>
      <c r="S104" s="32">
        <f t="shared" si="152"/>
        <v>2</v>
      </c>
      <c r="T104" s="32">
        <f t="shared" si="152"/>
        <v>0</v>
      </c>
      <c r="U104" s="32">
        <f t="shared" si="152"/>
        <v>0</v>
      </c>
      <c r="V104" s="32">
        <f t="shared" si="152"/>
        <v>3</v>
      </c>
      <c r="W104" s="32">
        <f t="shared" si="152"/>
        <v>16</v>
      </c>
      <c r="X104" s="32">
        <f t="shared" si="152"/>
        <v>19</v>
      </c>
      <c r="Y104" s="32">
        <f>SUM(Y93:Y103)</f>
        <v>3</v>
      </c>
      <c r="Z104" s="32">
        <f>SUM(Z93:Z103)</f>
        <v>6</v>
      </c>
      <c r="AA104" s="32">
        <f>SUM(AA93:AA103)</f>
        <v>1</v>
      </c>
      <c r="AB104" s="32">
        <f>SUM(AB93:AB103)</f>
        <v>10</v>
      </c>
      <c r="AC104" s="34"/>
      <c r="AD104" s="34"/>
      <c r="AE104" s="34"/>
      <c r="AF104" s="33">
        <f t="shared" si="134"/>
        <v>0</v>
      </c>
      <c r="AG104" s="33">
        <f t="shared" si="135"/>
        <v>0.15789473684210525</v>
      </c>
      <c r="AH104" s="33">
        <f t="shared" si="136"/>
        <v>0</v>
      </c>
      <c r="AI104" s="33">
        <f t="shared" si="142"/>
        <v>0.15789473684210525</v>
      </c>
      <c r="AJ104" s="34">
        <f t="shared" si="143"/>
        <v>0.31578947368421051</v>
      </c>
      <c r="AK104" s="34">
        <f t="shared" si="144"/>
        <v>0.15789473684210525</v>
      </c>
      <c r="AL104" s="34">
        <f t="shared" si="145"/>
        <v>0.52631578947368418</v>
      </c>
      <c r="AM104" s="33">
        <f>IFERROR((H104+O104+P104)/AB104,"NA")</f>
        <v>0.5</v>
      </c>
      <c r="AN104" s="33">
        <f>IFERROR((H104+O104+P104+R104+S104)/AB104,"NA")</f>
        <v>0.9</v>
      </c>
      <c r="AO104" s="33">
        <f t="shared" si="148"/>
        <v>0.4</v>
      </c>
      <c r="AP104" s="33">
        <f t="shared" si="149"/>
        <v>0</v>
      </c>
      <c r="AQ104" s="33">
        <f t="shared" si="150"/>
        <v>0</v>
      </c>
      <c r="AR104" s="35">
        <f t="shared" si="151"/>
        <v>0.36842105263157893</v>
      </c>
      <c r="AU104" s="37"/>
      <c r="AV104" s="37"/>
      <c r="AW104" s="37"/>
    </row>
    <row r="105" spans="1:49" hidden="1" x14ac:dyDescent="0.2"/>
    <row r="106" spans="1:49" hidden="1" x14ac:dyDescent="0.2">
      <c r="A106" s="20" t="s">
        <v>137</v>
      </c>
    </row>
    <row r="107" spans="1:49" hidden="1" x14ac:dyDescent="0.2">
      <c r="A107" s="23"/>
      <c r="B107" s="24" t="s">
        <v>5</v>
      </c>
      <c r="C107" s="24" t="s">
        <v>6</v>
      </c>
      <c r="D107" s="24" t="s">
        <v>7</v>
      </c>
      <c r="E107" s="24" t="s">
        <v>8</v>
      </c>
      <c r="F107" s="24" t="s">
        <v>18</v>
      </c>
      <c r="G107" s="24" t="s">
        <v>19</v>
      </c>
      <c r="H107" s="24" t="s">
        <v>9</v>
      </c>
      <c r="I107" s="24" t="s">
        <v>10</v>
      </c>
      <c r="J107" s="24" t="s">
        <v>11</v>
      </c>
      <c r="K107" s="24" t="s">
        <v>12</v>
      </c>
      <c r="L107" s="24" t="s">
        <v>20</v>
      </c>
      <c r="M107" s="24" t="s">
        <v>21</v>
      </c>
      <c r="N107" s="24" t="s">
        <v>74</v>
      </c>
      <c r="O107" s="24" t="s">
        <v>22</v>
      </c>
      <c r="P107" s="24" t="s">
        <v>23</v>
      </c>
      <c r="Q107" s="24" t="s">
        <v>75</v>
      </c>
      <c r="R107" s="24" t="s">
        <v>27</v>
      </c>
      <c r="S107" s="24" t="s">
        <v>28</v>
      </c>
      <c r="T107" s="24" t="s">
        <v>29</v>
      </c>
      <c r="U107" s="24" t="s">
        <v>30</v>
      </c>
      <c r="V107" s="24" t="s">
        <v>31</v>
      </c>
      <c r="W107" s="24" t="s">
        <v>4</v>
      </c>
      <c r="X107" s="24" t="s">
        <v>13</v>
      </c>
      <c r="Y107" s="24" t="s">
        <v>24</v>
      </c>
      <c r="Z107" s="24" t="s">
        <v>25</v>
      </c>
      <c r="AA107" s="24" t="s">
        <v>76</v>
      </c>
      <c r="AB107" s="24" t="s">
        <v>26</v>
      </c>
      <c r="AC107" s="44"/>
      <c r="AD107" s="44"/>
      <c r="AE107" s="44"/>
      <c r="AF107" s="24" t="s">
        <v>14</v>
      </c>
      <c r="AG107" s="24" t="s">
        <v>15</v>
      </c>
      <c r="AH107" s="24" t="s">
        <v>16</v>
      </c>
      <c r="AI107" s="24" t="s">
        <v>17</v>
      </c>
      <c r="AJ107" s="24" t="s">
        <v>44</v>
      </c>
      <c r="AK107" s="24" t="s">
        <v>43</v>
      </c>
      <c r="AL107" s="24" t="s">
        <v>40</v>
      </c>
      <c r="AM107" s="24" t="s">
        <v>47</v>
      </c>
      <c r="AN107" s="24" t="s">
        <v>48</v>
      </c>
      <c r="AO107" s="24" t="s">
        <v>51</v>
      </c>
      <c r="AP107" s="24" t="s">
        <v>49</v>
      </c>
      <c r="AQ107" s="25" t="s">
        <v>50</v>
      </c>
      <c r="AR107" s="26" t="s">
        <v>60</v>
      </c>
    </row>
    <row r="108" spans="1:49" hidden="1" x14ac:dyDescent="0.2">
      <c r="A108" s="27" t="s">
        <v>124</v>
      </c>
      <c r="C108" s="21">
        <v>1</v>
      </c>
      <c r="F108" s="21">
        <v>1</v>
      </c>
      <c r="N108" s="21">
        <v>1</v>
      </c>
      <c r="O108" s="21">
        <v>1</v>
      </c>
      <c r="R108" s="21">
        <v>1</v>
      </c>
      <c r="T108" s="21">
        <f t="shared" ref="T108:T118" si="153">B108+C108+D108+E108</f>
        <v>1</v>
      </c>
      <c r="U108" s="21">
        <f t="shared" ref="U108:U118" si="154">B108+2*C108+3*D108+4*E108</f>
        <v>2</v>
      </c>
      <c r="V108" s="21">
        <f>T108+I108+J108</f>
        <v>1</v>
      </c>
      <c r="W108" s="21">
        <f>B108+C108+D108+E108+F108+K108+O108+P108+Q108</f>
        <v>3</v>
      </c>
      <c r="X108" s="21">
        <f>B108+C108+D108+E108+F108+G108+H108+I108+J108+K108+O108+P108+Q108</f>
        <v>3</v>
      </c>
      <c r="Y108" s="21">
        <f t="shared" ref="Y108:Z118" si="155">L108+O108+R108</f>
        <v>2</v>
      </c>
      <c r="Z108" s="21">
        <f t="shared" si="155"/>
        <v>0</v>
      </c>
      <c r="AA108" s="21">
        <f>Q108+N108</f>
        <v>1</v>
      </c>
      <c r="AB108" s="21">
        <f>T108+H108+F108+O108+P108+Q108</f>
        <v>3</v>
      </c>
      <c r="AC108" s="29"/>
      <c r="AD108" s="29"/>
      <c r="AE108" s="29"/>
      <c r="AF108" s="28">
        <f t="shared" ref="AF108:AF119" si="156">IF(W108=0,"NA",T108/W108)</f>
        <v>0.33333333333333331</v>
      </c>
      <c r="AG108" s="28">
        <f t="shared" ref="AG108:AG119" si="157">IF(X108=0,"NA",(T108+I108+J108)/X108)</f>
        <v>0.33333333333333331</v>
      </c>
      <c r="AH108" s="28">
        <f t="shared" ref="AH108:AH119" si="158">IFERROR(U108/W108,"NA")</f>
        <v>0.66666666666666663</v>
      </c>
      <c r="AI108" s="28">
        <f>IFERROR(AG108+AH108,"NA")</f>
        <v>1</v>
      </c>
      <c r="AJ108" s="29">
        <f>IFERROR(K108/X108,"NA")</f>
        <v>0</v>
      </c>
      <c r="AK108" s="29">
        <f>IFERROR((I108+J108)/X108,"NA")</f>
        <v>0</v>
      </c>
      <c r="AL108" s="29">
        <f>IFERROR(AB108/X108,"NA")</f>
        <v>1</v>
      </c>
      <c r="AM108" s="28">
        <f>IFERROR((H108+O108+P108)/AB108,"NA")</f>
        <v>0.33333333333333331</v>
      </c>
      <c r="AN108" s="28">
        <f>IFERROR((H108+O108+P108+R108+S108)/AB108,"NA")</f>
        <v>0.66666666666666663</v>
      </c>
      <c r="AO108" s="28">
        <f>IFERROR((F108+T108)/AB108,"NA")</f>
        <v>0.66666666666666663</v>
      </c>
      <c r="AP108" s="28">
        <f>IFERROR(T108/AB108,"NA")</f>
        <v>0.33333333333333331</v>
      </c>
      <c r="AQ108" s="28">
        <f>IFERROR(AH108-AF108,"NA")</f>
        <v>0.33333333333333331</v>
      </c>
      <c r="AR108" s="30">
        <f>(V108+F108+G108)/X108</f>
        <v>0.66666666666666663</v>
      </c>
    </row>
    <row r="109" spans="1:49" hidden="1" x14ac:dyDescent="0.2">
      <c r="A109" s="27" t="s">
        <v>125</v>
      </c>
      <c r="B109" s="21">
        <v>1</v>
      </c>
      <c r="E109" s="21">
        <v>1</v>
      </c>
      <c r="L109" s="21">
        <v>1</v>
      </c>
      <c r="M109" s="21">
        <v>1</v>
      </c>
      <c r="P109" s="21">
        <v>1</v>
      </c>
      <c r="T109" s="21">
        <f t="shared" si="153"/>
        <v>2</v>
      </c>
      <c r="U109" s="21">
        <f t="shared" si="154"/>
        <v>5</v>
      </c>
      <c r="V109" s="21">
        <f t="shared" ref="V109:V118" si="159">T109+I109+J109</f>
        <v>2</v>
      </c>
      <c r="W109" s="21">
        <f t="shared" ref="W109:W118" si="160">B109+C109+D109+E109+F109+K109+O109+P109+Q109</f>
        <v>3</v>
      </c>
      <c r="X109" s="21">
        <f t="shared" ref="X109:X118" si="161">B109+C109+D109+E109+F109+G109+H109+I109+J109+K109+O109+P109+Q109</f>
        <v>3</v>
      </c>
      <c r="Y109" s="21">
        <f t="shared" si="155"/>
        <v>1</v>
      </c>
      <c r="Z109" s="21">
        <f t="shared" si="155"/>
        <v>2</v>
      </c>
      <c r="AA109" s="21">
        <f t="shared" ref="AA109:AA118" si="162">Q109+N109</f>
        <v>0</v>
      </c>
      <c r="AB109" s="21">
        <f t="shared" ref="AB109:AB118" si="163">T109+H109+F109+O109+P109+Q109</f>
        <v>3</v>
      </c>
      <c r="AC109" s="29"/>
      <c r="AD109" s="29"/>
      <c r="AE109" s="29"/>
      <c r="AF109" s="28">
        <f t="shared" si="156"/>
        <v>0.66666666666666663</v>
      </c>
      <c r="AG109" s="28">
        <f t="shared" si="157"/>
        <v>0.66666666666666663</v>
      </c>
      <c r="AH109" s="28">
        <f t="shared" si="158"/>
        <v>1.6666666666666667</v>
      </c>
      <c r="AI109" s="28">
        <f t="shared" ref="AI109:AI119" si="164">IFERROR(AG109+AH109,"NA")</f>
        <v>2.3333333333333335</v>
      </c>
      <c r="AJ109" s="29">
        <f t="shared" ref="AJ109:AJ119" si="165">IFERROR(K109/X109,"NA")</f>
        <v>0</v>
      </c>
      <c r="AK109" s="29">
        <f t="shared" ref="AK109:AK119" si="166">IFERROR((I109+J109)/X109,"NA")</f>
        <v>0</v>
      </c>
      <c r="AL109" s="29">
        <f t="shared" ref="AL109:AL119" si="167">IFERROR(AB109/X109,"NA")</f>
        <v>1</v>
      </c>
      <c r="AM109" s="28">
        <f t="shared" ref="AM109:AM118" si="168">IFERROR((H109+O109+P109)/AB109,"NA")</f>
        <v>0.33333333333333331</v>
      </c>
      <c r="AN109" s="28">
        <f t="shared" ref="AN109:AN118" si="169">IFERROR((H109+O109+P109+R109+S109)/AB109,"NA")</f>
        <v>0.33333333333333331</v>
      </c>
      <c r="AO109" s="28">
        <f t="shared" ref="AO109:AO119" si="170">IFERROR((F109+T109)/AB109,"NA")</f>
        <v>0.66666666666666663</v>
      </c>
      <c r="AP109" s="28">
        <f t="shared" ref="AP109:AP119" si="171">IFERROR(T109/AB109,"NA")</f>
        <v>0.66666666666666663</v>
      </c>
      <c r="AQ109" s="28">
        <f t="shared" ref="AQ109:AQ119" si="172">IFERROR(AH109-AF109,"NA")</f>
        <v>1</v>
      </c>
      <c r="AR109" s="30">
        <f t="shared" ref="AR109:AR119" si="173">(V109+F109+G109)/X109</f>
        <v>0.66666666666666663</v>
      </c>
    </row>
    <row r="110" spans="1:49" hidden="1" x14ac:dyDescent="0.2">
      <c r="A110" s="27" t="s">
        <v>77</v>
      </c>
      <c r="E110" s="21">
        <v>1</v>
      </c>
      <c r="K110" s="21">
        <v>1</v>
      </c>
      <c r="M110" s="21">
        <v>1</v>
      </c>
      <c r="O110" s="21">
        <v>1</v>
      </c>
      <c r="T110" s="21">
        <f t="shared" si="153"/>
        <v>1</v>
      </c>
      <c r="U110" s="21">
        <f t="shared" si="154"/>
        <v>4</v>
      </c>
      <c r="V110" s="21">
        <f t="shared" si="159"/>
        <v>1</v>
      </c>
      <c r="W110" s="21">
        <f t="shared" si="160"/>
        <v>3</v>
      </c>
      <c r="X110" s="21">
        <f t="shared" si="161"/>
        <v>3</v>
      </c>
      <c r="Y110" s="21">
        <f t="shared" si="155"/>
        <v>1</v>
      </c>
      <c r="Z110" s="21">
        <f t="shared" si="155"/>
        <v>1</v>
      </c>
      <c r="AA110" s="21">
        <f t="shared" si="162"/>
        <v>0</v>
      </c>
      <c r="AB110" s="21">
        <f t="shared" si="163"/>
        <v>2</v>
      </c>
      <c r="AC110" s="29"/>
      <c r="AD110" s="29"/>
      <c r="AE110" s="29"/>
      <c r="AF110" s="28">
        <f t="shared" si="156"/>
        <v>0.33333333333333331</v>
      </c>
      <c r="AG110" s="28">
        <f t="shared" si="157"/>
        <v>0.33333333333333331</v>
      </c>
      <c r="AH110" s="28">
        <f t="shared" si="158"/>
        <v>1.3333333333333333</v>
      </c>
      <c r="AI110" s="28">
        <f t="shared" si="164"/>
        <v>1.6666666666666665</v>
      </c>
      <c r="AJ110" s="29">
        <f t="shared" si="165"/>
        <v>0.33333333333333331</v>
      </c>
      <c r="AK110" s="29">
        <f t="shared" si="166"/>
        <v>0</v>
      </c>
      <c r="AL110" s="29">
        <f t="shared" si="167"/>
        <v>0.66666666666666663</v>
      </c>
      <c r="AM110" s="28">
        <f t="shared" si="168"/>
        <v>0.5</v>
      </c>
      <c r="AN110" s="28">
        <f t="shared" si="169"/>
        <v>0.5</v>
      </c>
      <c r="AO110" s="28">
        <f t="shared" si="170"/>
        <v>0.5</v>
      </c>
      <c r="AP110" s="28">
        <f t="shared" si="171"/>
        <v>0.5</v>
      </c>
      <c r="AQ110" s="28">
        <f t="shared" si="172"/>
        <v>1</v>
      </c>
      <c r="AR110" s="30">
        <f t="shared" si="173"/>
        <v>0.33333333333333331</v>
      </c>
    </row>
    <row r="111" spans="1:49" hidden="1" x14ac:dyDescent="0.2">
      <c r="A111" s="27" t="s">
        <v>68</v>
      </c>
      <c r="B111" s="21">
        <v>2</v>
      </c>
      <c r="I111" s="21">
        <v>1</v>
      </c>
      <c r="L111" s="21">
        <v>2</v>
      </c>
      <c r="T111" s="21">
        <f t="shared" si="153"/>
        <v>2</v>
      </c>
      <c r="U111" s="21">
        <f t="shared" si="154"/>
        <v>2</v>
      </c>
      <c r="V111" s="21">
        <f t="shared" si="159"/>
        <v>3</v>
      </c>
      <c r="W111" s="21">
        <f t="shared" si="160"/>
        <v>2</v>
      </c>
      <c r="X111" s="21">
        <f t="shared" si="161"/>
        <v>3</v>
      </c>
      <c r="Y111" s="21">
        <f t="shared" si="155"/>
        <v>2</v>
      </c>
      <c r="Z111" s="21">
        <f t="shared" si="155"/>
        <v>0</v>
      </c>
      <c r="AA111" s="21">
        <f t="shared" si="162"/>
        <v>0</v>
      </c>
      <c r="AB111" s="21">
        <f t="shared" si="163"/>
        <v>2</v>
      </c>
      <c r="AC111" s="29"/>
      <c r="AD111" s="29"/>
      <c r="AE111" s="29"/>
      <c r="AF111" s="28">
        <f t="shared" si="156"/>
        <v>1</v>
      </c>
      <c r="AG111" s="28">
        <f t="shared" si="157"/>
        <v>1</v>
      </c>
      <c r="AH111" s="28">
        <f t="shared" si="158"/>
        <v>1</v>
      </c>
      <c r="AI111" s="28">
        <f t="shared" si="164"/>
        <v>2</v>
      </c>
      <c r="AJ111" s="29">
        <f t="shared" si="165"/>
        <v>0</v>
      </c>
      <c r="AK111" s="29">
        <f t="shared" si="166"/>
        <v>0.33333333333333331</v>
      </c>
      <c r="AL111" s="29">
        <f t="shared" si="167"/>
        <v>0.66666666666666663</v>
      </c>
      <c r="AM111" s="28">
        <f t="shared" si="168"/>
        <v>0</v>
      </c>
      <c r="AN111" s="28">
        <f t="shared" si="169"/>
        <v>0</v>
      </c>
      <c r="AO111" s="28">
        <f t="shared" si="170"/>
        <v>1</v>
      </c>
      <c r="AP111" s="28">
        <f t="shared" si="171"/>
        <v>1</v>
      </c>
      <c r="AQ111" s="28">
        <f t="shared" si="172"/>
        <v>0</v>
      </c>
      <c r="AR111" s="30">
        <f t="shared" si="173"/>
        <v>1</v>
      </c>
    </row>
    <row r="112" spans="1:49" hidden="1" x14ac:dyDescent="0.2">
      <c r="A112" s="27" t="s">
        <v>123</v>
      </c>
      <c r="K112" s="21">
        <v>2</v>
      </c>
      <c r="P112" s="21">
        <v>1</v>
      </c>
      <c r="T112" s="21">
        <f t="shared" si="153"/>
        <v>0</v>
      </c>
      <c r="U112" s="21">
        <f t="shared" si="154"/>
        <v>0</v>
      </c>
      <c r="V112" s="21">
        <f t="shared" si="159"/>
        <v>0</v>
      </c>
      <c r="W112" s="21">
        <f t="shared" si="160"/>
        <v>3</v>
      </c>
      <c r="X112" s="21">
        <f t="shared" si="161"/>
        <v>3</v>
      </c>
      <c r="Y112" s="21">
        <f t="shared" si="155"/>
        <v>0</v>
      </c>
      <c r="Z112" s="21">
        <f t="shared" si="155"/>
        <v>1</v>
      </c>
      <c r="AA112" s="21">
        <f t="shared" si="162"/>
        <v>0</v>
      </c>
      <c r="AB112" s="21">
        <f t="shared" si="163"/>
        <v>1</v>
      </c>
      <c r="AC112" s="29"/>
      <c r="AD112" s="29"/>
      <c r="AE112" s="29"/>
      <c r="AF112" s="28">
        <f t="shared" si="156"/>
        <v>0</v>
      </c>
      <c r="AG112" s="28">
        <f t="shared" si="157"/>
        <v>0</v>
      </c>
      <c r="AH112" s="28">
        <f t="shared" si="158"/>
        <v>0</v>
      </c>
      <c r="AI112" s="28">
        <f t="shared" si="164"/>
        <v>0</v>
      </c>
      <c r="AJ112" s="29">
        <f t="shared" si="165"/>
        <v>0.66666666666666663</v>
      </c>
      <c r="AK112" s="29">
        <f t="shared" si="166"/>
        <v>0</v>
      </c>
      <c r="AL112" s="29">
        <f t="shared" si="167"/>
        <v>0.33333333333333331</v>
      </c>
      <c r="AM112" s="28">
        <f t="shared" si="168"/>
        <v>1</v>
      </c>
      <c r="AN112" s="28">
        <f t="shared" si="169"/>
        <v>1</v>
      </c>
      <c r="AO112" s="28">
        <f t="shared" si="170"/>
        <v>0</v>
      </c>
      <c r="AP112" s="28">
        <f t="shared" si="171"/>
        <v>0</v>
      </c>
      <c r="AQ112" s="28">
        <f t="shared" si="172"/>
        <v>0</v>
      </c>
      <c r="AR112" s="30">
        <f t="shared" si="173"/>
        <v>0</v>
      </c>
    </row>
    <row r="113" spans="1:44" hidden="1" x14ac:dyDescent="0.2">
      <c r="A113" s="27" t="s">
        <v>0</v>
      </c>
      <c r="B113" s="21">
        <v>1</v>
      </c>
      <c r="I113" s="21">
        <v>1</v>
      </c>
      <c r="M113" s="21">
        <v>1</v>
      </c>
      <c r="O113" s="21">
        <v>1</v>
      </c>
      <c r="T113" s="21">
        <f t="shared" si="153"/>
        <v>1</v>
      </c>
      <c r="U113" s="21">
        <f t="shared" si="154"/>
        <v>1</v>
      </c>
      <c r="V113" s="21">
        <f t="shared" si="159"/>
        <v>2</v>
      </c>
      <c r="W113" s="21">
        <f t="shared" si="160"/>
        <v>2</v>
      </c>
      <c r="X113" s="21">
        <f t="shared" si="161"/>
        <v>3</v>
      </c>
      <c r="Y113" s="21">
        <f t="shared" si="155"/>
        <v>1</v>
      </c>
      <c r="Z113" s="21">
        <f t="shared" si="155"/>
        <v>1</v>
      </c>
      <c r="AA113" s="21">
        <f t="shared" si="162"/>
        <v>0</v>
      </c>
      <c r="AB113" s="21">
        <f t="shared" si="163"/>
        <v>2</v>
      </c>
      <c r="AC113" s="29"/>
      <c r="AD113" s="29"/>
      <c r="AE113" s="29"/>
      <c r="AF113" s="28">
        <f t="shared" si="156"/>
        <v>0.5</v>
      </c>
      <c r="AG113" s="28">
        <f t="shared" si="157"/>
        <v>0.66666666666666663</v>
      </c>
      <c r="AH113" s="28">
        <f t="shared" si="158"/>
        <v>0.5</v>
      </c>
      <c r="AI113" s="28">
        <f t="shared" si="164"/>
        <v>1.1666666666666665</v>
      </c>
      <c r="AJ113" s="29">
        <f t="shared" si="165"/>
        <v>0</v>
      </c>
      <c r="AK113" s="29">
        <f t="shared" si="166"/>
        <v>0.33333333333333331</v>
      </c>
      <c r="AL113" s="29">
        <f t="shared" si="167"/>
        <v>0.66666666666666663</v>
      </c>
      <c r="AM113" s="28">
        <f t="shared" si="168"/>
        <v>0.5</v>
      </c>
      <c r="AN113" s="28">
        <f t="shared" si="169"/>
        <v>0.5</v>
      </c>
      <c r="AO113" s="28">
        <f t="shared" si="170"/>
        <v>0.5</v>
      </c>
      <c r="AP113" s="28">
        <f t="shared" si="171"/>
        <v>0.5</v>
      </c>
      <c r="AQ113" s="28">
        <f t="shared" si="172"/>
        <v>0</v>
      </c>
      <c r="AR113" s="30">
        <f t="shared" si="173"/>
        <v>0.66666666666666663</v>
      </c>
    </row>
    <row r="114" spans="1:44" hidden="1" x14ac:dyDescent="0.2">
      <c r="A114" s="27" t="s">
        <v>126</v>
      </c>
      <c r="K114" s="21">
        <v>2</v>
      </c>
      <c r="T114" s="21">
        <f t="shared" si="153"/>
        <v>0</v>
      </c>
      <c r="U114" s="21">
        <f t="shared" si="154"/>
        <v>0</v>
      </c>
      <c r="V114" s="21">
        <f t="shared" si="159"/>
        <v>0</v>
      </c>
      <c r="W114" s="21">
        <f t="shared" si="160"/>
        <v>2</v>
      </c>
      <c r="X114" s="21">
        <f t="shared" si="161"/>
        <v>2</v>
      </c>
      <c r="Y114" s="21">
        <f t="shared" si="155"/>
        <v>0</v>
      </c>
      <c r="Z114" s="21">
        <f t="shared" si="155"/>
        <v>0</v>
      </c>
      <c r="AA114" s="21">
        <f t="shared" si="162"/>
        <v>0</v>
      </c>
      <c r="AB114" s="21">
        <f t="shared" si="163"/>
        <v>0</v>
      </c>
      <c r="AC114" s="29"/>
      <c r="AD114" s="29"/>
      <c r="AE114" s="29"/>
      <c r="AF114" s="28">
        <f t="shared" si="156"/>
        <v>0</v>
      </c>
      <c r="AG114" s="28">
        <f t="shared" si="157"/>
        <v>0</v>
      </c>
      <c r="AH114" s="28">
        <f t="shared" si="158"/>
        <v>0</v>
      </c>
      <c r="AI114" s="28">
        <f t="shared" si="164"/>
        <v>0</v>
      </c>
      <c r="AJ114" s="29">
        <f t="shared" si="165"/>
        <v>1</v>
      </c>
      <c r="AK114" s="29">
        <f t="shared" si="166"/>
        <v>0</v>
      </c>
      <c r="AL114" s="29">
        <f t="shared" si="167"/>
        <v>0</v>
      </c>
      <c r="AM114" s="28" t="str">
        <f t="shared" si="168"/>
        <v>NA</v>
      </c>
      <c r="AN114" s="28" t="str">
        <f t="shared" si="169"/>
        <v>NA</v>
      </c>
      <c r="AO114" s="28" t="str">
        <f t="shared" si="170"/>
        <v>NA</v>
      </c>
      <c r="AP114" s="28" t="str">
        <f t="shared" si="171"/>
        <v>NA</v>
      </c>
      <c r="AQ114" s="28">
        <f t="shared" si="172"/>
        <v>0</v>
      </c>
      <c r="AR114" s="30">
        <f t="shared" si="173"/>
        <v>0</v>
      </c>
    </row>
    <row r="115" spans="1:44" hidden="1" x14ac:dyDescent="0.2">
      <c r="A115" s="27" t="s">
        <v>65</v>
      </c>
      <c r="C115" s="21">
        <v>1</v>
      </c>
      <c r="I115" s="21">
        <v>1</v>
      </c>
      <c r="M115" s="21">
        <v>1</v>
      </c>
      <c r="T115" s="21">
        <f t="shared" si="153"/>
        <v>1</v>
      </c>
      <c r="U115" s="21">
        <f t="shared" si="154"/>
        <v>2</v>
      </c>
      <c r="V115" s="21">
        <f t="shared" si="159"/>
        <v>2</v>
      </c>
      <c r="W115" s="21">
        <f t="shared" si="160"/>
        <v>1</v>
      </c>
      <c r="X115" s="21">
        <f t="shared" si="161"/>
        <v>2</v>
      </c>
      <c r="Y115" s="21">
        <f t="shared" si="155"/>
        <v>0</v>
      </c>
      <c r="Z115" s="21">
        <f t="shared" si="155"/>
        <v>1</v>
      </c>
      <c r="AA115" s="21">
        <f t="shared" si="162"/>
        <v>0</v>
      </c>
      <c r="AB115" s="21">
        <f t="shared" si="163"/>
        <v>1</v>
      </c>
      <c r="AC115" s="29"/>
      <c r="AD115" s="29"/>
      <c r="AE115" s="29"/>
      <c r="AF115" s="28">
        <f t="shared" si="156"/>
        <v>1</v>
      </c>
      <c r="AG115" s="28">
        <f t="shared" si="157"/>
        <v>1</v>
      </c>
      <c r="AH115" s="28">
        <f t="shared" si="158"/>
        <v>2</v>
      </c>
      <c r="AI115" s="28">
        <f t="shared" si="164"/>
        <v>3</v>
      </c>
      <c r="AJ115" s="29">
        <f t="shared" si="165"/>
        <v>0</v>
      </c>
      <c r="AK115" s="29">
        <f t="shared" si="166"/>
        <v>0.5</v>
      </c>
      <c r="AL115" s="29">
        <f t="shared" si="167"/>
        <v>0.5</v>
      </c>
      <c r="AM115" s="28">
        <f t="shared" si="168"/>
        <v>0</v>
      </c>
      <c r="AN115" s="28">
        <f t="shared" si="169"/>
        <v>0</v>
      </c>
      <c r="AO115" s="28">
        <f t="shared" si="170"/>
        <v>1</v>
      </c>
      <c r="AP115" s="28">
        <f t="shared" si="171"/>
        <v>1</v>
      </c>
      <c r="AQ115" s="28">
        <f t="shared" si="172"/>
        <v>1</v>
      </c>
      <c r="AR115" s="30">
        <f t="shared" si="173"/>
        <v>1</v>
      </c>
    </row>
    <row r="116" spans="1:44" hidden="1" x14ac:dyDescent="0.2">
      <c r="A116" s="27" t="s">
        <v>127</v>
      </c>
      <c r="B116" s="21">
        <v>1</v>
      </c>
      <c r="C116" s="21">
        <v>1</v>
      </c>
      <c r="I116" s="21">
        <v>1</v>
      </c>
      <c r="M116" s="21">
        <v>2</v>
      </c>
      <c r="T116" s="21">
        <f t="shared" si="153"/>
        <v>2</v>
      </c>
      <c r="U116" s="21">
        <f t="shared" si="154"/>
        <v>3</v>
      </c>
      <c r="V116" s="21">
        <f t="shared" si="159"/>
        <v>3</v>
      </c>
      <c r="W116" s="21">
        <f t="shared" si="160"/>
        <v>2</v>
      </c>
      <c r="X116" s="21">
        <f t="shared" si="161"/>
        <v>3</v>
      </c>
      <c r="Y116" s="21">
        <f t="shared" si="155"/>
        <v>0</v>
      </c>
      <c r="Z116" s="21">
        <f t="shared" si="155"/>
        <v>2</v>
      </c>
      <c r="AA116" s="21">
        <f t="shared" si="162"/>
        <v>0</v>
      </c>
      <c r="AB116" s="21">
        <f t="shared" si="163"/>
        <v>2</v>
      </c>
      <c r="AC116" s="29"/>
      <c r="AD116" s="29"/>
      <c r="AE116" s="29"/>
      <c r="AF116" s="28">
        <f t="shared" si="156"/>
        <v>1</v>
      </c>
      <c r="AG116" s="28">
        <f t="shared" si="157"/>
        <v>1</v>
      </c>
      <c r="AH116" s="28">
        <f t="shared" si="158"/>
        <v>1.5</v>
      </c>
      <c r="AI116" s="28">
        <f t="shared" si="164"/>
        <v>2.5</v>
      </c>
      <c r="AJ116" s="29">
        <f t="shared" si="165"/>
        <v>0</v>
      </c>
      <c r="AK116" s="29">
        <f t="shared" si="166"/>
        <v>0.33333333333333331</v>
      </c>
      <c r="AL116" s="29">
        <f t="shared" si="167"/>
        <v>0.66666666666666663</v>
      </c>
      <c r="AM116" s="28">
        <f t="shared" si="168"/>
        <v>0</v>
      </c>
      <c r="AN116" s="28">
        <f t="shared" si="169"/>
        <v>0</v>
      </c>
      <c r="AO116" s="28">
        <f t="shared" si="170"/>
        <v>1</v>
      </c>
      <c r="AP116" s="28">
        <f t="shared" si="171"/>
        <v>1</v>
      </c>
      <c r="AQ116" s="28">
        <f t="shared" si="172"/>
        <v>0.5</v>
      </c>
      <c r="AR116" s="30">
        <f t="shared" si="173"/>
        <v>1</v>
      </c>
    </row>
    <row r="117" spans="1:44" hidden="1" x14ac:dyDescent="0.2">
      <c r="A117" s="27" t="s">
        <v>128</v>
      </c>
      <c r="B117" s="21">
        <v>1</v>
      </c>
      <c r="L117" s="21">
        <v>1</v>
      </c>
      <c r="O117" s="21">
        <v>1</v>
      </c>
      <c r="T117" s="21">
        <f t="shared" si="153"/>
        <v>1</v>
      </c>
      <c r="U117" s="21">
        <f t="shared" si="154"/>
        <v>1</v>
      </c>
      <c r="V117" s="21">
        <f t="shared" si="159"/>
        <v>1</v>
      </c>
      <c r="W117" s="21">
        <f t="shared" si="160"/>
        <v>2</v>
      </c>
      <c r="X117" s="21">
        <f t="shared" si="161"/>
        <v>2</v>
      </c>
      <c r="Y117" s="21">
        <f t="shared" si="155"/>
        <v>2</v>
      </c>
      <c r="Z117" s="21">
        <f t="shared" si="155"/>
        <v>0</v>
      </c>
      <c r="AA117" s="21">
        <f t="shared" si="162"/>
        <v>0</v>
      </c>
      <c r="AB117" s="21">
        <f t="shared" si="163"/>
        <v>2</v>
      </c>
      <c r="AC117" s="29"/>
      <c r="AD117" s="29"/>
      <c r="AE117" s="29"/>
      <c r="AF117" s="28">
        <f t="shared" si="156"/>
        <v>0.5</v>
      </c>
      <c r="AG117" s="28">
        <f t="shared" si="157"/>
        <v>0.5</v>
      </c>
      <c r="AH117" s="28">
        <f t="shared" si="158"/>
        <v>0.5</v>
      </c>
      <c r="AI117" s="28">
        <f t="shared" si="164"/>
        <v>1</v>
      </c>
      <c r="AJ117" s="29">
        <f t="shared" si="165"/>
        <v>0</v>
      </c>
      <c r="AK117" s="29">
        <f t="shared" si="166"/>
        <v>0</v>
      </c>
      <c r="AL117" s="29">
        <f t="shared" si="167"/>
        <v>1</v>
      </c>
      <c r="AM117" s="28">
        <f t="shared" si="168"/>
        <v>0.5</v>
      </c>
      <c r="AN117" s="28">
        <f t="shared" si="169"/>
        <v>0.5</v>
      </c>
      <c r="AO117" s="28">
        <f t="shared" si="170"/>
        <v>0.5</v>
      </c>
      <c r="AP117" s="28">
        <f t="shared" si="171"/>
        <v>0.5</v>
      </c>
      <c r="AQ117" s="28">
        <f t="shared" si="172"/>
        <v>0</v>
      </c>
      <c r="AR117" s="30">
        <f t="shared" si="173"/>
        <v>0.5</v>
      </c>
    </row>
    <row r="118" spans="1:44" hidden="1" x14ac:dyDescent="0.2">
      <c r="A118" s="27" t="s">
        <v>3</v>
      </c>
      <c r="J118" s="21">
        <v>2</v>
      </c>
      <c r="T118" s="21">
        <f t="shared" si="153"/>
        <v>0</v>
      </c>
      <c r="U118" s="21">
        <f t="shared" si="154"/>
        <v>0</v>
      </c>
      <c r="V118" s="21">
        <f t="shared" si="159"/>
        <v>2</v>
      </c>
      <c r="W118" s="21">
        <f t="shared" si="160"/>
        <v>0</v>
      </c>
      <c r="X118" s="21">
        <f t="shared" si="161"/>
        <v>2</v>
      </c>
      <c r="Y118" s="21">
        <f t="shared" si="155"/>
        <v>0</v>
      </c>
      <c r="Z118" s="21">
        <f t="shared" si="155"/>
        <v>0</v>
      </c>
      <c r="AA118" s="21">
        <f t="shared" si="162"/>
        <v>0</v>
      </c>
      <c r="AB118" s="21">
        <f t="shared" si="163"/>
        <v>0</v>
      </c>
      <c r="AC118" s="29"/>
      <c r="AD118" s="29"/>
      <c r="AE118" s="29"/>
      <c r="AF118" s="28" t="str">
        <f t="shared" si="156"/>
        <v>NA</v>
      </c>
      <c r="AG118" s="28">
        <f t="shared" si="157"/>
        <v>1</v>
      </c>
      <c r="AH118" s="28" t="str">
        <f t="shared" si="158"/>
        <v>NA</v>
      </c>
      <c r="AI118" s="28" t="str">
        <f t="shared" si="164"/>
        <v>NA</v>
      </c>
      <c r="AJ118" s="29">
        <f t="shared" si="165"/>
        <v>0</v>
      </c>
      <c r="AK118" s="29">
        <f t="shared" si="166"/>
        <v>1</v>
      </c>
      <c r="AL118" s="29">
        <f t="shared" si="167"/>
        <v>0</v>
      </c>
      <c r="AM118" s="28" t="str">
        <f t="shared" si="168"/>
        <v>NA</v>
      </c>
      <c r="AN118" s="28" t="str">
        <f t="shared" si="169"/>
        <v>NA</v>
      </c>
      <c r="AO118" s="28" t="str">
        <f t="shared" si="170"/>
        <v>NA</v>
      </c>
      <c r="AP118" s="28" t="str">
        <f t="shared" si="171"/>
        <v>NA</v>
      </c>
      <c r="AQ118" s="28" t="str">
        <f t="shared" si="172"/>
        <v>NA</v>
      </c>
      <c r="AR118" s="30">
        <f t="shared" si="173"/>
        <v>1</v>
      </c>
    </row>
    <row r="119" spans="1:44" hidden="1" x14ac:dyDescent="0.2">
      <c r="A119" s="41" t="s">
        <v>32</v>
      </c>
      <c r="B119" s="32">
        <f>SUM(B108:B118)</f>
        <v>6</v>
      </c>
      <c r="C119" s="32">
        <f t="shared" ref="C119:X119" si="174">SUM(C108:C118)</f>
        <v>3</v>
      </c>
      <c r="D119" s="32">
        <f t="shared" si="174"/>
        <v>0</v>
      </c>
      <c r="E119" s="32">
        <f t="shared" si="174"/>
        <v>2</v>
      </c>
      <c r="F119" s="32">
        <f t="shared" si="174"/>
        <v>1</v>
      </c>
      <c r="G119" s="32">
        <f t="shared" si="174"/>
        <v>0</v>
      </c>
      <c r="H119" s="32">
        <f t="shared" si="174"/>
        <v>0</v>
      </c>
      <c r="I119" s="32">
        <f t="shared" si="174"/>
        <v>4</v>
      </c>
      <c r="J119" s="32">
        <f t="shared" si="174"/>
        <v>2</v>
      </c>
      <c r="K119" s="32">
        <f t="shared" si="174"/>
        <v>5</v>
      </c>
      <c r="L119" s="32">
        <f t="shared" si="174"/>
        <v>4</v>
      </c>
      <c r="M119" s="32">
        <f t="shared" si="174"/>
        <v>6</v>
      </c>
      <c r="N119" s="32">
        <f t="shared" si="174"/>
        <v>1</v>
      </c>
      <c r="O119" s="32">
        <f t="shared" si="174"/>
        <v>4</v>
      </c>
      <c r="P119" s="32">
        <f t="shared" si="174"/>
        <v>2</v>
      </c>
      <c r="Q119" s="32">
        <f t="shared" si="174"/>
        <v>0</v>
      </c>
      <c r="R119" s="32">
        <f t="shared" si="174"/>
        <v>1</v>
      </c>
      <c r="S119" s="32">
        <f t="shared" si="174"/>
        <v>0</v>
      </c>
      <c r="T119" s="32">
        <f t="shared" si="174"/>
        <v>11</v>
      </c>
      <c r="U119" s="32">
        <f t="shared" si="174"/>
        <v>20</v>
      </c>
      <c r="V119" s="32">
        <f t="shared" si="174"/>
        <v>17</v>
      </c>
      <c r="W119" s="32">
        <f t="shared" si="174"/>
        <v>23</v>
      </c>
      <c r="X119" s="32">
        <f t="shared" si="174"/>
        <v>29</v>
      </c>
      <c r="Y119" s="32">
        <f>SUM(Y108:Y118)</f>
        <v>9</v>
      </c>
      <c r="Z119" s="32">
        <f>SUM(Z108:Z118)</f>
        <v>8</v>
      </c>
      <c r="AA119" s="32">
        <f>SUM(AA108:AA118)</f>
        <v>1</v>
      </c>
      <c r="AB119" s="32">
        <f>SUM(AB108:AB118)</f>
        <v>18</v>
      </c>
      <c r="AC119" s="34"/>
      <c r="AD119" s="34"/>
      <c r="AE119" s="34"/>
      <c r="AF119" s="33">
        <f t="shared" si="156"/>
        <v>0.47826086956521741</v>
      </c>
      <c r="AG119" s="33">
        <f t="shared" si="157"/>
        <v>0.58620689655172409</v>
      </c>
      <c r="AH119" s="33">
        <f t="shared" si="158"/>
        <v>0.86956521739130432</v>
      </c>
      <c r="AI119" s="33">
        <f t="shared" si="164"/>
        <v>1.4557721139430284</v>
      </c>
      <c r="AJ119" s="34">
        <f t="shared" si="165"/>
        <v>0.17241379310344829</v>
      </c>
      <c r="AK119" s="34">
        <f t="shared" si="166"/>
        <v>0.20689655172413793</v>
      </c>
      <c r="AL119" s="34">
        <f t="shared" si="167"/>
        <v>0.62068965517241381</v>
      </c>
      <c r="AM119" s="33">
        <f>IFERROR((H119+O119+P119)/AB119,"NA")</f>
        <v>0.33333333333333331</v>
      </c>
      <c r="AN119" s="33">
        <f>IFERROR((H119+O119+P119+R119+S119)/AB119,"NA")</f>
        <v>0.3888888888888889</v>
      </c>
      <c r="AO119" s="33">
        <f t="shared" si="170"/>
        <v>0.66666666666666663</v>
      </c>
      <c r="AP119" s="33">
        <f t="shared" si="171"/>
        <v>0.61111111111111116</v>
      </c>
      <c r="AQ119" s="33">
        <f t="shared" si="172"/>
        <v>0.39130434782608692</v>
      </c>
      <c r="AR119" s="39">
        <f t="shared" si="173"/>
        <v>0.62068965517241381</v>
      </c>
    </row>
    <row r="120" spans="1:44" hidden="1" x14ac:dyDescent="0.2"/>
    <row r="121" spans="1:44" hidden="1" x14ac:dyDescent="0.2">
      <c r="A121" s="20" t="s">
        <v>138</v>
      </c>
    </row>
    <row r="122" spans="1:44" hidden="1" x14ac:dyDescent="0.2">
      <c r="A122" s="23"/>
      <c r="B122" s="24" t="s">
        <v>5</v>
      </c>
      <c r="C122" s="24" t="s">
        <v>6</v>
      </c>
      <c r="D122" s="24" t="s">
        <v>7</v>
      </c>
      <c r="E122" s="24" t="s">
        <v>8</v>
      </c>
      <c r="F122" s="24" t="s">
        <v>18</v>
      </c>
      <c r="G122" s="24" t="s">
        <v>19</v>
      </c>
      <c r="H122" s="24" t="s">
        <v>9</v>
      </c>
      <c r="I122" s="24" t="s">
        <v>10</v>
      </c>
      <c r="J122" s="24" t="s">
        <v>11</v>
      </c>
      <c r="K122" s="24" t="s">
        <v>12</v>
      </c>
      <c r="L122" s="24" t="s">
        <v>20</v>
      </c>
      <c r="M122" s="24" t="s">
        <v>21</v>
      </c>
      <c r="N122" s="24" t="s">
        <v>74</v>
      </c>
      <c r="O122" s="24" t="s">
        <v>22</v>
      </c>
      <c r="P122" s="24" t="s">
        <v>23</v>
      </c>
      <c r="Q122" s="24" t="s">
        <v>75</v>
      </c>
      <c r="R122" s="24" t="s">
        <v>27</v>
      </c>
      <c r="S122" s="24" t="s">
        <v>28</v>
      </c>
      <c r="T122" s="24" t="s">
        <v>29</v>
      </c>
      <c r="U122" s="24" t="s">
        <v>30</v>
      </c>
      <c r="V122" s="24" t="s">
        <v>31</v>
      </c>
      <c r="W122" s="24" t="s">
        <v>4</v>
      </c>
      <c r="X122" s="24" t="s">
        <v>13</v>
      </c>
      <c r="Y122" s="24" t="s">
        <v>24</v>
      </c>
      <c r="Z122" s="24" t="s">
        <v>25</v>
      </c>
      <c r="AA122" s="24" t="s">
        <v>76</v>
      </c>
      <c r="AB122" s="24" t="s">
        <v>26</v>
      </c>
      <c r="AC122" s="44"/>
      <c r="AD122" s="44"/>
      <c r="AE122" s="44"/>
      <c r="AF122" s="24" t="s">
        <v>14</v>
      </c>
      <c r="AG122" s="24" t="s">
        <v>15</v>
      </c>
      <c r="AH122" s="24" t="s">
        <v>16</v>
      </c>
      <c r="AI122" s="24" t="s">
        <v>17</v>
      </c>
      <c r="AJ122" s="24" t="s">
        <v>44</v>
      </c>
      <c r="AK122" s="24" t="s">
        <v>43</v>
      </c>
      <c r="AL122" s="24" t="s">
        <v>40</v>
      </c>
      <c r="AM122" s="24" t="s">
        <v>47</v>
      </c>
      <c r="AN122" s="24" t="s">
        <v>48</v>
      </c>
      <c r="AO122" s="24" t="s">
        <v>51</v>
      </c>
      <c r="AP122" s="24" t="s">
        <v>49</v>
      </c>
      <c r="AQ122" s="25" t="s">
        <v>50</v>
      </c>
      <c r="AR122" s="26" t="s">
        <v>60</v>
      </c>
    </row>
    <row r="123" spans="1:44" hidden="1" x14ac:dyDescent="0.2">
      <c r="A123" s="27" t="s">
        <v>124</v>
      </c>
      <c r="B123" s="21">
        <v>1</v>
      </c>
      <c r="K123" s="21">
        <v>1</v>
      </c>
      <c r="L123" s="21">
        <v>1</v>
      </c>
      <c r="T123" s="21">
        <f t="shared" ref="T123:T133" si="175">B123+C123+D123+E123</f>
        <v>1</v>
      </c>
      <c r="U123" s="21">
        <f t="shared" ref="U123:U133" si="176">B123+2*C123+3*D123+4*E123</f>
        <v>1</v>
      </c>
      <c r="V123" s="21">
        <f>T123+I123+J123</f>
        <v>1</v>
      </c>
      <c r="W123" s="21">
        <f>B123+G123+C123+D123+E123+F123+K123+O123+P123+Q123</f>
        <v>2</v>
      </c>
      <c r="X123" s="21">
        <f>B123+C123+D123+E123+F123+G123+H123+I123+J123+K123+O123+P123+Q123</f>
        <v>2</v>
      </c>
      <c r="Y123" s="21">
        <f t="shared" ref="Y123:Z133" si="177">L123+O123+R123</f>
        <v>1</v>
      </c>
      <c r="Z123" s="21">
        <f t="shared" si="177"/>
        <v>0</v>
      </c>
      <c r="AA123" s="21">
        <f>Q123+N123</f>
        <v>0</v>
      </c>
      <c r="AB123" s="21">
        <f>T123+H123+F123+O123+P123+Q123</f>
        <v>1</v>
      </c>
      <c r="AC123" s="29"/>
      <c r="AD123" s="29"/>
      <c r="AE123" s="29"/>
      <c r="AF123" s="28">
        <f t="shared" ref="AF123:AF134" si="178">IF(W123=0,"NA",T123/W123)</f>
        <v>0.5</v>
      </c>
      <c r="AG123" s="28">
        <f t="shared" ref="AG123:AG134" si="179">IF(X123=0,"NA",(T123+I123+J123)/X123)</f>
        <v>0.5</v>
      </c>
      <c r="AH123" s="28">
        <f t="shared" ref="AH123:AH134" si="180">IFERROR(U123/W123,"NA")</f>
        <v>0.5</v>
      </c>
      <c r="AI123" s="28">
        <f>IFERROR(AG123+AH123,"NA")</f>
        <v>1</v>
      </c>
      <c r="AJ123" s="29">
        <f>IFERROR(K123/X123,"NA")</f>
        <v>0.5</v>
      </c>
      <c r="AK123" s="29">
        <f>IFERROR((I123+J123)/X123,"NA")</f>
        <v>0</v>
      </c>
      <c r="AL123" s="29">
        <f>IFERROR(AB123/X123,"NA")</f>
        <v>0.5</v>
      </c>
      <c r="AM123" s="28">
        <f>IFERROR((H123+O123+P123)/AB123,"NA")</f>
        <v>0</v>
      </c>
      <c r="AN123" s="28">
        <f>IFERROR((H123+O123+P123+R123+S123)/AB123,"NA")</f>
        <v>0</v>
      </c>
      <c r="AO123" s="28">
        <f>IFERROR((F123+T123)/AB123,"NA")</f>
        <v>1</v>
      </c>
      <c r="AP123" s="28">
        <f>IFERROR(T123/AB123,"NA")</f>
        <v>1</v>
      </c>
      <c r="AQ123" s="28">
        <f>IFERROR(AH123-AF123,"NA")</f>
        <v>0</v>
      </c>
      <c r="AR123" s="30">
        <f>(V123+F123+G123)/X123</f>
        <v>0.5</v>
      </c>
    </row>
    <row r="124" spans="1:44" hidden="1" x14ac:dyDescent="0.2">
      <c r="A124" s="27" t="s">
        <v>125</v>
      </c>
      <c r="I124" s="21">
        <v>1</v>
      </c>
      <c r="O124" s="21">
        <v>1</v>
      </c>
      <c r="T124" s="21">
        <f t="shared" si="175"/>
        <v>0</v>
      </c>
      <c r="U124" s="21">
        <f t="shared" si="176"/>
        <v>0</v>
      </c>
      <c r="V124" s="21">
        <f t="shared" ref="V124:V133" si="181">T124+I124+J124</f>
        <v>1</v>
      </c>
      <c r="W124" s="21">
        <f t="shared" ref="W124:W133" si="182">B124+G124+C124+D124+E124+F124+K124+O124+P124+Q124</f>
        <v>1</v>
      </c>
      <c r="X124" s="21">
        <f t="shared" ref="X124:X133" si="183">B124+C124+D124+E124+F124+G124+H124+I124+J124+K124+O124+P124+Q124</f>
        <v>2</v>
      </c>
      <c r="Y124" s="21">
        <f t="shared" si="177"/>
        <v>1</v>
      </c>
      <c r="Z124" s="21">
        <f t="shared" si="177"/>
        <v>0</v>
      </c>
      <c r="AA124" s="21">
        <f t="shared" ref="AA124:AA133" si="184">Q124+N124</f>
        <v>0</v>
      </c>
      <c r="AB124" s="21">
        <f t="shared" ref="AB124:AB133" si="185">T124+H124+F124+O124+P124+Q124</f>
        <v>1</v>
      </c>
      <c r="AC124" s="29"/>
      <c r="AD124" s="29"/>
      <c r="AE124" s="29"/>
      <c r="AF124" s="28">
        <f t="shared" si="178"/>
        <v>0</v>
      </c>
      <c r="AG124" s="28">
        <f t="shared" si="179"/>
        <v>0.5</v>
      </c>
      <c r="AH124" s="28">
        <f t="shared" si="180"/>
        <v>0</v>
      </c>
      <c r="AI124" s="28">
        <f t="shared" ref="AI124:AI134" si="186">IFERROR(AG124+AH124,"NA")</f>
        <v>0.5</v>
      </c>
      <c r="AJ124" s="29">
        <f t="shared" ref="AJ124:AJ134" si="187">IFERROR(K124/X124,"NA")</f>
        <v>0</v>
      </c>
      <c r="AK124" s="29">
        <f t="shared" ref="AK124:AK134" si="188">IFERROR((I124+J124)/X124,"NA")</f>
        <v>0.5</v>
      </c>
      <c r="AL124" s="29">
        <f t="shared" ref="AL124:AL134" si="189">IFERROR(AB124/X124,"NA")</f>
        <v>0.5</v>
      </c>
      <c r="AM124" s="28">
        <f t="shared" ref="AM124:AM133" si="190">IFERROR((H124+O124+P124)/AB124,"NA")</f>
        <v>1</v>
      </c>
      <c r="AN124" s="28">
        <f t="shared" ref="AN124:AN133" si="191">IFERROR((H124+O124+P124+R124+S124)/AB124,"NA")</f>
        <v>1</v>
      </c>
      <c r="AO124" s="28">
        <f t="shared" ref="AO124:AO134" si="192">IFERROR((F124+T124)/AB124,"NA")</f>
        <v>0</v>
      </c>
      <c r="AP124" s="28">
        <f t="shared" ref="AP124:AP134" si="193">IFERROR(T124/AB124,"NA")</f>
        <v>0</v>
      </c>
      <c r="AQ124" s="28">
        <f t="shared" ref="AQ124:AQ134" si="194">IFERROR(AH124-AF124,"NA")</f>
        <v>0</v>
      </c>
      <c r="AR124" s="30">
        <f t="shared" ref="AR124:AR134" si="195">(V124+F124+G124)/X124</f>
        <v>0.5</v>
      </c>
    </row>
    <row r="125" spans="1:44" hidden="1" x14ac:dyDescent="0.2">
      <c r="A125" s="27" t="s">
        <v>77</v>
      </c>
      <c r="K125" s="21">
        <v>1</v>
      </c>
      <c r="O125" s="21">
        <v>1</v>
      </c>
      <c r="T125" s="21">
        <f t="shared" si="175"/>
        <v>0</v>
      </c>
      <c r="U125" s="21">
        <f t="shared" si="176"/>
        <v>0</v>
      </c>
      <c r="V125" s="21">
        <f t="shared" si="181"/>
        <v>0</v>
      </c>
      <c r="W125" s="21">
        <f t="shared" si="182"/>
        <v>2</v>
      </c>
      <c r="X125" s="21">
        <f t="shared" si="183"/>
        <v>2</v>
      </c>
      <c r="Y125" s="21">
        <f t="shared" si="177"/>
        <v>1</v>
      </c>
      <c r="Z125" s="21">
        <f t="shared" si="177"/>
        <v>0</v>
      </c>
      <c r="AA125" s="21">
        <f t="shared" si="184"/>
        <v>0</v>
      </c>
      <c r="AB125" s="21">
        <f t="shared" si="185"/>
        <v>1</v>
      </c>
      <c r="AC125" s="29"/>
      <c r="AD125" s="29"/>
      <c r="AE125" s="29"/>
      <c r="AF125" s="28">
        <f t="shared" si="178"/>
        <v>0</v>
      </c>
      <c r="AG125" s="28">
        <f t="shared" si="179"/>
        <v>0</v>
      </c>
      <c r="AH125" s="28">
        <f t="shared" si="180"/>
        <v>0</v>
      </c>
      <c r="AI125" s="28">
        <f t="shared" si="186"/>
        <v>0</v>
      </c>
      <c r="AJ125" s="29">
        <f t="shared" si="187"/>
        <v>0.5</v>
      </c>
      <c r="AK125" s="29">
        <f t="shared" si="188"/>
        <v>0</v>
      </c>
      <c r="AL125" s="29">
        <f t="shared" si="189"/>
        <v>0.5</v>
      </c>
      <c r="AM125" s="28">
        <f t="shared" si="190"/>
        <v>1</v>
      </c>
      <c r="AN125" s="28">
        <f t="shared" si="191"/>
        <v>1</v>
      </c>
      <c r="AO125" s="28">
        <f t="shared" si="192"/>
        <v>0</v>
      </c>
      <c r="AP125" s="28">
        <f t="shared" si="193"/>
        <v>0</v>
      </c>
      <c r="AQ125" s="28">
        <f t="shared" si="194"/>
        <v>0</v>
      </c>
      <c r="AR125" s="30">
        <f t="shared" si="195"/>
        <v>0</v>
      </c>
    </row>
    <row r="126" spans="1:44" hidden="1" x14ac:dyDescent="0.2">
      <c r="A126" s="27" t="s">
        <v>68</v>
      </c>
      <c r="F126" s="21">
        <v>1</v>
      </c>
      <c r="P126" s="21">
        <v>1</v>
      </c>
      <c r="R126" s="21">
        <v>1</v>
      </c>
      <c r="T126" s="21">
        <f t="shared" si="175"/>
        <v>0</v>
      </c>
      <c r="U126" s="21">
        <f t="shared" si="176"/>
        <v>0</v>
      </c>
      <c r="V126" s="21">
        <f t="shared" si="181"/>
        <v>0</v>
      </c>
      <c r="W126" s="21">
        <f t="shared" si="182"/>
        <v>2</v>
      </c>
      <c r="X126" s="21">
        <f t="shared" si="183"/>
        <v>2</v>
      </c>
      <c r="Y126" s="21">
        <f t="shared" si="177"/>
        <v>1</v>
      </c>
      <c r="Z126" s="21">
        <f t="shared" si="177"/>
        <v>1</v>
      </c>
      <c r="AA126" s="21">
        <f t="shared" si="184"/>
        <v>0</v>
      </c>
      <c r="AB126" s="21">
        <f t="shared" si="185"/>
        <v>2</v>
      </c>
      <c r="AC126" s="29"/>
      <c r="AD126" s="29"/>
      <c r="AE126" s="29"/>
      <c r="AF126" s="28">
        <f t="shared" si="178"/>
        <v>0</v>
      </c>
      <c r="AG126" s="28">
        <f t="shared" si="179"/>
        <v>0</v>
      </c>
      <c r="AH126" s="28">
        <f t="shared" si="180"/>
        <v>0</v>
      </c>
      <c r="AI126" s="28">
        <f t="shared" si="186"/>
        <v>0</v>
      </c>
      <c r="AJ126" s="29">
        <f t="shared" si="187"/>
        <v>0</v>
      </c>
      <c r="AK126" s="29">
        <f t="shared" si="188"/>
        <v>0</v>
      </c>
      <c r="AL126" s="29">
        <f t="shared" si="189"/>
        <v>1</v>
      </c>
      <c r="AM126" s="28">
        <f t="shared" si="190"/>
        <v>0.5</v>
      </c>
      <c r="AN126" s="28">
        <f t="shared" si="191"/>
        <v>1</v>
      </c>
      <c r="AO126" s="28">
        <f t="shared" si="192"/>
        <v>0.5</v>
      </c>
      <c r="AP126" s="28">
        <f t="shared" si="193"/>
        <v>0</v>
      </c>
      <c r="AQ126" s="28">
        <f t="shared" si="194"/>
        <v>0</v>
      </c>
      <c r="AR126" s="30">
        <f t="shared" si="195"/>
        <v>0.5</v>
      </c>
    </row>
    <row r="127" spans="1:44" hidden="1" x14ac:dyDescent="0.2">
      <c r="A127" s="27" t="s">
        <v>123</v>
      </c>
      <c r="K127" s="21">
        <v>1</v>
      </c>
      <c r="Q127" s="21">
        <v>1</v>
      </c>
      <c r="T127" s="21">
        <f t="shared" si="175"/>
        <v>0</v>
      </c>
      <c r="U127" s="21">
        <f t="shared" si="176"/>
        <v>0</v>
      </c>
      <c r="V127" s="21">
        <f t="shared" si="181"/>
        <v>0</v>
      </c>
      <c r="W127" s="21">
        <f t="shared" si="182"/>
        <v>2</v>
      </c>
      <c r="X127" s="21">
        <f t="shared" si="183"/>
        <v>2</v>
      </c>
      <c r="Y127" s="21">
        <f t="shared" si="177"/>
        <v>0</v>
      </c>
      <c r="Z127" s="21">
        <f t="shared" si="177"/>
        <v>0</v>
      </c>
      <c r="AA127" s="21">
        <f t="shared" si="184"/>
        <v>1</v>
      </c>
      <c r="AB127" s="21">
        <f t="shared" si="185"/>
        <v>1</v>
      </c>
      <c r="AC127" s="29"/>
      <c r="AD127" s="29"/>
      <c r="AE127" s="29"/>
      <c r="AF127" s="28">
        <f t="shared" si="178"/>
        <v>0</v>
      </c>
      <c r="AG127" s="28">
        <f t="shared" si="179"/>
        <v>0</v>
      </c>
      <c r="AH127" s="28">
        <f t="shared" si="180"/>
        <v>0</v>
      </c>
      <c r="AI127" s="28">
        <f t="shared" si="186"/>
        <v>0</v>
      </c>
      <c r="AJ127" s="29">
        <f t="shared" si="187"/>
        <v>0.5</v>
      </c>
      <c r="AK127" s="29">
        <f t="shared" si="188"/>
        <v>0</v>
      </c>
      <c r="AL127" s="29">
        <f t="shared" si="189"/>
        <v>0.5</v>
      </c>
      <c r="AM127" s="28">
        <f t="shared" si="190"/>
        <v>0</v>
      </c>
      <c r="AN127" s="28">
        <f t="shared" si="191"/>
        <v>0</v>
      </c>
      <c r="AO127" s="28">
        <f t="shared" si="192"/>
        <v>0</v>
      </c>
      <c r="AP127" s="28">
        <f t="shared" si="193"/>
        <v>0</v>
      </c>
      <c r="AQ127" s="28">
        <f t="shared" si="194"/>
        <v>0</v>
      </c>
      <c r="AR127" s="30">
        <f t="shared" si="195"/>
        <v>0</v>
      </c>
    </row>
    <row r="128" spans="1:44" hidden="1" x14ac:dyDescent="0.2">
      <c r="A128" s="27" t="s">
        <v>0</v>
      </c>
      <c r="K128" s="21">
        <v>1</v>
      </c>
      <c r="O128" s="21">
        <v>1</v>
      </c>
      <c r="T128" s="21">
        <f t="shared" si="175"/>
        <v>0</v>
      </c>
      <c r="U128" s="21">
        <f t="shared" si="176"/>
        <v>0</v>
      </c>
      <c r="V128" s="21">
        <f t="shared" si="181"/>
        <v>0</v>
      </c>
      <c r="W128" s="21">
        <f t="shared" si="182"/>
        <v>2</v>
      </c>
      <c r="X128" s="21">
        <f t="shared" si="183"/>
        <v>2</v>
      </c>
      <c r="Y128" s="21">
        <f t="shared" si="177"/>
        <v>1</v>
      </c>
      <c r="Z128" s="21">
        <f t="shared" si="177"/>
        <v>0</v>
      </c>
      <c r="AA128" s="21">
        <f t="shared" si="184"/>
        <v>0</v>
      </c>
      <c r="AB128" s="21">
        <f t="shared" si="185"/>
        <v>1</v>
      </c>
      <c r="AC128" s="29"/>
      <c r="AD128" s="29"/>
      <c r="AE128" s="29"/>
      <c r="AF128" s="28">
        <f t="shared" si="178"/>
        <v>0</v>
      </c>
      <c r="AG128" s="28">
        <f t="shared" si="179"/>
        <v>0</v>
      </c>
      <c r="AH128" s="28">
        <f t="shared" si="180"/>
        <v>0</v>
      </c>
      <c r="AI128" s="28">
        <f t="shared" si="186"/>
        <v>0</v>
      </c>
      <c r="AJ128" s="29">
        <f t="shared" si="187"/>
        <v>0.5</v>
      </c>
      <c r="AK128" s="29">
        <f t="shared" si="188"/>
        <v>0</v>
      </c>
      <c r="AL128" s="29">
        <f t="shared" si="189"/>
        <v>0.5</v>
      </c>
      <c r="AM128" s="28">
        <f t="shared" si="190"/>
        <v>1</v>
      </c>
      <c r="AN128" s="28">
        <f t="shared" si="191"/>
        <v>1</v>
      </c>
      <c r="AO128" s="28">
        <f t="shared" si="192"/>
        <v>0</v>
      </c>
      <c r="AP128" s="28">
        <f t="shared" si="193"/>
        <v>0</v>
      </c>
      <c r="AQ128" s="28">
        <f t="shared" si="194"/>
        <v>0</v>
      </c>
      <c r="AR128" s="30">
        <f t="shared" si="195"/>
        <v>0</v>
      </c>
    </row>
    <row r="129" spans="1:49" hidden="1" x14ac:dyDescent="0.2">
      <c r="A129" s="27" t="s">
        <v>126</v>
      </c>
      <c r="K129" s="21">
        <v>1</v>
      </c>
      <c r="T129" s="21">
        <f t="shared" si="175"/>
        <v>0</v>
      </c>
      <c r="U129" s="21">
        <f t="shared" si="176"/>
        <v>0</v>
      </c>
      <c r="V129" s="21">
        <f t="shared" si="181"/>
        <v>0</v>
      </c>
      <c r="W129" s="21">
        <f t="shared" si="182"/>
        <v>1</v>
      </c>
      <c r="X129" s="21">
        <f t="shared" si="183"/>
        <v>1</v>
      </c>
      <c r="Y129" s="21">
        <f t="shared" si="177"/>
        <v>0</v>
      </c>
      <c r="Z129" s="21">
        <f t="shared" si="177"/>
        <v>0</v>
      </c>
      <c r="AA129" s="21">
        <f t="shared" si="184"/>
        <v>0</v>
      </c>
      <c r="AB129" s="21">
        <f t="shared" si="185"/>
        <v>0</v>
      </c>
      <c r="AC129" s="29"/>
      <c r="AD129" s="29"/>
      <c r="AE129" s="29"/>
      <c r="AF129" s="28">
        <f t="shared" si="178"/>
        <v>0</v>
      </c>
      <c r="AG129" s="28">
        <f t="shared" si="179"/>
        <v>0</v>
      </c>
      <c r="AH129" s="28">
        <f t="shared" si="180"/>
        <v>0</v>
      </c>
      <c r="AI129" s="28">
        <f t="shared" si="186"/>
        <v>0</v>
      </c>
      <c r="AJ129" s="29">
        <f t="shared" si="187"/>
        <v>1</v>
      </c>
      <c r="AK129" s="29">
        <f t="shared" si="188"/>
        <v>0</v>
      </c>
      <c r="AL129" s="29">
        <f t="shared" si="189"/>
        <v>0</v>
      </c>
      <c r="AM129" s="28" t="str">
        <f t="shared" si="190"/>
        <v>NA</v>
      </c>
      <c r="AN129" s="28" t="str">
        <f t="shared" si="191"/>
        <v>NA</v>
      </c>
      <c r="AO129" s="28" t="str">
        <f t="shared" si="192"/>
        <v>NA</v>
      </c>
      <c r="AP129" s="28" t="str">
        <f t="shared" si="193"/>
        <v>NA</v>
      </c>
      <c r="AQ129" s="28">
        <f t="shared" si="194"/>
        <v>0</v>
      </c>
      <c r="AR129" s="30">
        <f t="shared" si="195"/>
        <v>0</v>
      </c>
    </row>
    <row r="130" spans="1:49" hidden="1" x14ac:dyDescent="0.2">
      <c r="A130" s="27" t="s">
        <v>65</v>
      </c>
      <c r="B130" s="21">
        <v>1</v>
      </c>
      <c r="K130" s="21">
        <v>1</v>
      </c>
      <c r="L130" s="21">
        <v>1</v>
      </c>
      <c r="T130" s="21">
        <f t="shared" si="175"/>
        <v>1</v>
      </c>
      <c r="U130" s="21">
        <f t="shared" si="176"/>
        <v>1</v>
      </c>
      <c r="V130" s="21">
        <f t="shared" si="181"/>
        <v>1</v>
      </c>
      <c r="W130" s="21">
        <f t="shared" si="182"/>
        <v>2</v>
      </c>
      <c r="X130" s="21">
        <f t="shared" si="183"/>
        <v>2</v>
      </c>
      <c r="Y130" s="21">
        <f t="shared" si="177"/>
        <v>1</v>
      </c>
      <c r="Z130" s="21">
        <f t="shared" si="177"/>
        <v>0</v>
      </c>
      <c r="AA130" s="21">
        <f t="shared" si="184"/>
        <v>0</v>
      </c>
      <c r="AB130" s="21">
        <f t="shared" si="185"/>
        <v>1</v>
      </c>
      <c r="AC130" s="29"/>
      <c r="AD130" s="29"/>
      <c r="AE130" s="29"/>
      <c r="AF130" s="28">
        <f t="shared" si="178"/>
        <v>0.5</v>
      </c>
      <c r="AG130" s="28">
        <f t="shared" si="179"/>
        <v>0.5</v>
      </c>
      <c r="AH130" s="28">
        <f t="shared" si="180"/>
        <v>0.5</v>
      </c>
      <c r="AI130" s="28">
        <f t="shared" si="186"/>
        <v>1</v>
      </c>
      <c r="AJ130" s="29">
        <f t="shared" si="187"/>
        <v>0.5</v>
      </c>
      <c r="AK130" s="29">
        <f t="shared" si="188"/>
        <v>0</v>
      </c>
      <c r="AL130" s="29">
        <f t="shared" si="189"/>
        <v>0.5</v>
      </c>
      <c r="AM130" s="28">
        <f t="shared" si="190"/>
        <v>0</v>
      </c>
      <c r="AN130" s="28">
        <f t="shared" si="191"/>
        <v>0</v>
      </c>
      <c r="AO130" s="28">
        <f t="shared" si="192"/>
        <v>1</v>
      </c>
      <c r="AP130" s="28">
        <f t="shared" si="193"/>
        <v>1</v>
      </c>
      <c r="AQ130" s="28">
        <f t="shared" si="194"/>
        <v>0</v>
      </c>
      <c r="AR130" s="30">
        <f t="shared" si="195"/>
        <v>0.5</v>
      </c>
    </row>
    <row r="131" spans="1:49" hidden="1" x14ac:dyDescent="0.2">
      <c r="A131" s="27" t="s">
        <v>127</v>
      </c>
      <c r="P131" s="21">
        <v>2</v>
      </c>
      <c r="T131" s="21">
        <f t="shared" si="175"/>
        <v>0</v>
      </c>
      <c r="U131" s="21">
        <f t="shared" si="176"/>
        <v>0</v>
      </c>
      <c r="V131" s="21">
        <f t="shared" si="181"/>
        <v>0</v>
      </c>
      <c r="W131" s="21">
        <f t="shared" si="182"/>
        <v>2</v>
      </c>
      <c r="X131" s="21">
        <f t="shared" si="183"/>
        <v>2</v>
      </c>
      <c r="Y131" s="21">
        <f t="shared" si="177"/>
        <v>0</v>
      </c>
      <c r="Z131" s="21">
        <f t="shared" si="177"/>
        <v>2</v>
      </c>
      <c r="AA131" s="21">
        <f t="shared" si="184"/>
        <v>0</v>
      </c>
      <c r="AB131" s="21">
        <f t="shared" si="185"/>
        <v>2</v>
      </c>
      <c r="AC131" s="29"/>
      <c r="AD131" s="29"/>
      <c r="AE131" s="29"/>
      <c r="AF131" s="28">
        <f t="shared" si="178"/>
        <v>0</v>
      </c>
      <c r="AG131" s="28">
        <f t="shared" si="179"/>
        <v>0</v>
      </c>
      <c r="AH131" s="28">
        <f t="shared" si="180"/>
        <v>0</v>
      </c>
      <c r="AI131" s="28">
        <f t="shared" si="186"/>
        <v>0</v>
      </c>
      <c r="AJ131" s="29">
        <f t="shared" si="187"/>
        <v>0</v>
      </c>
      <c r="AK131" s="29">
        <f t="shared" si="188"/>
        <v>0</v>
      </c>
      <c r="AL131" s="29">
        <f t="shared" si="189"/>
        <v>1</v>
      </c>
      <c r="AM131" s="28">
        <f t="shared" si="190"/>
        <v>1</v>
      </c>
      <c r="AN131" s="28">
        <f t="shared" si="191"/>
        <v>1</v>
      </c>
      <c r="AO131" s="28">
        <f t="shared" si="192"/>
        <v>0</v>
      </c>
      <c r="AP131" s="28">
        <f t="shared" si="193"/>
        <v>0</v>
      </c>
      <c r="AQ131" s="28">
        <f t="shared" si="194"/>
        <v>0</v>
      </c>
      <c r="AR131" s="30">
        <f t="shared" si="195"/>
        <v>0</v>
      </c>
    </row>
    <row r="132" spans="1:49" hidden="1" x14ac:dyDescent="0.2">
      <c r="A132" s="27" t="s">
        <v>128</v>
      </c>
      <c r="O132" s="21">
        <v>1</v>
      </c>
      <c r="T132" s="21">
        <f t="shared" si="175"/>
        <v>0</v>
      </c>
      <c r="U132" s="21">
        <f t="shared" si="176"/>
        <v>0</v>
      </c>
      <c r="V132" s="21">
        <f t="shared" si="181"/>
        <v>0</v>
      </c>
      <c r="W132" s="21">
        <f t="shared" si="182"/>
        <v>1</v>
      </c>
      <c r="X132" s="21">
        <f t="shared" si="183"/>
        <v>1</v>
      </c>
      <c r="Y132" s="21">
        <f t="shared" si="177"/>
        <v>1</v>
      </c>
      <c r="Z132" s="21">
        <f t="shared" si="177"/>
        <v>0</v>
      </c>
      <c r="AA132" s="21">
        <f t="shared" si="184"/>
        <v>0</v>
      </c>
      <c r="AB132" s="21">
        <f t="shared" si="185"/>
        <v>1</v>
      </c>
      <c r="AC132" s="29"/>
      <c r="AD132" s="29"/>
      <c r="AE132" s="29"/>
      <c r="AF132" s="28">
        <f t="shared" si="178"/>
        <v>0</v>
      </c>
      <c r="AG132" s="28">
        <f t="shared" si="179"/>
        <v>0</v>
      </c>
      <c r="AH132" s="28">
        <f t="shared" si="180"/>
        <v>0</v>
      </c>
      <c r="AI132" s="28">
        <f t="shared" si="186"/>
        <v>0</v>
      </c>
      <c r="AJ132" s="29">
        <f t="shared" si="187"/>
        <v>0</v>
      </c>
      <c r="AK132" s="29">
        <f t="shared" si="188"/>
        <v>0</v>
      </c>
      <c r="AL132" s="29">
        <f t="shared" si="189"/>
        <v>1</v>
      </c>
      <c r="AM132" s="28">
        <f t="shared" si="190"/>
        <v>1</v>
      </c>
      <c r="AN132" s="28">
        <f t="shared" si="191"/>
        <v>1</v>
      </c>
      <c r="AO132" s="28">
        <f t="shared" si="192"/>
        <v>0</v>
      </c>
      <c r="AP132" s="28">
        <f t="shared" si="193"/>
        <v>0</v>
      </c>
      <c r="AQ132" s="28">
        <f t="shared" si="194"/>
        <v>0</v>
      </c>
      <c r="AR132" s="30">
        <f t="shared" si="195"/>
        <v>0</v>
      </c>
    </row>
    <row r="133" spans="1:49" hidden="1" x14ac:dyDescent="0.2">
      <c r="A133" s="27" t="s">
        <v>3</v>
      </c>
      <c r="C133" s="21">
        <v>1</v>
      </c>
      <c r="I133" s="21">
        <v>1</v>
      </c>
      <c r="N133" s="21">
        <v>1</v>
      </c>
      <c r="T133" s="21">
        <f t="shared" si="175"/>
        <v>1</v>
      </c>
      <c r="U133" s="21">
        <f t="shared" si="176"/>
        <v>2</v>
      </c>
      <c r="V133" s="21">
        <f t="shared" si="181"/>
        <v>2</v>
      </c>
      <c r="W133" s="21">
        <f t="shared" si="182"/>
        <v>1</v>
      </c>
      <c r="X133" s="21">
        <f t="shared" si="183"/>
        <v>2</v>
      </c>
      <c r="Y133" s="21">
        <f t="shared" si="177"/>
        <v>0</v>
      </c>
      <c r="Z133" s="21">
        <f t="shared" si="177"/>
        <v>0</v>
      </c>
      <c r="AA133" s="21">
        <f t="shared" si="184"/>
        <v>1</v>
      </c>
      <c r="AB133" s="21">
        <f t="shared" si="185"/>
        <v>1</v>
      </c>
      <c r="AC133" s="29"/>
      <c r="AD133" s="29"/>
      <c r="AE133" s="29"/>
      <c r="AF133" s="28">
        <f t="shared" si="178"/>
        <v>1</v>
      </c>
      <c r="AG133" s="28">
        <f t="shared" si="179"/>
        <v>1</v>
      </c>
      <c r="AH133" s="28">
        <f t="shared" si="180"/>
        <v>2</v>
      </c>
      <c r="AI133" s="28">
        <f t="shared" si="186"/>
        <v>3</v>
      </c>
      <c r="AJ133" s="29">
        <f t="shared" si="187"/>
        <v>0</v>
      </c>
      <c r="AK133" s="29">
        <f t="shared" si="188"/>
        <v>0.5</v>
      </c>
      <c r="AL133" s="29">
        <f t="shared" si="189"/>
        <v>0.5</v>
      </c>
      <c r="AM133" s="28">
        <f t="shared" si="190"/>
        <v>0</v>
      </c>
      <c r="AN133" s="28">
        <f t="shared" si="191"/>
        <v>0</v>
      </c>
      <c r="AO133" s="28">
        <f t="shared" si="192"/>
        <v>1</v>
      </c>
      <c r="AP133" s="28">
        <f t="shared" si="193"/>
        <v>1</v>
      </c>
      <c r="AQ133" s="28">
        <f t="shared" si="194"/>
        <v>1</v>
      </c>
      <c r="AR133" s="30">
        <f t="shared" si="195"/>
        <v>1</v>
      </c>
    </row>
    <row r="134" spans="1:49" s="20" customFormat="1" hidden="1" x14ac:dyDescent="0.2">
      <c r="A134" s="31" t="s">
        <v>32</v>
      </c>
      <c r="B134" s="32">
        <f>SUM(B123:B133)</f>
        <v>2</v>
      </c>
      <c r="C134" s="32">
        <f t="shared" ref="C134:AA134" si="196">SUM(C123:C133)</f>
        <v>1</v>
      </c>
      <c r="D134" s="32">
        <f t="shared" si="196"/>
        <v>0</v>
      </c>
      <c r="E134" s="32">
        <f t="shared" si="196"/>
        <v>0</v>
      </c>
      <c r="F134" s="32">
        <f t="shared" si="196"/>
        <v>1</v>
      </c>
      <c r="G134" s="32">
        <f t="shared" si="196"/>
        <v>0</v>
      </c>
      <c r="H134" s="32">
        <f t="shared" si="196"/>
        <v>0</v>
      </c>
      <c r="I134" s="32">
        <f t="shared" si="196"/>
        <v>2</v>
      </c>
      <c r="J134" s="32">
        <f t="shared" si="196"/>
        <v>0</v>
      </c>
      <c r="K134" s="32">
        <f t="shared" si="196"/>
        <v>6</v>
      </c>
      <c r="L134" s="32">
        <f t="shared" si="196"/>
        <v>2</v>
      </c>
      <c r="M134" s="32">
        <f t="shared" si="196"/>
        <v>0</v>
      </c>
      <c r="N134" s="32">
        <f t="shared" si="196"/>
        <v>1</v>
      </c>
      <c r="O134" s="32">
        <f t="shared" si="196"/>
        <v>4</v>
      </c>
      <c r="P134" s="32">
        <f t="shared" si="196"/>
        <v>3</v>
      </c>
      <c r="Q134" s="32">
        <f t="shared" si="196"/>
        <v>1</v>
      </c>
      <c r="R134" s="32">
        <f t="shared" si="196"/>
        <v>1</v>
      </c>
      <c r="S134" s="32">
        <f t="shared" si="196"/>
        <v>0</v>
      </c>
      <c r="T134" s="32">
        <f t="shared" si="196"/>
        <v>3</v>
      </c>
      <c r="U134" s="32">
        <f t="shared" si="196"/>
        <v>4</v>
      </c>
      <c r="V134" s="32">
        <f t="shared" si="196"/>
        <v>5</v>
      </c>
      <c r="W134" s="32">
        <f t="shared" si="196"/>
        <v>18</v>
      </c>
      <c r="X134" s="32">
        <f t="shared" si="196"/>
        <v>20</v>
      </c>
      <c r="Y134" s="32">
        <f t="shared" si="196"/>
        <v>7</v>
      </c>
      <c r="Z134" s="32">
        <f t="shared" si="196"/>
        <v>3</v>
      </c>
      <c r="AA134" s="32">
        <f t="shared" si="196"/>
        <v>2</v>
      </c>
      <c r="AB134" s="32">
        <f>SUM(AB123:AB133)</f>
        <v>12</v>
      </c>
      <c r="AC134" s="34"/>
      <c r="AD134" s="34"/>
      <c r="AE134" s="34"/>
      <c r="AF134" s="33">
        <f t="shared" si="178"/>
        <v>0.16666666666666666</v>
      </c>
      <c r="AG134" s="33">
        <f t="shared" si="179"/>
        <v>0.25</v>
      </c>
      <c r="AH134" s="33">
        <f t="shared" si="180"/>
        <v>0.22222222222222221</v>
      </c>
      <c r="AI134" s="33">
        <f t="shared" si="186"/>
        <v>0.47222222222222221</v>
      </c>
      <c r="AJ134" s="34">
        <f t="shared" si="187"/>
        <v>0.3</v>
      </c>
      <c r="AK134" s="34">
        <f t="shared" si="188"/>
        <v>0.1</v>
      </c>
      <c r="AL134" s="34">
        <f t="shared" si="189"/>
        <v>0.6</v>
      </c>
      <c r="AM134" s="33">
        <f>IFERROR((H134+O134+P134)/AB134,"NA")</f>
        <v>0.58333333333333337</v>
      </c>
      <c r="AN134" s="33">
        <f>IFERROR((H134+O134+P134+R134+S134)/AB134,"NA")</f>
        <v>0.66666666666666663</v>
      </c>
      <c r="AO134" s="33">
        <f t="shared" si="192"/>
        <v>0.33333333333333331</v>
      </c>
      <c r="AP134" s="33">
        <f t="shared" si="193"/>
        <v>0.25</v>
      </c>
      <c r="AQ134" s="33">
        <f t="shared" si="194"/>
        <v>5.5555555555555552E-2</v>
      </c>
      <c r="AR134" s="39">
        <f t="shared" si="195"/>
        <v>0.3</v>
      </c>
      <c r="AU134" s="37"/>
      <c r="AV134" s="37"/>
      <c r="AW134" s="37"/>
    </row>
    <row r="135" spans="1:49" hidden="1" x14ac:dyDescent="0.2"/>
    <row r="136" spans="1:49" x14ac:dyDescent="0.2">
      <c r="A136" s="20" t="s">
        <v>149</v>
      </c>
    </row>
    <row r="137" spans="1:49" x14ac:dyDescent="0.2">
      <c r="A137" s="23"/>
      <c r="B137" s="24" t="s">
        <v>5</v>
      </c>
      <c r="C137" s="24" t="s">
        <v>6</v>
      </c>
      <c r="D137" s="24" t="s">
        <v>7</v>
      </c>
      <c r="E137" s="24" t="s">
        <v>8</v>
      </c>
      <c r="F137" s="24" t="s">
        <v>18</v>
      </c>
      <c r="G137" s="24" t="s">
        <v>19</v>
      </c>
      <c r="H137" s="24" t="s">
        <v>9</v>
      </c>
      <c r="I137" s="24" t="s">
        <v>10</v>
      </c>
      <c r="J137" s="24" t="s">
        <v>11</v>
      </c>
      <c r="K137" s="24" t="s">
        <v>12</v>
      </c>
      <c r="L137" s="24" t="s">
        <v>20</v>
      </c>
      <c r="M137" s="24" t="s">
        <v>21</v>
      </c>
      <c r="N137" s="24" t="s">
        <v>74</v>
      </c>
      <c r="O137" s="24" t="s">
        <v>22</v>
      </c>
      <c r="P137" s="24" t="s">
        <v>23</v>
      </c>
      <c r="Q137" s="24" t="s">
        <v>75</v>
      </c>
      <c r="R137" s="24" t="s">
        <v>27</v>
      </c>
      <c r="S137" s="24" t="s">
        <v>28</v>
      </c>
      <c r="T137" s="24" t="s">
        <v>29</v>
      </c>
      <c r="U137" s="24" t="s">
        <v>30</v>
      </c>
      <c r="V137" s="24" t="s">
        <v>31</v>
      </c>
      <c r="W137" s="24" t="s">
        <v>4</v>
      </c>
      <c r="X137" s="24" t="s">
        <v>13</v>
      </c>
      <c r="Y137" s="24" t="s">
        <v>24</v>
      </c>
      <c r="Z137" s="24" t="s">
        <v>25</v>
      </c>
      <c r="AA137" s="24" t="s">
        <v>76</v>
      </c>
      <c r="AB137" s="24" t="s">
        <v>26</v>
      </c>
      <c r="AC137" s="44"/>
      <c r="AD137" s="44"/>
      <c r="AE137" s="44"/>
      <c r="AF137" s="24" t="s">
        <v>14</v>
      </c>
      <c r="AG137" s="24" t="s">
        <v>15</v>
      </c>
      <c r="AH137" s="24" t="s">
        <v>16</v>
      </c>
      <c r="AI137" s="24" t="s">
        <v>17</v>
      </c>
      <c r="AJ137" s="24" t="s">
        <v>44</v>
      </c>
      <c r="AK137" s="24" t="s">
        <v>43</v>
      </c>
      <c r="AL137" s="24" t="s">
        <v>40</v>
      </c>
      <c r="AM137" s="24" t="s">
        <v>47</v>
      </c>
      <c r="AN137" s="24" t="s">
        <v>48</v>
      </c>
      <c r="AO137" s="24" t="s">
        <v>51</v>
      </c>
      <c r="AP137" s="24" t="s">
        <v>49</v>
      </c>
      <c r="AQ137" s="25" t="s">
        <v>50</v>
      </c>
      <c r="AR137" s="26" t="s">
        <v>60</v>
      </c>
    </row>
    <row r="138" spans="1:49" x14ac:dyDescent="0.2">
      <c r="A138" s="27" t="s">
        <v>124</v>
      </c>
      <c r="I138" s="21">
        <v>1</v>
      </c>
      <c r="P138" s="21">
        <v>1</v>
      </c>
      <c r="T138" s="21">
        <f t="shared" ref="T138:T148" si="197">B138+C138+D138+E138</f>
        <v>0</v>
      </c>
      <c r="U138" s="21">
        <f t="shared" ref="U138:U148" si="198">B138+2*C138+3*D138+4*E138</f>
        <v>0</v>
      </c>
      <c r="V138" s="21">
        <f>T138+I138+J138</f>
        <v>1</v>
      </c>
      <c r="W138" s="21">
        <f>B138+C138+D138+E138+F138+K138+O138+P138+Q138</f>
        <v>1</v>
      </c>
      <c r="X138" s="21">
        <f>B138+C138+D138+E138+F138+G138+H138+I138+J138+K138+O138+P138+Q138</f>
        <v>2</v>
      </c>
      <c r="Y138" s="21">
        <f t="shared" ref="Y138:Z148" si="199">L138+O138+R138</f>
        <v>0</v>
      </c>
      <c r="Z138" s="21">
        <f t="shared" si="199"/>
        <v>1</v>
      </c>
      <c r="AA138" s="21">
        <f>Q138+N138</f>
        <v>0</v>
      </c>
      <c r="AB138" s="21">
        <f>T138+H138+F138+O138+P138+Q138</f>
        <v>1</v>
      </c>
      <c r="AC138" s="29"/>
      <c r="AD138" s="29"/>
      <c r="AE138" s="29"/>
      <c r="AF138" s="28">
        <f t="shared" ref="AF138:AF149" si="200">IF(W138=0,"NA",T138/W138)</f>
        <v>0</v>
      </c>
      <c r="AG138" s="28">
        <f t="shared" ref="AG138:AG149" si="201">IF(X138=0,"NA",(T138+I138+J138)/X138)</f>
        <v>0.5</v>
      </c>
      <c r="AH138" s="28">
        <f t="shared" ref="AH138:AH149" si="202">IFERROR(U138/W138,"NA")</f>
        <v>0</v>
      </c>
      <c r="AI138" s="28">
        <f>IFERROR(AG138+AH138,"NA")</f>
        <v>0.5</v>
      </c>
      <c r="AJ138" s="29">
        <f>IFERROR(K138/X138,"NA")</f>
        <v>0</v>
      </c>
      <c r="AK138" s="29">
        <f>IFERROR((I138+J138)/X138,"NA")</f>
        <v>0.5</v>
      </c>
      <c r="AL138" s="29">
        <f>IFERROR(AB138/X138,"NA")</f>
        <v>0.5</v>
      </c>
      <c r="AM138" s="28">
        <f>IFERROR((H138+O138+P138)/AB138,"NA")</f>
        <v>1</v>
      </c>
      <c r="AN138" s="28">
        <f>IFERROR((H138+O138+P138+R138+S138)/AB138,"NA")</f>
        <v>1</v>
      </c>
      <c r="AO138" s="28">
        <f>IFERROR((F138+T138)/AB138,"NA")</f>
        <v>0</v>
      </c>
      <c r="AP138" s="28">
        <f>IFERROR(T138/AB138,"NA")</f>
        <v>0</v>
      </c>
      <c r="AQ138" s="28">
        <f>IFERROR(AH138-AF138,"NA")</f>
        <v>0</v>
      </c>
      <c r="AR138" s="30">
        <f>(V138+F138+G138)/X138</f>
        <v>0.5</v>
      </c>
    </row>
    <row r="139" spans="1:49" x14ac:dyDescent="0.2">
      <c r="A139" s="27" t="s">
        <v>125</v>
      </c>
      <c r="I139" s="21">
        <v>1</v>
      </c>
      <c r="P139" s="21">
        <v>1</v>
      </c>
      <c r="T139" s="21">
        <f t="shared" si="197"/>
        <v>0</v>
      </c>
      <c r="U139" s="21">
        <f t="shared" si="198"/>
        <v>0</v>
      </c>
      <c r="V139" s="21">
        <f t="shared" ref="V139:V148" si="203">T139+I139+J139</f>
        <v>1</v>
      </c>
      <c r="W139" s="21">
        <f t="shared" ref="W139:W148" si="204">B139+C139+D139+E139+F139+K139+O139+P139+Q139</f>
        <v>1</v>
      </c>
      <c r="X139" s="21">
        <f t="shared" ref="X139:X148" si="205">B139+C139+D139+E139+F139+G139+H139+I139+J139+K139+O139+P139+Q139</f>
        <v>2</v>
      </c>
      <c r="Y139" s="21">
        <f t="shared" si="199"/>
        <v>0</v>
      </c>
      <c r="Z139" s="21">
        <f t="shared" si="199"/>
        <v>1</v>
      </c>
      <c r="AA139" s="21">
        <f t="shared" ref="AA139:AA148" si="206">Q139+N139</f>
        <v>0</v>
      </c>
      <c r="AB139" s="21">
        <f t="shared" ref="AB139:AB148" si="207">T139+H139+F139+O139+P139+Q139</f>
        <v>1</v>
      </c>
      <c r="AC139" s="29"/>
      <c r="AD139" s="29"/>
      <c r="AE139" s="29"/>
      <c r="AF139" s="28">
        <f t="shared" si="200"/>
        <v>0</v>
      </c>
      <c r="AG139" s="28">
        <f t="shared" si="201"/>
        <v>0.5</v>
      </c>
      <c r="AH139" s="28">
        <f t="shared" si="202"/>
        <v>0</v>
      </c>
      <c r="AI139" s="28">
        <f t="shared" ref="AI139:AI149" si="208">IFERROR(AG139+AH139,"NA")</f>
        <v>0.5</v>
      </c>
      <c r="AJ139" s="29">
        <f t="shared" ref="AJ139:AJ149" si="209">IFERROR(K139/X139,"NA")</f>
        <v>0</v>
      </c>
      <c r="AK139" s="29">
        <f t="shared" ref="AK139:AK149" si="210">IFERROR((I139+J139)/X139,"NA")</f>
        <v>0.5</v>
      </c>
      <c r="AL139" s="29">
        <f t="shared" ref="AL139:AL149" si="211">IFERROR(AB139/X139,"NA")</f>
        <v>0.5</v>
      </c>
      <c r="AM139" s="28">
        <f t="shared" ref="AM139:AM148" si="212">IFERROR((H139+O139+P139)/AB139,"NA")</f>
        <v>1</v>
      </c>
      <c r="AN139" s="28">
        <f t="shared" ref="AN139:AN148" si="213">IFERROR((H139+O139+P139+R139+S139)/AB139,"NA")</f>
        <v>1</v>
      </c>
      <c r="AO139" s="28">
        <f t="shared" ref="AO139:AO149" si="214">IFERROR((F139+T139)/AB139,"NA")</f>
        <v>0</v>
      </c>
      <c r="AP139" s="28">
        <f t="shared" ref="AP139:AP149" si="215">IFERROR(T139/AB139,"NA")</f>
        <v>0</v>
      </c>
      <c r="AQ139" s="28">
        <f t="shared" ref="AQ139:AQ149" si="216">IFERROR(AH139-AF139,"NA")</f>
        <v>0</v>
      </c>
      <c r="AR139" s="30">
        <f t="shared" ref="AR139:AR149" si="217">(V139+F139+G139)/X139</f>
        <v>0.5</v>
      </c>
    </row>
    <row r="140" spans="1:49" x14ac:dyDescent="0.2">
      <c r="A140" s="27" t="s">
        <v>77</v>
      </c>
      <c r="J140" s="21">
        <v>1</v>
      </c>
      <c r="K140" s="21">
        <v>1</v>
      </c>
      <c r="T140" s="21">
        <f t="shared" si="197"/>
        <v>0</v>
      </c>
      <c r="U140" s="21">
        <f t="shared" si="198"/>
        <v>0</v>
      </c>
      <c r="V140" s="21">
        <f t="shared" si="203"/>
        <v>1</v>
      </c>
      <c r="W140" s="21">
        <f t="shared" si="204"/>
        <v>1</v>
      </c>
      <c r="X140" s="21">
        <f t="shared" si="205"/>
        <v>2</v>
      </c>
      <c r="Y140" s="21">
        <f t="shared" si="199"/>
        <v>0</v>
      </c>
      <c r="Z140" s="21">
        <f t="shared" si="199"/>
        <v>0</v>
      </c>
      <c r="AA140" s="21">
        <f t="shared" si="206"/>
        <v>0</v>
      </c>
      <c r="AB140" s="21">
        <f t="shared" si="207"/>
        <v>0</v>
      </c>
      <c r="AC140" s="29"/>
      <c r="AD140" s="29"/>
      <c r="AE140" s="29"/>
      <c r="AF140" s="28">
        <f t="shared" si="200"/>
        <v>0</v>
      </c>
      <c r="AG140" s="28">
        <f t="shared" si="201"/>
        <v>0.5</v>
      </c>
      <c r="AH140" s="28">
        <f t="shared" si="202"/>
        <v>0</v>
      </c>
      <c r="AI140" s="28">
        <f t="shared" si="208"/>
        <v>0.5</v>
      </c>
      <c r="AJ140" s="29">
        <f t="shared" si="209"/>
        <v>0.5</v>
      </c>
      <c r="AK140" s="29">
        <f t="shared" si="210"/>
        <v>0.5</v>
      </c>
      <c r="AL140" s="29">
        <f t="shared" si="211"/>
        <v>0</v>
      </c>
      <c r="AM140" s="28" t="str">
        <f t="shared" si="212"/>
        <v>NA</v>
      </c>
      <c r="AN140" s="28" t="str">
        <f t="shared" si="213"/>
        <v>NA</v>
      </c>
      <c r="AO140" s="28" t="str">
        <f t="shared" si="214"/>
        <v>NA</v>
      </c>
      <c r="AP140" s="28" t="str">
        <f t="shared" si="215"/>
        <v>NA</v>
      </c>
      <c r="AQ140" s="28">
        <f t="shared" si="216"/>
        <v>0</v>
      </c>
      <c r="AR140" s="30">
        <f t="shared" si="217"/>
        <v>0.5</v>
      </c>
    </row>
    <row r="141" spans="1:49" x14ac:dyDescent="0.2">
      <c r="A141" s="27" t="s">
        <v>68</v>
      </c>
      <c r="K141" s="21">
        <v>2</v>
      </c>
      <c r="T141" s="21">
        <f t="shared" si="197"/>
        <v>0</v>
      </c>
      <c r="U141" s="21">
        <f t="shared" si="198"/>
        <v>0</v>
      </c>
      <c r="V141" s="21">
        <f t="shared" si="203"/>
        <v>0</v>
      </c>
      <c r="W141" s="21">
        <f t="shared" si="204"/>
        <v>2</v>
      </c>
      <c r="X141" s="21">
        <f t="shared" si="205"/>
        <v>2</v>
      </c>
      <c r="Y141" s="21">
        <f t="shared" si="199"/>
        <v>0</v>
      </c>
      <c r="Z141" s="21">
        <f t="shared" si="199"/>
        <v>0</v>
      </c>
      <c r="AA141" s="21">
        <f t="shared" si="206"/>
        <v>0</v>
      </c>
      <c r="AB141" s="21">
        <f t="shared" si="207"/>
        <v>0</v>
      </c>
      <c r="AC141" s="29"/>
      <c r="AD141" s="29"/>
      <c r="AE141" s="29"/>
      <c r="AF141" s="28">
        <f t="shared" si="200"/>
        <v>0</v>
      </c>
      <c r="AG141" s="28">
        <f t="shared" si="201"/>
        <v>0</v>
      </c>
      <c r="AH141" s="28">
        <f t="shared" si="202"/>
        <v>0</v>
      </c>
      <c r="AI141" s="28">
        <f t="shared" si="208"/>
        <v>0</v>
      </c>
      <c r="AJ141" s="29">
        <f t="shared" si="209"/>
        <v>1</v>
      </c>
      <c r="AK141" s="29">
        <f t="shared" si="210"/>
        <v>0</v>
      </c>
      <c r="AL141" s="29">
        <f t="shared" si="211"/>
        <v>0</v>
      </c>
      <c r="AM141" s="28" t="str">
        <f t="shared" si="212"/>
        <v>NA</v>
      </c>
      <c r="AN141" s="28" t="str">
        <f t="shared" si="213"/>
        <v>NA</v>
      </c>
      <c r="AO141" s="28" t="str">
        <f t="shared" si="214"/>
        <v>NA</v>
      </c>
      <c r="AP141" s="28" t="str">
        <f t="shared" si="215"/>
        <v>NA</v>
      </c>
      <c r="AQ141" s="28">
        <f t="shared" si="216"/>
        <v>0</v>
      </c>
      <c r="AR141" s="30">
        <f t="shared" si="217"/>
        <v>0</v>
      </c>
    </row>
    <row r="142" spans="1:49" x14ac:dyDescent="0.2">
      <c r="A142" s="27" t="s">
        <v>123</v>
      </c>
      <c r="C142" s="21">
        <v>1</v>
      </c>
      <c r="F142" s="21">
        <v>1</v>
      </c>
      <c r="N142" s="21">
        <v>1</v>
      </c>
      <c r="R142" s="21">
        <v>1</v>
      </c>
      <c r="T142" s="21">
        <f t="shared" si="197"/>
        <v>1</v>
      </c>
      <c r="U142" s="21">
        <f t="shared" si="198"/>
        <v>2</v>
      </c>
      <c r="V142" s="21">
        <f t="shared" si="203"/>
        <v>1</v>
      </c>
      <c r="W142" s="21">
        <f t="shared" si="204"/>
        <v>2</v>
      </c>
      <c r="X142" s="21">
        <f t="shared" si="205"/>
        <v>2</v>
      </c>
      <c r="Y142" s="21">
        <f t="shared" si="199"/>
        <v>1</v>
      </c>
      <c r="Z142" s="21">
        <f t="shared" si="199"/>
        <v>0</v>
      </c>
      <c r="AA142" s="21">
        <f t="shared" si="206"/>
        <v>1</v>
      </c>
      <c r="AB142" s="21">
        <f t="shared" si="207"/>
        <v>2</v>
      </c>
      <c r="AC142" s="29"/>
      <c r="AD142" s="29"/>
      <c r="AE142" s="29"/>
      <c r="AF142" s="28">
        <f t="shared" si="200"/>
        <v>0.5</v>
      </c>
      <c r="AG142" s="28">
        <f t="shared" si="201"/>
        <v>0.5</v>
      </c>
      <c r="AH142" s="28">
        <f t="shared" si="202"/>
        <v>1</v>
      </c>
      <c r="AI142" s="28">
        <f t="shared" si="208"/>
        <v>1.5</v>
      </c>
      <c r="AJ142" s="29">
        <f t="shared" si="209"/>
        <v>0</v>
      </c>
      <c r="AK142" s="29">
        <f t="shared" si="210"/>
        <v>0</v>
      </c>
      <c r="AL142" s="29">
        <f t="shared" si="211"/>
        <v>1</v>
      </c>
      <c r="AM142" s="28">
        <f t="shared" si="212"/>
        <v>0</v>
      </c>
      <c r="AN142" s="28">
        <f t="shared" si="213"/>
        <v>0.5</v>
      </c>
      <c r="AO142" s="28">
        <f t="shared" si="214"/>
        <v>1</v>
      </c>
      <c r="AP142" s="28">
        <f t="shared" si="215"/>
        <v>0.5</v>
      </c>
      <c r="AQ142" s="28">
        <f t="shared" si="216"/>
        <v>0.5</v>
      </c>
      <c r="AR142" s="30">
        <f t="shared" si="217"/>
        <v>1</v>
      </c>
    </row>
    <row r="143" spans="1:49" x14ac:dyDescent="0.2">
      <c r="A143" s="27" t="s">
        <v>0</v>
      </c>
      <c r="F143" s="21">
        <v>1</v>
      </c>
      <c r="I143" s="21">
        <v>1</v>
      </c>
      <c r="R143" s="21">
        <v>1</v>
      </c>
      <c r="T143" s="21">
        <f t="shared" si="197"/>
        <v>0</v>
      </c>
      <c r="U143" s="21">
        <f t="shared" si="198"/>
        <v>0</v>
      </c>
      <c r="V143" s="21">
        <f t="shared" si="203"/>
        <v>1</v>
      </c>
      <c r="W143" s="21">
        <f t="shared" si="204"/>
        <v>1</v>
      </c>
      <c r="X143" s="21">
        <f t="shared" si="205"/>
        <v>2</v>
      </c>
      <c r="Y143" s="21">
        <f t="shared" si="199"/>
        <v>1</v>
      </c>
      <c r="Z143" s="21">
        <f t="shared" si="199"/>
        <v>0</v>
      </c>
      <c r="AA143" s="21">
        <f t="shared" si="206"/>
        <v>0</v>
      </c>
      <c r="AB143" s="21">
        <f t="shared" si="207"/>
        <v>1</v>
      </c>
      <c r="AC143" s="29"/>
      <c r="AD143" s="29"/>
      <c r="AE143" s="29"/>
      <c r="AF143" s="28">
        <f t="shared" si="200"/>
        <v>0</v>
      </c>
      <c r="AG143" s="28">
        <f t="shared" si="201"/>
        <v>0.5</v>
      </c>
      <c r="AH143" s="28">
        <f t="shared" si="202"/>
        <v>0</v>
      </c>
      <c r="AI143" s="28">
        <f t="shared" si="208"/>
        <v>0.5</v>
      </c>
      <c r="AJ143" s="29">
        <f t="shared" si="209"/>
        <v>0</v>
      </c>
      <c r="AK143" s="29">
        <f t="shared" si="210"/>
        <v>0.5</v>
      </c>
      <c r="AL143" s="29">
        <f t="shared" si="211"/>
        <v>0.5</v>
      </c>
      <c r="AM143" s="28">
        <f t="shared" si="212"/>
        <v>0</v>
      </c>
      <c r="AN143" s="28">
        <f t="shared" si="213"/>
        <v>1</v>
      </c>
      <c r="AO143" s="28">
        <f t="shared" si="214"/>
        <v>1</v>
      </c>
      <c r="AP143" s="28">
        <f t="shared" si="215"/>
        <v>0</v>
      </c>
      <c r="AQ143" s="28">
        <f t="shared" si="216"/>
        <v>0</v>
      </c>
      <c r="AR143" s="30">
        <f t="shared" si="217"/>
        <v>1</v>
      </c>
    </row>
    <row r="144" spans="1:49" x14ac:dyDescent="0.2">
      <c r="A144" s="27" t="s">
        <v>126</v>
      </c>
      <c r="I144" s="21">
        <v>1</v>
      </c>
      <c r="K144" s="21">
        <v>1</v>
      </c>
      <c r="T144" s="21">
        <f t="shared" si="197"/>
        <v>0</v>
      </c>
      <c r="U144" s="21">
        <f t="shared" si="198"/>
        <v>0</v>
      </c>
      <c r="V144" s="21">
        <f t="shared" si="203"/>
        <v>1</v>
      </c>
      <c r="W144" s="21">
        <f t="shared" si="204"/>
        <v>1</v>
      </c>
      <c r="X144" s="21">
        <f t="shared" si="205"/>
        <v>2</v>
      </c>
      <c r="Y144" s="21">
        <f t="shared" si="199"/>
        <v>0</v>
      </c>
      <c r="Z144" s="21">
        <f t="shared" si="199"/>
        <v>0</v>
      </c>
      <c r="AA144" s="21">
        <f t="shared" si="206"/>
        <v>0</v>
      </c>
      <c r="AB144" s="21">
        <f t="shared" si="207"/>
        <v>0</v>
      </c>
      <c r="AC144" s="29"/>
      <c r="AD144" s="29"/>
      <c r="AE144" s="29"/>
      <c r="AF144" s="28">
        <f t="shared" si="200"/>
        <v>0</v>
      </c>
      <c r="AG144" s="28">
        <f t="shared" si="201"/>
        <v>0.5</v>
      </c>
      <c r="AH144" s="28">
        <f t="shared" si="202"/>
        <v>0</v>
      </c>
      <c r="AI144" s="28">
        <f t="shared" si="208"/>
        <v>0.5</v>
      </c>
      <c r="AJ144" s="29">
        <f t="shared" si="209"/>
        <v>0.5</v>
      </c>
      <c r="AK144" s="29">
        <f t="shared" si="210"/>
        <v>0.5</v>
      </c>
      <c r="AL144" s="29">
        <f t="shared" si="211"/>
        <v>0</v>
      </c>
      <c r="AM144" s="28" t="str">
        <f t="shared" si="212"/>
        <v>NA</v>
      </c>
      <c r="AN144" s="28" t="str">
        <f t="shared" si="213"/>
        <v>NA</v>
      </c>
      <c r="AO144" s="28" t="str">
        <f t="shared" si="214"/>
        <v>NA</v>
      </c>
      <c r="AP144" s="28" t="str">
        <f t="shared" si="215"/>
        <v>NA</v>
      </c>
      <c r="AQ144" s="28">
        <f t="shared" si="216"/>
        <v>0</v>
      </c>
      <c r="AR144" s="30">
        <f t="shared" si="217"/>
        <v>0.5</v>
      </c>
    </row>
    <row r="145" spans="1:49" x14ac:dyDescent="0.2">
      <c r="A145" s="27" t="s">
        <v>65</v>
      </c>
      <c r="O145" s="21">
        <v>2</v>
      </c>
      <c r="T145" s="21">
        <f t="shared" si="197"/>
        <v>0</v>
      </c>
      <c r="U145" s="21">
        <f t="shared" si="198"/>
        <v>0</v>
      </c>
      <c r="V145" s="21">
        <f t="shared" si="203"/>
        <v>0</v>
      </c>
      <c r="W145" s="21">
        <f t="shared" si="204"/>
        <v>2</v>
      </c>
      <c r="X145" s="21">
        <f t="shared" si="205"/>
        <v>2</v>
      </c>
      <c r="Y145" s="21">
        <f t="shared" si="199"/>
        <v>2</v>
      </c>
      <c r="Z145" s="21">
        <f t="shared" si="199"/>
        <v>0</v>
      </c>
      <c r="AA145" s="21">
        <f t="shared" si="206"/>
        <v>0</v>
      </c>
      <c r="AB145" s="21">
        <f t="shared" si="207"/>
        <v>2</v>
      </c>
      <c r="AC145" s="29"/>
      <c r="AD145" s="29"/>
      <c r="AE145" s="29"/>
      <c r="AF145" s="28">
        <f t="shared" si="200"/>
        <v>0</v>
      </c>
      <c r="AG145" s="28">
        <f t="shared" si="201"/>
        <v>0</v>
      </c>
      <c r="AH145" s="28">
        <f t="shared" si="202"/>
        <v>0</v>
      </c>
      <c r="AI145" s="28">
        <f t="shared" si="208"/>
        <v>0</v>
      </c>
      <c r="AJ145" s="29">
        <f t="shared" si="209"/>
        <v>0</v>
      </c>
      <c r="AK145" s="29">
        <f t="shared" si="210"/>
        <v>0</v>
      </c>
      <c r="AL145" s="29">
        <f t="shared" si="211"/>
        <v>1</v>
      </c>
      <c r="AM145" s="28">
        <f t="shared" si="212"/>
        <v>1</v>
      </c>
      <c r="AN145" s="28">
        <f t="shared" si="213"/>
        <v>1</v>
      </c>
      <c r="AO145" s="28">
        <f t="shared" si="214"/>
        <v>0</v>
      </c>
      <c r="AP145" s="28">
        <f t="shared" si="215"/>
        <v>0</v>
      </c>
      <c r="AQ145" s="28">
        <f t="shared" si="216"/>
        <v>0</v>
      </c>
      <c r="AR145" s="30">
        <f t="shared" si="217"/>
        <v>0</v>
      </c>
    </row>
    <row r="146" spans="1:49" x14ac:dyDescent="0.2">
      <c r="A146" s="27" t="s">
        <v>127</v>
      </c>
      <c r="I146" s="21">
        <v>1</v>
      </c>
      <c r="K146" s="21">
        <v>1</v>
      </c>
      <c r="T146" s="21">
        <f t="shared" si="197"/>
        <v>0</v>
      </c>
      <c r="U146" s="21">
        <f t="shared" si="198"/>
        <v>0</v>
      </c>
      <c r="V146" s="21">
        <f t="shared" si="203"/>
        <v>1</v>
      </c>
      <c r="W146" s="21">
        <f t="shared" si="204"/>
        <v>1</v>
      </c>
      <c r="X146" s="21">
        <f t="shared" si="205"/>
        <v>2</v>
      </c>
      <c r="Y146" s="21">
        <f t="shared" si="199"/>
        <v>0</v>
      </c>
      <c r="Z146" s="21">
        <f t="shared" si="199"/>
        <v>0</v>
      </c>
      <c r="AA146" s="21">
        <f t="shared" si="206"/>
        <v>0</v>
      </c>
      <c r="AB146" s="21">
        <f t="shared" si="207"/>
        <v>0</v>
      </c>
      <c r="AC146" s="29"/>
      <c r="AD146" s="29"/>
      <c r="AE146" s="29"/>
      <c r="AF146" s="28">
        <f t="shared" si="200"/>
        <v>0</v>
      </c>
      <c r="AG146" s="28">
        <f t="shared" si="201"/>
        <v>0.5</v>
      </c>
      <c r="AH146" s="28">
        <f t="shared" si="202"/>
        <v>0</v>
      </c>
      <c r="AI146" s="28">
        <f t="shared" si="208"/>
        <v>0.5</v>
      </c>
      <c r="AJ146" s="29">
        <f t="shared" si="209"/>
        <v>0.5</v>
      </c>
      <c r="AK146" s="29">
        <f t="shared" si="210"/>
        <v>0.5</v>
      </c>
      <c r="AL146" s="29">
        <f t="shared" si="211"/>
        <v>0</v>
      </c>
      <c r="AM146" s="28" t="str">
        <f t="shared" si="212"/>
        <v>NA</v>
      </c>
      <c r="AN146" s="28" t="str">
        <f t="shared" si="213"/>
        <v>NA</v>
      </c>
      <c r="AO146" s="28" t="str">
        <f t="shared" si="214"/>
        <v>NA</v>
      </c>
      <c r="AP146" s="28" t="str">
        <f t="shared" si="215"/>
        <v>NA</v>
      </c>
      <c r="AQ146" s="28">
        <f t="shared" si="216"/>
        <v>0</v>
      </c>
      <c r="AR146" s="30">
        <f t="shared" si="217"/>
        <v>0.5</v>
      </c>
    </row>
    <row r="147" spans="1:49" x14ac:dyDescent="0.2">
      <c r="A147" s="27" t="s">
        <v>128</v>
      </c>
      <c r="P147" s="21">
        <v>1</v>
      </c>
      <c r="T147" s="21">
        <f t="shared" si="197"/>
        <v>0</v>
      </c>
      <c r="U147" s="21">
        <f t="shared" si="198"/>
        <v>0</v>
      </c>
      <c r="V147" s="21">
        <f t="shared" si="203"/>
        <v>0</v>
      </c>
      <c r="W147" s="21">
        <f t="shared" si="204"/>
        <v>1</v>
      </c>
      <c r="X147" s="21">
        <f t="shared" si="205"/>
        <v>1</v>
      </c>
      <c r="Y147" s="21">
        <f t="shared" si="199"/>
        <v>0</v>
      </c>
      <c r="Z147" s="21">
        <f t="shared" si="199"/>
        <v>1</v>
      </c>
      <c r="AA147" s="21">
        <f t="shared" si="206"/>
        <v>0</v>
      </c>
      <c r="AB147" s="21">
        <f t="shared" si="207"/>
        <v>1</v>
      </c>
      <c r="AC147" s="29"/>
      <c r="AD147" s="29"/>
      <c r="AE147" s="29"/>
      <c r="AF147" s="28">
        <f t="shared" si="200"/>
        <v>0</v>
      </c>
      <c r="AG147" s="28">
        <f t="shared" si="201"/>
        <v>0</v>
      </c>
      <c r="AH147" s="28">
        <f t="shared" si="202"/>
        <v>0</v>
      </c>
      <c r="AI147" s="28">
        <f t="shared" si="208"/>
        <v>0</v>
      </c>
      <c r="AJ147" s="29">
        <f t="shared" si="209"/>
        <v>0</v>
      </c>
      <c r="AK147" s="29">
        <f t="shared" si="210"/>
        <v>0</v>
      </c>
      <c r="AL147" s="29">
        <f t="shared" si="211"/>
        <v>1</v>
      </c>
      <c r="AM147" s="28">
        <f t="shared" si="212"/>
        <v>1</v>
      </c>
      <c r="AN147" s="28">
        <f t="shared" si="213"/>
        <v>1</v>
      </c>
      <c r="AO147" s="28">
        <f t="shared" si="214"/>
        <v>0</v>
      </c>
      <c r="AP147" s="28">
        <f t="shared" si="215"/>
        <v>0</v>
      </c>
      <c r="AQ147" s="28">
        <f t="shared" si="216"/>
        <v>0</v>
      </c>
      <c r="AR147" s="30">
        <f t="shared" si="217"/>
        <v>0</v>
      </c>
    </row>
    <row r="148" spans="1:49" x14ac:dyDescent="0.2">
      <c r="A148" s="27" t="s">
        <v>3</v>
      </c>
      <c r="K148" s="21">
        <v>2</v>
      </c>
      <c r="T148" s="21">
        <f t="shared" si="197"/>
        <v>0</v>
      </c>
      <c r="U148" s="21">
        <f t="shared" si="198"/>
        <v>0</v>
      </c>
      <c r="V148" s="21">
        <f t="shared" si="203"/>
        <v>0</v>
      </c>
      <c r="W148" s="21">
        <f t="shared" si="204"/>
        <v>2</v>
      </c>
      <c r="X148" s="21">
        <f t="shared" si="205"/>
        <v>2</v>
      </c>
      <c r="Y148" s="21">
        <f t="shared" si="199"/>
        <v>0</v>
      </c>
      <c r="Z148" s="21">
        <f t="shared" si="199"/>
        <v>0</v>
      </c>
      <c r="AA148" s="21">
        <f t="shared" si="206"/>
        <v>0</v>
      </c>
      <c r="AB148" s="21">
        <f t="shared" si="207"/>
        <v>0</v>
      </c>
      <c r="AC148" s="29"/>
      <c r="AD148" s="29"/>
      <c r="AE148" s="29"/>
      <c r="AF148" s="28">
        <f t="shared" si="200"/>
        <v>0</v>
      </c>
      <c r="AG148" s="28">
        <f t="shared" si="201"/>
        <v>0</v>
      </c>
      <c r="AH148" s="28">
        <f t="shared" si="202"/>
        <v>0</v>
      </c>
      <c r="AI148" s="28">
        <f t="shared" si="208"/>
        <v>0</v>
      </c>
      <c r="AJ148" s="29">
        <f t="shared" si="209"/>
        <v>1</v>
      </c>
      <c r="AK148" s="29">
        <f t="shared" si="210"/>
        <v>0</v>
      </c>
      <c r="AL148" s="29">
        <f t="shared" si="211"/>
        <v>0</v>
      </c>
      <c r="AM148" s="28" t="str">
        <f t="shared" si="212"/>
        <v>NA</v>
      </c>
      <c r="AN148" s="28" t="str">
        <f t="shared" si="213"/>
        <v>NA</v>
      </c>
      <c r="AO148" s="28" t="str">
        <f t="shared" si="214"/>
        <v>NA</v>
      </c>
      <c r="AP148" s="28" t="str">
        <f t="shared" si="215"/>
        <v>NA</v>
      </c>
      <c r="AQ148" s="28">
        <f t="shared" si="216"/>
        <v>0</v>
      </c>
      <c r="AR148" s="30">
        <f t="shared" si="217"/>
        <v>0</v>
      </c>
    </row>
    <row r="149" spans="1:49" s="20" customFormat="1" x14ac:dyDescent="0.2">
      <c r="A149" s="31" t="s">
        <v>32</v>
      </c>
      <c r="B149" s="32">
        <f>SUM(B138:B148)</f>
        <v>0</v>
      </c>
      <c r="C149" s="32">
        <f t="shared" ref="C149:AB149" si="218">SUM(C138:C148)</f>
        <v>1</v>
      </c>
      <c r="D149" s="32">
        <f t="shared" si="218"/>
        <v>0</v>
      </c>
      <c r="E149" s="32">
        <f t="shared" si="218"/>
        <v>0</v>
      </c>
      <c r="F149" s="32">
        <f t="shared" si="218"/>
        <v>2</v>
      </c>
      <c r="G149" s="32">
        <f t="shared" si="218"/>
        <v>0</v>
      </c>
      <c r="H149" s="32">
        <f t="shared" si="218"/>
        <v>0</v>
      </c>
      <c r="I149" s="32">
        <f t="shared" si="218"/>
        <v>5</v>
      </c>
      <c r="J149" s="32">
        <f t="shared" si="218"/>
        <v>1</v>
      </c>
      <c r="K149" s="32">
        <f t="shared" si="218"/>
        <v>7</v>
      </c>
      <c r="L149" s="32">
        <f t="shared" si="218"/>
        <v>0</v>
      </c>
      <c r="M149" s="32">
        <f t="shared" si="218"/>
        <v>0</v>
      </c>
      <c r="N149" s="32">
        <f t="shared" si="218"/>
        <v>1</v>
      </c>
      <c r="O149" s="32">
        <f t="shared" si="218"/>
        <v>2</v>
      </c>
      <c r="P149" s="32">
        <f t="shared" si="218"/>
        <v>3</v>
      </c>
      <c r="Q149" s="32">
        <f t="shared" si="218"/>
        <v>0</v>
      </c>
      <c r="R149" s="32">
        <f t="shared" si="218"/>
        <v>2</v>
      </c>
      <c r="S149" s="32">
        <f t="shared" si="218"/>
        <v>0</v>
      </c>
      <c r="T149" s="32">
        <f t="shared" si="218"/>
        <v>1</v>
      </c>
      <c r="U149" s="32">
        <f t="shared" si="218"/>
        <v>2</v>
      </c>
      <c r="V149" s="32">
        <f t="shared" si="218"/>
        <v>7</v>
      </c>
      <c r="W149" s="32">
        <f t="shared" si="218"/>
        <v>15</v>
      </c>
      <c r="X149" s="32">
        <f t="shared" si="218"/>
        <v>21</v>
      </c>
      <c r="Y149" s="32">
        <f t="shared" si="218"/>
        <v>4</v>
      </c>
      <c r="Z149" s="32">
        <f t="shared" si="218"/>
        <v>3</v>
      </c>
      <c r="AA149" s="32">
        <f t="shared" si="218"/>
        <v>1</v>
      </c>
      <c r="AB149" s="32">
        <f t="shared" si="218"/>
        <v>8</v>
      </c>
      <c r="AC149" s="34"/>
      <c r="AD149" s="34"/>
      <c r="AE149" s="34"/>
      <c r="AF149" s="33">
        <f t="shared" si="200"/>
        <v>6.6666666666666666E-2</v>
      </c>
      <c r="AG149" s="33">
        <f t="shared" si="201"/>
        <v>0.33333333333333331</v>
      </c>
      <c r="AH149" s="33">
        <f t="shared" si="202"/>
        <v>0.13333333333333333</v>
      </c>
      <c r="AI149" s="33">
        <f t="shared" si="208"/>
        <v>0.46666666666666667</v>
      </c>
      <c r="AJ149" s="34">
        <f t="shared" si="209"/>
        <v>0.33333333333333331</v>
      </c>
      <c r="AK149" s="34">
        <f t="shared" si="210"/>
        <v>0.2857142857142857</v>
      </c>
      <c r="AL149" s="34">
        <f t="shared" si="211"/>
        <v>0.38095238095238093</v>
      </c>
      <c r="AM149" s="33">
        <f>IFERROR((H149+O149+P149)/AB149,"NA")</f>
        <v>0.625</v>
      </c>
      <c r="AN149" s="33">
        <f>IFERROR((H149+O149+P149+R149+S149)/AB149,"NA")</f>
        <v>0.875</v>
      </c>
      <c r="AO149" s="33">
        <f t="shared" si="214"/>
        <v>0.375</v>
      </c>
      <c r="AP149" s="33">
        <f t="shared" si="215"/>
        <v>0.125</v>
      </c>
      <c r="AQ149" s="33">
        <f t="shared" si="216"/>
        <v>6.6666666666666666E-2</v>
      </c>
      <c r="AR149" s="39">
        <f t="shared" si="217"/>
        <v>0.42857142857142855</v>
      </c>
      <c r="AU149" s="37"/>
      <c r="AV149" s="37"/>
      <c r="AW149" s="37"/>
    </row>
    <row r="151" spans="1:49" x14ac:dyDescent="0.2">
      <c r="A151" s="20" t="s">
        <v>150</v>
      </c>
    </row>
    <row r="152" spans="1:49" x14ac:dyDescent="0.2">
      <c r="A152" s="23"/>
      <c r="B152" s="24" t="s">
        <v>5</v>
      </c>
      <c r="C152" s="24" t="s">
        <v>6</v>
      </c>
      <c r="D152" s="24" t="s">
        <v>7</v>
      </c>
      <c r="E152" s="24" t="s">
        <v>8</v>
      </c>
      <c r="F152" s="24" t="s">
        <v>18</v>
      </c>
      <c r="G152" s="24" t="s">
        <v>19</v>
      </c>
      <c r="H152" s="24" t="s">
        <v>9</v>
      </c>
      <c r="I152" s="24" t="s">
        <v>10</v>
      </c>
      <c r="J152" s="24" t="s">
        <v>11</v>
      </c>
      <c r="K152" s="24" t="s">
        <v>12</v>
      </c>
      <c r="L152" s="24" t="s">
        <v>20</v>
      </c>
      <c r="M152" s="24" t="s">
        <v>21</v>
      </c>
      <c r="N152" s="24" t="s">
        <v>74</v>
      </c>
      <c r="O152" s="24" t="s">
        <v>22</v>
      </c>
      <c r="P152" s="24" t="s">
        <v>23</v>
      </c>
      <c r="Q152" s="24" t="s">
        <v>75</v>
      </c>
      <c r="R152" s="24" t="s">
        <v>27</v>
      </c>
      <c r="S152" s="24" t="s">
        <v>28</v>
      </c>
      <c r="T152" s="24" t="s">
        <v>29</v>
      </c>
      <c r="U152" s="24" t="s">
        <v>30</v>
      </c>
      <c r="V152" s="24" t="s">
        <v>31</v>
      </c>
      <c r="W152" s="24" t="s">
        <v>4</v>
      </c>
      <c r="X152" s="24" t="s">
        <v>13</v>
      </c>
      <c r="Y152" s="24" t="s">
        <v>24</v>
      </c>
      <c r="Z152" s="24" t="s">
        <v>25</v>
      </c>
      <c r="AA152" s="24" t="s">
        <v>76</v>
      </c>
      <c r="AB152" s="24" t="s">
        <v>26</v>
      </c>
      <c r="AC152" s="44"/>
      <c r="AD152" s="44"/>
      <c r="AE152" s="44"/>
      <c r="AF152" s="24" t="s">
        <v>14</v>
      </c>
      <c r="AG152" s="24" t="s">
        <v>15</v>
      </c>
      <c r="AH152" s="24" t="s">
        <v>16</v>
      </c>
      <c r="AI152" s="24" t="s">
        <v>17</v>
      </c>
      <c r="AJ152" s="24" t="s">
        <v>44</v>
      </c>
      <c r="AK152" s="24" t="s">
        <v>43</v>
      </c>
      <c r="AL152" s="24" t="s">
        <v>40</v>
      </c>
      <c r="AM152" s="24" t="s">
        <v>47</v>
      </c>
      <c r="AN152" s="24" t="s">
        <v>48</v>
      </c>
      <c r="AO152" s="24" t="s">
        <v>51</v>
      </c>
      <c r="AP152" s="24" t="s">
        <v>49</v>
      </c>
      <c r="AQ152" s="25" t="s">
        <v>50</v>
      </c>
      <c r="AR152" s="26" t="s">
        <v>60</v>
      </c>
    </row>
    <row r="153" spans="1:49" x14ac:dyDescent="0.2">
      <c r="A153" s="27" t="s">
        <v>124</v>
      </c>
      <c r="E153" s="21">
        <v>2</v>
      </c>
      <c r="N153" s="21">
        <v>2</v>
      </c>
      <c r="O153" s="21">
        <v>1</v>
      </c>
      <c r="T153" s="21">
        <f t="shared" ref="T153:T163" si="219">B153+C153+D153+E153</f>
        <v>2</v>
      </c>
      <c r="U153" s="21">
        <f t="shared" ref="U153:U163" si="220">B153+2*C153+3*D153+4*E153</f>
        <v>8</v>
      </c>
      <c r="V153" s="21">
        <f>T153+I153+J153</f>
        <v>2</v>
      </c>
      <c r="W153" s="21">
        <f>B153+C153+D153+E153+F153+K153+O153+P153+Q153</f>
        <v>3</v>
      </c>
      <c r="X153" s="21">
        <f>B153+C153+D153+E153+F153+G153+H153+I153+J153+K153+O153+P153+Q153</f>
        <v>3</v>
      </c>
      <c r="Y153" s="21">
        <f t="shared" ref="Y153:Z163" si="221">L153+O153+R153</f>
        <v>1</v>
      </c>
      <c r="Z153" s="21">
        <f t="shared" si="221"/>
        <v>0</v>
      </c>
      <c r="AA153" s="21">
        <f>Q153+N153</f>
        <v>2</v>
      </c>
      <c r="AB153" s="21">
        <f>T153+H153+F153+O153+P153+Q153</f>
        <v>3</v>
      </c>
      <c r="AC153" s="29"/>
      <c r="AD153" s="29"/>
      <c r="AE153" s="29"/>
      <c r="AF153" s="28">
        <f t="shared" ref="AF153:AF164" si="222">IF(W153=0,"NA",T153/W153)</f>
        <v>0.66666666666666663</v>
      </c>
      <c r="AG153" s="28">
        <f t="shared" ref="AG153:AG164" si="223">IF(X153=0,"NA",(T153+I153+J153)/X153)</f>
        <v>0.66666666666666663</v>
      </c>
      <c r="AH153" s="28">
        <f t="shared" ref="AH153:AH164" si="224">IFERROR(U153/W153,"NA")</f>
        <v>2.6666666666666665</v>
      </c>
      <c r="AI153" s="28">
        <f>IFERROR(AG153+AH153,"NA")</f>
        <v>3.333333333333333</v>
      </c>
      <c r="AJ153" s="29">
        <f>IFERROR(K153/X153,"NA")</f>
        <v>0</v>
      </c>
      <c r="AK153" s="29">
        <f>IFERROR((I153+J153)/X153,"NA")</f>
        <v>0</v>
      </c>
      <c r="AL153" s="29">
        <f>IFERROR(AB153/X153,"NA")</f>
        <v>1</v>
      </c>
      <c r="AM153" s="28">
        <f>IFERROR((H153+O153+P153)/AB153,"NA")</f>
        <v>0.33333333333333331</v>
      </c>
      <c r="AN153" s="28">
        <f>IFERROR((H153+O153+P153+R153+S153)/AB153,"NA")</f>
        <v>0.33333333333333331</v>
      </c>
      <c r="AO153" s="28">
        <f>IFERROR((F153+T153)/AB153,"NA")</f>
        <v>0.66666666666666663</v>
      </c>
      <c r="AP153" s="28">
        <f>IFERROR(T153/AB153,"NA")</f>
        <v>0.66666666666666663</v>
      </c>
      <c r="AQ153" s="28">
        <f>IFERROR(AH153-AF153,"NA")</f>
        <v>2</v>
      </c>
      <c r="AR153" s="30">
        <f>(V153+F153+G153)/X153</f>
        <v>0.66666666666666663</v>
      </c>
    </row>
    <row r="154" spans="1:49" x14ac:dyDescent="0.2">
      <c r="A154" s="27" t="s">
        <v>125</v>
      </c>
      <c r="I154" s="21">
        <v>2</v>
      </c>
      <c r="P154" s="21">
        <v>1</v>
      </c>
      <c r="T154" s="21">
        <f t="shared" si="219"/>
        <v>0</v>
      </c>
      <c r="U154" s="21">
        <f t="shared" si="220"/>
        <v>0</v>
      </c>
      <c r="V154" s="21">
        <f t="shared" ref="V154:V163" si="225">T154+I154+J154</f>
        <v>2</v>
      </c>
      <c r="W154" s="21">
        <f t="shared" ref="W154:W163" si="226">B154+C154+D154+E154+F154+K154+O154+P154+Q154</f>
        <v>1</v>
      </c>
      <c r="X154" s="21">
        <f t="shared" ref="X154:X163" si="227">B154+C154+D154+E154+F154+G154+H154+I154+J154+K154+O154+P154+Q154</f>
        <v>3</v>
      </c>
      <c r="Y154" s="21">
        <f t="shared" si="221"/>
        <v>0</v>
      </c>
      <c r="Z154" s="21">
        <f t="shared" si="221"/>
        <v>1</v>
      </c>
      <c r="AA154" s="21">
        <f t="shared" ref="AA154:AA163" si="228">Q154+N154</f>
        <v>0</v>
      </c>
      <c r="AB154" s="21">
        <f t="shared" ref="AB154:AB163" si="229">T154+H154+F154+O154+P154+Q154</f>
        <v>1</v>
      </c>
      <c r="AC154" s="29"/>
      <c r="AD154" s="29"/>
      <c r="AE154" s="29"/>
      <c r="AF154" s="28">
        <f t="shared" si="222"/>
        <v>0</v>
      </c>
      <c r="AG154" s="28">
        <f t="shared" si="223"/>
        <v>0.66666666666666663</v>
      </c>
      <c r="AH154" s="28">
        <f t="shared" si="224"/>
        <v>0</v>
      </c>
      <c r="AI154" s="28">
        <f t="shared" ref="AI154:AI164" si="230">IFERROR(AG154+AH154,"NA")</f>
        <v>0.66666666666666663</v>
      </c>
      <c r="AJ154" s="29">
        <f t="shared" ref="AJ154:AJ164" si="231">IFERROR(K154/X154,"NA")</f>
        <v>0</v>
      </c>
      <c r="AK154" s="29">
        <f t="shared" ref="AK154:AK164" si="232">IFERROR((I154+J154)/X154,"NA")</f>
        <v>0.66666666666666663</v>
      </c>
      <c r="AL154" s="29">
        <f t="shared" ref="AL154:AL164" si="233">IFERROR(AB154/X154,"NA")</f>
        <v>0.33333333333333331</v>
      </c>
      <c r="AM154" s="28">
        <f t="shared" ref="AM154:AM163" si="234">IFERROR((H154+O154+P154)/AB154,"NA")</f>
        <v>1</v>
      </c>
      <c r="AN154" s="28">
        <f t="shared" ref="AN154:AN163" si="235">IFERROR((H154+O154+P154+R154+S154)/AB154,"NA")</f>
        <v>1</v>
      </c>
      <c r="AO154" s="28">
        <f t="shared" ref="AO154:AO164" si="236">IFERROR((F154+T154)/AB154,"NA")</f>
        <v>0</v>
      </c>
      <c r="AP154" s="28">
        <f t="shared" ref="AP154:AP164" si="237">IFERROR(T154/AB154,"NA")</f>
        <v>0</v>
      </c>
      <c r="AQ154" s="28">
        <f t="shared" ref="AQ154:AQ164" si="238">IFERROR(AH154-AF154,"NA")</f>
        <v>0</v>
      </c>
      <c r="AR154" s="30">
        <f t="shared" ref="AR154:AR164" si="239">(V154+F154+G154)/X154</f>
        <v>0.66666666666666663</v>
      </c>
    </row>
    <row r="155" spans="1:49" x14ac:dyDescent="0.2">
      <c r="A155" s="27" t="s">
        <v>77</v>
      </c>
      <c r="F155" s="21">
        <v>1</v>
      </c>
      <c r="K155" s="21">
        <v>2</v>
      </c>
      <c r="S155" s="21">
        <v>1</v>
      </c>
      <c r="T155" s="21">
        <f t="shared" si="219"/>
        <v>0</v>
      </c>
      <c r="U155" s="21">
        <f t="shared" si="220"/>
        <v>0</v>
      </c>
      <c r="V155" s="21">
        <f t="shared" si="225"/>
        <v>0</v>
      </c>
      <c r="W155" s="21">
        <f t="shared" si="226"/>
        <v>3</v>
      </c>
      <c r="X155" s="21">
        <f t="shared" si="227"/>
        <v>3</v>
      </c>
      <c r="Y155" s="21">
        <f t="shared" si="221"/>
        <v>0</v>
      </c>
      <c r="Z155" s="21">
        <f t="shared" si="221"/>
        <v>1</v>
      </c>
      <c r="AA155" s="21">
        <f t="shared" si="228"/>
        <v>0</v>
      </c>
      <c r="AB155" s="21">
        <f t="shared" si="229"/>
        <v>1</v>
      </c>
      <c r="AC155" s="29"/>
      <c r="AD155" s="29"/>
      <c r="AE155" s="29"/>
      <c r="AF155" s="28">
        <f t="shared" si="222"/>
        <v>0</v>
      </c>
      <c r="AG155" s="28">
        <f t="shared" si="223"/>
        <v>0</v>
      </c>
      <c r="AH155" s="28">
        <f t="shared" si="224"/>
        <v>0</v>
      </c>
      <c r="AI155" s="28">
        <f t="shared" si="230"/>
        <v>0</v>
      </c>
      <c r="AJ155" s="29">
        <f t="shared" si="231"/>
        <v>0.66666666666666663</v>
      </c>
      <c r="AK155" s="29">
        <f t="shared" si="232"/>
        <v>0</v>
      </c>
      <c r="AL155" s="29">
        <f t="shared" si="233"/>
        <v>0.33333333333333331</v>
      </c>
      <c r="AM155" s="28">
        <f t="shared" si="234"/>
        <v>0</v>
      </c>
      <c r="AN155" s="28">
        <f t="shared" si="235"/>
        <v>1</v>
      </c>
      <c r="AO155" s="28">
        <f t="shared" si="236"/>
        <v>1</v>
      </c>
      <c r="AP155" s="28">
        <f t="shared" si="237"/>
        <v>0</v>
      </c>
      <c r="AQ155" s="28">
        <f t="shared" si="238"/>
        <v>0</v>
      </c>
      <c r="AR155" s="30">
        <f t="shared" si="239"/>
        <v>0.33333333333333331</v>
      </c>
    </row>
    <row r="156" spans="1:49" x14ac:dyDescent="0.2">
      <c r="A156" s="27" t="s">
        <v>68</v>
      </c>
      <c r="I156" s="21">
        <v>1</v>
      </c>
      <c r="J156" s="21">
        <v>1</v>
      </c>
      <c r="O156" s="21">
        <v>1</v>
      </c>
      <c r="T156" s="21">
        <f t="shared" si="219"/>
        <v>0</v>
      </c>
      <c r="U156" s="21">
        <f t="shared" si="220"/>
        <v>0</v>
      </c>
      <c r="V156" s="21">
        <f t="shared" si="225"/>
        <v>2</v>
      </c>
      <c r="W156" s="21">
        <f t="shared" si="226"/>
        <v>1</v>
      </c>
      <c r="X156" s="21">
        <f t="shared" si="227"/>
        <v>3</v>
      </c>
      <c r="Y156" s="21">
        <f t="shared" si="221"/>
        <v>1</v>
      </c>
      <c r="Z156" s="21">
        <f t="shared" si="221"/>
        <v>0</v>
      </c>
      <c r="AA156" s="21">
        <f t="shared" si="228"/>
        <v>0</v>
      </c>
      <c r="AB156" s="21">
        <f t="shared" si="229"/>
        <v>1</v>
      </c>
      <c r="AC156" s="29"/>
      <c r="AD156" s="29"/>
      <c r="AE156" s="29"/>
      <c r="AF156" s="28">
        <f t="shared" si="222"/>
        <v>0</v>
      </c>
      <c r="AG156" s="28">
        <f t="shared" si="223"/>
        <v>0.66666666666666663</v>
      </c>
      <c r="AH156" s="28">
        <f t="shared" si="224"/>
        <v>0</v>
      </c>
      <c r="AI156" s="28">
        <f t="shared" si="230"/>
        <v>0.66666666666666663</v>
      </c>
      <c r="AJ156" s="29">
        <f t="shared" si="231"/>
        <v>0</v>
      </c>
      <c r="AK156" s="29">
        <f t="shared" si="232"/>
        <v>0.66666666666666663</v>
      </c>
      <c r="AL156" s="29">
        <f t="shared" si="233"/>
        <v>0.33333333333333331</v>
      </c>
      <c r="AM156" s="28">
        <f t="shared" si="234"/>
        <v>1</v>
      </c>
      <c r="AN156" s="28">
        <f t="shared" si="235"/>
        <v>1</v>
      </c>
      <c r="AO156" s="28">
        <f t="shared" si="236"/>
        <v>0</v>
      </c>
      <c r="AP156" s="28">
        <f t="shared" si="237"/>
        <v>0</v>
      </c>
      <c r="AQ156" s="28">
        <f t="shared" si="238"/>
        <v>0</v>
      </c>
      <c r="AR156" s="30">
        <f t="shared" si="239"/>
        <v>0.66666666666666663</v>
      </c>
    </row>
    <row r="157" spans="1:49" x14ac:dyDescent="0.2">
      <c r="A157" s="27" t="s">
        <v>123</v>
      </c>
      <c r="K157" s="21">
        <v>2</v>
      </c>
      <c r="T157" s="21">
        <f t="shared" si="219"/>
        <v>0</v>
      </c>
      <c r="U157" s="21">
        <f t="shared" si="220"/>
        <v>0</v>
      </c>
      <c r="V157" s="21">
        <f t="shared" si="225"/>
        <v>0</v>
      </c>
      <c r="W157" s="21">
        <f t="shared" si="226"/>
        <v>2</v>
      </c>
      <c r="X157" s="21">
        <f t="shared" si="227"/>
        <v>2</v>
      </c>
      <c r="Y157" s="21">
        <f t="shared" si="221"/>
        <v>0</v>
      </c>
      <c r="Z157" s="21">
        <f t="shared" si="221"/>
        <v>0</v>
      </c>
      <c r="AA157" s="21">
        <f t="shared" si="228"/>
        <v>0</v>
      </c>
      <c r="AB157" s="21">
        <f t="shared" si="229"/>
        <v>0</v>
      </c>
      <c r="AC157" s="29"/>
      <c r="AD157" s="29"/>
      <c r="AE157" s="29"/>
      <c r="AF157" s="28">
        <f t="shared" si="222"/>
        <v>0</v>
      </c>
      <c r="AG157" s="28">
        <f t="shared" si="223"/>
        <v>0</v>
      </c>
      <c r="AH157" s="28">
        <f t="shared" si="224"/>
        <v>0</v>
      </c>
      <c r="AI157" s="28">
        <f t="shared" si="230"/>
        <v>0</v>
      </c>
      <c r="AJ157" s="29">
        <f t="shared" si="231"/>
        <v>1</v>
      </c>
      <c r="AK157" s="29">
        <f t="shared" si="232"/>
        <v>0</v>
      </c>
      <c r="AL157" s="29">
        <f t="shared" si="233"/>
        <v>0</v>
      </c>
      <c r="AM157" s="28" t="str">
        <f t="shared" si="234"/>
        <v>NA</v>
      </c>
      <c r="AN157" s="28" t="str">
        <f t="shared" si="235"/>
        <v>NA</v>
      </c>
      <c r="AO157" s="28" t="str">
        <f t="shared" si="236"/>
        <v>NA</v>
      </c>
      <c r="AP157" s="28" t="str">
        <f t="shared" si="237"/>
        <v>NA</v>
      </c>
      <c r="AQ157" s="28">
        <f t="shared" si="238"/>
        <v>0</v>
      </c>
      <c r="AR157" s="30">
        <f t="shared" si="239"/>
        <v>0</v>
      </c>
    </row>
    <row r="158" spans="1:49" x14ac:dyDescent="0.2">
      <c r="A158" s="27" t="s">
        <v>0</v>
      </c>
      <c r="B158" s="21">
        <v>2</v>
      </c>
      <c r="L158" s="21">
        <v>2</v>
      </c>
      <c r="O158" s="21">
        <v>1</v>
      </c>
      <c r="T158" s="21">
        <f t="shared" si="219"/>
        <v>2</v>
      </c>
      <c r="U158" s="21">
        <f t="shared" si="220"/>
        <v>2</v>
      </c>
      <c r="V158" s="21">
        <f t="shared" si="225"/>
        <v>2</v>
      </c>
      <c r="W158" s="21">
        <f t="shared" si="226"/>
        <v>3</v>
      </c>
      <c r="X158" s="21">
        <f t="shared" si="227"/>
        <v>3</v>
      </c>
      <c r="Y158" s="21">
        <f t="shared" si="221"/>
        <v>3</v>
      </c>
      <c r="Z158" s="21">
        <f t="shared" si="221"/>
        <v>0</v>
      </c>
      <c r="AA158" s="21">
        <f t="shared" si="228"/>
        <v>0</v>
      </c>
      <c r="AB158" s="21">
        <f t="shared" si="229"/>
        <v>3</v>
      </c>
      <c r="AC158" s="29"/>
      <c r="AD158" s="29"/>
      <c r="AE158" s="29"/>
      <c r="AF158" s="28">
        <f t="shared" si="222"/>
        <v>0.66666666666666663</v>
      </c>
      <c r="AG158" s="28">
        <f t="shared" si="223"/>
        <v>0.66666666666666663</v>
      </c>
      <c r="AH158" s="28">
        <f t="shared" si="224"/>
        <v>0.66666666666666663</v>
      </c>
      <c r="AI158" s="28">
        <f t="shared" si="230"/>
        <v>1.3333333333333333</v>
      </c>
      <c r="AJ158" s="29">
        <f t="shared" si="231"/>
        <v>0</v>
      </c>
      <c r="AK158" s="29">
        <f t="shared" si="232"/>
        <v>0</v>
      </c>
      <c r="AL158" s="29">
        <f t="shared" si="233"/>
        <v>1</v>
      </c>
      <c r="AM158" s="28">
        <f t="shared" si="234"/>
        <v>0.33333333333333331</v>
      </c>
      <c r="AN158" s="28">
        <f t="shared" si="235"/>
        <v>0.33333333333333331</v>
      </c>
      <c r="AO158" s="28">
        <f t="shared" si="236"/>
        <v>0.66666666666666663</v>
      </c>
      <c r="AP158" s="28">
        <f t="shared" si="237"/>
        <v>0.66666666666666663</v>
      </c>
      <c r="AQ158" s="28">
        <f t="shared" si="238"/>
        <v>0</v>
      </c>
      <c r="AR158" s="30">
        <f t="shared" si="239"/>
        <v>0.66666666666666663</v>
      </c>
    </row>
    <row r="159" spans="1:49" x14ac:dyDescent="0.2">
      <c r="A159" s="27" t="s">
        <v>126</v>
      </c>
      <c r="H159" s="21">
        <v>1</v>
      </c>
      <c r="I159" s="21">
        <v>1</v>
      </c>
      <c r="T159" s="21">
        <f t="shared" si="219"/>
        <v>0</v>
      </c>
      <c r="U159" s="21">
        <f t="shared" si="220"/>
        <v>0</v>
      </c>
      <c r="V159" s="21">
        <f t="shared" si="225"/>
        <v>1</v>
      </c>
      <c r="W159" s="21">
        <f t="shared" si="226"/>
        <v>0</v>
      </c>
      <c r="X159" s="21">
        <f t="shared" si="227"/>
        <v>2</v>
      </c>
      <c r="Y159" s="21">
        <f t="shared" si="221"/>
        <v>0</v>
      </c>
      <c r="Z159" s="21">
        <f t="shared" si="221"/>
        <v>0</v>
      </c>
      <c r="AA159" s="21">
        <f t="shared" si="228"/>
        <v>0</v>
      </c>
      <c r="AB159" s="21">
        <f t="shared" si="229"/>
        <v>1</v>
      </c>
      <c r="AC159" s="29"/>
      <c r="AD159" s="29"/>
      <c r="AE159" s="29"/>
      <c r="AF159" s="28" t="str">
        <f t="shared" si="222"/>
        <v>NA</v>
      </c>
      <c r="AG159" s="28">
        <f t="shared" si="223"/>
        <v>0.5</v>
      </c>
      <c r="AH159" s="28" t="str">
        <f t="shared" si="224"/>
        <v>NA</v>
      </c>
      <c r="AI159" s="28" t="str">
        <f t="shared" si="230"/>
        <v>NA</v>
      </c>
      <c r="AJ159" s="29">
        <f t="shared" si="231"/>
        <v>0</v>
      </c>
      <c r="AK159" s="29">
        <f t="shared" si="232"/>
        <v>0.5</v>
      </c>
      <c r="AL159" s="29">
        <f t="shared" si="233"/>
        <v>0.5</v>
      </c>
      <c r="AM159" s="28">
        <f t="shared" si="234"/>
        <v>1</v>
      </c>
      <c r="AN159" s="28">
        <f t="shared" si="235"/>
        <v>1</v>
      </c>
      <c r="AO159" s="28">
        <f t="shared" si="236"/>
        <v>0</v>
      </c>
      <c r="AP159" s="28">
        <f t="shared" si="237"/>
        <v>0</v>
      </c>
      <c r="AQ159" s="28" t="str">
        <f t="shared" si="238"/>
        <v>NA</v>
      </c>
      <c r="AR159" s="30">
        <f t="shared" si="239"/>
        <v>0.5</v>
      </c>
    </row>
    <row r="160" spans="1:49" x14ac:dyDescent="0.2">
      <c r="A160" s="27" t="s">
        <v>65</v>
      </c>
      <c r="I160" s="21">
        <v>2</v>
      </c>
      <c r="O160" s="21">
        <v>1</v>
      </c>
      <c r="T160" s="21">
        <f t="shared" si="219"/>
        <v>0</v>
      </c>
      <c r="U160" s="21">
        <f t="shared" si="220"/>
        <v>0</v>
      </c>
      <c r="V160" s="21">
        <f t="shared" si="225"/>
        <v>2</v>
      </c>
      <c r="W160" s="21">
        <f t="shared" si="226"/>
        <v>1</v>
      </c>
      <c r="X160" s="21">
        <f t="shared" si="227"/>
        <v>3</v>
      </c>
      <c r="Y160" s="21">
        <f t="shared" si="221"/>
        <v>1</v>
      </c>
      <c r="Z160" s="21">
        <f t="shared" si="221"/>
        <v>0</v>
      </c>
      <c r="AA160" s="21">
        <f t="shared" si="228"/>
        <v>0</v>
      </c>
      <c r="AB160" s="21">
        <f t="shared" si="229"/>
        <v>1</v>
      </c>
      <c r="AC160" s="29"/>
      <c r="AD160" s="29"/>
      <c r="AE160" s="29"/>
      <c r="AF160" s="28">
        <f t="shared" si="222"/>
        <v>0</v>
      </c>
      <c r="AG160" s="28">
        <f t="shared" si="223"/>
        <v>0.66666666666666663</v>
      </c>
      <c r="AH160" s="28">
        <f t="shared" si="224"/>
        <v>0</v>
      </c>
      <c r="AI160" s="28">
        <f t="shared" si="230"/>
        <v>0.66666666666666663</v>
      </c>
      <c r="AJ160" s="29">
        <f t="shared" si="231"/>
        <v>0</v>
      </c>
      <c r="AK160" s="29">
        <f t="shared" si="232"/>
        <v>0.66666666666666663</v>
      </c>
      <c r="AL160" s="29">
        <f t="shared" si="233"/>
        <v>0.33333333333333331</v>
      </c>
      <c r="AM160" s="28">
        <f t="shared" si="234"/>
        <v>1</v>
      </c>
      <c r="AN160" s="28">
        <f t="shared" si="235"/>
        <v>1</v>
      </c>
      <c r="AO160" s="28">
        <f t="shared" si="236"/>
        <v>0</v>
      </c>
      <c r="AP160" s="28">
        <f t="shared" si="237"/>
        <v>0</v>
      </c>
      <c r="AQ160" s="28">
        <f t="shared" si="238"/>
        <v>0</v>
      </c>
      <c r="AR160" s="30">
        <f t="shared" si="239"/>
        <v>0.66666666666666663</v>
      </c>
    </row>
    <row r="161" spans="1:49" x14ac:dyDescent="0.2">
      <c r="A161" s="27" t="s">
        <v>127</v>
      </c>
      <c r="B161" s="21">
        <v>1</v>
      </c>
      <c r="I161" s="21">
        <v>1</v>
      </c>
      <c r="K161" s="21">
        <v>1</v>
      </c>
      <c r="L161" s="21">
        <v>1</v>
      </c>
      <c r="T161" s="21">
        <f t="shared" si="219"/>
        <v>1</v>
      </c>
      <c r="U161" s="21">
        <f t="shared" si="220"/>
        <v>1</v>
      </c>
      <c r="V161" s="21">
        <f t="shared" si="225"/>
        <v>2</v>
      </c>
      <c r="W161" s="21">
        <f t="shared" si="226"/>
        <v>2</v>
      </c>
      <c r="X161" s="21">
        <f t="shared" si="227"/>
        <v>3</v>
      </c>
      <c r="Y161" s="21">
        <f t="shared" si="221"/>
        <v>1</v>
      </c>
      <c r="Z161" s="21">
        <f t="shared" si="221"/>
        <v>0</v>
      </c>
      <c r="AA161" s="21">
        <f t="shared" si="228"/>
        <v>0</v>
      </c>
      <c r="AB161" s="21">
        <f t="shared" si="229"/>
        <v>1</v>
      </c>
      <c r="AC161" s="29"/>
      <c r="AD161" s="29"/>
      <c r="AE161" s="29"/>
      <c r="AF161" s="28">
        <f t="shared" si="222"/>
        <v>0.5</v>
      </c>
      <c r="AG161" s="28">
        <f t="shared" si="223"/>
        <v>0.66666666666666663</v>
      </c>
      <c r="AH161" s="28">
        <f t="shared" si="224"/>
        <v>0.5</v>
      </c>
      <c r="AI161" s="28">
        <f t="shared" si="230"/>
        <v>1.1666666666666665</v>
      </c>
      <c r="AJ161" s="29">
        <f t="shared" si="231"/>
        <v>0.33333333333333331</v>
      </c>
      <c r="AK161" s="29">
        <f t="shared" si="232"/>
        <v>0.33333333333333331</v>
      </c>
      <c r="AL161" s="29">
        <f t="shared" si="233"/>
        <v>0.33333333333333331</v>
      </c>
      <c r="AM161" s="28">
        <f t="shared" si="234"/>
        <v>0</v>
      </c>
      <c r="AN161" s="28">
        <f t="shared" si="235"/>
        <v>0</v>
      </c>
      <c r="AO161" s="28">
        <f t="shared" si="236"/>
        <v>1</v>
      </c>
      <c r="AP161" s="28">
        <f t="shared" si="237"/>
        <v>1</v>
      </c>
      <c r="AQ161" s="28">
        <f t="shared" si="238"/>
        <v>0</v>
      </c>
      <c r="AR161" s="30">
        <f t="shared" si="239"/>
        <v>0.66666666666666663</v>
      </c>
    </row>
    <row r="162" spans="1:49" x14ac:dyDescent="0.2">
      <c r="A162" s="27" t="s">
        <v>128</v>
      </c>
      <c r="O162" s="21">
        <v>1</v>
      </c>
      <c r="Q162" s="21">
        <v>1</v>
      </c>
      <c r="T162" s="21">
        <f t="shared" si="219"/>
        <v>0</v>
      </c>
      <c r="U162" s="21">
        <f t="shared" si="220"/>
        <v>0</v>
      </c>
      <c r="V162" s="21">
        <f t="shared" si="225"/>
        <v>0</v>
      </c>
      <c r="W162" s="21">
        <f t="shared" si="226"/>
        <v>2</v>
      </c>
      <c r="X162" s="21">
        <f t="shared" si="227"/>
        <v>2</v>
      </c>
      <c r="Y162" s="21">
        <f t="shared" si="221"/>
        <v>1</v>
      </c>
      <c r="Z162" s="21">
        <f t="shared" si="221"/>
        <v>0</v>
      </c>
      <c r="AA162" s="21">
        <f t="shared" si="228"/>
        <v>1</v>
      </c>
      <c r="AB162" s="21">
        <f t="shared" si="229"/>
        <v>2</v>
      </c>
      <c r="AC162" s="29"/>
      <c r="AD162" s="29"/>
      <c r="AE162" s="29"/>
      <c r="AF162" s="28">
        <f t="shared" si="222"/>
        <v>0</v>
      </c>
      <c r="AG162" s="28">
        <f t="shared" si="223"/>
        <v>0</v>
      </c>
      <c r="AH162" s="28">
        <f t="shared" si="224"/>
        <v>0</v>
      </c>
      <c r="AI162" s="28">
        <f t="shared" si="230"/>
        <v>0</v>
      </c>
      <c r="AJ162" s="29">
        <f t="shared" si="231"/>
        <v>0</v>
      </c>
      <c r="AK162" s="29">
        <f t="shared" si="232"/>
        <v>0</v>
      </c>
      <c r="AL162" s="29">
        <f t="shared" si="233"/>
        <v>1</v>
      </c>
      <c r="AM162" s="28">
        <f t="shared" si="234"/>
        <v>0.5</v>
      </c>
      <c r="AN162" s="28">
        <f t="shared" si="235"/>
        <v>0.5</v>
      </c>
      <c r="AO162" s="28">
        <f t="shared" si="236"/>
        <v>0</v>
      </c>
      <c r="AP162" s="28">
        <f t="shared" si="237"/>
        <v>0</v>
      </c>
      <c r="AQ162" s="28">
        <f t="shared" si="238"/>
        <v>0</v>
      </c>
      <c r="AR162" s="30">
        <f t="shared" si="239"/>
        <v>0</v>
      </c>
    </row>
    <row r="163" spans="1:49" x14ac:dyDescent="0.2">
      <c r="A163" s="27" t="s">
        <v>3</v>
      </c>
      <c r="I163" s="21">
        <v>1</v>
      </c>
      <c r="O163" s="21">
        <v>1</v>
      </c>
      <c r="T163" s="21">
        <f t="shared" si="219"/>
        <v>0</v>
      </c>
      <c r="U163" s="21">
        <f t="shared" si="220"/>
        <v>0</v>
      </c>
      <c r="V163" s="21">
        <f t="shared" si="225"/>
        <v>1</v>
      </c>
      <c r="W163" s="21">
        <f t="shared" si="226"/>
        <v>1</v>
      </c>
      <c r="X163" s="21">
        <f t="shared" si="227"/>
        <v>2</v>
      </c>
      <c r="Y163" s="21">
        <f t="shared" si="221"/>
        <v>1</v>
      </c>
      <c r="Z163" s="21">
        <f t="shared" si="221"/>
        <v>0</v>
      </c>
      <c r="AA163" s="21">
        <f t="shared" si="228"/>
        <v>0</v>
      </c>
      <c r="AB163" s="21">
        <f t="shared" si="229"/>
        <v>1</v>
      </c>
      <c r="AC163" s="29"/>
      <c r="AD163" s="29"/>
      <c r="AE163" s="29"/>
      <c r="AF163" s="28">
        <f t="shared" si="222"/>
        <v>0</v>
      </c>
      <c r="AG163" s="28">
        <f t="shared" si="223"/>
        <v>0.5</v>
      </c>
      <c r="AH163" s="28">
        <f t="shared" si="224"/>
        <v>0</v>
      </c>
      <c r="AI163" s="28">
        <f t="shared" si="230"/>
        <v>0.5</v>
      </c>
      <c r="AJ163" s="29">
        <f t="shared" si="231"/>
        <v>0</v>
      </c>
      <c r="AK163" s="29">
        <f t="shared" si="232"/>
        <v>0.5</v>
      </c>
      <c r="AL163" s="29">
        <f t="shared" si="233"/>
        <v>0.5</v>
      </c>
      <c r="AM163" s="28">
        <f t="shared" si="234"/>
        <v>1</v>
      </c>
      <c r="AN163" s="28">
        <f t="shared" si="235"/>
        <v>1</v>
      </c>
      <c r="AO163" s="28">
        <f t="shared" si="236"/>
        <v>0</v>
      </c>
      <c r="AP163" s="28">
        <f t="shared" si="237"/>
        <v>0</v>
      </c>
      <c r="AQ163" s="28">
        <f t="shared" si="238"/>
        <v>0</v>
      </c>
      <c r="AR163" s="30">
        <f t="shared" si="239"/>
        <v>0.5</v>
      </c>
    </row>
    <row r="164" spans="1:49" s="20" customFormat="1" x14ac:dyDescent="0.2">
      <c r="A164" s="31" t="s">
        <v>32</v>
      </c>
      <c r="B164" s="32">
        <f>SUM(B153:B163)</f>
        <v>3</v>
      </c>
      <c r="C164" s="32">
        <f t="shared" ref="C164:AB164" si="240">SUM(C153:C163)</f>
        <v>0</v>
      </c>
      <c r="D164" s="32">
        <f t="shared" si="240"/>
        <v>0</v>
      </c>
      <c r="E164" s="32">
        <f t="shared" si="240"/>
        <v>2</v>
      </c>
      <c r="F164" s="32">
        <f t="shared" si="240"/>
        <v>1</v>
      </c>
      <c r="G164" s="32">
        <f t="shared" si="240"/>
        <v>0</v>
      </c>
      <c r="H164" s="32">
        <f t="shared" si="240"/>
        <v>1</v>
      </c>
      <c r="I164" s="32">
        <f t="shared" si="240"/>
        <v>8</v>
      </c>
      <c r="J164" s="32">
        <f t="shared" si="240"/>
        <v>1</v>
      </c>
      <c r="K164" s="32">
        <f t="shared" si="240"/>
        <v>5</v>
      </c>
      <c r="L164" s="32">
        <f t="shared" si="240"/>
        <v>3</v>
      </c>
      <c r="M164" s="32">
        <f t="shared" si="240"/>
        <v>0</v>
      </c>
      <c r="N164" s="32">
        <f t="shared" si="240"/>
        <v>2</v>
      </c>
      <c r="O164" s="32">
        <f t="shared" si="240"/>
        <v>6</v>
      </c>
      <c r="P164" s="32">
        <f t="shared" si="240"/>
        <v>1</v>
      </c>
      <c r="Q164" s="32">
        <f t="shared" si="240"/>
        <v>1</v>
      </c>
      <c r="R164" s="32">
        <f t="shared" si="240"/>
        <v>0</v>
      </c>
      <c r="S164" s="32">
        <f t="shared" si="240"/>
        <v>1</v>
      </c>
      <c r="T164" s="32">
        <f t="shared" si="240"/>
        <v>5</v>
      </c>
      <c r="U164" s="32">
        <f t="shared" si="240"/>
        <v>11</v>
      </c>
      <c r="V164" s="32">
        <f t="shared" si="240"/>
        <v>14</v>
      </c>
      <c r="W164" s="32">
        <f t="shared" si="240"/>
        <v>19</v>
      </c>
      <c r="X164" s="32">
        <f t="shared" si="240"/>
        <v>29</v>
      </c>
      <c r="Y164" s="32">
        <f t="shared" si="240"/>
        <v>9</v>
      </c>
      <c r="Z164" s="32">
        <f t="shared" si="240"/>
        <v>2</v>
      </c>
      <c r="AA164" s="32">
        <f t="shared" si="240"/>
        <v>3</v>
      </c>
      <c r="AB164" s="32">
        <f t="shared" si="240"/>
        <v>15</v>
      </c>
      <c r="AC164" s="34"/>
      <c r="AD164" s="34"/>
      <c r="AE164" s="34"/>
      <c r="AF164" s="33">
        <f t="shared" si="222"/>
        <v>0.26315789473684209</v>
      </c>
      <c r="AG164" s="33">
        <f t="shared" si="223"/>
        <v>0.48275862068965519</v>
      </c>
      <c r="AH164" s="33">
        <f t="shared" si="224"/>
        <v>0.57894736842105265</v>
      </c>
      <c r="AI164" s="33">
        <f t="shared" si="230"/>
        <v>1.0617059891107079</v>
      </c>
      <c r="AJ164" s="34">
        <f t="shared" si="231"/>
        <v>0.17241379310344829</v>
      </c>
      <c r="AK164" s="34">
        <f t="shared" si="232"/>
        <v>0.31034482758620691</v>
      </c>
      <c r="AL164" s="34">
        <f t="shared" si="233"/>
        <v>0.51724137931034486</v>
      </c>
      <c r="AM164" s="33">
        <f>IFERROR((H164+O164+P164)/AB164,"NA")</f>
        <v>0.53333333333333333</v>
      </c>
      <c r="AN164" s="33">
        <f>IFERROR((H164+O164+P164+R164+S164)/AB164,"NA")</f>
        <v>0.6</v>
      </c>
      <c r="AO164" s="33">
        <f t="shared" si="236"/>
        <v>0.4</v>
      </c>
      <c r="AP164" s="33">
        <f t="shared" si="237"/>
        <v>0.33333333333333331</v>
      </c>
      <c r="AQ164" s="33">
        <f t="shared" si="238"/>
        <v>0.31578947368421056</v>
      </c>
      <c r="AR164" s="39">
        <f t="shared" si="239"/>
        <v>0.51724137931034486</v>
      </c>
      <c r="AU164" s="37"/>
      <c r="AV164" s="37"/>
      <c r="AW164" s="37"/>
    </row>
    <row r="166" spans="1:49" x14ac:dyDescent="0.2">
      <c r="A166" s="20" t="s">
        <v>151</v>
      </c>
    </row>
    <row r="167" spans="1:49" x14ac:dyDescent="0.2">
      <c r="A167" s="23"/>
      <c r="B167" s="24" t="s">
        <v>5</v>
      </c>
      <c r="C167" s="24" t="s">
        <v>6</v>
      </c>
      <c r="D167" s="24" t="s">
        <v>7</v>
      </c>
      <c r="E167" s="24" t="s">
        <v>8</v>
      </c>
      <c r="F167" s="24" t="s">
        <v>18</v>
      </c>
      <c r="G167" s="24" t="s">
        <v>19</v>
      </c>
      <c r="H167" s="24" t="s">
        <v>9</v>
      </c>
      <c r="I167" s="24" t="s">
        <v>10</v>
      </c>
      <c r="J167" s="24" t="s">
        <v>11</v>
      </c>
      <c r="K167" s="24" t="s">
        <v>12</v>
      </c>
      <c r="L167" s="24" t="s">
        <v>20</v>
      </c>
      <c r="M167" s="24" t="s">
        <v>21</v>
      </c>
      <c r="N167" s="24" t="s">
        <v>74</v>
      </c>
      <c r="O167" s="24" t="s">
        <v>22</v>
      </c>
      <c r="P167" s="24" t="s">
        <v>23</v>
      </c>
      <c r="Q167" s="24" t="s">
        <v>75</v>
      </c>
      <c r="R167" s="24" t="s">
        <v>27</v>
      </c>
      <c r="S167" s="24" t="s">
        <v>28</v>
      </c>
      <c r="T167" s="24" t="s">
        <v>29</v>
      </c>
      <c r="U167" s="24" t="s">
        <v>30</v>
      </c>
      <c r="V167" s="24" t="s">
        <v>31</v>
      </c>
      <c r="W167" s="24" t="s">
        <v>4</v>
      </c>
      <c r="X167" s="24" t="s">
        <v>13</v>
      </c>
      <c r="Y167" s="24" t="s">
        <v>24</v>
      </c>
      <c r="Z167" s="24" t="s">
        <v>25</v>
      </c>
      <c r="AA167" s="24" t="s">
        <v>76</v>
      </c>
      <c r="AB167" s="24" t="s">
        <v>26</v>
      </c>
      <c r="AC167" s="44"/>
      <c r="AD167" s="44"/>
      <c r="AE167" s="44"/>
      <c r="AF167" s="24" t="s">
        <v>14</v>
      </c>
      <c r="AG167" s="24" t="s">
        <v>15</v>
      </c>
      <c r="AH167" s="24" t="s">
        <v>16</v>
      </c>
      <c r="AI167" s="24" t="s">
        <v>17</v>
      </c>
      <c r="AJ167" s="24" t="s">
        <v>44</v>
      </c>
      <c r="AK167" s="24" t="s">
        <v>43</v>
      </c>
      <c r="AL167" s="24" t="s">
        <v>40</v>
      </c>
      <c r="AM167" s="24" t="s">
        <v>47</v>
      </c>
      <c r="AN167" s="24" t="s">
        <v>48</v>
      </c>
      <c r="AO167" s="24" t="s">
        <v>51</v>
      </c>
      <c r="AP167" s="24" t="s">
        <v>49</v>
      </c>
      <c r="AQ167" s="25" t="s">
        <v>50</v>
      </c>
      <c r="AR167" s="26" t="s">
        <v>60</v>
      </c>
    </row>
    <row r="168" spans="1:49" x14ac:dyDescent="0.2">
      <c r="A168" s="27" t="s">
        <v>124</v>
      </c>
      <c r="B168" s="21">
        <v>2</v>
      </c>
      <c r="I168" s="21">
        <v>1</v>
      </c>
      <c r="L168" s="21">
        <v>2</v>
      </c>
      <c r="T168" s="21">
        <f t="shared" ref="T168:T178" si="241">B168+C168+D168+E168</f>
        <v>2</v>
      </c>
      <c r="U168" s="21">
        <f t="shared" ref="U168:U178" si="242">B168+2*C168+3*D168+4*E168</f>
        <v>2</v>
      </c>
      <c r="V168" s="21">
        <f>T168+I168+J168</f>
        <v>3</v>
      </c>
      <c r="W168" s="21">
        <f>B168+C168+D168+E168+F168+K168+O168+P168+Q168</f>
        <v>2</v>
      </c>
      <c r="X168" s="21">
        <f>B168+C168+D168+E168+F168+G168+H168+I168+J168+K168+O168+P168+Q168</f>
        <v>3</v>
      </c>
      <c r="Y168" s="21">
        <f t="shared" ref="Y168:Z178" si="243">L168+O168+R168</f>
        <v>2</v>
      </c>
      <c r="Z168" s="21">
        <f t="shared" si="243"/>
        <v>0</v>
      </c>
      <c r="AA168" s="21">
        <f>Q168+N168</f>
        <v>0</v>
      </c>
      <c r="AB168" s="21">
        <f>T168+H168+F168+O168+P168+Q168</f>
        <v>2</v>
      </c>
      <c r="AC168" s="29"/>
      <c r="AD168" s="29"/>
      <c r="AE168" s="29"/>
      <c r="AF168" s="28">
        <f t="shared" ref="AF168:AF179" si="244">IF(W168=0,"NA",T168/W168)</f>
        <v>1</v>
      </c>
      <c r="AG168" s="28">
        <f t="shared" ref="AG168:AG179" si="245">IF(X168=0,"NA",(T168+I168+J168)/X168)</f>
        <v>1</v>
      </c>
      <c r="AH168" s="28">
        <f t="shared" ref="AH168:AH179" si="246">IFERROR(U168/W168,"NA")</f>
        <v>1</v>
      </c>
      <c r="AI168" s="28">
        <f>IFERROR(AG168+AH168,"NA")</f>
        <v>2</v>
      </c>
      <c r="AJ168" s="29">
        <f>IFERROR((G168+K168)/X168,"NA")</f>
        <v>0</v>
      </c>
      <c r="AK168" s="29">
        <f>IFERROR((I168+J168)/X168,"NA")</f>
        <v>0.33333333333333331</v>
      </c>
      <c r="AL168" s="29">
        <f>IFERROR(AB168/X168,"NA")</f>
        <v>0.66666666666666663</v>
      </c>
      <c r="AM168" s="28">
        <f>IFERROR((H168+O168+P168)/AB168,"NA")</f>
        <v>0</v>
      </c>
      <c r="AN168" s="28">
        <f>IFERROR((H168+O168+P168+R168+S168)/AB168,"NA")</f>
        <v>0</v>
      </c>
      <c r="AO168" s="28">
        <f>IFERROR((F168+T168)/AB168,"NA")</f>
        <v>1</v>
      </c>
      <c r="AP168" s="28">
        <f>IFERROR(T168/AB168,"NA")</f>
        <v>1</v>
      </c>
      <c r="AQ168" s="28">
        <f>IFERROR(AH168-AF168,"NA")</f>
        <v>0</v>
      </c>
      <c r="AR168" s="30">
        <f>(V168+F168+G168)/X168</f>
        <v>1</v>
      </c>
    </row>
    <row r="169" spans="1:49" x14ac:dyDescent="0.2">
      <c r="A169" s="27" t="s">
        <v>125</v>
      </c>
      <c r="B169" s="21">
        <v>1</v>
      </c>
      <c r="I169" s="21">
        <v>2</v>
      </c>
      <c r="L169" s="21">
        <v>1</v>
      </c>
      <c r="T169" s="21">
        <f t="shared" si="241"/>
        <v>1</v>
      </c>
      <c r="U169" s="21">
        <f t="shared" si="242"/>
        <v>1</v>
      </c>
      <c r="V169" s="21">
        <f t="shared" ref="V169:V178" si="247">T169+I169+J169</f>
        <v>3</v>
      </c>
      <c r="W169" s="21">
        <f t="shared" ref="W169:W178" si="248">B169+C169+D169+E169+F169+K169+O169+P169+Q169</f>
        <v>1</v>
      </c>
      <c r="X169" s="21">
        <f t="shared" ref="X169:X178" si="249">B169+C169+D169+E169+F169+G169+H169+I169+J169+K169+O169+P169+Q169</f>
        <v>3</v>
      </c>
      <c r="Y169" s="21">
        <f t="shared" si="243"/>
        <v>1</v>
      </c>
      <c r="Z169" s="21">
        <f t="shared" si="243"/>
        <v>0</v>
      </c>
      <c r="AA169" s="21">
        <f t="shared" ref="AA169:AA178" si="250">Q169+N169</f>
        <v>0</v>
      </c>
      <c r="AB169" s="21">
        <f t="shared" ref="AB169:AB178" si="251">T169+H169+F169+O169+P169+Q169</f>
        <v>1</v>
      </c>
      <c r="AC169" s="29"/>
      <c r="AD169" s="29"/>
      <c r="AE169" s="29"/>
      <c r="AF169" s="28">
        <f t="shared" si="244"/>
        <v>1</v>
      </c>
      <c r="AG169" s="28">
        <f t="shared" si="245"/>
        <v>1</v>
      </c>
      <c r="AH169" s="28">
        <f t="shared" si="246"/>
        <v>1</v>
      </c>
      <c r="AI169" s="28">
        <f t="shared" ref="AI169:AI179" si="252">IFERROR(AG169+AH169,"NA")</f>
        <v>2</v>
      </c>
      <c r="AJ169" s="29">
        <f t="shared" ref="AJ169:AJ178" si="253">IFERROR((G169+K169)/X169,"NA")</f>
        <v>0</v>
      </c>
      <c r="AK169" s="29">
        <f t="shared" ref="AK169:AK179" si="254">IFERROR((I169+J169)/X169,"NA")</f>
        <v>0.66666666666666663</v>
      </c>
      <c r="AL169" s="29">
        <f t="shared" ref="AL169:AL179" si="255">IFERROR(AB169/X169,"NA")</f>
        <v>0.33333333333333331</v>
      </c>
      <c r="AM169" s="28">
        <f t="shared" ref="AM169:AM178" si="256">IFERROR((H169+O169+P169)/AB169,"NA")</f>
        <v>0</v>
      </c>
      <c r="AN169" s="28">
        <f t="shared" ref="AN169:AN178" si="257">IFERROR((H169+O169+P169+R169+S169)/AB169,"NA")</f>
        <v>0</v>
      </c>
      <c r="AO169" s="28">
        <f t="shared" ref="AO169:AO179" si="258">IFERROR((F169+T169)/AB169,"NA")</f>
        <v>1</v>
      </c>
      <c r="AP169" s="28">
        <f t="shared" ref="AP169:AP179" si="259">IFERROR(T169/AB169,"NA")</f>
        <v>1</v>
      </c>
      <c r="AQ169" s="28">
        <f t="shared" ref="AQ169:AQ179" si="260">IFERROR(AH169-AF169,"NA")</f>
        <v>0</v>
      </c>
      <c r="AR169" s="30">
        <f t="shared" ref="AR169:AR179" si="261">(V169+F169+G169)/X169</f>
        <v>1</v>
      </c>
    </row>
    <row r="170" spans="1:49" x14ac:dyDescent="0.2">
      <c r="A170" s="27" t="s">
        <v>77</v>
      </c>
      <c r="B170" s="21">
        <v>1</v>
      </c>
      <c r="F170" s="21">
        <v>1</v>
      </c>
      <c r="J170" s="21">
        <v>1</v>
      </c>
      <c r="N170" s="21">
        <v>1</v>
      </c>
      <c r="R170" s="21">
        <v>1</v>
      </c>
      <c r="T170" s="21">
        <f t="shared" si="241"/>
        <v>1</v>
      </c>
      <c r="U170" s="21">
        <f t="shared" si="242"/>
        <v>1</v>
      </c>
      <c r="V170" s="21">
        <f t="shared" si="247"/>
        <v>2</v>
      </c>
      <c r="W170" s="21">
        <f t="shared" si="248"/>
        <v>2</v>
      </c>
      <c r="X170" s="21">
        <f t="shared" si="249"/>
        <v>3</v>
      </c>
      <c r="Y170" s="21">
        <f t="shared" si="243"/>
        <v>1</v>
      </c>
      <c r="Z170" s="21">
        <f t="shared" si="243"/>
        <v>0</v>
      </c>
      <c r="AA170" s="21">
        <f t="shared" si="250"/>
        <v>1</v>
      </c>
      <c r="AB170" s="21">
        <f t="shared" si="251"/>
        <v>2</v>
      </c>
      <c r="AC170" s="29"/>
      <c r="AD170" s="29"/>
      <c r="AE170" s="29"/>
      <c r="AF170" s="28">
        <f t="shared" si="244"/>
        <v>0.5</v>
      </c>
      <c r="AG170" s="28">
        <f t="shared" si="245"/>
        <v>0.66666666666666663</v>
      </c>
      <c r="AH170" s="28">
        <f t="shared" si="246"/>
        <v>0.5</v>
      </c>
      <c r="AI170" s="28">
        <f t="shared" si="252"/>
        <v>1.1666666666666665</v>
      </c>
      <c r="AJ170" s="29">
        <f t="shared" si="253"/>
        <v>0</v>
      </c>
      <c r="AK170" s="29">
        <f t="shared" si="254"/>
        <v>0.33333333333333331</v>
      </c>
      <c r="AL170" s="29">
        <f t="shared" si="255"/>
        <v>0.66666666666666663</v>
      </c>
      <c r="AM170" s="28">
        <f t="shared" si="256"/>
        <v>0</v>
      </c>
      <c r="AN170" s="28">
        <f t="shared" si="257"/>
        <v>0.5</v>
      </c>
      <c r="AO170" s="28">
        <f t="shared" si="258"/>
        <v>1</v>
      </c>
      <c r="AP170" s="28">
        <f t="shared" si="259"/>
        <v>0.5</v>
      </c>
      <c r="AQ170" s="28">
        <f t="shared" si="260"/>
        <v>0</v>
      </c>
      <c r="AR170" s="30">
        <f t="shared" si="261"/>
        <v>1</v>
      </c>
    </row>
    <row r="171" spans="1:49" x14ac:dyDescent="0.2">
      <c r="A171" s="27" t="s">
        <v>68</v>
      </c>
      <c r="C171" s="21">
        <v>1</v>
      </c>
      <c r="N171" s="21">
        <v>1</v>
      </c>
      <c r="O171" s="21">
        <v>1</v>
      </c>
      <c r="P171" s="21">
        <v>1</v>
      </c>
      <c r="T171" s="21">
        <f t="shared" si="241"/>
        <v>1</v>
      </c>
      <c r="U171" s="21">
        <f t="shared" si="242"/>
        <v>2</v>
      </c>
      <c r="V171" s="21">
        <f t="shared" si="247"/>
        <v>1</v>
      </c>
      <c r="W171" s="21">
        <f t="shared" si="248"/>
        <v>3</v>
      </c>
      <c r="X171" s="21">
        <f t="shared" si="249"/>
        <v>3</v>
      </c>
      <c r="Y171" s="21">
        <f t="shared" si="243"/>
        <v>1</v>
      </c>
      <c r="Z171" s="21">
        <f t="shared" si="243"/>
        <v>1</v>
      </c>
      <c r="AA171" s="21">
        <f t="shared" si="250"/>
        <v>1</v>
      </c>
      <c r="AB171" s="21">
        <f t="shared" si="251"/>
        <v>3</v>
      </c>
      <c r="AC171" s="29"/>
      <c r="AD171" s="29"/>
      <c r="AE171" s="29"/>
      <c r="AF171" s="28">
        <f t="shared" si="244"/>
        <v>0.33333333333333331</v>
      </c>
      <c r="AG171" s="28">
        <f t="shared" si="245"/>
        <v>0.33333333333333331</v>
      </c>
      <c r="AH171" s="28">
        <f t="shared" si="246"/>
        <v>0.66666666666666663</v>
      </c>
      <c r="AI171" s="28">
        <f t="shared" si="252"/>
        <v>1</v>
      </c>
      <c r="AJ171" s="29">
        <f t="shared" si="253"/>
        <v>0</v>
      </c>
      <c r="AK171" s="29">
        <f t="shared" si="254"/>
        <v>0</v>
      </c>
      <c r="AL171" s="29">
        <f t="shared" si="255"/>
        <v>1</v>
      </c>
      <c r="AM171" s="28">
        <f t="shared" si="256"/>
        <v>0.66666666666666663</v>
      </c>
      <c r="AN171" s="28">
        <f t="shared" si="257"/>
        <v>0.66666666666666663</v>
      </c>
      <c r="AO171" s="28">
        <f t="shared" si="258"/>
        <v>0.33333333333333331</v>
      </c>
      <c r="AP171" s="28">
        <f t="shared" si="259"/>
        <v>0.33333333333333331</v>
      </c>
      <c r="AQ171" s="28">
        <f t="shared" si="260"/>
        <v>0.33333333333333331</v>
      </c>
      <c r="AR171" s="30">
        <f t="shared" si="261"/>
        <v>0.33333333333333331</v>
      </c>
    </row>
    <row r="172" spans="1:49" x14ac:dyDescent="0.2">
      <c r="A172" s="27" t="s">
        <v>123</v>
      </c>
      <c r="B172" s="21">
        <v>1</v>
      </c>
      <c r="D172" s="21">
        <v>1</v>
      </c>
      <c r="N172" s="21">
        <v>2</v>
      </c>
      <c r="T172" s="21">
        <f t="shared" si="241"/>
        <v>2</v>
      </c>
      <c r="U172" s="21">
        <f t="shared" si="242"/>
        <v>4</v>
      </c>
      <c r="V172" s="21">
        <f t="shared" si="247"/>
        <v>2</v>
      </c>
      <c r="W172" s="21">
        <f t="shared" si="248"/>
        <v>2</v>
      </c>
      <c r="X172" s="21">
        <f t="shared" si="249"/>
        <v>2</v>
      </c>
      <c r="Y172" s="21">
        <f t="shared" si="243"/>
        <v>0</v>
      </c>
      <c r="Z172" s="21">
        <f t="shared" si="243"/>
        <v>0</v>
      </c>
      <c r="AA172" s="21">
        <f t="shared" si="250"/>
        <v>2</v>
      </c>
      <c r="AB172" s="21">
        <f t="shared" si="251"/>
        <v>2</v>
      </c>
      <c r="AC172" s="29"/>
      <c r="AD172" s="29"/>
      <c r="AE172" s="29"/>
      <c r="AF172" s="28">
        <f t="shared" si="244"/>
        <v>1</v>
      </c>
      <c r="AG172" s="28">
        <f t="shared" si="245"/>
        <v>1</v>
      </c>
      <c r="AH172" s="28">
        <f t="shared" si="246"/>
        <v>2</v>
      </c>
      <c r="AI172" s="28">
        <f t="shared" si="252"/>
        <v>3</v>
      </c>
      <c r="AJ172" s="29">
        <f t="shared" si="253"/>
        <v>0</v>
      </c>
      <c r="AK172" s="29">
        <f t="shared" si="254"/>
        <v>0</v>
      </c>
      <c r="AL172" s="29">
        <f t="shared" si="255"/>
        <v>1</v>
      </c>
      <c r="AM172" s="28">
        <f t="shared" si="256"/>
        <v>0</v>
      </c>
      <c r="AN172" s="28">
        <f t="shared" si="257"/>
        <v>0</v>
      </c>
      <c r="AO172" s="28">
        <f t="shared" si="258"/>
        <v>1</v>
      </c>
      <c r="AP172" s="28">
        <f t="shared" si="259"/>
        <v>1</v>
      </c>
      <c r="AQ172" s="28">
        <f t="shared" si="260"/>
        <v>1</v>
      </c>
      <c r="AR172" s="30">
        <f t="shared" si="261"/>
        <v>1</v>
      </c>
    </row>
    <row r="173" spans="1:49" x14ac:dyDescent="0.2">
      <c r="A173" s="27" t="s">
        <v>0</v>
      </c>
      <c r="C173" s="21">
        <v>1</v>
      </c>
      <c r="I173" s="21">
        <v>1</v>
      </c>
      <c r="N173" s="21">
        <v>1</v>
      </c>
      <c r="T173" s="21">
        <f t="shared" si="241"/>
        <v>1</v>
      </c>
      <c r="U173" s="21">
        <f t="shared" si="242"/>
        <v>2</v>
      </c>
      <c r="V173" s="21">
        <f t="shared" si="247"/>
        <v>2</v>
      </c>
      <c r="W173" s="21">
        <f t="shared" si="248"/>
        <v>1</v>
      </c>
      <c r="X173" s="21">
        <f t="shared" si="249"/>
        <v>2</v>
      </c>
      <c r="Y173" s="21">
        <f t="shared" si="243"/>
        <v>0</v>
      </c>
      <c r="Z173" s="21">
        <f t="shared" si="243"/>
        <v>0</v>
      </c>
      <c r="AA173" s="21">
        <f t="shared" si="250"/>
        <v>1</v>
      </c>
      <c r="AB173" s="21">
        <f t="shared" si="251"/>
        <v>1</v>
      </c>
      <c r="AC173" s="29"/>
      <c r="AD173" s="29"/>
      <c r="AE173" s="29"/>
      <c r="AF173" s="28">
        <f t="shared" si="244"/>
        <v>1</v>
      </c>
      <c r="AG173" s="28">
        <f t="shared" si="245"/>
        <v>1</v>
      </c>
      <c r="AH173" s="28">
        <f t="shared" si="246"/>
        <v>2</v>
      </c>
      <c r="AI173" s="28">
        <f t="shared" si="252"/>
        <v>3</v>
      </c>
      <c r="AJ173" s="29">
        <f t="shared" si="253"/>
        <v>0</v>
      </c>
      <c r="AK173" s="29">
        <f t="shared" si="254"/>
        <v>0.5</v>
      </c>
      <c r="AL173" s="29">
        <f t="shared" si="255"/>
        <v>0.5</v>
      </c>
      <c r="AM173" s="28">
        <f t="shared" si="256"/>
        <v>0</v>
      </c>
      <c r="AN173" s="28">
        <f t="shared" si="257"/>
        <v>0</v>
      </c>
      <c r="AO173" s="28">
        <f t="shared" si="258"/>
        <v>1</v>
      </c>
      <c r="AP173" s="28">
        <f t="shared" si="259"/>
        <v>1</v>
      </c>
      <c r="AQ173" s="28">
        <f t="shared" si="260"/>
        <v>1</v>
      </c>
      <c r="AR173" s="30">
        <f t="shared" si="261"/>
        <v>1</v>
      </c>
    </row>
    <row r="174" spans="1:49" x14ac:dyDescent="0.2">
      <c r="A174" s="27" t="s">
        <v>126</v>
      </c>
      <c r="K174" s="21">
        <v>1</v>
      </c>
      <c r="P174" s="21">
        <v>1</v>
      </c>
      <c r="T174" s="21">
        <f t="shared" si="241"/>
        <v>0</v>
      </c>
      <c r="U174" s="21">
        <f t="shared" si="242"/>
        <v>0</v>
      </c>
      <c r="V174" s="21">
        <f t="shared" si="247"/>
        <v>0</v>
      </c>
      <c r="W174" s="21">
        <f t="shared" si="248"/>
        <v>2</v>
      </c>
      <c r="X174" s="21">
        <f t="shared" si="249"/>
        <v>2</v>
      </c>
      <c r="Y174" s="21">
        <f t="shared" si="243"/>
        <v>0</v>
      </c>
      <c r="Z174" s="21">
        <f t="shared" si="243"/>
        <v>1</v>
      </c>
      <c r="AA174" s="21">
        <f t="shared" si="250"/>
        <v>0</v>
      </c>
      <c r="AB174" s="21">
        <f t="shared" si="251"/>
        <v>1</v>
      </c>
      <c r="AC174" s="29"/>
      <c r="AD174" s="29"/>
      <c r="AE174" s="29"/>
      <c r="AF174" s="28">
        <f t="shared" si="244"/>
        <v>0</v>
      </c>
      <c r="AG174" s="28">
        <f t="shared" si="245"/>
        <v>0</v>
      </c>
      <c r="AH174" s="28">
        <f t="shared" si="246"/>
        <v>0</v>
      </c>
      <c r="AI174" s="28">
        <f t="shared" si="252"/>
        <v>0</v>
      </c>
      <c r="AJ174" s="29">
        <f t="shared" si="253"/>
        <v>0.5</v>
      </c>
      <c r="AK174" s="29">
        <f t="shared" si="254"/>
        <v>0</v>
      </c>
      <c r="AL174" s="29">
        <f t="shared" si="255"/>
        <v>0.5</v>
      </c>
      <c r="AM174" s="28">
        <f t="shared" si="256"/>
        <v>1</v>
      </c>
      <c r="AN174" s="28">
        <f t="shared" si="257"/>
        <v>1</v>
      </c>
      <c r="AO174" s="28">
        <f t="shared" si="258"/>
        <v>0</v>
      </c>
      <c r="AP174" s="28">
        <f t="shared" si="259"/>
        <v>0</v>
      </c>
      <c r="AQ174" s="28">
        <f t="shared" si="260"/>
        <v>0</v>
      </c>
      <c r="AR174" s="30">
        <f t="shared" si="261"/>
        <v>0</v>
      </c>
    </row>
    <row r="175" spans="1:49" x14ac:dyDescent="0.2">
      <c r="A175" s="27" t="s">
        <v>65</v>
      </c>
      <c r="F175" s="21">
        <v>1</v>
      </c>
      <c r="K175" s="21">
        <v>1</v>
      </c>
      <c r="R175" s="21">
        <v>1</v>
      </c>
      <c r="T175" s="21">
        <f t="shared" si="241"/>
        <v>0</v>
      </c>
      <c r="U175" s="21">
        <f t="shared" si="242"/>
        <v>0</v>
      </c>
      <c r="V175" s="21">
        <f t="shared" si="247"/>
        <v>0</v>
      </c>
      <c r="W175" s="21">
        <f t="shared" si="248"/>
        <v>2</v>
      </c>
      <c r="X175" s="21">
        <f t="shared" si="249"/>
        <v>2</v>
      </c>
      <c r="Y175" s="21">
        <f t="shared" si="243"/>
        <v>1</v>
      </c>
      <c r="Z175" s="21">
        <f t="shared" si="243"/>
        <v>0</v>
      </c>
      <c r="AA175" s="21">
        <f t="shared" si="250"/>
        <v>0</v>
      </c>
      <c r="AB175" s="21">
        <f t="shared" si="251"/>
        <v>1</v>
      </c>
      <c r="AC175" s="29"/>
      <c r="AD175" s="29"/>
      <c r="AE175" s="29"/>
      <c r="AF175" s="28">
        <f t="shared" si="244"/>
        <v>0</v>
      </c>
      <c r="AG175" s="28">
        <f t="shared" si="245"/>
        <v>0</v>
      </c>
      <c r="AH175" s="28">
        <f t="shared" si="246"/>
        <v>0</v>
      </c>
      <c r="AI175" s="28">
        <f t="shared" si="252"/>
        <v>0</v>
      </c>
      <c r="AJ175" s="29">
        <f t="shared" si="253"/>
        <v>0.5</v>
      </c>
      <c r="AK175" s="29">
        <f t="shared" si="254"/>
        <v>0</v>
      </c>
      <c r="AL175" s="29">
        <f t="shared" si="255"/>
        <v>0.5</v>
      </c>
      <c r="AM175" s="28">
        <f t="shared" si="256"/>
        <v>0</v>
      </c>
      <c r="AN175" s="28">
        <f t="shared" si="257"/>
        <v>1</v>
      </c>
      <c r="AO175" s="28">
        <f t="shared" si="258"/>
        <v>1</v>
      </c>
      <c r="AP175" s="28">
        <f t="shared" si="259"/>
        <v>0</v>
      </c>
      <c r="AQ175" s="28">
        <f t="shared" si="260"/>
        <v>0</v>
      </c>
      <c r="AR175" s="30">
        <f t="shared" si="261"/>
        <v>0.5</v>
      </c>
    </row>
    <row r="176" spans="1:49" x14ac:dyDescent="0.2">
      <c r="A176" s="27" t="s">
        <v>127</v>
      </c>
      <c r="G176" s="21">
        <v>1</v>
      </c>
      <c r="O176" s="21">
        <v>1</v>
      </c>
      <c r="T176" s="21">
        <f t="shared" si="241"/>
        <v>0</v>
      </c>
      <c r="U176" s="21">
        <f t="shared" si="242"/>
        <v>0</v>
      </c>
      <c r="V176" s="21">
        <f t="shared" si="247"/>
        <v>0</v>
      </c>
      <c r="W176" s="21">
        <f t="shared" si="248"/>
        <v>1</v>
      </c>
      <c r="X176" s="21">
        <f t="shared" si="249"/>
        <v>2</v>
      </c>
      <c r="Y176" s="21">
        <f t="shared" si="243"/>
        <v>1</v>
      </c>
      <c r="Z176" s="21">
        <f t="shared" si="243"/>
        <v>0</v>
      </c>
      <c r="AA176" s="21">
        <f t="shared" si="250"/>
        <v>0</v>
      </c>
      <c r="AB176" s="21">
        <f t="shared" si="251"/>
        <v>1</v>
      </c>
      <c r="AC176" s="29"/>
      <c r="AD176" s="29"/>
      <c r="AE176" s="29"/>
      <c r="AF176" s="28">
        <f t="shared" si="244"/>
        <v>0</v>
      </c>
      <c r="AG176" s="28">
        <f t="shared" si="245"/>
        <v>0</v>
      </c>
      <c r="AH176" s="28">
        <f t="shared" si="246"/>
        <v>0</v>
      </c>
      <c r="AI176" s="28">
        <f t="shared" si="252"/>
        <v>0</v>
      </c>
      <c r="AJ176" s="29">
        <f t="shared" si="253"/>
        <v>0.5</v>
      </c>
      <c r="AK176" s="29">
        <f t="shared" si="254"/>
        <v>0</v>
      </c>
      <c r="AL176" s="29">
        <f t="shared" si="255"/>
        <v>0.5</v>
      </c>
      <c r="AM176" s="28">
        <f t="shared" si="256"/>
        <v>1</v>
      </c>
      <c r="AN176" s="28">
        <f t="shared" si="257"/>
        <v>1</v>
      </c>
      <c r="AO176" s="28">
        <f t="shared" si="258"/>
        <v>0</v>
      </c>
      <c r="AP176" s="28">
        <f t="shared" si="259"/>
        <v>0</v>
      </c>
      <c r="AQ176" s="28">
        <f t="shared" si="260"/>
        <v>0</v>
      </c>
      <c r="AR176" s="30">
        <f t="shared" si="261"/>
        <v>0.5</v>
      </c>
    </row>
    <row r="177" spans="1:44" x14ac:dyDescent="0.2">
      <c r="A177" s="27" t="s">
        <v>128</v>
      </c>
      <c r="B177" s="21">
        <v>1</v>
      </c>
      <c r="I177" s="21">
        <v>1</v>
      </c>
      <c r="M177" s="21">
        <v>1</v>
      </c>
      <c r="T177" s="21">
        <f t="shared" si="241"/>
        <v>1</v>
      </c>
      <c r="U177" s="21">
        <f t="shared" si="242"/>
        <v>1</v>
      </c>
      <c r="V177" s="21">
        <f t="shared" si="247"/>
        <v>2</v>
      </c>
      <c r="W177" s="21">
        <f t="shared" si="248"/>
        <v>1</v>
      </c>
      <c r="X177" s="21">
        <f t="shared" si="249"/>
        <v>2</v>
      </c>
      <c r="Y177" s="21">
        <f t="shared" si="243"/>
        <v>0</v>
      </c>
      <c r="Z177" s="21">
        <f t="shared" si="243"/>
        <v>1</v>
      </c>
      <c r="AA177" s="21">
        <f t="shared" si="250"/>
        <v>0</v>
      </c>
      <c r="AB177" s="21">
        <f t="shared" si="251"/>
        <v>1</v>
      </c>
      <c r="AC177" s="29"/>
      <c r="AD177" s="29"/>
      <c r="AE177" s="29"/>
      <c r="AF177" s="28">
        <f t="shared" si="244"/>
        <v>1</v>
      </c>
      <c r="AG177" s="28">
        <f t="shared" si="245"/>
        <v>1</v>
      </c>
      <c r="AH177" s="28">
        <f t="shared" si="246"/>
        <v>1</v>
      </c>
      <c r="AI177" s="28">
        <f t="shared" si="252"/>
        <v>2</v>
      </c>
      <c r="AJ177" s="29">
        <f t="shared" si="253"/>
        <v>0</v>
      </c>
      <c r="AK177" s="29">
        <f t="shared" si="254"/>
        <v>0.5</v>
      </c>
      <c r="AL177" s="29">
        <f t="shared" si="255"/>
        <v>0.5</v>
      </c>
      <c r="AM177" s="28">
        <f t="shared" si="256"/>
        <v>0</v>
      </c>
      <c r="AN177" s="28">
        <f t="shared" si="257"/>
        <v>0</v>
      </c>
      <c r="AO177" s="28">
        <f t="shared" si="258"/>
        <v>1</v>
      </c>
      <c r="AP177" s="28">
        <f t="shared" si="259"/>
        <v>1</v>
      </c>
      <c r="AQ177" s="28">
        <f t="shared" si="260"/>
        <v>0</v>
      </c>
      <c r="AR177" s="30">
        <f t="shared" si="261"/>
        <v>1</v>
      </c>
    </row>
    <row r="178" spans="1:44" x14ac:dyDescent="0.2">
      <c r="A178" s="27" t="s">
        <v>3</v>
      </c>
      <c r="K178" s="21">
        <v>2</v>
      </c>
      <c r="T178" s="21">
        <f t="shared" si="241"/>
        <v>0</v>
      </c>
      <c r="U178" s="21">
        <f t="shared" si="242"/>
        <v>0</v>
      </c>
      <c r="V178" s="21">
        <f t="shared" si="247"/>
        <v>0</v>
      </c>
      <c r="W178" s="21">
        <f t="shared" si="248"/>
        <v>2</v>
      </c>
      <c r="X178" s="21">
        <f t="shared" si="249"/>
        <v>2</v>
      </c>
      <c r="Y178" s="21">
        <f t="shared" si="243"/>
        <v>0</v>
      </c>
      <c r="Z178" s="21">
        <f t="shared" si="243"/>
        <v>0</v>
      </c>
      <c r="AA178" s="21">
        <f t="shared" si="250"/>
        <v>0</v>
      </c>
      <c r="AB178" s="21">
        <f t="shared" si="251"/>
        <v>0</v>
      </c>
      <c r="AC178" s="29"/>
      <c r="AD178" s="29"/>
      <c r="AE178" s="29"/>
      <c r="AF178" s="28">
        <f t="shared" si="244"/>
        <v>0</v>
      </c>
      <c r="AG178" s="28">
        <f t="shared" si="245"/>
        <v>0</v>
      </c>
      <c r="AH178" s="28">
        <f t="shared" si="246"/>
        <v>0</v>
      </c>
      <c r="AI178" s="28">
        <f t="shared" si="252"/>
        <v>0</v>
      </c>
      <c r="AJ178" s="29">
        <f t="shared" si="253"/>
        <v>1</v>
      </c>
      <c r="AK178" s="29">
        <f t="shared" si="254"/>
        <v>0</v>
      </c>
      <c r="AL178" s="29">
        <f t="shared" si="255"/>
        <v>0</v>
      </c>
      <c r="AM178" s="28" t="str">
        <f t="shared" si="256"/>
        <v>NA</v>
      </c>
      <c r="AN178" s="28" t="str">
        <f t="shared" si="257"/>
        <v>NA</v>
      </c>
      <c r="AO178" s="28" t="str">
        <f t="shared" si="258"/>
        <v>NA</v>
      </c>
      <c r="AP178" s="28" t="str">
        <f t="shared" si="259"/>
        <v>NA</v>
      </c>
      <c r="AQ178" s="28">
        <f t="shared" si="260"/>
        <v>0</v>
      </c>
      <c r="AR178" s="30">
        <f t="shared" si="261"/>
        <v>0</v>
      </c>
    </row>
    <row r="179" spans="1:44" x14ac:dyDescent="0.2">
      <c r="A179" s="31" t="s">
        <v>32</v>
      </c>
      <c r="B179" s="32">
        <f>SUM(B168:B178)</f>
        <v>6</v>
      </c>
      <c r="C179" s="32">
        <f t="shared" ref="C179:AB179" si="262">SUM(C168:C178)</f>
        <v>2</v>
      </c>
      <c r="D179" s="32">
        <f t="shared" si="262"/>
        <v>1</v>
      </c>
      <c r="E179" s="32">
        <f t="shared" si="262"/>
        <v>0</v>
      </c>
      <c r="F179" s="32">
        <f t="shared" si="262"/>
        <v>2</v>
      </c>
      <c r="G179" s="32">
        <f t="shared" si="262"/>
        <v>1</v>
      </c>
      <c r="H179" s="32">
        <f t="shared" si="262"/>
        <v>0</v>
      </c>
      <c r="I179" s="32">
        <f t="shared" si="262"/>
        <v>5</v>
      </c>
      <c r="J179" s="32">
        <f t="shared" si="262"/>
        <v>1</v>
      </c>
      <c r="K179" s="32">
        <f t="shared" si="262"/>
        <v>4</v>
      </c>
      <c r="L179" s="32">
        <f t="shared" si="262"/>
        <v>3</v>
      </c>
      <c r="M179" s="32">
        <f t="shared" si="262"/>
        <v>1</v>
      </c>
      <c r="N179" s="32">
        <f t="shared" si="262"/>
        <v>5</v>
      </c>
      <c r="O179" s="32">
        <f t="shared" si="262"/>
        <v>2</v>
      </c>
      <c r="P179" s="32">
        <f t="shared" si="262"/>
        <v>2</v>
      </c>
      <c r="Q179" s="32">
        <f t="shared" si="262"/>
        <v>0</v>
      </c>
      <c r="R179" s="32">
        <f t="shared" si="262"/>
        <v>2</v>
      </c>
      <c r="S179" s="32">
        <f t="shared" si="262"/>
        <v>0</v>
      </c>
      <c r="T179" s="32">
        <f t="shared" si="262"/>
        <v>9</v>
      </c>
      <c r="U179" s="32">
        <f t="shared" si="262"/>
        <v>13</v>
      </c>
      <c r="V179" s="32">
        <f t="shared" si="262"/>
        <v>15</v>
      </c>
      <c r="W179" s="32">
        <f t="shared" si="262"/>
        <v>19</v>
      </c>
      <c r="X179" s="32">
        <f t="shared" si="262"/>
        <v>26</v>
      </c>
      <c r="Y179" s="32">
        <f t="shared" si="262"/>
        <v>7</v>
      </c>
      <c r="Z179" s="32">
        <f t="shared" si="262"/>
        <v>3</v>
      </c>
      <c r="AA179" s="32">
        <f t="shared" si="262"/>
        <v>5</v>
      </c>
      <c r="AB179" s="32">
        <f t="shared" si="262"/>
        <v>15</v>
      </c>
      <c r="AC179" s="34"/>
      <c r="AD179" s="34"/>
      <c r="AE179" s="34"/>
      <c r="AF179" s="33">
        <f t="shared" si="244"/>
        <v>0.47368421052631576</v>
      </c>
      <c r="AG179" s="33">
        <f t="shared" si="245"/>
        <v>0.57692307692307687</v>
      </c>
      <c r="AH179" s="33">
        <f t="shared" si="246"/>
        <v>0.68421052631578949</v>
      </c>
      <c r="AI179" s="33">
        <f t="shared" si="252"/>
        <v>1.2611336032388665</v>
      </c>
      <c r="AJ179" s="34">
        <f>IFERROR((G179+K179)/X179,"NA")</f>
        <v>0.19230769230769232</v>
      </c>
      <c r="AK179" s="34">
        <f t="shared" si="254"/>
        <v>0.23076923076923078</v>
      </c>
      <c r="AL179" s="34">
        <f t="shared" si="255"/>
        <v>0.57692307692307687</v>
      </c>
      <c r="AM179" s="33">
        <f>IFERROR((H179+O179+P179)/AB179,"NA")</f>
        <v>0.26666666666666666</v>
      </c>
      <c r="AN179" s="33">
        <f>IFERROR((H179+O179+P179+R179+S179)/AB179,"NA")</f>
        <v>0.4</v>
      </c>
      <c r="AO179" s="33">
        <f t="shared" si="258"/>
        <v>0.73333333333333328</v>
      </c>
      <c r="AP179" s="33">
        <f t="shared" si="259"/>
        <v>0.6</v>
      </c>
      <c r="AQ179" s="33">
        <f t="shared" si="260"/>
        <v>0.21052631578947373</v>
      </c>
      <c r="AR179" s="39">
        <f t="shared" si="261"/>
        <v>0.69230769230769229</v>
      </c>
    </row>
    <row r="181" spans="1:44" x14ac:dyDescent="0.2">
      <c r="A181" s="20" t="s">
        <v>152</v>
      </c>
    </row>
    <row r="182" spans="1:44" x14ac:dyDescent="0.2">
      <c r="A182" s="23"/>
      <c r="B182" s="24" t="s">
        <v>5</v>
      </c>
      <c r="C182" s="24" t="s">
        <v>6</v>
      </c>
      <c r="D182" s="24" t="s">
        <v>7</v>
      </c>
      <c r="E182" s="24" t="s">
        <v>8</v>
      </c>
      <c r="F182" s="24" t="s">
        <v>18</v>
      </c>
      <c r="G182" s="24" t="s">
        <v>19</v>
      </c>
      <c r="H182" s="24" t="s">
        <v>9</v>
      </c>
      <c r="I182" s="24" t="s">
        <v>10</v>
      </c>
      <c r="J182" s="24" t="s">
        <v>11</v>
      </c>
      <c r="K182" s="24" t="s">
        <v>12</v>
      </c>
      <c r="L182" s="24" t="s">
        <v>20</v>
      </c>
      <c r="M182" s="24" t="s">
        <v>21</v>
      </c>
      <c r="N182" s="24" t="s">
        <v>74</v>
      </c>
      <c r="O182" s="24" t="s">
        <v>22</v>
      </c>
      <c r="P182" s="24" t="s">
        <v>23</v>
      </c>
      <c r="Q182" s="24" t="s">
        <v>75</v>
      </c>
      <c r="R182" s="24" t="s">
        <v>27</v>
      </c>
      <c r="S182" s="24" t="s">
        <v>28</v>
      </c>
      <c r="T182" s="24" t="s">
        <v>29</v>
      </c>
      <c r="U182" s="24" t="s">
        <v>30</v>
      </c>
      <c r="V182" s="24" t="s">
        <v>31</v>
      </c>
      <c r="W182" s="24" t="s">
        <v>4</v>
      </c>
      <c r="X182" s="24" t="s">
        <v>13</v>
      </c>
      <c r="Y182" s="24" t="s">
        <v>24</v>
      </c>
      <c r="Z182" s="24" t="s">
        <v>25</v>
      </c>
      <c r="AA182" s="24" t="s">
        <v>76</v>
      </c>
      <c r="AB182" s="24" t="s">
        <v>26</v>
      </c>
      <c r="AC182" s="44"/>
      <c r="AD182" s="44"/>
      <c r="AE182" s="44"/>
      <c r="AF182" s="24" t="s">
        <v>14</v>
      </c>
      <c r="AG182" s="24" t="s">
        <v>15</v>
      </c>
      <c r="AH182" s="24" t="s">
        <v>16</v>
      </c>
      <c r="AI182" s="24" t="s">
        <v>17</v>
      </c>
      <c r="AJ182" s="24" t="s">
        <v>44</v>
      </c>
      <c r="AK182" s="24" t="s">
        <v>43</v>
      </c>
      <c r="AL182" s="24" t="s">
        <v>40</v>
      </c>
      <c r="AM182" s="24" t="s">
        <v>47</v>
      </c>
      <c r="AN182" s="24" t="s">
        <v>48</v>
      </c>
      <c r="AO182" s="24" t="s">
        <v>51</v>
      </c>
      <c r="AP182" s="24" t="s">
        <v>49</v>
      </c>
      <c r="AQ182" s="25" t="s">
        <v>50</v>
      </c>
      <c r="AR182" s="26" t="s">
        <v>60</v>
      </c>
    </row>
    <row r="183" spans="1:44" x14ac:dyDescent="0.2">
      <c r="A183" s="27" t="s">
        <v>124</v>
      </c>
      <c r="B183" s="21">
        <v>1</v>
      </c>
      <c r="E183" s="21">
        <v>1</v>
      </c>
      <c r="N183" s="21">
        <v>2</v>
      </c>
      <c r="P183" s="21">
        <v>1</v>
      </c>
      <c r="T183" s="21">
        <f t="shared" ref="T183:T193" si="263">B183+C183+D183+E183</f>
        <v>2</v>
      </c>
      <c r="U183" s="21">
        <f t="shared" ref="U183:U193" si="264">B183+2*C183+3*D183+4*E183</f>
        <v>5</v>
      </c>
      <c r="V183" s="21">
        <f>T183+I183+J183</f>
        <v>2</v>
      </c>
      <c r="W183" s="21">
        <f>B183+C183+D183+E183+F183+K183+O183+P183+Q183</f>
        <v>3</v>
      </c>
      <c r="X183" s="21">
        <f>B183+C183+D183+E183+F183+G183+H183+I183+J183+K183+O183+P183+Q183</f>
        <v>3</v>
      </c>
      <c r="Y183" s="21">
        <f t="shared" ref="Y183:Z193" si="265">L183+O183+R183</f>
        <v>0</v>
      </c>
      <c r="Z183" s="21">
        <f t="shared" si="265"/>
        <v>1</v>
      </c>
      <c r="AA183" s="21">
        <f>Q183+N183</f>
        <v>2</v>
      </c>
      <c r="AB183" s="21">
        <f>T183+H183+F183+O183+P183+Q183</f>
        <v>3</v>
      </c>
      <c r="AC183" s="29"/>
      <c r="AD183" s="29"/>
      <c r="AE183" s="29"/>
      <c r="AF183" s="28">
        <f t="shared" ref="AF183:AF194" si="266">IF(W183=0,"NA",T183/W183)</f>
        <v>0.66666666666666663</v>
      </c>
      <c r="AG183" s="28">
        <f t="shared" ref="AG183:AG194" si="267">IF(X183=0,"NA",(T183+I183+J183)/X183)</f>
        <v>0.66666666666666663</v>
      </c>
      <c r="AH183" s="28">
        <f t="shared" ref="AH183:AH194" si="268">IFERROR(U183/W183,"NA")</f>
        <v>1.6666666666666667</v>
      </c>
      <c r="AI183" s="28">
        <f>IFERROR(AG183+AH183,"NA")</f>
        <v>2.3333333333333335</v>
      </c>
      <c r="AJ183" s="29">
        <f>IFERROR(K183/X183,"NA")</f>
        <v>0</v>
      </c>
      <c r="AK183" s="29">
        <f>IFERROR((I183+J183)/X183,"NA")</f>
        <v>0</v>
      </c>
      <c r="AL183" s="29">
        <f>IFERROR(AB183/X183,"NA")</f>
        <v>1</v>
      </c>
      <c r="AM183" s="28">
        <f>IFERROR((H183+O183+P183)/AB183,"NA")</f>
        <v>0.33333333333333331</v>
      </c>
      <c r="AN183" s="28">
        <f>IFERROR((H183+O183+P183+R183+S183)/AB183,"NA")</f>
        <v>0.33333333333333331</v>
      </c>
      <c r="AO183" s="28">
        <f>IFERROR((F183+T183)/AB183,"NA")</f>
        <v>0.66666666666666663</v>
      </c>
      <c r="AP183" s="28">
        <f>IFERROR(T183/AB183,"NA")</f>
        <v>0.66666666666666663</v>
      </c>
      <c r="AQ183" s="28">
        <f>IFERROR(AH183-AF183,"NA")</f>
        <v>1</v>
      </c>
      <c r="AR183" s="30">
        <f>(V183+F183+G183)/X183</f>
        <v>0.66666666666666663</v>
      </c>
    </row>
    <row r="184" spans="1:44" x14ac:dyDescent="0.2">
      <c r="A184" s="27" t="s">
        <v>125</v>
      </c>
      <c r="B184" s="21">
        <v>1</v>
      </c>
      <c r="I184" s="21">
        <v>2</v>
      </c>
      <c r="L184" s="21">
        <v>1</v>
      </c>
      <c r="T184" s="21">
        <f t="shared" si="263"/>
        <v>1</v>
      </c>
      <c r="U184" s="21">
        <f t="shared" si="264"/>
        <v>1</v>
      </c>
      <c r="V184" s="21">
        <f t="shared" ref="V184:V193" si="269">T184+I184+J184</f>
        <v>3</v>
      </c>
      <c r="W184" s="21">
        <f t="shared" ref="W184:W193" si="270">B184+C184+D184+E184+F184+K184+O184+P184+Q184</f>
        <v>1</v>
      </c>
      <c r="X184" s="21">
        <f t="shared" ref="X184:X193" si="271">B184+C184+D184+E184+F184+G184+H184+I184+J184+K184+O184+P184+Q184</f>
        <v>3</v>
      </c>
      <c r="Y184" s="21">
        <f t="shared" si="265"/>
        <v>1</v>
      </c>
      <c r="Z184" s="21">
        <f t="shared" si="265"/>
        <v>0</v>
      </c>
      <c r="AA184" s="21">
        <f t="shared" ref="AA184:AA193" si="272">Q184+N184</f>
        <v>0</v>
      </c>
      <c r="AB184" s="21">
        <f t="shared" ref="AB184:AB193" si="273">T184+H184+F184+O184+P184+Q184</f>
        <v>1</v>
      </c>
      <c r="AC184" s="29"/>
      <c r="AD184" s="29"/>
      <c r="AE184" s="29"/>
      <c r="AF184" s="28">
        <f t="shared" si="266"/>
        <v>1</v>
      </c>
      <c r="AG184" s="28">
        <f t="shared" si="267"/>
        <v>1</v>
      </c>
      <c r="AH184" s="28">
        <f t="shared" si="268"/>
        <v>1</v>
      </c>
      <c r="AI184" s="28">
        <f t="shared" ref="AI184:AI194" si="274">IFERROR(AG184+AH184,"NA")</f>
        <v>2</v>
      </c>
      <c r="AJ184" s="29">
        <f t="shared" ref="AJ184:AJ194" si="275">IFERROR(K184/X184,"NA")</f>
        <v>0</v>
      </c>
      <c r="AK184" s="29">
        <f t="shared" ref="AK184:AK194" si="276">IFERROR((I184+J184)/X184,"NA")</f>
        <v>0.66666666666666663</v>
      </c>
      <c r="AL184" s="29">
        <f t="shared" ref="AL184:AL194" si="277">IFERROR(AB184/X184,"NA")</f>
        <v>0.33333333333333331</v>
      </c>
      <c r="AM184" s="28">
        <f t="shared" ref="AM184:AM193" si="278">IFERROR((H184+O184+P184)/AB184,"NA")</f>
        <v>0</v>
      </c>
      <c r="AN184" s="28">
        <f t="shared" ref="AN184:AN193" si="279">IFERROR((H184+O184+P184+R184+S184)/AB184,"NA")</f>
        <v>0</v>
      </c>
      <c r="AO184" s="28">
        <f t="shared" ref="AO184:AO194" si="280">IFERROR((F184+T184)/AB184,"NA")</f>
        <v>1</v>
      </c>
      <c r="AP184" s="28">
        <f t="shared" ref="AP184:AP194" si="281">IFERROR(T184/AB184,"NA")</f>
        <v>1</v>
      </c>
      <c r="AQ184" s="28">
        <f t="shared" ref="AQ184:AQ194" si="282">IFERROR(AH184-AF184,"NA")</f>
        <v>0</v>
      </c>
      <c r="AR184" s="30">
        <f t="shared" ref="AR184:AR194" si="283">(V184+F184+G184)/X184</f>
        <v>1</v>
      </c>
    </row>
    <row r="185" spans="1:44" x14ac:dyDescent="0.2">
      <c r="A185" s="27" t="s">
        <v>77</v>
      </c>
      <c r="B185" s="21">
        <v>1</v>
      </c>
      <c r="I185" s="21">
        <v>1</v>
      </c>
      <c r="M185" s="21">
        <v>1</v>
      </c>
      <c r="T185" s="21">
        <f t="shared" si="263"/>
        <v>1</v>
      </c>
      <c r="U185" s="21">
        <f t="shared" si="264"/>
        <v>1</v>
      </c>
      <c r="V185" s="21">
        <f t="shared" si="269"/>
        <v>2</v>
      </c>
      <c r="W185" s="21">
        <f t="shared" si="270"/>
        <v>1</v>
      </c>
      <c r="X185" s="21">
        <f t="shared" si="271"/>
        <v>2</v>
      </c>
      <c r="Y185" s="21">
        <f t="shared" si="265"/>
        <v>0</v>
      </c>
      <c r="Z185" s="21">
        <f t="shared" si="265"/>
        <v>1</v>
      </c>
      <c r="AA185" s="21">
        <f t="shared" si="272"/>
        <v>0</v>
      </c>
      <c r="AB185" s="21">
        <f t="shared" si="273"/>
        <v>1</v>
      </c>
      <c r="AC185" s="29"/>
      <c r="AD185" s="29"/>
      <c r="AE185" s="29"/>
      <c r="AF185" s="28">
        <f t="shared" si="266"/>
        <v>1</v>
      </c>
      <c r="AG185" s="28">
        <f t="shared" si="267"/>
        <v>1</v>
      </c>
      <c r="AH185" s="28">
        <f t="shared" si="268"/>
        <v>1</v>
      </c>
      <c r="AI185" s="28">
        <f t="shared" si="274"/>
        <v>2</v>
      </c>
      <c r="AJ185" s="29">
        <f t="shared" si="275"/>
        <v>0</v>
      </c>
      <c r="AK185" s="29">
        <f t="shared" si="276"/>
        <v>0.5</v>
      </c>
      <c r="AL185" s="29">
        <f t="shared" si="277"/>
        <v>0.5</v>
      </c>
      <c r="AM185" s="28">
        <f t="shared" si="278"/>
        <v>0</v>
      </c>
      <c r="AN185" s="28">
        <f t="shared" si="279"/>
        <v>0</v>
      </c>
      <c r="AO185" s="28">
        <f t="shared" si="280"/>
        <v>1</v>
      </c>
      <c r="AP185" s="28">
        <f t="shared" si="281"/>
        <v>1</v>
      </c>
      <c r="AQ185" s="28">
        <f t="shared" si="282"/>
        <v>0</v>
      </c>
      <c r="AR185" s="30">
        <f t="shared" si="283"/>
        <v>1</v>
      </c>
    </row>
    <row r="186" spans="1:44" x14ac:dyDescent="0.2">
      <c r="A186" s="27" t="s">
        <v>68</v>
      </c>
      <c r="B186" s="21">
        <v>1</v>
      </c>
      <c r="I186" s="21">
        <v>1</v>
      </c>
      <c r="K186" s="21">
        <v>1</v>
      </c>
      <c r="L186" s="21">
        <v>1</v>
      </c>
      <c r="T186" s="21">
        <f t="shared" si="263"/>
        <v>1</v>
      </c>
      <c r="U186" s="21">
        <f t="shared" si="264"/>
        <v>1</v>
      </c>
      <c r="V186" s="21">
        <f t="shared" si="269"/>
        <v>2</v>
      </c>
      <c r="W186" s="21">
        <f t="shared" si="270"/>
        <v>2</v>
      </c>
      <c r="X186" s="21">
        <f t="shared" si="271"/>
        <v>3</v>
      </c>
      <c r="Y186" s="21">
        <f t="shared" si="265"/>
        <v>1</v>
      </c>
      <c r="Z186" s="21">
        <f t="shared" si="265"/>
        <v>0</v>
      </c>
      <c r="AA186" s="21">
        <f t="shared" si="272"/>
        <v>0</v>
      </c>
      <c r="AB186" s="21">
        <f t="shared" si="273"/>
        <v>1</v>
      </c>
      <c r="AC186" s="29"/>
      <c r="AD186" s="29"/>
      <c r="AE186" s="29"/>
      <c r="AF186" s="28">
        <f t="shared" si="266"/>
        <v>0.5</v>
      </c>
      <c r="AG186" s="28">
        <f t="shared" si="267"/>
        <v>0.66666666666666663</v>
      </c>
      <c r="AH186" s="28">
        <f t="shared" si="268"/>
        <v>0.5</v>
      </c>
      <c r="AI186" s="28">
        <f t="shared" si="274"/>
        <v>1.1666666666666665</v>
      </c>
      <c r="AJ186" s="29">
        <f t="shared" si="275"/>
        <v>0.33333333333333331</v>
      </c>
      <c r="AK186" s="29">
        <f t="shared" si="276"/>
        <v>0.33333333333333331</v>
      </c>
      <c r="AL186" s="29">
        <f t="shared" si="277"/>
        <v>0.33333333333333331</v>
      </c>
      <c r="AM186" s="28">
        <f t="shared" si="278"/>
        <v>0</v>
      </c>
      <c r="AN186" s="28">
        <f t="shared" si="279"/>
        <v>0</v>
      </c>
      <c r="AO186" s="28">
        <f t="shared" si="280"/>
        <v>1</v>
      </c>
      <c r="AP186" s="28">
        <f t="shared" si="281"/>
        <v>1</v>
      </c>
      <c r="AQ186" s="28">
        <f t="shared" si="282"/>
        <v>0</v>
      </c>
      <c r="AR186" s="30">
        <f t="shared" si="283"/>
        <v>0.66666666666666663</v>
      </c>
    </row>
    <row r="187" spans="1:44" x14ac:dyDescent="0.2">
      <c r="A187" s="27" t="s">
        <v>123</v>
      </c>
      <c r="B187" s="21">
        <v>2</v>
      </c>
      <c r="K187" s="21">
        <v>1</v>
      </c>
      <c r="L187" s="21">
        <v>1</v>
      </c>
      <c r="M187" s="21">
        <v>1</v>
      </c>
      <c r="T187" s="21">
        <f t="shared" si="263"/>
        <v>2</v>
      </c>
      <c r="U187" s="21">
        <f t="shared" si="264"/>
        <v>2</v>
      </c>
      <c r="V187" s="21">
        <f t="shared" si="269"/>
        <v>2</v>
      </c>
      <c r="W187" s="21">
        <f t="shared" si="270"/>
        <v>3</v>
      </c>
      <c r="X187" s="21">
        <f t="shared" si="271"/>
        <v>3</v>
      </c>
      <c r="Y187" s="21">
        <f t="shared" si="265"/>
        <v>1</v>
      </c>
      <c r="Z187" s="21">
        <f t="shared" si="265"/>
        <v>1</v>
      </c>
      <c r="AA187" s="21">
        <f t="shared" si="272"/>
        <v>0</v>
      </c>
      <c r="AB187" s="21">
        <f t="shared" si="273"/>
        <v>2</v>
      </c>
      <c r="AC187" s="29"/>
      <c r="AD187" s="29"/>
      <c r="AE187" s="29"/>
      <c r="AF187" s="28">
        <f t="shared" si="266"/>
        <v>0.66666666666666663</v>
      </c>
      <c r="AG187" s="28">
        <f t="shared" si="267"/>
        <v>0.66666666666666663</v>
      </c>
      <c r="AH187" s="28">
        <f t="shared" si="268"/>
        <v>0.66666666666666663</v>
      </c>
      <c r="AI187" s="28">
        <f t="shared" si="274"/>
        <v>1.3333333333333333</v>
      </c>
      <c r="AJ187" s="29">
        <f t="shared" si="275"/>
        <v>0.33333333333333331</v>
      </c>
      <c r="AK187" s="29">
        <f t="shared" si="276"/>
        <v>0</v>
      </c>
      <c r="AL187" s="29">
        <f t="shared" si="277"/>
        <v>0.66666666666666663</v>
      </c>
      <c r="AM187" s="28">
        <f t="shared" si="278"/>
        <v>0</v>
      </c>
      <c r="AN187" s="28">
        <f t="shared" si="279"/>
        <v>0</v>
      </c>
      <c r="AO187" s="28">
        <f t="shared" si="280"/>
        <v>1</v>
      </c>
      <c r="AP187" s="28">
        <f t="shared" si="281"/>
        <v>1</v>
      </c>
      <c r="AQ187" s="28">
        <f t="shared" si="282"/>
        <v>0</v>
      </c>
      <c r="AR187" s="30">
        <f t="shared" si="283"/>
        <v>0.66666666666666663</v>
      </c>
    </row>
    <row r="188" spans="1:44" x14ac:dyDescent="0.2">
      <c r="A188" s="27" t="s">
        <v>0</v>
      </c>
      <c r="B188" s="21">
        <v>3</v>
      </c>
      <c r="M188" s="21">
        <v>2</v>
      </c>
      <c r="N188" s="21">
        <v>1</v>
      </c>
      <c r="T188" s="21">
        <f t="shared" si="263"/>
        <v>3</v>
      </c>
      <c r="U188" s="21">
        <f t="shared" si="264"/>
        <v>3</v>
      </c>
      <c r="V188" s="21">
        <f t="shared" si="269"/>
        <v>3</v>
      </c>
      <c r="W188" s="21">
        <f t="shared" si="270"/>
        <v>3</v>
      </c>
      <c r="X188" s="21">
        <f t="shared" si="271"/>
        <v>3</v>
      </c>
      <c r="Y188" s="21">
        <f t="shared" si="265"/>
        <v>0</v>
      </c>
      <c r="Z188" s="21">
        <f t="shared" si="265"/>
        <v>2</v>
      </c>
      <c r="AA188" s="21">
        <f t="shared" si="272"/>
        <v>1</v>
      </c>
      <c r="AB188" s="21">
        <f t="shared" si="273"/>
        <v>3</v>
      </c>
      <c r="AC188" s="29"/>
      <c r="AD188" s="29"/>
      <c r="AE188" s="29"/>
      <c r="AF188" s="28">
        <f t="shared" si="266"/>
        <v>1</v>
      </c>
      <c r="AG188" s="28">
        <f t="shared" si="267"/>
        <v>1</v>
      </c>
      <c r="AH188" s="28">
        <f t="shared" si="268"/>
        <v>1</v>
      </c>
      <c r="AI188" s="28">
        <f t="shared" si="274"/>
        <v>2</v>
      </c>
      <c r="AJ188" s="29">
        <f t="shared" si="275"/>
        <v>0</v>
      </c>
      <c r="AK188" s="29">
        <f t="shared" si="276"/>
        <v>0</v>
      </c>
      <c r="AL188" s="29">
        <f t="shared" si="277"/>
        <v>1</v>
      </c>
      <c r="AM188" s="28">
        <f t="shared" si="278"/>
        <v>0</v>
      </c>
      <c r="AN188" s="28">
        <f t="shared" si="279"/>
        <v>0</v>
      </c>
      <c r="AO188" s="28">
        <f t="shared" si="280"/>
        <v>1</v>
      </c>
      <c r="AP188" s="28">
        <f t="shared" si="281"/>
        <v>1</v>
      </c>
      <c r="AQ188" s="28">
        <f t="shared" si="282"/>
        <v>0</v>
      </c>
      <c r="AR188" s="30">
        <f t="shared" si="283"/>
        <v>1</v>
      </c>
    </row>
    <row r="189" spans="1:44" x14ac:dyDescent="0.2">
      <c r="A189" s="27" t="s">
        <v>126</v>
      </c>
      <c r="B189" s="21">
        <v>1</v>
      </c>
      <c r="L189" s="21">
        <v>1</v>
      </c>
      <c r="O189" s="21">
        <v>1</v>
      </c>
      <c r="T189" s="21">
        <f t="shared" si="263"/>
        <v>1</v>
      </c>
      <c r="U189" s="21">
        <f t="shared" si="264"/>
        <v>1</v>
      </c>
      <c r="V189" s="21">
        <f t="shared" si="269"/>
        <v>1</v>
      </c>
      <c r="W189" s="21">
        <f t="shared" si="270"/>
        <v>2</v>
      </c>
      <c r="X189" s="21">
        <f t="shared" si="271"/>
        <v>2</v>
      </c>
      <c r="Y189" s="21">
        <f t="shared" si="265"/>
        <v>2</v>
      </c>
      <c r="Z189" s="21">
        <f t="shared" si="265"/>
        <v>0</v>
      </c>
      <c r="AA189" s="21">
        <f t="shared" si="272"/>
        <v>0</v>
      </c>
      <c r="AB189" s="21">
        <f t="shared" si="273"/>
        <v>2</v>
      </c>
      <c r="AC189" s="29"/>
      <c r="AD189" s="29"/>
      <c r="AE189" s="29"/>
      <c r="AF189" s="28">
        <f t="shared" si="266"/>
        <v>0.5</v>
      </c>
      <c r="AG189" s="28">
        <f t="shared" si="267"/>
        <v>0.5</v>
      </c>
      <c r="AH189" s="28">
        <f t="shared" si="268"/>
        <v>0.5</v>
      </c>
      <c r="AI189" s="28">
        <f t="shared" si="274"/>
        <v>1</v>
      </c>
      <c r="AJ189" s="29">
        <f t="shared" si="275"/>
        <v>0</v>
      </c>
      <c r="AK189" s="29">
        <f t="shared" si="276"/>
        <v>0</v>
      </c>
      <c r="AL189" s="29">
        <f t="shared" si="277"/>
        <v>1</v>
      </c>
      <c r="AM189" s="28">
        <f t="shared" si="278"/>
        <v>0.5</v>
      </c>
      <c r="AN189" s="28">
        <f t="shared" si="279"/>
        <v>0.5</v>
      </c>
      <c r="AO189" s="28">
        <f t="shared" si="280"/>
        <v>0.5</v>
      </c>
      <c r="AP189" s="28">
        <f t="shared" si="281"/>
        <v>0.5</v>
      </c>
      <c r="AQ189" s="28">
        <f t="shared" si="282"/>
        <v>0</v>
      </c>
      <c r="AR189" s="30">
        <f t="shared" si="283"/>
        <v>0.5</v>
      </c>
    </row>
    <row r="190" spans="1:44" x14ac:dyDescent="0.2">
      <c r="A190" s="27" t="s">
        <v>65</v>
      </c>
      <c r="F190" s="21">
        <v>1</v>
      </c>
      <c r="I190" s="21">
        <v>1</v>
      </c>
      <c r="K190" s="21">
        <v>1</v>
      </c>
      <c r="R190" s="21">
        <v>1</v>
      </c>
      <c r="T190" s="21">
        <f t="shared" si="263"/>
        <v>0</v>
      </c>
      <c r="U190" s="21">
        <f t="shared" si="264"/>
        <v>0</v>
      </c>
      <c r="V190" s="21">
        <f t="shared" si="269"/>
        <v>1</v>
      </c>
      <c r="W190" s="21">
        <f t="shared" si="270"/>
        <v>2</v>
      </c>
      <c r="X190" s="21">
        <f t="shared" si="271"/>
        <v>3</v>
      </c>
      <c r="Y190" s="21">
        <f t="shared" si="265"/>
        <v>1</v>
      </c>
      <c r="Z190" s="21">
        <f t="shared" si="265"/>
        <v>0</v>
      </c>
      <c r="AA190" s="21">
        <f t="shared" si="272"/>
        <v>0</v>
      </c>
      <c r="AB190" s="21">
        <f t="shared" si="273"/>
        <v>1</v>
      </c>
      <c r="AC190" s="29"/>
      <c r="AD190" s="29"/>
      <c r="AE190" s="29"/>
      <c r="AF190" s="28">
        <f t="shared" si="266"/>
        <v>0</v>
      </c>
      <c r="AG190" s="28">
        <f t="shared" si="267"/>
        <v>0.33333333333333331</v>
      </c>
      <c r="AH190" s="28">
        <f t="shared" si="268"/>
        <v>0</v>
      </c>
      <c r="AI190" s="28">
        <f t="shared" si="274"/>
        <v>0.33333333333333331</v>
      </c>
      <c r="AJ190" s="29">
        <f t="shared" si="275"/>
        <v>0.33333333333333331</v>
      </c>
      <c r="AK190" s="29">
        <f t="shared" si="276"/>
        <v>0.33333333333333331</v>
      </c>
      <c r="AL190" s="29">
        <f t="shared" si="277"/>
        <v>0.33333333333333331</v>
      </c>
      <c r="AM190" s="28">
        <f t="shared" si="278"/>
        <v>0</v>
      </c>
      <c r="AN190" s="28">
        <f t="shared" si="279"/>
        <v>1</v>
      </c>
      <c r="AO190" s="28">
        <f t="shared" si="280"/>
        <v>1</v>
      </c>
      <c r="AP190" s="28">
        <f t="shared" si="281"/>
        <v>0</v>
      </c>
      <c r="AQ190" s="28">
        <f t="shared" si="282"/>
        <v>0</v>
      </c>
      <c r="AR190" s="30">
        <f t="shared" si="283"/>
        <v>0.66666666666666663</v>
      </c>
    </row>
    <row r="191" spans="1:44" x14ac:dyDescent="0.2">
      <c r="A191" s="27" t="s">
        <v>127</v>
      </c>
      <c r="B191" s="21">
        <v>1</v>
      </c>
      <c r="I191" s="21">
        <v>1</v>
      </c>
      <c r="M191" s="21">
        <v>1</v>
      </c>
      <c r="T191" s="21">
        <f t="shared" si="263"/>
        <v>1</v>
      </c>
      <c r="U191" s="21">
        <f t="shared" si="264"/>
        <v>1</v>
      </c>
      <c r="V191" s="21">
        <f t="shared" si="269"/>
        <v>2</v>
      </c>
      <c r="W191" s="21">
        <f t="shared" si="270"/>
        <v>1</v>
      </c>
      <c r="X191" s="21">
        <f t="shared" si="271"/>
        <v>2</v>
      </c>
      <c r="Y191" s="21">
        <f t="shared" si="265"/>
        <v>0</v>
      </c>
      <c r="Z191" s="21">
        <f t="shared" si="265"/>
        <v>1</v>
      </c>
      <c r="AA191" s="21">
        <f t="shared" si="272"/>
        <v>0</v>
      </c>
      <c r="AB191" s="21">
        <f t="shared" si="273"/>
        <v>1</v>
      </c>
      <c r="AC191" s="29"/>
      <c r="AD191" s="29"/>
      <c r="AE191" s="29"/>
      <c r="AF191" s="28">
        <f t="shared" si="266"/>
        <v>1</v>
      </c>
      <c r="AG191" s="28">
        <f t="shared" si="267"/>
        <v>1</v>
      </c>
      <c r="AH191" s="28">
        <f t="shared" si="268"/>
        <v>1</v>
      </c>
      <c r="AI191" s="28">
        <f t="shared" si="274"/>
        <v>2</v>
      </c>
      <c r="AJ191" s="29">
        <f t="shared" si="275"/>
        <v>0</v>
      </c>
      <c r="AK191" s="29">
        <f t="shared" si="276"/>
        <v>0.5</v>
      </c>
      <c r="AL191" s="29">
        <f t="shared" si="277"/>
        <v>0.5</v>
      </c>
      <c r="AM191" s="28">
        <f t="shared" si="278"/>
        <v>0</v>
      </c>
      <c r="AN191" s="28">
        <f t="shared" si="279"/>
        <v>0</v>
      </c>
      <c r="AO191" s="28">
        <f t="shared" si="280"/>
        <v>1</v>
      </c>
      <c r="AP191" s="28">
        <f t="shared" si="281"/>
        <v>1</v>
      </c>
      <c r="AQ191" s="28">
        <f t="shared" si="282"/>
        <v>0</v>
      </c>
      <c r="AR191" s="30">
        <f t="shared" si="283"/>
        <v>1</v>
      </c>
    </row>
    <row r="192" spans="1:44" x14ac:dyDescent="0.2">
      <c r="A192" s="27" t="s">
        <v>128</v>
      </c>
      <c r="B192" s="21">
        <v>1</v>
      </c>
      <c r="L192" s="21">
        <v>1</v>
      </c>
      <c r="O192" s="21">
        <v>1</v>
      </c>
      <c r="T192" s="21">
        <f t="shared" si="263"/>
        <v>1</v>
      </c>
      <c r="U192" s="21">
        <f t="shared" si="264"/>
        <v>1</v>
      </c>
      <c r="V192" s="21">
        <f t="shared" si="269"/>
        <v>1</v>
      </c>
      <c r="W192" s="21">
        <f t="shared" si="270"/>
        <v>2</v>
      </c>
      <c r="X192" s="21">
        <f t="shared" si="271"/>
        <v>2</v>
      </c>
      <c r="Y192" s="21">
        <f t="shared" si="265"/>
        <v>2</v>
      </c>
      <c r="Z192" s="21">
        <f t="shared" si="265"/>
        <v>0</v>
      </c>
      <c r="AA192" s="21">
        <f t="shared" si="272"/>
        <v>0</v>
      </c>
      <c r="AB192" s="21">
        <f t="shared" si="273"/>
        <v>2</v>
      </c>
      <c r="AC192" s="29"/>
      <c r="AD192" s="29"/>
      <c r="AE192" s="29"/>
      <c r="AF192" s="28">
        <f t="shared" si="266"/>
        <v>0.5</v>
      </c>
      <c r="AG192" s="28">
        <f t="shared" si="267"/>
        <v>0.5</v>
      </c>
      <c r="AH192" s="28">
        <f t="shared" si="268"/>
        <v>0.5</v>
      </c>
      <c r="AI192" s="28">
        <f t="shared" si="274"/>
        <v>1</v>
      </c>
      <c r="AJ192" s="29">
        <f t="shared" si="275"/>
        <v>0</v>
      </c>
      <c r="AK192" s="29">
        <f t="shared" si="276"/>
        <v>0</v>
      </c>
      <c r="AL192" s="29">
        <f t="shared" si="277"/>
        <v>1</v>
      </c>
      <c r="AM192" s="28">
        <f t="shared" si="278"/>
        <v>0.5</v>
      </c>
      <c r="AN192" s="28">
        <f t="shared" si="279"/>
        <v>0.5</v>
      </c>
      <c r="AO192" s="28">
        <f t="shared" si="280"/>
        <v>0.5</v>
      </c>
      <c r="AP192" s="28">
        <f t="shared" si="281"/>
        <v>0.5</v>
      </c>
      <c r="AQ192" s="28">
        <f t="shared" si="282"/>
        <v>0</v>
      </c>
      <c r="AR192" s="30">
        <f t="shared" si="283"/>
        <v>0.5</v>
      </c>
    </row>
    <row r="193" spans="1:44" x14ac:dyDescent="0.2">
      <c r="A193" s="27" t="s">
        <v>3</v>
      </c>
      <c r="B193" s="21">
        <v>1</v>
      </c>
      <c r="F193" s="21">
        <v>1</v>
      </c>
      <c r="N193" s="21">
        <v>1</v>
      </c>
      <c r="R193" s="21">
        <v>1</v>
      </c>
      <c r="T193" s="21">
        <f t="shared" si="263"/>
        <v>1</v>
      </c>
      <c r="U193" s="21">
        <f t="shared" si="264"/>
        <v>1</v>
      </c>
      <c r="V193" s="21">
        <f t="shared" si="269"/>
        <v>1</v>
      </c>
      <c r="W193" s="21">
        <f t="shared" si="270"/>
        <v>2</v>
      </c>
      <c r="X193" s="21">
        <f t="shared" si="271"/>
        <v>2</v>
      </c>
      <c r="Y193" s="21">
        <f t="shared" si="265"/>
        <v>1</v>
      </c>
      <c r="Z193" s="21">
        <f t="shared" si="265"/>
        <v>0</v>
      </c>
      <c r="AA193" s="21">
        <f t="shared" si="272"/>
        <v>1</v>
      </c>
      <c r="AB193" s="21">
        <f t="shared" si="273"/>
        <v>2</v>
      </c>
      <c r="AC193" s="29"/>
      <c r="AD193" s="29"/>
      <c r="AE193" s="29"/>
      <c r="AF193" s="28">
        <f t="shared" si="266"/>
        <v>0.5</v>
      </c>
      <c r="AG193" s="28">
        <f t="shared" si="267"/>
        <v>0.5</v>
      </c>
      <c r="AH193" s="28">
        <f t="shared" si="268"/>
        <v>0.5</v>
      </c>
      <c r="AI193" s="28">
        <f t="shared" si="274"/>
        <v>1</v>
      </c>
      <c r="AJ193" s="29">
        <f t="shared" si="275"/>
        <v>0</v>
      </c>
      <c r="AK193" s="29">
        <f t="shared" si="276"/>
        <v>0</v>
      </c>
      <c r="AL193" s="29">
        <f t="shared" si="277"/>
        <v>1</v>
      </c>
      <c r="AM193" s="28">
        <f t="shared" si="278"/>
        <v>0</v>
      </c>
      <c r="AN193" s="28">
        <f t="shared" si="279"/>
        <v>0.5</v>
      </c>
      <c r="AO193" s="28">
        <f t="shared" si="280"/>
        <v>1</v>
      </c>
      <c r="AP193" s="28">
        <f t="shared" si="281"/>
        <v>0.5</v>
      </c>
      <c r="AQ193" s="28">
        <f t="shared" si="282"/>
        <v>0</v>
      </c>
      <c r="AR193" s="30">
        <f t="shared" si="283"/>
        <v>1</v>
      </c>
    </row>
    <row r="194" spans="1:44" x14ac:dyDescent="0.2">
      <c r="A194" s="31" t="s">
        <v>32</v>
      </c>
      <c r="B194" s="32">
        <f>SUM(B183:B193)</f>
        <v>13</v>
      </c>
      <c r="C194" s="32">
        <f t="shared" ref="C194:AB194" si="284">SUM(C183:C193)</f>
        <v>0</v>
      </c>
      <c r="D194" s="32">
        <f t="shared" si="284"/>
        <v>0</v>
      </c>
      <c r="E194" s="32">
        <f t="shared" si="284"/>
        <v>1</v>
      </c>
      <c r="F194" s="32">
        <f t="shared" si="284"/>
        <v>2</v>
      </c>
      <c r="G194" s="32">
        <f t="shared" si="284"/>
        <v>0</v>
      </c>
      <c r="H194" s="32">
        <f t="shared" si="284"/>
        <v>0</v>
      </c>
      <c r="I194" s="32">
        <f t="shared" si="284"/>
        <v>6</v>
      </c>
      <c r="J194" s="32">
        <f t="shared" si="284"/>
        <v>0</v>
      </c>
      <c r="K194" s="32">
        <f t="shared" si="284"/>
        <v>3</v>
      </c>
      <c r="L194" s="32">
        <f t="shared" si="284"/>
        <v>5</v>
      </c>
      <c r="M194" s="32">
        <f t="shared" si="284"/>
        <v>5</v>
      </c>
      <c r="N194" s="32">
        <f t="shared" si="284"/>
        <v>4</v>
      </c>
      <c r="O194" s="32">
        <f t="shared" si="284"/>
        <v>2</v>
      </c>
      <c r="P194" s="32">
        <f t="shared" si="284"/>
        <v>1</v>
      </c>
      <c r="Q194" s="32">
        <f t="shared" si="284"/>
        <v>0</v>
      </c>
      <c r="R194" s="32">
        <f t="shared" si="284"/>
        <v>2</v>
      </c>
      <c r="S194" s="32">
        <f t="shared" si="284"/>
        <v>0</v>
      </c>
      <c r="T194" s="32">
        <f t="shared" si="284"/>
        <v>14</v>
      </c>
      <c r="U194" s="32">
        <f t="shared" si="284"/>
        <v>17</v>
      </c>
      <c r="V194" s="32">
        <f t="shared" si="284"/>
        <v>20</v>
      </c>
      <c r="W194" s="32">
        <f t="shared" si="284"/>
        <v>22</v>
      </c>
      <c r="X194" s="32">
        <f t="shared" si="284"/>
        <v>28</v>
      </c>
      <c r="Y194" s="32">
        <f t="shared" si="284"/>
        <v>9</v>
      </c>
      <c r="Z194" s="32">
        <f t="shared" si="284"/>
        <v>6</v>
      </c>
      <c r="AA194" s="32">
        <f t="shared" si="284"/>
        <v>4</v>
      </c>
      <c r="AB194" s="32">
        <f t="shared" si="284"/>
        <v>19</v>
      </c>
      <c r="AC194" s="34"/>
      <c r="AD194" s="34"/>
      <c r="AE194" s="34"/>
      <c r="AF194" s="33">
        <f t="shared" si="266"/>
        <v>0.63636363636363635</v>
      </c>
      <c r="AG194" s="33">
        <f t="shared" si="267"/>
        <v>0.7142857142857143</v>
      </c>
      <c r="AH194" s="33">
        <f t="shared" si="268"/>
        <v>0.77272727272727271</v>
      </c>
      <c r="AI194" s="33">
        <f t="shared" si="274"/>
        <v>1.4870129870129869</v>
      </c>
      <c r="AJ194" s="34">
        <f t="shared" si="275"/>
        <v>0.10714285714285714</v>
      </c>
      <c r="AK194" s="34">
        <f t="shared" si="276"/>
        <v>0.21428571428571427</v>
      </c>
      <c r="AL194" s="34">
        <f t="shared" si="277"/>
        <v>0.6785714285714286</v>
      </c>
      <c r="AM194" s="33">
        <f>IFERROR((H194+O194+P194)/AB194,"NA")</f>
        <v>0.15789473684210525</v>
      </c>
      <c r="AN194" s="33">
        <f>IFERROR((H194+O194+P194+R194+S194)/AB194,"NA")</f>
        <v>0.26315789473684209</v>
      </c>
      <c r="AO194" s="33">
        <f t="shared" si="280"/>
        <v>0.84210526315789469</v>
      </c>
      <c r="AP194" s="33">
        <f t="shared" si="281"/>
        <v>0.73684210526315785</v>
      </c>
      <c r="AQ194" s="33">
        <f t="shared" si="282"/>
        <v>0.13636363636363635</v>
      </c>
      <c r="AR194" s="39">
        <f t="shared" si="283"/>
        <v>0.7857142857142857</v>
      </c>
    </row>
    <row r="196" spans="1:44" x14ac:dyDescent="0.2">
      <c r="A196" s="20" t="s">
        <v>153</v>
      </c>
    </row>
    <row r="197" spans="1:44" x14ac:dyDescent="0.2">
      <c r="A197" s="23"/>
      <c r="B197" s="24" t="s">
        <v>5</v>
      </c>
      <c r="C197" s="24" t="s">
        <v>6</v>
      </c>
      <c r="D197" s="24" t="s">
        <v>7</v>
      </c>
      <c r="E197" s="24" t="s">
        <v>8</v>
      </c>
      <c r="F197" s="24" t="s">
        <v>18</v>
      </c>
      <c r="G197" s="24" t="s">
        <v>19</v>
      </c>
      <c r="H197" s="24" t="s">
        <v>9</v>
      </c>
      <c r="I197" s="24" t="s">
        <v>10</v>
      </c>
      <c r="J197" s="24" t="s">
        <v>11</v>
      </c>
      <c r="K197" s="24" t="s">
        <v>12</v>
      </c>
      <c r="L197" s="24" t="s">
        <v>20</v>
      </c>
      <c r="M197" s="24" t="s">
        <v>21</v>
      </c>
      <c r="N197" s="24" t="s">
        <v>74</v>
      </c>
      <c r="O197" s="24" t="s">
        <v>22</v>
      </c>
      <c r="P197" s="24" t="s">
        <v>23</v>
      </c>
      <c r="Q197" s="24" t="s">
        <v>75</v>
      </c>
      <c r="R197" s="24" t="s">
        <v>27</v>
      </c>
      <c r="S197" s="24" t="s">
        <v>28</v>
      </c>
      <c r="T197" s="24" t="s">
        <v>29</v>
      </c>
      <c r="U197" s="24" t="s">
        <v>30</v>
      </c>
      <c r="V197" s="24" t="s">
        <v>31</v>
      </c>
      <c r="W197" s="24" t="s">
        <v>4</v>
      </c>
      <c r="X197" s="24" t="s">
        <v>13</v>
      </c>
      <c r="Y197" s="24" t="s">
        <v>24</v>
      </c>
      <c r="Z197" s="24" t="s">
        <v>25</v>
      </c>
      <c r="AA197" s="24" t="s">
        <v>76</v>
      </c>
      <c r="AB197" s="24" t="s">
        <v>26</v>
      </c>
      <c r="AC197" s="44"/>
      <c r="AD197" s="44"/>
      <c r="AE197" s="44"/>
      <c r="AF197" s="24" t="s">
        <v>14</v>
      </c>
      <c r="AG197" s="24" t="s">
        <v>15</v>
      </c>
      <c r="AH197" s="24" t="s">
        <v>16</v>
      </c>
      <c r="AI197" s="24" t="s">
        <v>17</v>
      </c>
      <c r="AJ197" s="24" t="s">
        <v>44</v>
      </c>
      <c r="AK197" s="24" t="s">
        <v>43</v>
      </c>
      <c r="AL197" s="24" t="s">
        <v>40</v>
      </c>
      <c r="AM197" s="24" t="s">
        <v>47</v>
      </c>
      <c r="AN197" s="24" t="s">
        <v>48</v>
      </c>
      <c r="AO197" s="24" t="s">
        <v>51</v>
      </c>
      <c r="AP197" s="24" t="s">
        <v>49</v>
      </c>
      <c r="AQ197" s="25" t="s">
        <v>50</v>
      </c>
      <c r="AR197" s="26" t="s">
        <v>60</v>
      </c>
    </row>
    <row r="198" spans="1:44" x14ac:dyDescent="0.2">
      <c r="A198" s="27" t="s">
        <v>124</v>
      </c>
      <c r="P198" s="21">
        <v>1</v>
      </c>
      <c r="Q198" s="21">
        <v>1</v>
      </c>
      <c r="T198" s="21">
        <f t="shared" ref="T198:T208" si="285">B198+C198+D198+E198</f>
        <v>0</v>
      </c>
      <c r="U198" s="21">
        <f t="shared" ref="U198:U208" si="286">B198+2*C198+3*D198+4*E198</f>
        <v>0</v>
      </c>
      <c r="V198" s="21">
        <f>T198+I198+J198</f>
        <v>0</v>
      </c>
      <c r="W198" s="21">
        <f>B198+C198+D198+E198+F198+K198+O198+P198+Q198</f>
        <v>2</v>
      </c>
      <c r="X198" s="21">
        <f>B198+C198+D198+E198+F198+G198+H198+I198+J198+K198+O198+P198+Q198</f>
        <v>2</v>
      </c>
      <c r="Y198" s="21">
        <f t="shared" ref="Y198:Z208" si="287">L198+O198+R198</f>
        <v>0</v>
      </c>
      <c r="Z198" s="21">
        <f t="shared" si="287"/>
        <v>1</v>
      </c>
      <c r="AA198" s="21">
        <f>Q198+N198</f>
        <v>1</v>
      </c>
      <c r="AB198" s="21">
        <f>T198+H198+F198+O198+P198+Q198</f>
        <v>2</v>
      </c>
      <c r="AC198" s="29"/>
      <c r="AD198" s="29"/>
      <c r="AE198" s="29"/>
      <c r="AF198" s="28">
        <f t="shared" ref="AF198:AF209" si="288">IF(W198=0,"NA",T198/W198)</f>
        <v>0</v>
      </c>
      <c r="AG198" s="28">
        <f t="shared" ref="AG198:AG209" si="289">IF(X198=0,"NA",(T198+I198+J198)/X198)</f>
        <v>0</v>
      </c>
      <c r="AH198" s="28">
        <f t="shared" ref="AH198:AH209" si="290">IFERROR(U198/W198,"NA")</f>
        <v>0</v>
      </c>
      <c r="AI198" s="28">
        <f>IFERROR(AG198+AH198,"NA")</f>
        <v>0</v>
      </c>
      <c r="AJ198" s="29">
        <f>IFERROR(K198/X198,"NA")</f>
        <v>0</v>
      </c>
      <c r="AK198" s="29">
        <f>IFERROR((I198+J198)/X198,"NA")</f>
        <v>0</v>
      </c>
      <c r="AL198" s="29">
        <f>IFERROR(AB198/X198,"NA")</f>
        <v>1</v>
      </c>
      <c r="AM198" s="28">
        <f>IFERROR((H198+O198+P198)/AB198,"NA")</f>
        <v>0.5</v>
      </c>
      <c r="AN198" s="28">
        <f>IFERROR((H198+O198+P198+R198+S198)/AB198,"NA")</f>
        <v>0.5</v>
      </c>
      <c r="AO198" s="28">
        <f>IFERROR((F198+T198)/AB198,"NA")</f>
        <v>0</v>
      </c>
      <c r="AP198" s="28">
        <f>IFERROR(T198/AB198,"NA")</f>
        <v>0</v>
      </c>
      <c r="AQ198" s="28">
        <f>IFERROR(AH198-AF198,"NA")</f>
        <v>0</v>
      </c>
      <c r="AR198" s="30">
        <f>(V198+F198+G198)/X198</f>
        <v>0</v>
      </c>
    </row>
    <row r="199" spans="1:44" x14ac:dyDescent="0.2">
      <c r="A199" s="27" t="s">
        <v>125</v>
      </c>
      <c r="B199" s="21">
        <v>1</v>
      </c>
      <c r="F199" s="21">
        <v>1</v>
      </c>
      <c r="L199" s="21">
        <v>1</v>
      </c>
      <c r="R199" s="21">
        <v>1</v>
      </c>
      <c r="T199" s="21">
        <f t="shared" si="285"/>
        <v>1</v>
      </c>
      <c r="U199" s="21">
        <f t="shared" si="286"/>
        <v>1</v>
      </c>
      <c r="V199" s="21">
        <f t="shared" ref="V199:V208" si="291">T199+I199+J199</f>
        <v>1</v>
      </c>
      <c r="W199" s="21">
        <f t="shared" ref="W199:W208" si="292">B199+C199+D199+E199+F199+K199+O199+P199+Q199</f>
        <v>2</v>
      </c>
      <c r="X199" s="21">
        <f t="shared" ref="X199:X208" si="293">B199+C199+D199+E199+F199+G199+H199+I199+J199+K199+O199+P199+Q199</f>
        <v>2</v>
      </c>
      <c r="Y199" s="21">
        <f t="shared" si="287"/>
        <v>2</v>
      </c>
      <c r="Z199" s="21">
        <f t="shared" si="287"/>
        <v>0</v>
      </c>
      <c r="AA199" s="21">
        <f t="shared" ref="AA199:AA208" si="294">Q199+N199</f>
        <v>0</v>
      </c>
      <c r="AB199" s="21">
        <f t="shared" ref="AB199:AB208" si="295">T199+H199+F199+O199+P199+Q199</f>
        <v>2</v>
      </c>
      <c r="AC199" s="29"/>
      <c r="AD199" s="29"/>
      <c r="AE199" s="29"/>
      <c r="AF199" s="28">
        <f t="shared" si="288"/>
        <v>0.5</v>
      </c>
      <c r="AG199" s="28">
        <f t="shared" si="289"/>
        <v>0.5</v>
      </c>
      <c r="AH199" s="28">
        <f t="shared" si="290"/>
        <v>0.5</v>
      </c>
      <c r="AI199" s="28">
        <f t="shared" ref="AI199:AI209" si="296">IFERROR(AG199+AH199,"NA")</f>
        <v>1</v>
      </c>
      <c r="AJ199" s="29">
        <f t="shared" ref="AJ199:AJ209" si="297">IFERROR(K199/X199,"NA")</f>
        <v>0</v>
      </c>
      <c r="AK199" s="29">
        <f t="shared" ref="AK199:AK209" si="298">IFERROR((I199+J199)/X199,"NA")</f>
        <v>0</v>
      </c>
      <c r="AL199" s="29">
        <f t="shared" ref="AL199:AL209" si="299">IFERROR(AB199/X199,"NA")</f>
        <v>1</v>
      </c>
      <c r="AM199" s="28">
        <f t="shared" ref="AM199:AM208" si="300">IFERROR((H199+O199+P199)/AB199,"NA")</f>
        <v>0</v>
      </c>
      <c r="AN199" s="28">
        <f t="shared" ref="AN199:AN208" si="301">IFERROR((H199+O199+P199+R199+S199)/AB199,"NA")</f>
        <v>0.5</v>
      </c>
      <c r="AO199" s="28">
        <f t="shared" ref="AO199:AO209" si="302">IFERROR((F199+T199)/AB199,"NA")</f>
        <v>1</v>
      </c>
      <c r="AP199" s="28">
        <f t="shared" ref="AP199:AP209" si="303">IFERROR(T199/AB199,"NA")</f>
        <v>0.5</v>
      </c>
      <c r="AQ199" s="28">
        <f t="shared" ref="AQ199:AQ209" si="304">IFERROR(AH199-AF199,"NA")</f>
        <v>0</v>
      </c>
      <c r="AR199" s="30">
        <f t="shared" ref="AR199:AR209" si="305">(V199+F199+G199)/X199</f>
        <v>1</v>
      </c>
    </row>
    <row r="200" spans="1:44" x14ac:dyDescent="0.2">
      <c r="A200" s="27" t="s">
        <v>77</v>
      </c>
      <c r="K200" s="21">
        <v>2</v>
      </c>
      <c r="T200" s="21">
        <f t="shared" si="285"/>
        <v>0</v>
      </c>
      <c r="U200" s="21">
        <f t="shared" si="286"/>
        <v>0</v>
      </c>
      <c r="V200" s="21">
        <f t="shared" si="291"/>
        <v>0</v>
      </c>
      <c r="W200" s="21">
        <f t="shared" si="292"/>
        <v>2</v>
      </c>
      <c r="X200" s="21">
        <f t="shared" si="293"/>
        <v>2</v>
      </c>
      <c r="Y200" s="21">
        <f t="shared" si="287"/>
        <v>0</v>
      </c>
      <c r="Z200" s="21">
        <f t="shared" si="287"/>
        <v>0</v>
      </c>
      <c r="AA200" s="21">
        <f t="shared" si="294"/>
        <v>0</v>
      </c>
      <c r="AB200" s="21">
        <f t="shared" si="295"/>
        <v>0</v>
      </c>
      <c r="AC200" s="29"/>
      <c r="AD200" s="29"/>
      <c r="AE200" s="29"/>
      <c r="AF200" s="28">
        <f t="shared" si="288"/>
        <v>0</v>
      </c>
      <c r="AG200" s="28">
        <f t="shared" si="289"/>
        <v>0</v>
      </c>
      <c r="AH200" s="28">
        <f t="shared" si="290"/>
        <v>0</v>
      </c>
      <c r="AI200" s="28">
        <f t="shared" si="296"/>
        <v>0</v>
      </c>
      <c r="AJ200" s="29">
        <f t="shared" si="297"/>
        <v>1</v>
      </c>
      <c r="AK200" s="29">
        <f t="shared" si="298"/>
        <v>0</v>
      </c>
      <c r="AL200" s="29">
        <f t="shared" si="299"/>
        <v>0</v>
      </c>
      <c r="AM200" s="28" t="str">
        <f t="shared" si="300"/>
        <v>NA</v>
      </c>
      <c r="AN200" s="28" t="str">
        <f t="shared" si="301"/>
        <v>NA</v>
      </c>
      <c r="AO200" s="28" t="str">
        <f t="shared" si="302"/>
        <v>NA</v>
      </c>
      <c r="AP200" s="28" t="str">
        <f t="shared" si="303"/>
        <v>NA</v>
      </c>
      <c r="AQ200" s="28">
        <f t="shared" si="304"/>
        <v>0</v>
      </c>
      <c r="AR200" s="30">
        <f t="shared" si="305"/>
        <v>0</v>
      </c>
    </row>
    <row r="201" spans="1:44" x14ac:dyDescent="0.2">
      <c r="A201" s="27" t="s">
        <v>68</v>
      </c>
      <c r="F201" s="21">
        <v>1</v>
      </c>
      <c r="H201" s="21">
        <v>1</v>
      </c>
      <c r="R201" s="21">
        <v>1</v>
      </c>
      <c r="T201" s="21">
        <f t="shared" si="285"/>
        <v>0</v>
      </c>
      <c r="U201" s="21">
        <f t="shared" si="286"/>
        <v>0</v>
      </c>
      <c r="V201" s="21">
        <f t="shared" si="291"/>
        <v>0</v>
      </c>
      <c r="W201" s="21">
        <f t="shared" si="292"/>
        <v>1</v>
      </c>
      <c r="X201" s="21">
        <f t="shared" si="293"/>
        <v>2</v>
      </c>
      <c r="Y201" s="21">
        <f t="shared" si="287"/>
        <v>1</v>
      </c>
      <c r="Z201" s="21">
        <f t="shared" si="287"/>
        <v>0</v>
      </c>
      <c r="AA201" s="21">
        <f t="shared" si="294"/>
        <v>0</v>
      </c>
      <c r="AB201" s="21">
        <f t="shared" si="295"/>
        <v>2</v>
      </c>
      <c r="AC201" s="29"/>
      <c r="AD201" s="29"/>
      <c r="AE201" s="29"/>
      <c r="AF201" s="28">
        <f t="shared" si="288"/>
        <v>0</v>
      </c>
      <c r="AG201" s="28">
        <f t="shared" si="289"/>
        <v>0</v>
      </c>
      <c r="AH201" s="28">
        <f t="shared" si="290"/>
        <v>0</v>
      </c>
      <c r="AI201" s="28">
        <f t="shared" si="296"/>
        <v>0</v>
      </c>
      <c r="AJ201" s="29">
        <f t="shared" si="297"/>
        <v>0</v>
      </c>
      <c r="AK201" s="29">
        <f t="shared" si="298"/>
        <v>0</v>
      </c>
      <c r="AL201" s="29">
        <f t="shared" si="299"/>
        <v>1</v>
      </c>
      <c r="AM201" s="28">
        <f t="shared" si="300"/>
        <v>0.5</v>
      </c>
      <c r="AN201" s="28">
        <f t="shared" si="301"/>
        <v>1</v>
      </c>
      <c r="AO201" s="28">
        <f t="shared" si="302"/>
        <v>0.5</v>
      </c>
      <c r="AP201" s="28">
        <f t="shared" si="303"/>
        <v>0</v>
      </c>
      <c r="AQ201" s="28">
        <f t="shared" si="304"/>
        <v>0</v>
      </c>
      <c r="AR201" s="30">
        <f t="shared" si="305"/>
        <v>0.5</v>
      </c>
    </row>
    <row r="202" spans="1:44" x14ac:dyDescent="0.2">
      <c r="A202" s="27" t="s">
        <v>123</v>
      </c>
      <c r="B202" s="21">
        <v>1</v>
      </c>
      <c r="K202" s="21">
        <v>1</v>
      </c>
      <c r="N202" s="21">
        <v>1</v>
      </c>
      <c r="T202" s="21">
        <f t="shared" si="285"/>
        <v>1</v>
      </c>
      <c r="U202" s="21">
        <f t="shared" si="286"/>
        <v>1</v>
      </c>
      <c r="V202" s="21">
        <f t="shared" si="291"/>
        <v>1</v>
      </c>
      <c r="W202" s="21">
        <f t="shared" si="292"/>
        <v>2</v>
      </c>
      <c r="X202" s="21">
        <f t="shared" si="293"/>
        <v>2</v>
      </c>
      <c r="Y202" s="21">
        <f t="shared" si="287"/>
        <v>0</v>
      </c>
      <c r="Z202" s="21">
        <f t="shared" si="287"/>
        <v>0</v>
      </c>
      <c r="AA202" s="21">
        <f t="shared" si="294"/>
        <v>1</v>
      </c>
      <c r="AB202" s="21">
        <f t="shared" si="295"/>
        <v>1</v>
      </c>
      <c r="AC202" s="29"/>
      <c r="AD202" s="29"/>
      <c r="AE202" s="29"/>
      <c r="AF202" s="28">
        <f t="shared" si="288"/>
        <v>0.5</v>
      </c>
      <c r="AG202" s="28">
        <f t="shared" si="289"/>
        <v>0.5</v>
      </c>
      <c r="AH202" s="28">
        <f t="shared" si="290"/>
        <v>0.5</v>
      </c>
      <c r="AI202" s="28">
        <f t="shared" si="296"/>
        <v>1</v>
      </c>
      <c r="AJ202" s="29">
        <f t="shared" si="297"/>
        <v>0.5</v>
      </c>
      <c r="AK202" s="29">
        <f t="shared" si="298"/>
        <v>0</v>
      </c>
      <c r="AL202" s="29">
        <f t="shared" si="299"/>
        <v>0.5</v>
      </c>
      <c r="AM202" s="28">
        <f t="shared" si="300"/>
        <v>0</v>
      </c>
      <c r="AN202" s="28">
        <f t="shared" si="301"/>
        <v>0</v>
      </c>
      <c r="AO202" s="28">
        <f t="shared" si="302"/>
        <v>1</v>
      </c>
      <c r="AP202" s="28">
        <f t="shared" si="303"/>
        <v>1</v>
      </c>
      <c r="AQ202" s="28">
        <f t="shared" si="304"/>
        <v>0</v>
      </c>
      <c r="AR202" s="30">
        <f t="shared" si="305"/>
        <v>0.5</v>
      </c>
    </row>
    <row r="203" spans="1:44" x14ac:dyDescent="0.2">
      <c r="A203" s="27" t="s">
        <v>0</v>
      </c>
      <c r="B203" s="21">
        <v>1</v>
      </c>
      <c r="K203" s="21">
        <v>1</v>
      </c>
      <c r="N203" s="21">
        <v>1</v>
      </c>
      <c r="T203" s="21">
        <f t="shared" si="285"/>
        <v>1</v>
      </c>
      <c r="U203" s="21">
        <f t="shared" si="286"/>
        <v>1</v>
      </c>
      <c r="V203" s="21">
        <f t="shared" si="291"/>
        <v>1</v>
      </c>
      <c r="W203" s="21">
        <f t="shared" si="292"/>
        <v>2</v>
      </c>
      <c r="X203" s="21">
        <f t="shared" si="293"/>
        <v>2</v>
      </c>
      <c r="Y203" s="21">
        <f t="shared" si="287"/>
        <v>0</v>
      </c>
      <c r="Z203" s="21">
        <f t="shared" si="287"/>
        <v>0</v>
      </c>
      <c r="AA203" s="21">
        <f t="shared" si="294"/>
        <v>1</v>
      </c>
      <c r="AB203" s="21">
        <f t="shared" si="295"/>
        <v>1</v>
      </c>
      <c r="AC203" s="29"/>
      <c r="AD203" s="29"/>
      <c r="AE203" s="29"/>
      <c r="AF203" s="28">
        <f t="shared" si="288"/>
        <v>0.5</v>
      </c>
      <c r="AG203" s="28">
        <f t="shared" si="289"/>
        <v>0.5</v>
      </c>
      <c r="AH203" s="28">
        <f t="shared" si="290"/>
        <v>0.5</v>
      </c>
      <c r="AI203" s="28">
        <f t="shared" si="296"/>
        <v>1</v>
      </c>
      <c r="AJ203" s="29">
        <f t="shared" si="297"/>
        <v>0.5</v>
      </c>
      <c r="AK203" s="29">
        <f t="shared" si="298"/>
        <v>0</v>
      </c>
      <c r="AL203" s="29">
        <f t="shared" si="299"/>
        <v>0.5</v>
      </c>
      <c r="AM203" s="28">
        <f t="shared" si="300"/>
        <v>0</v>
      </c>
      <c r="AN203" s="28">
        <f t="shared" si="301"/>
        <v>0</v>
      </c>
      <c r="AO203" s="28">
        <f t="shared" si="302"/>
        <v>1</v>
      </c>
      <c r="AP203" s="28">
        <f t="shared" si="303"/>
        <v>1</v>
      </c>
      <c r="AQ203" s="28">
        <f t="shared" si="304"/>
        <v>0</v>
      </c>
      <c r="AR203" s="30">
        <f t="shared" si="305"/>
        <v>0.5</v>
      </c>
    </row>
    <row r="204" spans="1:44" x14ac:dyDescent="0.2">
      <c r="A204" s="27" t="s">
        <v>126</v>
      </c>
      <c r="K204" s="21">
        <v>2</v>
      </c>
      <c r="T204" s="21">
        <f t="shared" si="285"/>
        <v>0</v>
      </c>
      <c r="U204" s="21">
        <f t="shared" si="286"/>
        <v>0</v>
      </c>
      <c r="V204" s="21">
        <f t="shared" si="291"/>
        <v>0</v>
      </c>
      <c r="W204" s="21">
        <f t="shared" si="292"/>
        <v>2</v>
      </c>
      <c r="X204" s="21">
        <f t="shared" si="293"/>
        <v>2</v>
      </c>
      <c r="Y204" s="21">
        <f t="shared" si="287"/>
        <v>0</v>
      </c>
      <c r="Z204" s="21">
        <f t="shared" si="287"/>
        <v>0</v>
      </c>
      <c r="AA204" s="21">
        <f t="shared" si="294"/>
        <v>0</v>
      </c>
      <c r="AB204" s="21">
        <f t="shared" si="295"/>
        <v>0</v>
      </c>
      <c r="AC204" s="29"/>
      <c r="AD204" s="29"/>
      <c r="AE204" s="29"/>
      <c r="AF204" s="28">
        <f t="shared" si="288"/>
        <v>0</v>
      </c>
      <c r="AG204" s="28">
        <f t="shared" si="289"/>
        <v>0</v>
      </c>
      <c r="AH204" s="28">
        <f t="shared" si="290"/>
        <v>0</v>
      </c>
      <c r="AI204" s="28">
        <f t="shared" si="296"/>
        <v>0</v>
      </c>
      <c r="AJ204" s="29">
        <f t="shared" si="297"/>
        <v>1</v>
      </c>
      <c r="AK204" s="29">
        <f t="shared" si="298"/>
        <v>0</v>
      </c>
      <c r="AL204" s="29">
        <f t="shared" si="299"/>
        <v>0</v>
      </c>
      <c r="AM204" s="28" t="str">
        <f t="shared" si="300"/>
        <v>NA</v>
      </c>
      <c r="AN204" s="28" t="str">
        <f t="shared" si="301"/>
        <v>NA</v>
      </c>
      <c r="AO204" s="28" t="str">
        <f t="shared" si="302"/>
        <v>NA</v>
      </c>
      <c r="AP204" s="28" t="str">
        <f t="shared" si="303"/>
        <v>NA</v>
      </c>
      <c r="AQ204" s="28">
        <f t="shared" si="304"/>
        <v>0</v>
      </c>
      <c r="AR204" s="30">
        <f t="shared" si="305"/>
        <v>0</v>
      </c>
    </row>
    <row r="205" spans="1:44" x14ac:dyDescent="0.2">
      <c r="A205" s="27" t="s">
        <v>65</v>
      </c>
      <c r="O205" s="21">
        <v>2</v>
      </c>
      <c r="T205" s="21">
        <f t="shared" si="285"/>
        <v>0</v>
      </c>
      <c r="U205" s="21">
        <f t="shared" si="286"/>
        <v>0</v>
      </c>
      <c r="V205" s="21">
        <f t="shared" si="291"/>
        <v>0</v>
      </c>
      <c r="W205" s="21">
        <f t="shared" si="292"/>
        <v>2</v>
      </c>
      <c r="X205" s="21">
        <f t="shared" si="293"/>
        <v>2</v>
      </c>
      <c r="Y205" s="21">
        <f t="shared" si="287"/>
        <v>2</v>
      </c>
      <c r="Z205" s="21">
        <f t="shared" si="287"/>
        <v>0</v>
      </c>
      <c r="AA205" s="21">
        <f t="shared" si="294"/>
        <v>0</v>
      </c>
      <c r="AB205" s="21">
        <f t="shared" si="295"/>
        <v>2</v>
      </c>
      <c r="AC205" s="29"/>
      <c r="AD205" s="29"/>
      <c r="AE205" s="29"/>
      <c r="AF205" s="28">
        <f t="shared" si="288"/>
        <v>0</v>
      </c>
      <c r="AG205" s="28">
        <f t="shared" si="289"/>
        <v>0</v>
      </c>
      <c r="AH205" s="28">
        <f t="shared" si="290"/>
        <v>0</v>
      </c>
      <c r="AI205" s="28">
        <f t="shared" si="296"/>
        <v>0</v>
      </c>
      <c r="AJ205" s="29">
        <f t="shared" si="297"/>
        <v>0</v>
      </c>
      <c r="AK205" s="29">
        <f t="shared" si="298"/>
        <v>0</v>
      </c>
      <c r="AL205" s="29">
        <f t="shared" si="299"/>
        <v>1</v>
      </c>
      <c r="AM205" s="28">
        <f t="shared" si="300"/>
        <v>1</v>
      </c>
      <c r="AN205" s="28">
        <f t="shared" si="301"/>
        <v>1</v>
      </c>
      <c r="AO205" s="28">
        <f t="shared" si="302"/>
        <v>0</v>
      </c>
      <c r="AP205" s="28">
        <f t="shared" si="303"/>
        <v>0</v>
      </c>
      <c r="AQ205" s="28">
        <f t="shared" si="304"/>
        <v>0</v>
      </c>
      <c r="AR205" s="30">
        <f t="shared" si="305"/>
        <v>0</v>
      </c>
    </row>
    <row r="206" spans="1:44" x14ac:dyDescent="0.2">
      <c r="A206" s="27" t="s">
        <v>127</v>
      </c>
      <c r="B206" s="21">
        <v>1</v>
      </c>
      <c r="N206" s="21">
        <v>1</v>
      </c>
      <c r="O206" s="21">
        <v>1</v>
      </c>
      <c r="T206" s="21">
        <f t="shared" si="285"/>
        <v>1</v>
      </c>
      <c r="U206" s="21">
        <f t="shared" si="286"/>
        <v>1</v>
      </c>
      <c r="V206" s="21">
        <f t="shared" si="291"/>
        <v>1</v>
      </c>
      <c r="W206" s="21">
        <f t="shared" si="292"/>
        <v>2</v>
      </c>
      <c r="X206" s="21">
        <f t="shared" si="293"/>
        <v>2</v>
      </c>
      <c r="Y206" s="21">
        <f t="shared" si="287"/>
        <v>1</v>
      </c>
      <c r="Z206" s="21">
        <f t="shared" si="287"/>
        <v>0</v>
      </c>
      <c r="AA206" s="21">
        <f t="shared" si="294"/>
        <v>1</v>
      </c>
      <c r="AB206" s="21">
        <f t="shared" si="295"/>
        <v>2</v>
      </c>
      <c r="AC206" s="29"/>
      <c r="AD206" s="29"/>
      <c r="AE206" s="29"/>
      <c r="AF206" s="28">
        <f t="shared" si="288"/>
        <v>0.5</v>
      </c>
      <c r="AG206" s="28">
        <f t="shared" si="289"/>
        <v>0.5</v>
      </c>
      <c r="AH206" s="28">
        <f t="shared" si="290"/>
        <v>0.5</v>
      </c>
      <c r="AI206" s="28">
        <f t="shared" si="296"/>
        <v>1</v>
      </c>
      <c r="AJ206" s="29">
        <f t="shared" si="297"/>
        <v>0</v>
      </c>
      <c r="AK206" s="29">
        <f t="shared" si="298"/>
        <v>0</v>
      </c>
      <c r="AL206" s="29">
        <f t="shared" si="299"/>
        <v>1</v>
      </c>
      <c r="AM206" s="28">
        <f t="shared" si="300"/>
        <v>0.5</v>
      </c>
      <c r="AN206" s="28">
        <f t="shared" si="301"/>
        <v>0.5</v>
      </c>
      <c r="AO206" s="28">
        <f t="shared" si="302"/>
        <v>0.5</v>
      </c>
      <c r="AP206" s="28">
        <f t="shared" si="303"/>
        <v>0.5</v>
      </c>
      <c r="AQ206" s="28">
        <f t="shared" si="304"/>
        <v>0</v>
      </c>
      <c r="AR206" s="30">
        <f t="shared" si="305"/>
        <v>0.5</v>
      </c>
    </row>
    <row r="207" spans="1:44" x14ac:dyDescent="0.2">
      <c r="A207" s="27" t="s">
        <v>128</v>
      </c>
      <c r="B207" s="21">
        <v>1</v>
      </c>
      <c r="N207" s="21">
        <v>1</v>
      </c>
      <c r="O207" s="21">
        <v>1</v>
      </c>
      <c r="T207" s="21">
        <f t="shared" si="285"/>
        <v>1</v>
      </c>
      <c r="U207" s="21">
        <f t="shared" si="286"/>
        <v>1</v>
      </c>
      <c r="V207" s="21">
        <f t="shared" si="291"/>
        <v>1</v>
      </c>
      <c r="W207" s="21">
        <f t="shared" si="292"/>
        <v>2</v>
      </c>
      <c r="X207" s="21">
        <f t="shared" si="293"/>
        <v>2</v>
      </c>
      <c r="Y207" s="21">
        <f t="shared" si="287"/>
        <v>1</v>
      </c>
      <c r="Z207" s="21">
        <f t="shared" si="287"/>
        <v>0</v>
      </c>
      <c r="AA207" s="21">
        <f t="shared" si="294"/>
        <v>1</v>
      </c>
      <c r="AB207" s="21">
        <f t="shared" si="295"/>
        <v>2</v>
      </c>
      <c r="AC207" s="29"/>
      <c r="AD207" s="29"/>
      <c r="AE207" s="29"/>
      <c r="AF207" s="28">
        <f t="shared" si="288"/>
        <v>0.5</v>
      </c>
      <c r="AG207" s="28">
        <f t="shared" si="289"/>
        <v>0.5</v>
      </c>
      <c r="AH207" s="28">
        <f t="shared" si="290"/>
        <v>0.5</v>
      </c>
      <c r="AI207" s="28">
        <f t="shared" si="296"/>
        <v>1</v>
      </c>
      <c r="AJ207" s="29">
        <f t="shared" si="297"/>
        <v>0</v>
      </c>
      <c r="AK207" s="29">
        <f t="shared" si="298"/>
        <v>0</v>
      </c>
      <c r="AL207" s="29">
        <f t="shared" si="299"/>
        <v>1</v>
      </c>
      <c r="AM207" s="28">
        <f t="shared" si="300"/>
        <v>0.5</v>
      </c>
      <c r="AN207" s="28">
        <f t="shared" si="301"/>
        <v>0.5</v>
      </c>
      <c r="AO207" s="28">
        <f t="shared" si="302"/>
        <v>0.5</v>
      </c>
      <c r="AP207" s="28">
        <f t="shared" si="303"/>
        <v>0.5</v>
      </c>
      <c r="AQ207" s="28">
        <f t="shared" si="304"/>
        <v>0</v>
      </c>
      <c r="AR207" s="30">
        <f t="shared" si="305"/>
        <v>0.5</v>
      </c>
    </row>
    <row r="208" spans="1:44" x14ac:dyDescent="0.2">
      <c r="A208" s="27" t="s">
        <v>3</v>
      </c>
      <c r="K208" s="21">
        <v>1</v>
      </c>
      <c r="O208" s="21">
        <v>1</v>
      </c>
      <c r="T208" s="21">
        <f t="shared" si="285"/>
        <v>0</v>
      </c>
      <c r="U208" s="21">
        <f t="shared" si="286"/>
        <v>0</v>
      </c>
      <c r="V208" s="21">
        <f t="shared" si="291"/>
        <v>0</v>
      </c>
      <c r="W208" s="21">
        <f t="shared" si="292"/>
        <v>2</v>
      </c>
      <c r="X208" s="21">
        <f t="shared" si="293"/>
        <v>2</v>
      </c>
      <c r="Y208" s="21">
        <f t="shared" si="287"/>
        <v>1</v>
      </c>
      <c r="Z208" s="21">
        <f t="shared" si="287"/>
        <v>0</v>
      </c>
      <c r="AA208" s="21">
        <f t="shared" si="294"/>
        <v>0</v>
      </c>
      <c r="AB208" s="21">
        <f t="shared" si="295"/>
        <v>1</v>
      </c>
      <c r="AC208" s="29"/>
      <c r="AD208" s="29"/>
      <c r="AE208" s="29"/>
      <c r="AF208" s="28">
        <f t="shared" si="288"/>
        <v>0</v>
      </c>
      <c r="AG208" s="28">
        <f t="shared" si="289"/>
        <v>0</v>
      </c>
      <c r="AH208" s="28">
        <f t="shared" si="290"/>
        <v>0</v>
      </c>
      <c r="AI208" s="28">
        <f t="shared" si="296"/>
        <v>0</v>
      </c>
      <c r="AJ208" s="29">
        <f t="shared" si="297"/>
        <v>0.5</v>
      </c>
      <c r="AK208" s="29">
        <f t="shared" si="298"/>
        <v>0</v>
      </c>
      <c r="AL208" s="29">
        <f t="shared" si="299"/>
        <v>0.5</v>
      </c>
      <c r="AM208" s="28">
        <f t="shared" si="300"/>
        <v>1</v>
      </c>
      <c r="AN208" s="28">
        <f t="shared" si="301"/>
        <v>1</v>
      </c>
      <c r="AO208" s="28">
        <f t="shared" si="302"/>
        <v>0</v>
      </c>
      <c r="AP208" s="28">
        <f t="shared" si="303"/>
        <v>0</v>
      </c>
      <c r="AQ208" s="28">
        <f t="shared" si="304"/>
        <v>0</v>
      </c>
      <c r="AR208" s="30">
        <f t="shared" si="305"/>
        <v>0</v>
      </c>
    </row>
    <row r="209" spans="1:44" x14ac:dyDescent="0.2">
      <c r="A209" s="31" t="s">
        <v>32</v>
      </c>
      <c r="B209" s="32">
        <f>SUM(B198:B208)</f>
        <v>5</v>
      </c>
      <c r="C209" s="32">
        <f t="shared" ref="C209:AB209" si="306">SUM(C198:C208)</f>
        <v>0</v>
      </c>
      <c r="D209" s="32">
        <f t="shared" si="306"/>
        <v>0</v>
      </c>
      <c r="E209" s="32">
        <f t="shared" si="306"/>
        <v>0</v>
      </c>
      <c r="F209" s="32">
        <f t="shared" si="306"/>
        <v>2</v>
      </c>
      <c r="G209" s="32">
        <f t="shared" si="306"/>
        <v>0</v>
      </c>
      <c r="H209" s="32">
        <f t="shared" si="306"/>
        <v>1</v>
      </c>
      <c r="I209" s="32">
        <f t="shared" si="306"/>
        <v>0</v>
      </c>
      <c r="J209" s="32">
        <f t="shared" si="306"/>
        <v>0</v>
      </c>
      <c r="K209" s="32">
        <f t="shared" si="306"/>
        <v>7</v>
      </c>
      <c r="L209" s="32">
        <f t="shared" si="306"/>
        <v>1</v>
      </c>
      <c r="M209" s="32">
        <f t="shared" si="306"/>
        <v>0</v>
      </c>
      <c r="N209" s="32">
        <f t="shared" si="306"/>
        <v>4</v>
      </c>
      <c r="O209" s="32">
        <f t="shared" si="306"/>
        <v>5</v>
      </c>
      <c r="P209" s="32">
        <f t="shared" si="306"/>
        <v>1</v>
      </c>
      <c r="Q209" s="32">
        <f t="shared" si="306"/>
        <v>1</v>
      </c>
      <c r="R209" s="32">
        <f t="shared" si="306"/>
        <v>2</v>
      </c>
      <c r="S209" s="32">
        <f t="shared" si="306"/>
        <v>0</v>
      </c>
      <c r="T209" s="32">
        <f t="shared" si="306"/>
        <v>5</v>
      </c>
      <c r="U209" s="32">
        <f t="shared" si="306"/>
        <v>5</v>
      </c>
      <c r="V209" s="32">
        <f t="shared" si="306"/>
        <v>5</v>
      </c>
      <c r="W209" s="32">
        <f t="shared" si="306"/>
        <v>21</v>
      </c>
      <c r="X209" s="32">
        <f t="shared" si="306"/>
        <v>22</v>
      </c>
      <c r="Y209" s="32">
        <f t="shared" si="306"/>
        <v>8</v>
      </c>
      <c r="Z209" s="32">
        <f t="shared" si="306"/>
        <v>1</v>
      </c>
      <c r="AA209" s="32">
        <f t="shared" si="306"/>
        <v>5</v>
      </c>
      <c r="AB209" s="32">
        <f t="shared" si="306"/>
        <v>15</v>
      </c>
      <c r="AC209" s="34"/>
      <c r="AD209" s="34"/>
      <c r="AE209" s="34"/>
      <c r="AF209" s="33">
        <f t="shared" si="288"/>
        <v>0.23809523809523808</v>
      </c>
      <c r="AG209" s="33">
        <f t="shared" si="289"/>
        <v>0.22727272727272727</v>
      </c>
      <c r="AH209" s="33">
        <f t="shared" si="290"/>
        <v>0.23809523809523808</v>
      </c>
      <c r="AI209" s="33">
        <f t="shared" si="296"/>
        <v>0.46536796536796532</v>
      </c>
      <c r="AJ209" s="34">
        <f t="shared" si="297"/>
        <v>0.31818181818181818</v>
      </c>
      <c r="AK209" s="34">
        <f t="shared" si="298"/>
        <v>0</v>
      </c>
      <c r="AL209" s="34">
        <f t="shared" si="299"/>
        <v>0.68181818181818177</v>
      </c>
      <c r="AM209" s="33">
        <f>IFERROR((H209+O209+P209)/AB209,"NA")</f>
        <v>0.46666666666666667</v>
      </c>
      <c r="AN209" s="33">
        <f>IFERROR((H209+O209+P209+R209+S209)/AB209,"NA")</f>
        <v>0.6</v>
      </c>
      <c r="AO209" s="33">
        <f t="shared" si="302"/>
        <v>0.46666666666666667</v>
      </c>
      <c r="AP209" s="33">
        <f t="shared" si="303"/>
        <v>0.33333333333333331</v>
      </c>
      <c r="AQ209" s="33">
        <f t="shared" si="304"/>
        <v>0</v>
      </c>
      <c r="AR209" s="39">
        <f t="shared" si="305"/>
        <v>0.31818181818181818</v>
      </c>
    </row>
    <row r="211" spans="1:44" x14ac:dyDescent="0.2">
      <c r="A211" s="20" t="s">
        <v>154</v>
      </c>
    </row>
    <row r="212" spans="1:44" x14ac:dyDescent="0.2">
      <c r="A212" s="23"/>
      <c r="B212" s="24" t="s">
        <v>5</v>
      </c>
      <c r="C212" s="24" t="s">
        <v>6</v>
      </c>
      <c r="D212" s="24" t="s">
        <v>7</v>
      </c>
      <c r="E212" s="24" t="s">
        <v>8</v>
      </c>
      <c r="F212" s="24" t="s">
        <v>18</v>
      </c>
      <c r="G212" s="24" t="s">
        <v>19</v>
      </c>
      <c r="H212" s="24" t="s">
        <v>9</v>
      </c>
      <c r="I212" s="24" t="s">
        <v>10</v>
      </c>
      <c r="J212" s="24" t="s">
        <v>11</v>
      </c>
      <c r="K212" s="24" t="s">
        <v>12</v>
      </c>
      <c r="L212" s="24" t="s">
        <v>20</v>
      </c>
      <c r="M212" s="24" t="s">
        <v>21</v>
      </c>
      <c r="N212" s="24" t="s">
        <v>74</v>
      </c>
      <c r="O212" s="24" t="s">
        <v>22</v>
      </c>
      <c r="P212" s="24" t="s">
        <v>23</v>
      </c>
      <c r="Q212" s="24" t="s">
        <v>75</v>
      </c>
      <c r="R212" s="24" t="s">
        <v>27</v>
      </c>
      <c r="S212" s="24" t="s">
        <v>28</v>
      </c>
      <c r="T212" s="24" t="s">
        <v>29</v>
      </c>
      <c r="U212" s="24" t="s">
        <v>30</v>
      </c>
      <c r="V212" s="24" t="s">
        <v>31</v>
      </c>
      <c r="W212" s="24" t="s">
        <v>4</v>
      </c>
      <c r="X212" s="24" t="s">
        <v>13</v>
      </c>
      <c r="Y212" s="24" t="s">
        <v>24</v>
      </c>
      <c r="Z212" s="24" t="s">
        <v>25</v>
      </c>
      <c r="AA212" s="24" t="s">
        <v>76</v>
      </c>
      <c r="AB212" s="24" t="s">
        <v>26</v>
      </c>
      <c r="AC212" s="44"/>
      <c r="AD212" s="44"/>
      <c r="AE212" s="44"/>
      <c r="AF212" s="24" t="s">
        <v>14</v>
      </c>
      <c r="AG212" s="24" t="s">
        <v>15</v>
      </c>
      <c r="AH212" s="24" t="s">
        <v>16</v>
      </c>
      <c r="AI212" s="24" t="s">
        <v>17</v>
      </c>
      <c r="AJ212" s="24" t="s">
        <v>44</v>
      </c>
      <c r="AK212" s="24" t="s">
        <v>43</v>
      </c>
      <c r="AL212" s="24" t="s">
        <v>40</v>
      </c>
      <c r="AM212" s="24" t="s">
        <v>47</v>
      </c>
      <c r="AN212" s="24" t="s">
        <v>48</v>
      </c>
      <c r="AO212" s="24" t="s">
        <v>51</v>
      </c>
      <c r="AP212" s="24" t="s">
        <v>49</v>
      </c>
      <c r="AQ212" s="25" t="s">
        <v>50</v>
      </c>
      <c r="AR212" s="26" t="s">
        <v>60</v>
      </c>
    </row>
    <row r="213" spans="1:44" x14ac:dyDescent="0.2">
      <c r="A213" s="27" t="s">
        <v>124</v>
      </c>
      <c r="D213" s="21">
        <v>1</v>
      </c>
      <c r="K213" s="21">
        <v>1</v>
      </c>
      <c r="N213" s="21">
        <v>1</v>
      </c>
      <c r="T213" s="21">
        <f t="shared" ref="T213:T223" si="307">B213+C213+D213+E213</f>
        <v>1</v>
      </c>
      <c r="U213" s="21">
        <f t="shared" ref="U213:U223" si="308">B213+2*C213+3*D213+4*E213</f>
        <v>3</v>
      </c>
      <c r="V213" s="21">
        <f>T213+I213+J213</f>
        <v>1</v>
      </c>
      <c r="W213" s="21">
        <f>B213+C213+D213+E213+F213+K213+O213+P213+Q213</f>
        <v>2</v>
      </c>
      <c r="X213" s="21">
        <f>B213+C213+D213+E213+F213+G213+H213+I213+J213+K213+O213+P213+Q213</f>
        <v>2</v>
      </c>
      <c r="Y213" s="21">
        <f t="shared" ref="Y213:Z223" si="309">L213+O213+R213</f>
        <v>0</v>
      </c>
      <c r="Z213" s="21">
        <f t="shared" si="309"/>
        <v>0</v>
      </c>
      <c r="AA213" s="21">
        <f>Q213+N213</f>
        <v>1</v>
      </c>
      <c r="AB213" s="21">
        <f>T213+H213+F213+O213+P213+Q213</f>
        <v>1</v>
      </c>
      <c r="AC213" s="29"/>
      <c r="AD213" s="29"/>
      <c r="AE213" s="29"/>
      <c r="AF213" s="28">
        <f t="shared" ref="AF213:AF224" si="310">IF(W213=0,"NA",T213/W213)</f>
        <v>0.5</v>
      </c>
      <c r="AG213" s="28">
        <f t="shared" ref="AG213:AG224" si="311">IF(X213=0,"NA",(T213+I213+J213)/X213)</f>
        <v>0.5</v>
      </c>
      <c r="AH213" s="28">
        <f t="shared" ref="AH213:AH224" si="312">IFERROR(U213/W213,"NA")</f>
        <v>1.5</v>
      </c>
      <c r="AI213" s="28">
        <f>IFERROR(AG213+AH213,"NA")</f>
        <v>2</v>
      </c>
      <c r="AJ213" s="29">
        <f>IFERROR(K213/X213,"NA")</f>
        <v>0.5</v>
      </c>
      <c r="AK213" s="29">
        <f>IFERROR((I213+J213)/X213,"NA")</f>
        <v>0</v>
      </c>
      <c r="AL213" s="29">
        <f>IFERROR(AB213/X213,"NA")</f>
        <v>0.5</v>
      </c>
      <c r="AM213" s="28">
        <f>IFERROR((H213+O213+P213)/AB213,"NA")</f>
        <v>0</v>
      </c>
      <c r="AN213" s="28">
        <f>IFERROR((H213+O213+P213+R213+S213)/AB213,"NA")</f>
        <v>0</v>
      </c>
      <c r="AO213" s="28">
        <f>IFERROR((F213+T213)/AB213,"NA")</f>
        <v>1</v>
      </c>
      <c r="AP213" s="28">
        <f>IFERROR(T213/AB213,"NA")</f>
        <v>1</v>
      </c>
      <c r="AQ213" s="28">
        <f>IFERROR(AH213-AF213,"NA")</f>
        <v>1</v>
      </c>
      <c r="AR213" s="30">
        <f>(V213+F213+G213)/X213</f>
        <v>0.5</v>
      </c>
    </row>
    <row r="214" spans="1:44" x14ac:dyDescent="0.2">
      <c r="A214" s="27" t="s">
        <v>125</v>
      </c>
      <c r="I214" s="21">
        <v>1</v>
      </c>
      <c r="P214" s="21">
        <v>1</v>
      </c>
      <c r="T214" s="21">
        <f t="shared" si="307"/>
        <v>0</v>
      </c>
      <c r="U214" s="21">
        <f t="shared" si="308"/>
        <v>0</v>
      </c>
      <c r="V214" s="21">
        <f t="shared" ref="V214:V223" si="313">T214+I214+J214</f>
        <v>1</v>
      </c>
      <c r="W214" s="21">
        <f t="shared" ref="W214:W223" si="314">B214+C214+D214+E214+F214+K214+O214+P214+Q214</f>
        <v>1</v>
      </c>
      <c r="X214" s="21">
        <f t="shared" ref="X214:X223" si="315">B214+C214+D214+E214+F214+G214+H214+I214+J214+K214+O214+P214+Q214</f>
        <v>2</v>
      </c>
      <c r="Y214" s="21">
        <f t="shared" si="309"/>
        <v>0</v>
      </c>
      <c r="Z214" s="21">
        <f t="shared" si="309"/>
        <v>1</v>
      </c>
      <c r="AA214" s="21">
        <f t="shared" ref="AA214:AA223" si="316">Q214+N214</f>
        <v>0</v>
      </c>
      <c r="AB214" s="21">
        <f t="shared" ref="AB214:AB223" si="317">T214+H214+F214+O214+P214+Q214</f>
        <v>1</v>
      </c>
      <c r="AC214" s="29"/>
      <c r="AD214" s="29"/>
      <c r="AE214" s="29"/>
      <c r="AF214" s="28">
        <f t="shared" si="310"/>
        <v>0</v>
      </c>
      <c r="AG214" s="28">
        <f t="shared" si="311"/>
        <v>0.5</v>
      </c>
      <c r="AH214" s="28">
        <f t="shared" si="312"/>
        <v>0</v>
      </c>
      <c r="AI214" s="28">
        <f t="shared" ref="AI214:AI224" si="318">IFERROR(AG214+AH214,"NA")</f>
        <v>0.5</v>
      </c>
      <c r="AJ214" s="29">
        <f t="shared" ref="AJ214:AJ224" si="319">IFERROR(K214/X214,"NA")</f>
        <v>0</v>
      </c>
      <c r="AK214" s="29">
        <f t="shared" ref="AK214:AK224" si="320">IFERROR((I214+J214)/X214,"NA")</f>
        <v>0.5</v>
      </c>
      <c r="AL214" s="29">
        <f t="shared" ref="AL214:AL224" si="321">IFERROR(AB214/X214,"NA")</f>
        <v>0.5</v>
      </c>
      <c r="AM214" s="28">
        <f t="shared" ref="AM214:AM223" si="322">IFERROR((H214+O214+P214)/AB214,"NA")</f>
        <v>1</v>
      </c>
      <c r="AN214" s="28">
        <f t="shared" ref="AN214:AN223" si="323">IFERROR((H214+O214+P214+R214+S214)/AB214,"NA")</f>
        <v>1</v>
      </c>
      <c r="AO214" s="28">
        <f t="shared" ref="AO214:AO224" si="324">IFERROR((F214+T214)/AB214,"NA")</f>
        <v>0</v>
      </c>
      <c r="AP214" s="28">
        <f t="shared" ref="AP214:AP224" si="325">IFERROR(T214/AB214,"NA")</f>
        <v>0</v>
      </c>
      <c r="AQ214" s="28">
        <f t="shared" ref="AQ214:AQ224" si="326">IFERROR(AH214-AF214,"NA")</f>
        <v>0</v>
      </c>
      <c r="AR214" s="30">
        <f t="shared" ref="AR214:AR224" si="327">(V214+F214+G214)/X214</f>
        <v>0.5</v>
      </c>
    </row>
    <row r="215" spans="1:44" x14ac:dyDescent="0.2">
      <c r="A215" s="27" t="s">
        <v>77</v>
      </c>
      <c r="K215" s="21">
        <v>1</v>
      </c>
      <c r="O215" s="21">
        <v>1</v>
      </c>
      <c r="T215" s="21">
        <f t="shared" si="307"/>
        <v>0</v>
      </c>
      <c r="U215" s="21">
        <f t="shared" si="308"/>
        <v>0</v>
      </c>
      <c r="V215" s="21">
        <f t="shared" si="313"/>
        <v>0</v>
      </c>
      <c r="W215" s="21">
        <f t="shared" si="314"/>
        <v>2</v>
      </c>
      <c r="X215" s="21">
        <f t="shared" si="315"/>
        <v>2</v>
      </c>
      <c r="Y215" s="21">
        <f t="shared" si="309"/>
        <v>1</v>
      </c>
      <c r="Z215" s="21">
        <f t="shared" si="309"/>
        <v>0</v>
      </c>
      <c r="AA215" s="21">
        <f t="shared" si="316"/>
        <v>0</v>
      </c>
      <c r="AB215" s="21">
        <f t="shared" si="317"/>
        <v>1</v>
      </c>
      <c r="AC215" s="29"/>
      <c r="AD215" s="29"/>
      <c r="AE215" s="29"/>
      <c r="AF215" s="28">
        <f t="shared" si="310"/>
        <v>0</v>
      </c>
      <c r="AG215" s="28">
        <f t="shared" si="311"/>
        <v>0</v>
      </c>
      <c r="AH215" s="28">
        <f t="shared" si="312"/>
        <v>0</v>
      </c>
      <c r="AI215" s="28">
        <f t="shared" si="318"/>
        <v>0</v>
      </c>
      <c r="AJ215" s="29">
        <f t="shared" si="319"/>
        <v>0.5</v>
      </c>
      <c r="AK215" s="29">
        <f t="shared" si="320"/>
        <v>0</v>
      </c>
      <c r="AL215" s="29">
        <f t="shared" si="321"/>
        <v>0.5</v>
      </c>
      <c r="AM215" s="28">
        <f t="shared" si="322"/>
        <v>1</v>
      </c>
      <c r="AN215" s="28">
        <f t="shared" si="323"/>
        <v>1</v>
      </c>
      <c r="AO215" s="28">
        <f t="shared" si="324"/>
        <v>0</v>
      </c>
      <c r="AP215" s="28">
        <f t="shared" si="325"/>
        <v>0</v>
      </c>
      <c r="AQ215" s="28">
        <f t="shared" si="326"/>
        <v>0</v>
      </c>
      <c r="AR215" s="30">
        <f t="shared" si="327"/>
        <v>0</v>
      </c>
    </row>
    <row r="216" spans="1:44" x14ac:dyDescent="0.2">
      <c r="A216" s="27" t="s">
        <v>68</v>
      </c>
      <c r="F216" s="21">
        <v>1</v>
      </c>
      <c r="K216" s="21">
        <v>1</v>
      </c>
      <c r="R216" s="21">
        <v>1</v>
      </c>
      <c r="T216" s="21">
        <f t="shared" si="307"/>
        <v>0</v>
      </c>
      <c r="U216" s="21">
        <f t="shared" si="308"/>
        <v>0</v>
      </c>
      <c r="V216" s="21">
        <f t="shared" si="313"/>
        <v>0</v>
      </c>
      <c r="W216" s="21">
        <f t="shared" si="314"/>
        <v>2</v>
      </c>
      <c r="X216" s="21">
        <f t="shared" si="315"/>
        <v>2</v>
      </c>
      <c r="Y216" s="21">
        <f t="shared" si="309"/>
        <v>1</v>
      </c>
      <c r="Z216" s="21">
        <f t="shared" si="309"/>
        <v>0</v>
      </c>
      <c r="AA216" s="21">
        <f t="shared" si="316"/>
        <v>0</v>
      </c>
      <c r="AB216" s="21">
        <f t="shared" si="317"/>
        <v>1</v>
      </c>
      <c r="AC216" s="29"/>
      <c r="AD216" s="29"/>
      <c r="AE216" s="29"/>
      <c r="AF216" s="28">
        <f t="shared" si="310"/>
        <v>0</v>
      </c>
      <c r="AG216" s="28">
        <f t="shared" si="311"/>
        <v>0</v>
      </c>
      <c r="AH216" s="28">
        <f t="shared" si="312"/>
        <v>0</v>
      </c>
      <c r="AI216" s="28">
        <f t="shared" si="318"/>
        <v>0</v>
      </c>
      <c r="AJ216" s="29">
        <f t="shared" si="319"/>
        <v>0.5</v>
      </c>
      <c r="AK216" s="29">
        <f t="shared" si="320"/>
        <v>0</v>
      </c>
      <c r="AL216" s="29">
        <f t="shared" si="321"/>
        <v>0.5</v>
      </c>
      <c r="AM216" s="28">
        <f t="shared" si="322"/>
        <v>0</v>
      </c>
      <c r="AN216" s="28">
        <f t="shared" si="323"/>
        <v>1</v>
      </c>
      <c r="AO216" s="28">
        <f t="shared" si="324"/>
        <v>1</v>
      </c>
      <c r="AP216" s="28">
        <f t="shared" si="325"/>
        <v>0</v>
      </c>
      <c r="AQ216" s="28">
        <f t="shared" si="326"/>
        <v>0</v>
      </c>
      <c r="AR216" s="30">
        <f t="shared" si="327"/>
        <v>0.5</v>
      </c>
    </row>
    <row r="217" spans="1:44" x14ac:dyDescent="0.2">
      <c r="A217" s="27" t="s">
        <v>123</v>
      </c>
      <c r="I217" s="21">
        <v>1</v>
      </c>
      <c r="J217" s="21">
        <v>1</v>
      </c>
      <c r="T217" s="21">
        <f t="shared" si="307"/>
        <v>0</v>
      </c>
      <c r="U217" s="21">
        <f t="shared" si="308"/>
        <v>0</v>
      </c>
      <c r="V217" s="21">
        <f t="shared" si="313"/>
        <v>2</v>
      </c>
      <c r="W217" s="21">
        <f t="shared" si="314"/>
        <v>0</v>
      </c>
      <c r="X217" s="21">
        <f t="shared" si="315"/>
        <v>2</v>
      </c>
      <c r="Y217" s="21">
        <f t="shared" si="309"/>
        <v>0</v>
      </c>
      <c r="Z217" s="21">
        <f t="shared" si="309"/>
        <v>0</v>
      </c>
      <c r="AA217" s="21">
        <f t="shared" si="316"/>
        <v>0</v>
      </c>
      <c r="AB217" s="21">
        <f t="shared" si="317"/>
        <v>0</v>
      </c>
      <c r="AC217" s="29"/>
      <c r="AD217" s="29"/>
      <c r="AE217" s="29"/>
      <c r="AF217" s="28" t="str">
        <f t="shared" si="310"/>
        <v>NA</v>
      </c>
      <c r="AG217" s="28">
        <f t="shared" si="311"/>
        <v>1</v>
      </c>
      <c r="AH217" s="28" t="str">
        <f t="shared" si="312"/>
        <v>NA</v>
      </c>
      <c r="AI217" s="28" t="str">
        <f t="shared" si="318"/>
        <v>NA</v>
      </c>
      <c r="AJ217" s="29">
        <f t="shared" si="319"/>
        <v>0</v>
      </c>
      <c r="AK217" s="29">
        <f t="shared" si="320"/>
        <v>1</v>
      </c>
      <c r="AL217" s="29">
        <f t="shared" si="321"/>
        <v>0</v>
      </c>
      <c r="AM217" s="28" t="str">
        <f t="shared" si="322"/>
        <v>NA</v>
      </c>
      <c r="AN217" s="28" t="str">
        <f t="shared" si="323"/>
        <v>NA</v>
      </c>
      <c r="AO217" s="28" t="str">
        <f t="shared" si="324"/>
        <v>NA</v>
      </c>
      <c r="AP217" s="28" t="str">
        <f t="shared" si="325"/>
        <v>NA</v>
      </c>
      <c r="AQ217" s="28" t="str">
        <f t="shared" si="326"/>
        <v>NA</v>
      </c>
      <c r="AR217" s="30">
        <f t="shared" si="327"/>
        <v>1</v>
      </c>
    </row>
    <row r="218" spans="1:44" x14ac:dyDescent="0.2">
      <c r="A218" s="27" t="s">
        <v>0</v>
      </c>
      <c r="B218" s="21">
        <v>2</v>
      </c>
      <c r="M218" s="21">
        <v>1</v>
      </c>
      <c r="N218" s="21">
        <v>1</v>
      </c>
      <c r="T218" s="21">
        <f t="shared" si="307"/>
        <v>2</v>
      </c>
      <c r="U218" s="21">
        <f t="shared" si="308"/>
        <v>2</v>
      </c>
      <c r="V218" s="21">
        <f t="shared" si="313"/>
        <v>2</v>
      </c>
      <c r="W218" s="21">
        <f t="shared" si="314"/>
        <v>2</v>
      </c>
      <c r="X218" s="21">
        <f t="shared" si="315"/>
        <v>2</v>
      </c>
      <c r="Y218" s="21">
        <f t="shared" si="309"/>
        <v>0</v>
      </c>
      <c r="Z218" s="21">
        <f t="shared" si="309"/>
        <v>1</v>
      </c>
      <c r="AA218" s="21">
        <f t="shared" si="316"/>
        <v>1</v>
      </c>
      <c r="AB218" s="21">
        <f t="shared" si="317"/>
        <v>2</v>
      </c>
      <c r="AC218" s="29"/>
      <c r="AD218" s="29"/>
      <c r="AE218" s="29"/>
      <c r="AF218" s="28">
        <f t="shared" si="310"/>
        <v>1</v>
      </c>
      <c r="AG218" s="28">
        <f t="shared" si="311"/>
        <v>1</v>
      </c>
      <c r="AH218" s="28">
        <f t="shared" si="312"/>
        <v>1</v>
      </c>
      <c r="AI218" s="28">
        <f t="shared" si="318"/>
        <v>2</v>
      </c>
      <c r="AJ218" s="29">
        <f t="shared" si="319"/>
        <v>0</v>
      </c>
      <c r="AK218" s="29">
        <f t="shared" si="320"/>
        <v>0</v>
      </c>
      <c r="AL218" s="29">
        <f t="shared" si="321"/>
        <v>1</v>
      </c>
      <c r="AM218" s="28">
        <f t="shared" si="322"/>
        <v>0</v>
      </c>
      <c r="AN218" s="28">
        <f t="shared" si="323"/>
        <v>0</v>
      </c>
      <c r="AO218" s="28">
        <f t="shared" si="324"/>
        <v>1</v>
      </c>
      <c r="AP218" s="28">
        <f t="shared" si="325"/>
        <v>1</v>
      </c>
      <c r="AQ218" s="28">
        <f t="shared" si="326"/>
        <v>0</v>
      </c>
      <c r="AR218" s="30">
        <f t="shared" si="327"/>
        <v>1</v>
      </c>
    </row>
    <row r="219" spans="1:44" x14ac:dyDescent="0.2">
      <c r="A219" s="27" t="s">
        <v>126</v>
      </c>
      <c r="K219" s="21">
        <v>1</v>
      </c>
      <c r="O219" s="21">
        <v>1</v>
      </c>
      <c r="T219" s="21">
        <f t="shared" si="307"/>
        <v>0</v>
      </c>
      <c r="U219" s="21">
        <f t="shared" si="308"/>
        <v>0</v>
      </c>
      <c r="V219" s="21">
        <f t="shared" si="313"/>
        <v>0</v>
      </c>
      <c r="W219" s="21">
        <f t="shared" si="314"/>
        <v>2</v>
      </c>
      <c r="X219" s="21">
        <f t="shared" si="315"/>
        <v>2</v>
      </c>
      <c r="Y219" s="21">
        <f t="shared" si="309"/>
        <v>1</v>
      </c>
      <c r="Z219" s="21">
        <f t="shared" si="309"/>
        <v>0</v>
      </c>
      <c r="AA219" s="21">
        <f t="shared" si="316"/>
        <v>0</v>
      </c>
      <c r="AB219" s="21">
        <f t="shared" si="317"/>
        <v>1</v>
      </c>
      <c r="AC219" s="29"/>
      <c r="AD219" s="29"/>
      <c r="AE219" s="29"/>
      <c r="AF219" s="28">
        <f t="shared" si="310"/>
        <v>0</v>
      </c>
      <c r="AG219" s="28">
        <f t="shared" si="311"/>
        <v>0</v>
      </c>
      <c r="AH219" s="28">
        <f t="shared" si="312"/>
        <v>0</v>
      </c>
      <c r="AI219" s="28">
        <f t="shared" si="318"/>
        <v>0</v>
      </c>
      <c r="AJ219" s="29">
        <f t="shared" si="319"/>
        <v>0.5</v>
      </c>
      <c r="AK219" s="29">
        <f t="shared" si="320"/>
        <v>0</v>
      </c>
      <c r="AL219" s="29">
        <f t="shared" si="321"/>
        <v>0.5</v>
      </c>
      <c r="AM219" s="28">
        <f t="shared" si="322"/>
        <v>1</v>
      </c>
      <c r="AN219" s="28">
        <f t="shared" si="323"/>
        <v>1</v>
      </c>
      <c r="AO219" s="28">
        <f t="shared" si="324"/>
        <v>0</v>
      </c>
      <c r="AP219" s="28">
        <f t="shared" si="325"/>
        <v>0</v>
      </c>
      <c r="AQ219" s="28">
        <f t="shared" si="326"/>
        <v>0</v>
      </c>
      <c r="AR219" s="30">
        <f t="shared" si="327"/>
        <v>0</v>
      </c>
    </row>
    <row r="220" spans="1:44" x14ac:dyDescent="0.2">
      <c r="A220" s="27" t="s">
        <v>65</v>
      </c>
      <c r="F220" s="21">
        <v>1</v>
      </c>
      <c r="K220" s="21">
        <v>1</v>
      </c>
      <c r="R220" s="21">
        <v>1</v>
      </c>
      <c r="T220" s="21">
        <f t="shared" si="307"/>
        <v>0</v>
      </c>
      <c r="U220" s="21">
        <f t="shared" si="308"/>
        <v>0</v>
      </c>
      <c r="V220" s="21">
        <f t="shared" si="313"/>
        <v>0</v>
      </c>
      <c r="W220" s="21">
        <f t="shared" si="314"/>
        <v>2</v>
      </c>
      <c r="X220" s="21">
        <f t="shared" si="315"/>
        <v>2</v>
      </c>
      <c r="Y220" s="21">
        <f t="shared" si="309"/>
        <v>1</v>
      </c>
      <c r="Z220" s="21">
        <f t="shared" si="309"/>
        <v>0</v>
      </c>
      <c r="AA220" s="21">
        <f t="shared" si="316"/>
        <v>0</v>
      </c>
      <c r="AB220" s="21">
        <f t="shared" si="317"/>
        <v>1</v>
      </c>
      <c r="AC220" s="29"/>
      <c r="AD220" s="29"/>
      <c r="AE220" s="29"/>
      <c r="AF220" s="28">
        <f t="shared" si="310"/>
        <v>0</v>
      </c>
      <c r="AG220" s="28">
        <f t="shared" si="311"/>
        <v>0</v>
      </c>
      <c r="AH220" s="28">
        <f t="shared" si="312"/>
        <v>0</v>
      </c>
      <c r="AI220" s="28">
        <f t="shared" si="318"/>
        <v>0</v>
      </c>
      <c r="AJ220" s="29">
        <f t="shared" si="319"/>
        <v>0.5</v>
      </c>
      <c r="AK220" s="29">
        <f t="shared" si="320"/>
        <v>0</v>
      </c>
      <c r="AL220" s="29">
        <f t="shared" si="321"/>
        <v>0.5</v>
      </c>
      <c r="AM220" s="28">
        <f t="shared" si="322"/>
        <v>0</v>
      </c>
      <c r="AN220" s="28">
        <f t="shared" si="323"/>
        <v>1</v>
      </c>
      <c r="AO220" s="28">
        <f t="shared" si="324"/>
        <v>1</v>
      </c>
      <c r="AP220" s="28">
        <f t="shared" si="325"/>
        <v>0</v>
      </c>
      <c r="AQ220" s="28">
        <f t="shared" si="326"/>
        <v>0</v>
      </c>
      <c r="AR220" s="30">
        <f t="shared" si="327"/>
        <v>0.5</v>
      </c>
    </row>
    <row r="221" spans="1:44" x14ac:dyDescent="0.2">
      <c r="A221" s="27" t="s">
        <v>127</v>
      </c>
      <c r="B221" s="21">
        <v>1</v>
      </c>
      <c r="K221" s="21">
        <v>1</v>
      </c>
      <c r="M221" s="21">
        <v>1</v>
      </c>
      <c r="T221" s="21">
        <f t="shared" si="307"/>
        <v>1</v>
      </c>
      <c r="U221" s="21">
        <f t="shared" si="308"/>
        <v>1</v>
      </c>
      <c r="V221" s="21">
        <f t="shared" si="313"/>
        <v>1</v>
      </c>
      <c r="W221" s="21">
        <f t="shared" si="314"/>
        <v>2</v>
      </c>
      <c r="X221" s="21">
        <f t="shared" si="315"/>
        <v>2</v>
      </c>
      <c r="Y221" s="21">
        <f t="shared" si="309"/>
        <v>0</v>
      </c>
      <c r="Z221" s="21">
        <f t="shared" si="309"/>
        <v>1</v>
      </c>
      <c r="AA221" s="21">
        <f t="shared" si="316"/>
        <v>0</v>
      </c>
      <c r="AB221" s="21">
        <f t="shared" si="317"/>
        <v>1</v>
      </c>
      <c r="AC221" s="29"/>
      <c r="AD221" s="29"/>
      <c r="AE221" s="29"/>
      <c r="AF221" s="28">
        <f t="shared" si="310"/>
        <v>0.5</v>
      </c>
      <c r="AG221" s="28">
        <f t="shared" si="311"/>
        <v>0.5</v>
      </c>
      <c r="AH221" s="28">
        <f t="shared" si="312"/>
        <v>0.5</v>
      </c>
      <c r="AI221" s="28">
        <f t="shared" si="318"/>
        <v>1</v>
      </c>
      <c r="AJ221" s="29">
        <f t="shared" si="319"/>
        <v>0.5</v>
      </c>
      <c r="AK221" s="29">
        <f t="shared" si="320"/>
        <v>0</v>
      </c>
      <c r="AL221" s="29">
        <f t="shared" si="321"/>
        <v>0.5</v>
      </c>
      <c r="AM221" s="28">
        <f t="shared" si="322"/>
        <v>0</v>
      </c>
      <c r="AN221" s="28">
        <f t="shared" si="323"/>
        <v>0</v>
      </c>
      <c r="AO221" s="28">
        <f t="shared" si="324"/>
        <v>1</v>
      </c>
      <c r="AP221" s="28">
        <f t="shared" si="325"/>
        <v>1</v>
      </c>
      <c r="AQ221" s="28">
        <f t="shared" si="326"/>
        <v>0</v>
      </c>
      <c r="AR221" s="30">
        <f t="shared" si="327"/>
        <v>0.5</v>
      </c>
    </row>
    <row r="222" spans="1:44" x14ac:dyDescent="0.2">
      <c r="A222" s="27" t="s">
        <v>128</v>
      </c>
      <c r="O222" s="21">
        <v>1</v>
      </c>
      <c r="T222" s="21">
        <f t="shared" si="307"/>
        <v>0</v>
      </c>
      <c r="U222" s="21">
        <f t="shared" si="308"/>
        <v>0</v>
      </c>
      <c r="V222" s="21">
        <f t="shared" si="313"/>
        <v>0</v>
      </c>
      <c r="W222" s="21">
        <f t="shared" si="314"/>
        <v>1</v>
      </c>
      <c r="X222" s="21">
        <f t="shared" si="315"/>
        <v>1</v>
      </c>
      <c r="Y222" s="21">
        <f t="shared" si="309"/>
        <v>1</v>
      </c>
      <c r="Z222" s="21">
        <f t="shared" si="309"/>
        <v>0</v>
      </c>
      <c r="AA222" s="21">
        <f t="shared" si="316"/>
        <v>0</v>
      </c>
      <c r="AB222" s="21">
        <f t="shared" si="317"/>
        <v>1</v>
      </c>
      <c r="AC222" s="29"/>
      <c r="AD222" s="29"/>
      <c r="AE222" s="29"/>
      <c r="AF222" s="28">
        <f t="shared" si="310"/>
        <v>0</v>
      </c>
      <c r="AG222" s="28">
        <f t="shared" si="311"/>
        <v>0</v>
      </c>
      <c r="AH222" s="28">
        <f t="shared" si="312"/>
        <v>0</v>
      </c>
      <c r="AI222" s="28">
        <f t="shared" si="318"/>
        <v>0</v>
      </c>
      <c r="AJ222" s="29">
        <f t="shared" si="319"/>
        <v>0</v>
      </c>
      <c r="AK222" s="29">
        <f t="shared" si="320"/>
        <v>0</v>
      </c>
      <c r="AL222" s="29">
        <f t="shared" si="321"/>
        <v>1</v>
      </c>
      <c r="AM222" s="28">
        <f t="shared" si="322"/>
        <v>1</v>
      </c>
      <c r="AN222" s="28">
        <f t="shared" si="323"/>
        <v>1</v>
      </c>
      <c r="AO222" s="28">
        <f t="shared" si="324"/>
        <v>0</v>
      </c>
      <c r="AP222" s="28">
        <f t="shared" si="325"/>
        <v>0</v>
      </c>
      <c r="AQ222" s="28">
        <f t="shared" si="326"/>
        <v>0</v>
      </c>
      <c r="AR222" s="30">
        <f t="shared" si="327"/>
        <v>0</v>
      </c>
    </row>
    <row r="223" spans="1:44" x14ac:dyDescent="0.2">
      <c r="A223" s="27" t="s">
        <v>3</v>
      </c>
      <c r="F223" s="21">
        <v>1</v>
      </c>
      <c r="R223" s="21">
        <v>1</v>
      </c>
      <c r="T223" s="21">
        <f t="shared" si="307"/>
        <v>0</v>
      </c>
      <c r="U223" s="21">
        <f t="shared" si="308"/>
        <v>0</v>
      </c>
      <c r="V223" s="21">
        <f t="shared" si="313"/>
        <v>0</v>
      </c>
      <c r="W223" s="21">
        <f t="shared" si="314"/>
        <v>1</v>
      </c>
      <c r="X223" s="21">
        <f t="shared" si="315"/>
        <v>1</v>
      </c>
      <c r="Y223" s="21">
        <f t="shared" si="309"/>
        <v>1</v>
      </c>
      <c r="Z223" s="21">
        <f t="shared" si="309"/>
        <v>0</v>
      </c>
      <c r="AA223" s="21">
        <f t="shared" si="316"/>
        <v>0</v>
      </c>
      <c r="AB223" s="21">
        <f t="shared" si="317"/>
        <v>1</v>
      </c>
      <c r="AC223" s="29"/>
      <c r="AD223" s="29"/>
      <c r="AE223" s="29"/>
      <c r="AF223" s="28">
        <f t="shared" si="310"/>
        <v>0</v>
      </c>
      <c r="AG223" s="28">
        <f t="shared" si="311"/>
        <v>0</v>
      </c>
      <c r="AH223" s="28">
        <f t="shared" si="312"/>
        <v>0</v>
      </c>
      <c r="AI223" s="28">
        <f t="shared" si="318"/>
        <v>0</v>
      </c>
      <c r="AJ223" s="29">
        <f t="shared" si="319"/>
        <v>0</v>
      </c>
      <c r="AK223" s="29">
        <f t="shared" si="320"/>
        <v>0</v>
      </c>
      <c r="AL223" s="29">
        <f t="shared" si="321"/>
        <v>1</v>
      </c>
      <c r="AM223" s="28">
        <f t="shared" si="322"/>
        <v>0</v>
      </c>
      <c r="AN223" s="28">
        <f t="shared" si="323"/>
        <v>1</v>
      </c>
      <c r="AO223" s="28">
        <f t="shared" si="324"/>
        <v>1</v>
      </c>
      <c r="AP223" s="28">
        <f t="shared" si="325"/>
        <v>0</v>
      </c>
      <c r="AQ223" s="28">
        <f t="shared" si="326"/>
        <v>0</v>
      </c>
      <c r="AR223" s="30">
        <f t="shared" si="327"/>
        <v>1</v>
      </c>
    </row>
    <row r="224" spans="1:44" x14ac:dyDescent="0.2">
      <c r="A224" s="31" t="s">
        <v>32</v>
      </c>
      <c r="B224" s="32">
        <f>SUM(B213:B223)</f>
        <v>3</v>
      </c>
      <c r="C224" s="32">
        <f t="shared" ref="C224:AB224" si="328">SUM(C213:C223)</f>
        <v>0</v>
      </c>
      <c r="D224" s="32">
        <f t="shared" si="328"/>
        <v>1</v>
      </c>
      <c r="E224" s="32">
        <f t="shared" si="328"/>
        <v>0</v>
      </c>
      <c r="F224" s="32">
        <f t="shared" si="328"/>
        <v>3</v>
      </c>
      <c r="G224" s="32">
        <f t="shared" si="328"/>
        <v>0</v>
      </c>
      <c r="H224" s="32">
        <f t="shared" si="328"/>
        <v>0</v>
      </c>
      <c r="I224" s="32">
        <f t="shared" si="328"/>
        <v>2</v>
      </c>
      <c r="J224" s="32">
        <f t="shared" si="328"/>
        <v>1</v>
      </c>
      <c r="K224" s="32">
        <f t="shared" si="328"/>
        <v>6</v>
      </c>
      <c r="L224" s="32">
        <f t="shared" si="328"/>
        <v>0</v>
      </c>
      <c r="M224" s="32">
        <f t="shared" si="328"/>
        <v>2</v>
      </c>
      <c r="N224" s="32">
        <f t="shared" si="328"/>
        <v>2</v>
      </c>
      <c r="O224" s="32">
        <f t="shared" si="328"/>
        <v>3</v>
      </c>
      <c r="P224" s="32">
        <f t="shared" si="328"/>
        <v>1</v>
      </c>
      <c r="Q224" s="32">
        <f t="shared" si="328"/>
        <v>0</v>
      </c>
      <c r="R224" s="32">
        <f t="shared" si="328"/>
        <v>3</v>
      </c>
      <c r="S224" s="32">
        <f t="shared" si="328"/>
        <v>0</v>
      </c>
      <c r="T224" s="32">
        <f t="shared" si="328"/>
        <v>4</v>
      </c>
      <c r="U224" s="32">
        <f t="shared" si="328"/>
        <v>6</v>
      </c>
      <c r="V224" s="32">
        <f t="shared" si="328"/>
        <v>7</v>
      </c>
      <c r="W224" s="32">
        <f t="shared" si="328"/>
        <v>17</v>
      </c>
      <c r="X224" s="32">
        <f t="shared" si="328"/>
        <v>20</v>
      </c>
      <c r="Y224" s="32">
        <f t="shared" si="328"/>
        <v>6</v>
      </c>
      <c r="Z224" s="32">
        <f t="shared" si="328"/>
        <v>3</v>
      </c>
      <c r="AA224" s="32">
        <f t="shared" si="328"/>
        <v>2</v>
      </c>
      <c r="AB224" s="32">
        <f t="shared" si="328"/>
        <v>11</v>
      </c>
      <c r="AC224" s="34"/>
      <c r="AD224" s="34"/>
      <c r="AE224" s="34"/>
      <c r="AF224" s="33">
        <f t="shared" si="310"/>
        <v>0.23529411764705882</v>
      </c>
      <c r="AG224" s="33">
        <f t="shared" si="311"/>
        <v>0.35</v>
      </c>
      <c r="AH224" s="33">
        <f t="shared" si="312"/>
        <v>0.35294117647058826</v>
      </c>
      <c r="AI224" s="33">
        <f t="shared" si="318"/>
        <v>0.70294117647058818</v>
      </c>
      <c r="AJ224" s="34">
        <f t="shared" si="319"/>
        <v>0.3</v>
      </c>
      <c r="AK224" s="34">
        <f t="shared" si="320"/>
        <v>0.15</v>
      </c>
      <c r="AL224" s="34">
        <f t="shared" si="321"/>
        <v>0.55000000000000004</v>
      </c>
      <c r="AM224" s="33">
        <f>IFERROR((H224+O224+P224)/AB224,"NA")</f>
        <v>0.36363636363636365</v>
      </c>
      <c r="AN224" s="33">
        <f>IFERROR((H224+O224+P224+R224+S224)/AB224,"NA")</f>
        <v>0.63636363636363635</v>
      </c>
      <c r="AO224" s="33">
        <f t="shared" si="324"/>
        <v>0.63636363636363635</v>
      </c>
      <c r="AP224" s="33">
        <f t="shared" si="325"/>
        <v>0.36363636363636365</v>
      </c>
      <c r="AQ224" s="33">
        <f t="shared" si="326"/>
        <v>0.11764705882352944</v>
      </c>
      <c r="AR224" s="39">
        <f t="shared" si="327"/>
        <v>0.5</v>
      </c>
    </row>
  </sheetData>
  <mergeCells count="1">
    <mergeCell ref="AU1:AW1"/>
  </mergeCells>
  <pageMargins left="0.28000000000000003" right="0.2" top="0.75" bottom="0.75" header="0.3" footer="0.3"/>
  <pageSetup scale="3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7EE8A-1FB1-42D4-A63D-7F3D14F29BE2}">
  <dimension ref="A1:J13"/>
  <sheetViews>
    <sheetView workbookViewId="0"/>
  </sheetViews>
  <sheetFormatPr defaultRowHeight="15" x14ac:dyDescent="0.25"/>
  <cols>
    <col min="1" max="1" width="11" customWidth="1"/>
    <col min="2" max="10" width="12" customWidth="1"/>
  </cols>
  <sheetData>
    <row r="1" spans="1:10" x14ac:dyDescent="0.25">
      <c r="A1" t="s">
        <v>142</v>
      </c>
      <c r="B1" t="s">
        <v>14</v>
      </c>
      <c r="C1" t="s">
        <v>148</v>
      </c>
      <c r="D1" t="s">
        <v>45</v>
      </c>
      <c r="E1" t="s">
        <v>17</v>
      </c>
      <c r="F1" t="s">
        <v>143</v>
      </c>
      <c r="G1" t="s">
        <v>144</v>
      </c>
      <c r="H1" t="s">
        <v>145</v>
      </c>
      <c r="I1" t="s">
        <v>146</v>
      </c>
      <c r="J1" t="s">
        <v>147</v>
      </c>
    </row>
    <row r="2" spans="1:10" x14ac:dyDescent="0.25">
      <c r="A2" t="s">
        <v>124</v>
      </c>
      <c r="B2" s="1">
        <v>0.55555555555555558</v>
      </c>
      <c r="C2" s="1">
        <v>0.27777777777777779</v>
      </c>
      <c r="D2" s="1">
        <v>0.16666666666666666</v>
      </c>
      <c r="E2" s="1">
        <v>0.26315789473684209</v>
      </c>
      <c r="F2" s="1">
        <v>0.3</v>
      </c>
      <c r="G2" s="1">
        <v>0.36842105263157893</v>
      </c>
      <c r="H2" s="1">
        <v>0.66842105263157892</v>
      </c>
      <c r="I2" s="1">
        <v>0.05</v>
      </c>
      <c r="J2" s="1">
        <v>0.05</v>
      </c>
    </row>
    <row r="3" spans="1:10" x14ac:dyDescent="0.25">
      <c r="A3" t="s">
        <v>125</v>
      </c>
      <c r="B3" s="1">
        <v>0.84615384615384615</v>
      </c>
      <c r="C3" s="1">
        <v>0.15384615384615385</v>
      </c>
      <c r="D3" s="1">
        <v>0</v>
      </c>
      <c r="E3" s="1">
        <v>0.42857142857142855</v>
      </c>
      <c r="F3" s="1">
        <v>0.6</v>
      </c>
      <c r="G3" s="1">
        <v>0.7142857142857143</v>
      </c>
      <c r="H3" s="1">
        <v>1.3142857142857143</v>
      </c>
      <c r="I3" s="1">
        <v>0.05</v>
      </c>
      <c r="J3" s="1">
        <v>0.3</v>
      </c>
    </row>
    <row r="4" spans="1:10" x14ac:dyDescent="0.25">
      <c r="A4" t="s">
        <v>77</v>
      </c>
      <c r="B4" s="1">
        <v>0.625</v>
      </c>
      <c r="C4" s="1">
        <v>0.125</v>
      </c>
      <c r="D4" s="1">
        <v>0.25</v>
      </c>
      <c r="E4" s="1">
        <v>0.25</v>
      </c>
      <c r="F4" s="1">
        <v>0.4375</v>
      </c>
      <c r="G4" s="1">
        <v>0.5</v>
      </c>
      <c r="H4" s="1">
        <v>0.9375</v>
      </c>
      <c r="I4" s="1">
        <v>0.25</v>
      </c>
      <c r="J4" s="1">
        <v>0.25</v>
      </c>
    </row>
    <row r="5" spans="1:10" x14ac:dyDescent="0.25">
      <c r="A5" t="s">
        <v>68</v>
      </c>
      <c r="B5" s="1">
        <v>0.45454545454545453</v>
      </c>
      <c r="C5" s="1">
        <v>9.0909090909090912E-2</v>
      </c>
      <c r="D5" s="1">
        <v>0.45454545454545453</v>
      </c>
      <c r="E5" s="1">
        <v>0.5</v>
      </c>
      <c r="F5" s="1">
        <v>0.65</v>
      </c>
      <c r="G5" s="1">
        <v>0.7142857142857143</v>
      </c>
      <c r="H5" s="1">
        <v>1.3642857142857143</v>
      </c>
      <c r="I5" s="1">
        <v>0.15</v>
      </c>
      <c r="J5" s="1">
        <v>0.3</v>
      </c>
    </row>
    <row r="6" spans="1:10" x14ac:dyDescent="0.25">
      <c r="A6" t="s">
        <v>123</v>
      </c>
      <c r="B6" s="1">
        <v>0.125</v>
      </c>
      <c r="C6" s="1">
        <v>0.375</v>
      </c>
      <c r="D6" s="1">
        <v>0.25</v>
      </c>
      <c r="E6" s="1">
        <v>0.2</v>
      </c>
      <c r="F6" s="1">
        <v>0.35</v>
      </c>
      <c r="G6" s="1">
        <v>0.26666666666666666</v>
      </c>
      <c r="H6" s="1">
        <v>0.6166666666666667</v>
      </c>
      <c r="I6" s="1">
        <v>0.4</v>
      </c>
      <c r="J6" s="1">
        <v>0.2</v>
      </c>
    </row>
    <row r="7" spans="1:10" x14ac:dyDescent="0.25">
      <c r="A7" t="s">
        <v>0</v>
      </c>
      <c r="B7" s="1">
        <v>0.54545454545454541</v>
      </c>
      <c r="C7" s="1">
        <v>0.36363636363636365</v>
      </c>
      <c r="D7" s="1">
        <v>9.0909090909090912E-2</v>
      </c>
      <c r="E7" s="1">
        <v>0.23076923076923078</v>
      </c>
      <c r="F7" s="1">
        <v>0.47368421052631576</v>
      </c>
      <c r="G7" s="1">
        <v>0.23076923076923078</v>
      </c>
      <c r="H7" s="1">
        <v>0.70445344129554655</v>
      </c>
      <c r="I7" s="1">
        <v>0.10526315789473684</v>
      </c>
      <c r="J7" s="1">
        <v>0.31578947368421051</v>
      </c>
    </row>
    <row r="8" spans="1:10" x14ac:dyDescent="0.25">
      <c r="A8" t="s">
        <v>126</v>
      </c>
      <c r="B8" s="1">
        <v>0.2</v>
      </c>
      <c r="C8" s="1">
        <v>0.4</v>
      </c>
      <c r="D8" s="1">
        <v>0.2</v>
      </c>
      <c r="E8" s="1">
        <v>0.16666666666666666</v>
      </c>
      <c r="F8" s="1">
        <v>0.33333333333333331</v>
      </c>
      <c r="G8" s="1">
        <v>0.16666666666666666</v>
      </c>
      <c r="H8" s="1">
        <v>0.5</v>
      </c>
      <c r="I8" s="1">
        <v>0.46666666666666667</v>
      </c>
      <c r="J8" s="1">
        <v>0.2</v>
      </c>
    </row>
    <row r="9" spans="1:10" x14ac:dyDescent="0.25">
      <c r="A9" t="s">
        <v>65</v>
      </c>
      <c r="B9" s="1">
        <v>0.6</v>
      </c>
      <c r="C9" s="1">
        <v>0.2</v>
      </c>
      <c r="D9" s="1">
        <v>0.2</v>
      </c>
      <c r="E9" s="1">
        <v>0.5</v>
      </c>
      <c r="F9" s="1">
        <v>0.58823529411764708</v>
      </c>
      <c r="G9" s="1">
        <v>0.6428571428571429</v>
      </c>
      <c r="H9" s="1">
        <v>1.23109243697479</v>
      </c>
      <c r="I9" s="1">
        <v>0.23529411764705882</v>
      </c>
      <c r="J9" s="1">
        <v>0.17647058823529413</v>
      </c>
    </row>
    <row r="10" spans="1:10" x14ac:dyDescent="0.25">
      <c r="A10" t="s">
        <v>127</v>
      </c>
      <c r="B10" s="1">
        <v>0.27272727272727271</v>
      </c>
      <c r="C10" s="1">
        <v>0.54545454545454541</v>
      </c>
      <c r="D10" s="1">
        <v>9.0909090909090912E-2</v>
      </c>
      <c r="E10" s="1">
        <v>0.33333333333333331</v>
      </c>
      <c r="F10" s="1">
        <v>0.44444444444444442</v>
      </c>
      <c r="G10" s="1">
        <v>0.4</v>
      </c>
      <c r="H10" s="1">
        <v>0.84444444444444444</v>
      </c>
      <c r="I10" s="1">
        <v>0.22222222222222221</v>
      </c>
      <c r="J10" s="1">
        <v>0.16666666666666666</v>
      </c>
    </row>
    <row r="11" spans="1:10" x14ac:dyDescent="0.25">
      <c r="A11" t="s">
        <v>128</v>
      </c>
      <c r="B11" s="1">
        <v>0.91666666666666663</v>
      </c>
      <c r="C11" s="1">
        <v>8.3333333333333329E-2</v>
      </c>
      <c r="D11" s="1">
        <v>0</v>
      </c>
      <c r="E11" s="1">
        <v>0.25</v>
      </c>
      <c r="F11" s="1">
        <v>0.30769230769230771</v>
      </c>
      <c r="G11" s="1">
        <v>0.41666666666666669</v>
      </c>
      <c r="H11" s="1">
        <v>0.72435897435897445</v>
      </c>
      <c r="I11" s="1">
        <v>0</v>
      </c>
      <c r="J11" s="1">
        <v>7.6923076923076927E-2</v>
      </c>
    </row>
    <row r="12" spans="1:10" x14ac:dyDescent="0.25">
      <c r="A12" t="s">
        <v>3</v>
      </c>
      <c r="B12" s="1">
        <v>0.44444444444444442</v>
      </c>
      <c r="C12" s="1">
        <v>0.33333333333333331</v>
      </c>
      <c r="D12" s="1">
        <v>0.22222222222222221</v>
      </c>
      <c r="E12" s="1">
        <v>0.33333333333333331</v>
      </c>
      <c r="F12" s="1">
        <v>0.53846153846153844</v>
      </c>
      <c r="G12" s="1">
        <v>0.44444444444444442</v>
      </c>
      <c r="H12" s="1">
        <v>0.98290598290598286</v>
      </c>
      <c r="I12" s="1">
        <v>0</v>
      </c>
      <c r="J12" s="1">
        <v>0.30769230769230771</v>
      </c>
    </row>
    <row r="13" spans="1:10" x14ac:dyDescent="0.25">
      <c r="B13" s="1"/>
      <c r="C13" s="1"/>
      <c r="D13" s="1"/>
      <c r="E13" s="1"/>
      <c r="F13" s="1"/>
      <c r="G13" s="1"/>
      <c r="H13" s="1"/>
      <c r="I13" s="1"/>
      <c r="J13" s="1"/>
    </row>
  </sheetData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L13"/>
  <sheetViews>
    <sheetView workbookViewId="0"/>
  </sheetViews>
  <sheetFormatPr defaultRowHeight="15" x14ac:dyDescent="0.25"/>
  <cols>
    <col min="1" max="1" width="12.140625" customWidth="1"/>
    <col min="2" max="8" width="5.7109375" hidden="1" customWidth="1"/>
    <col min="9" max="11" width="5.7109375" customWidth="1"/>
    <col min="12" max="17" width="5.7109375" hidden="1" customWidth="1"/>
    <col min="18" max="18" width="5.7109375" customWidth="1"/>
    <col min="19" max="20" width="5.7109375" hidden="1" customWidth="1"/>
    <col min="21" max="22" width="5.7109375" customWidth="1"/>
    <col min="23" max="24" width="5.7109375" hidden="1" customWidth="1"/>
    <col min="25" max="25" width="5.7109375" customWidth="1"/>
    <col min="26" max="38" width="6.7109375" customWidth="1"/>
  </cols>
  <sheetData>
    <row r="2" spans="1:38" x14ac:dyDescent="0.25">
      <c r="A2" t="s">
        <v>56</v>
      </c>
      <c r="B2" t="s">
        <v>5</v>
      </c>
      <c r="C2" t="s">
        <v>6</v>
      </c>
      <c r="D2" t="s">
        <v>7</v>
      </c>
      <c r="E2" t="s">
        <v>8</v>
      </c>
      <c r="F2" t="s">
        <v>18</v>
      </c>
      <c r="G2" t="s">
        <v>19</v>
      </c>
      <c r="H2" t="s">
        <v>9</v>
      </c>
      <c r="I2" t="s">
        <v>10</v>
      </c>
      <c r="J2" t="s">
        <v>11</v>
      </c>
      <c r="K2" t="s">
        <v>12</v>
      </c>
      <c r="L2" t="s">
        <v>20</v>
      </c>
      <c r="M2" t="s">
        <v>21</v>
      </c>
      <c r="N2" t="s">
        <v>22</v>
      </c>
      <c r="O2" t="s">
        <v>23</v>
      </c>
      <c r="P2" t="s">
        <v>27</v>
      </c>
      <c r="Q2" t="s">
        <v>28</v>
      </c>
      <c r="R2" t="s">
        <v>29</v>
      </c>
      <c r="S2" t="s">
        <v>30</v>
      </c>
      <c r="T2" t="s">
        <v>31</v>
      </c>
      <c r="U2" t="s">
        <v>4</v>
      </c>
      <c r="V2" t="s">
        <v>13</v>
      </c>
      <c r="W2" t="s">
        <v>24</v>
      </c>
      <c r="X2" t="s">
        <v>25</v>
      </c>
      <c r="Y2" t="s">
        <v>26</v>
      </c>
      <c r="Z2" t="s">
        <v>14</v>
      </c>
      <c r="AA2" t="s">
        <v>15</v>
      </c>
      <c r="AB2" t="s">
        <v>16</v>
      </c>
      <c r="AC2" t="s">
        <v>17</v>
      </c>
      <c r="AD2" t="s">
        <v>44</v>
      </c>
      <c r="AE2" t="s">
        <v>43</v>
      </c>
      <c r="AF2" t="s">
        <v>40</v>
      </c>
      <c r="AG2" t="s">
        <v>55</v>
      </c>
      <c r="AH2" t="s">
        <v>48</v>
      </c>
      <c r="AI2" t="s">
        <v>51</v>
      </c>
      <c r="AJ2" t="s">
        <v>49</v>
      </c>
      <c r="AK2" t="s">
        <v>50</v>
      </c>
      <c r="AL2" t="s">
        <v>60</v>
      </c>
    </row>
    <row r="3" spans="1:38" x14ac:dyDescent="0.25">
      <c r="A3" t="s">
        <v>0</v>
      </c>
      <c r="B3">
        <v>5</v>
      </c>
      <c r="C3">
        <v>2</v>
      </c>
      <c r="D3">
        <v>1</v>
      </c>
      <c r="E3">
        <v>0</v>
      </c>
      <c r="F3">
        <v>0</v>
      </c>
      <c r="G3">
        <v>0</v>
      </c>
      <c r="H3">
        <v>0</v>
      </c>
      <c r="I3">
        <v>1</v>
      </c>
      <c r="J3">
        <v>0</v>
      </c>
      <c r="K3">
        <v>1</v>
      </c>
      <c r="L3">
        <v>0</v>
      </c>
      <c r="M3">
        <v>8</v>
      </c>
      <c r="N3">
        <v>0</v>
      </c>
      <c r="O3">
        <v>2</v>
      </c>
      <c r="P3">
        <v>0</v>
      </c>
      <c r="Q3">
        <v>0</v>
      </c>
      <c r="R3">
        <v>8</v>
      </c>
      <c r="S3">
        <v>12</v>
      </c>
      <c r="T3">
        <v>9</v>
      </c>
      <c r="U3">
        <v>11</v>
      </c>
      <c r="V3">
        <v>12</v>
      </c>
      <c r="W3">
        <v>0</v>
      </c>
      <c r="X3">
        <v>10</v>
      </c>
      <c r="Y3">
        <v>10</v>
      </c>
      <c r="Z3" s="1">
        <v>0.72727272727272729</v>
      </c>
      <c r="AA3" s="1">
        <v>0.75</v>
      </c>
      <c r="AB3" s="1">
        <v>1.0909090909090908</v>
      </c>
      <c r="AC3" s="1">
        <v>1.8409090909090908</v>
      </c>
      <c r="AD3" s="1">
        <v>8.3333333333333329E-2</v>
      </c>
      <c r="AE3" s="1">
        <v>8.3333333333333329E-2</v>
      </c>
      <c r="AF3" s="1">
        <v>0.83333333333333337</v>
      </c>
      <c r="AG3" s="1">
        <v>0.2</v>
      </c>
      <c r="AH3" s="1">
        <v>0.2</v>
      </c>
      <c r="AI3" s="1">
        <v>0.8</v>
      </c>
      <c r="AJ3" s="1">
        <v>0.8</v>
      </c>
      <c r="AK3" s="1">
        <v>0.36363636363636354</v>
      </c>
      <c r="AL3" s="1">
        <v>0.75</v>
      </c>
    </row>
    <row r="4" spans="1:38" x14ac:dyDescent="0.25">
      <c r="A4" t="s">
        <v>3</v>
      </c>
      <c r="B4">
        <v>4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1</v>
      </c>
      <c r="J4">
        <v>0</v>
      </c>
      <c r="K4">
        <v>2</v>
      </c>
      <c r="L4">
        <v>1</v>
      </c>
      <c r="M4">
        <v>4</v>
      </c>
      <c r="N4">
        <v>1</v>
      </c>
      <c r="O4">
        <v>2</v>
      </c>
      <c r="P4">
        <v>0</v>
      </c>
      <c r="Q4">
        <v>0</v>
      </c>
      <c r="R4">
        <v>5</v>
      </c>
      <c r="S4">
        <v>6</v>
      </c>
      <c r="T4">
        <v>6</v>
      </c>
      <c r="U4">
        <v>10</v>
      </c>
      <c r="V4">
        <v>11</v>
      </c>
      <c r="W4">
        <v>2</v>
      </c>
      <c r="X4">
        <v>6</v>
      </c>
      <c r="Y4">
        <v>8</v>
      </c>
      <c r="Z4" s="1">
        <v>0.5</v>
      </c>
      <c r="AA4" s="1">
        <v>0.54545454545454541</v>
      </c>
      <c r="AB4" s="1">
        <v>0.6</v>
      </c>
      <c r="AC4" s="1">
        <v>1.1454545454545455</v>
      </c>
      <c r="AD4" s="1">
        <v>0.18181818181818182</v>
      </c>
      <c r="AE4" s="1">
        <v>9.0909090909090912E-2</v>
      </c>
      <c r="AF4" s="1">
        <v>0.72727272727272729</v>
      </c>
      <c r="AG4" s="1">
        <v>0.375</v>
      </c>
      <c r="AH4" s="1">
        <v>0.375</v>
      </c>
      <c r="AI4" s="1">
        <v>0.625</v>
      </c>
      <c r="AJ4" s="1">
        <v>0.625</v>
      </c>
      <c r="AK4" s="1">
        <v>9.9999999999999978E-2</v>
      </c>
      <c r="AL4" s="1">
        <v>0.54545454545454541</v>
      </c>
    </row>
    <row r="5" spans="1:38" x14ac:dyDescent="0.25">
      <c r="A5" t="s">
        <v>70</v>
      </c>
      <c r="B5">
        <v>2</v>
      </c>
      <c r="C5">
        <v>1</v>
      </c>
      <c r="D5">
        <v>0</v>
      </c>
      <c r="E5">
        <v>0</v>
      </c>
      <c r="F5">
        <v>1</v>
      </c>
      <c r="G5">
        <v>0</v>
      </c>
      <c r="H5">
        <v>0</v>
      </c>
      <c r="I5">
        <v>2</v>
      </c>
      <c r="J5">
        <v>0</v>
      </c>
      <c r="K5">
        <v>3</v>
      </c>
      <c r="L5">
        <v>2</v>
      </c>
      <c r="M5">
        <v>1</v>
      </c>
      <c r="N5">
        <v>0</v>
      </c>
      <c r="O5">
        <v>1</v>
      </c>
      <c r="P5">
        <v>0</v>
      </c>
      <c r="Q5">
        <v>1</v>
      </c>
      <c r="R5">
        <v>3</v>
      </c>
      <c r="S5">
        <v>4</v>
      </c>
      <c r="T5">
        <v>5</v>
      </c>
      <c r="U5">
        <v>8</v>
      </c>
      <c r="V5">
        <v>10</v>
      </c>
      <c r="W5">
        <v>2</v>
      </c>
      <c r="X5">
        <v>3</v>
      </c>
      <c r="Y5">
        <v>5</v>
      </c>
      <c r="Z5" s="1">
        <v>0.375</v>
      </c>
      <c r="AA5" s="1">
        <v>0.5</v>
      </c>
      <c r="AB5" s="1">
        <v>0.5</v>
      </c>
      <c r="AC5" s="1">
        <v>1</v>
      </c>
      <c r="AD5" s="1">
        <v>0.3</v>
      </c>
      <c r="AE5" s="1">
        <v>0.2</v>
      </c>
      <c r="AF5" s="1">
        <v>0.5</v>
      </c>
      <c r="AG5" s="1">
        <v>0.2</v>
      </c>
      <c r="AH5" s="1">
        <v>0.4</v>
      </c>
      <c r="AI5" s="1">
        <v>0.8</v>
      </c>
      <c r="AJ5" s="1">
        <v>0.6</v>
      </c>
      <c r="AK5" s="1">
        <v>0.125</v>
      </c>
      <c r="AL5" s="1">
        <v>0.6</v>
      </c>
    </row>
    <row r="6" spans="1:38" x14ac:dyDescent="0.25">
      <c r="A6" t="s">
        <v>72</v>
      </c>
      <c r="B6">
        <v>2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3</v>
      </c>
      <c r="J6">
        <v>0</v>
      </c>
      <c r="K6">
        <v>5</v>
      </c>
      <c r="L6">
        <v>0</v>
      </c>
      <c r="M6">
        <v>2</v>
      </c>
      <c r="N6">
        <v>0</v>
      </c>
      <c r="O6">
        <v>0</v>
      </c>
      <c r="P6">
        <v>0</v>
      </c>
      <c r="Q6">
        <v>0</v>
      </c>
      <c r="R6">
        <v>2</v>
      </c>
      <c r="S6">
        <v>2</v>
      </c>
      <c r="T6">
        <v>5</v>
      </c>
      <c r="U6">
        <v>7</v>
      </c>
      <c r="V6">
        <v>10</v>
      </c>
      <c r="W6">
        <v>0</v>
      </c>
      <c r="X6">
        <v>2</v>
      </c>
      <c r="Y6">
        <v>2</v>
      </c>
      <c r="Z6" s="1">
        <v>0.2857142857142857</v>
      </c>
      <c r="AA6" s="1">
        <v>0.5</v>
      </c>
      <c r="AB6" s="1">
        <v>0.2857142857142857</v>
      </c>
      <c r="AC6" s="1">
        <v>0.7857142857142857</v>
      </c>
      <c r="AD6" s="1">
        <v>0.5</v>
      </c>
      <c r="AE6" s="1">
        <v>0.3</v>
      </c>
      <c r="AF6" s="1">
        <v>0.2</v>
      </c>
      <c r="AG6" s="1">
        <v>0</v>
      </c>
      <c r="AH6" s="1">
        <v>0</v>
      </c>
      <c r="AI6" s="1">
        <v>1</v>
      </c>
      <c r="AJ6" s="1">
        <v>1</v>
      </c>
      <c r="AK6" s="1">
        <v>0</v>
      </c>
      <c r="AL6" s="1">
        <v>0.5</v>
      </c>
    </row>
    <row r="7" spans="1:38" x14ac:dyDescent="0.25">
      <c r="A7" t="s">
        <v>1</v>
      </c>
      <c r="B7">
        <v>3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2</v>
      </c>
      <c r="J7">
        <v>0</v>
      </c>
      <c r="K7">
        <v>1</v>
      </c>
      <c r="L7">
        <v>0</v>
      </c>
      <c r="M7">
        <v>2</v>
      </c>
      <c r="N7">
        <v>4</v>
      </c>
      <c r="O7">
        <v>1</v>
      </c>
      <c r="P7">
        <v>0</v>
      </c>
      <c r="Q7">
        <v>0</v>
      </c>
      <c r="R7">
        <v>3</v>
      </c>
      <c r="S7">
        <v>3</v>
      </c>
      <c r="T7">
        <v>5</v>
      </c>
      <c r="U7">
        <v>9</v>
      </c>
      <c r="V7">
        <v>11</v>
      </c>
      <c r="W7">
        <v>4</v>
      </c>
      <c r="X7">
        <v>3</v>
      </c>
      <c r="Y7">
        <v>8</v>
      </c>
      <c r="Z7" s="1">
        <v>0.33333333333333331</v>
      </c>
      <c r="AA7" s="1">
        <v>0.45454545454545453</v>
      </c>
      <c r="AB7" s="1">
        <v>0.33333333333333331</v>
      </c>
      <c r="AC7" s="1">
        <v>0.78787878787878785</v>
      </c>
      <c r="AD7" s="1">
        <v>9.0909090909090912E-2</v>
      </c>
      <c r="AE7" s="1">
        <v>0.18181818181818182</v>
      </c>
      <c r="AF7" s="1">
        <v>0.72727272727272729</v>
      </c>
      <c r="AG7" s="1">
        <v>0.625</v>
      </c>
      <c r="AH7" s="1">
        <v>0.625</v>
      </c>
      <c r="AI7" s="1">
        <v>0.375</v>
      </c>
      <c r="AJ7" s="1">
        <v>0.375</v>
      </c>
      <c r="AK7" s="1">
        <v>0</v>
      </c>
      <c r="AL7" s="1">
        <v>0.45454545454545453</v>
      </c>
    </row>
    <row r="8" spans="1:38" x14ac:dyDescent="0.25">
      <c r="A8" t="s">
        <v>32</v>
      </c>
      <c r="B8">
        <v>22</v>
      </c>
      <c r="C8">
        <v>4</v>
      </c>
      <c r="D8">
        <v>1</v>
      </c>
      <c r="E8">
        <v>0</v>
      </c>
      <c r="F8">
        <v>5</v>
      </c>
      <c r="G8">
        <v>0</v>
      </c>
      <c r="H8">
        <v>0</v>
      </c>
      <c r="I8">
        <v>16</v>
      </c>
      <c r="J8">
        <v>1</v>
      </c>
      <c r="K8">
        <v>26</v>
      </c>
      <c r="L8">
        <v>6</v>
      </c>
      <c r="M8">
        <v>20</v>
      </c>
      <c r="N8">
        <v>16</v>
      </c>
      <c r="O8">
        <v>13</v>
      </c>
      <c r="P8">
        <v>3</v>
      </c>
      <c r="Q8">
        <v>1</v>
      </c>
      <c r="R8">
        <v>27</v>
      </c>
      <c r="S8">
        <v>33</v>
      </c>
      <c r="T8">
        <v>44</v>
      </c>
      <c r="U8">
        <v>87</v>
      </c>
      <c r="V8">
        <v>104</v>
      </c>
      <c r="W8">
        <v>25</v>
      </c>
      <c r="X8">
        <v>34</v>
      </c>
      <c r="Y8">
        <v>61</v>
      </c>
      <c r="Z8" s="1">
        <v>0.31034482758620691</v>
      </c>
      <c r="AA8" s="1">
        <v>0.42307692307692307</v>
      </c>
      <c r="AB8" s="1">
        <v>0.37931034482758619</v>
      </c>
      <c r="AC8" s="1">
        <v>0.8023872679045092</v>
      </c>
      <c r="AD8" s="1">
        <v>0.25</v>
      </c>
      <c r="AE8" s="1">
        <v>0.16346153846153846</v>
      </c>
      <c r="AF8" s="1">
        <v>0.58653846153846156</v>
      </c>
      <c r="AG8" s="1">
        <v>0.47540983606557374</v>
      </c>
      <c r="AH8" s="1">
        <v>0.54098360655737709</v>
      </c>
      <c r="AI8" s="1">
        <v>0.52459016393442626</v>
      </c>
      <c r="AJ8" s="1">
        <v>0.44262295081967212</v>
      </c>
      <c r="AK8" s="1">
        <v>6.8965517241379282E-2</v>
      </c>
      <c r="AL8" s="1">
        <v>0.47115384615384615</v>
      </c>
    </row>
    <row r="9" spans="1:38" x14ac:dyDescent="0.25">
      <c r="A9" t="s">
        <v>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3</v>
      </c>
      <c r="J9">
        <v>1</v>
      </c>
      <c r="K9">
        <v>4</v>
      </c>
      <c r="L9">
        <v>0</v>
      </c>
      <c r="M9">
        <v>0</v>
      </c>
      <c r="N9">
        <v>2</v>
      </c>
      <c r="O9">
        <v>0</v>
      </c>
      <c r="P9">
        <v>0</v>
      </c>
      <c r="Q9">
        <v>0</v>
      </c>
      <c r="R9">
        <v>0</v>
      </c>
      <c r="S9">
        <v>0</v>
      </c>
      <c r="T9">
        <v>4</v>
      </c>
      <c r="U9">
        <v>6</v>
      </c>
      <c r="V9">
        <v>10</v>
      </c>
      <c r="W9">
        <v>2</v>
      </c>
      <c r="X9">
        <v>0</v>
      </c>
      <c r="Y9">
        <v>2</v>
      </c>
      <c r="Z9" s="1">
        <v>0</v>
      </c>
      <c r="AA9" s="1">
        <v>0.4</v>
      </c>
      <c r="AB9" s="1">
        <v>0</v>
      </c>
      <c r="AC9" s="1">
        <v>0.4</v>
      </c>
      <c r="AD9" s="1">
        <v>0.4</v>
      </c>
      <c r="AE9" s="1">
        <v>0.4</v>
      </c>
      <c r="AF9" s="1">
        <v>0.2</v>
      </c>
      <c r="AG9" s="1">
        <v>1</v>
      </c>
      <c r="AH9" s="1">
        <v>1</v>
      </c>
      <c r="AI9" s="1">
        <v>0</v>
      </c>
      <c r="AJ9" s="1">
        <v>0</v>
      </c>
      <c r="AK9" s="1">
        <v>0</v>
      </c>
      <c r="AL9" s="1">
        <v>0.4</v>
      </c>
    </row>
    <row r="10" spans="1:38" x14ac:dyDescent="0.25">
      <c r="A10" t="s">
        <v>69</v>
      </c>
      <c r="B10">
        <v>2</v>
      </c>
      <c r="C10">
        <v>0</v>
      </c>
      <c r="D10">
        <v>0</v>
      </c>
      <c r="E10">
        <v>0</v>
      </c>
      <c r="F10">
        <v>1</v>
      </c>
      <c r="G10">
        <v>0</v>
      </c>
      <c r="H10">
        <v>0</v>
      </c>
      <c r="I10">
        <v>2</v>
      </c>
      <c r="J10">
        <v>0</v>
      </c>
      <c r="K10">
        <v>3</v>
      </c>
      <c r="L10">
        <v>1</v>
      </c>
      <c r="M10">
        <v>1</v>
      </c>
      <c r="N10">
        <v>1</v>
      </c>
      <c r="O10">
        <v>2</v>
      </c>
      <c r="P10">
        <v>1</v>
      </c>
      <c r="Q10">
        <v>0</v>
      </c>
      <c r="R10">
        <v>2</v>
      </c>
      <c r="S10">
        <v>2</v>
      </c>
      <c r="T10">
        <v>4</v>
      </c>
      <c r="U10">
        <v>9</v>
      </c>
      <c r="V10">
        <v>11</v>
      </c>
      <c r="W10">
        <v>3</v>
      </c>
      <c r="X10">
        <v>3</v>
      </c>
      <c r="Y10">
        <v>6</v>
      </c>
      <c r="Z10" s="1">
        <v>0.22222222222222221</v>
      </c>
      <c r="AA10" s="1">
        <v>0.36363636363636365</v>
      </c>
      <c r="AB10" s="1">
        <v>0.22222222222222221</v>
      </c>
      <c r="AC10" s="1">
        <v>0.58585858585858586</v>
      </c>
      <c r="AD10" s="1">
        <v>0.27272727272727271</v>
      </c>
      <c r="AE10" s="1">
        <v>0.18181818181818182</v>
      </c>
      <c r="AF10" s="1">
        <v>0.54545454545454541</v>
      </c>
      <c r="AG10" s="1">
        <v>0.5</v>
      </c>
      <c r="AH10" s="1">
        <v>0.66666666666666663</v>
      </c>
      <c r="AI10" s="1">
        <v>0.5</v>
      </c>
      <c r="AJ10" s="1">
        <v>0.33333333333333331</v>
      </c>
      <c r="AK10" s="1">
        <v>0</v>
      </c>
      <c r="AL10" s="1">
        <v>0.45454545454545453</v>
      </c>
    </row>
    <row r="11" spans="1:38" x14ac:dyDescent="0.25">
      <c r="A11" t="s">
        <v>71</v>
      </c>
      <c r="B11">
        <v>2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  <c r="I11">
        <v>1</v>
      </c>
      <c r="J11">
        <v>0</v>
      </c>
      <c r="K11">
        <v>1</v>
      </c>
      <c r="L11">
        <v>0</v>
      </c>
      <c r="M11">
        <v>2</v>
      </c>
      <c r="N11">
        <v>3</v>
      </c>
      <c r="O11">
        <v>2</v>
      </c>
      <c r="P11">
        <v>1</v>
      </c>
      <c r="Q11">
        <v>0</v>
      </c>
      <c r="R11">
        <v>2</v>
      </c>
      <c r="S11">
        <v>2</v>
      </c>
      <c r="T11">
        <v>3</v>
      </c>
      <c r="U11">
        <v>9</v>
      </c>
      <c r="V11">
        <v>10</v>
      </c>
      <c r="W11">
        <v>4</v>
      </c>
      <c r="X11">
        <v>4</v>
      </c>
      <c r="Y11">
        <v>8</v>
      </c>
      <c r="Z11" s="1">
        <v>0.22222222222222221</v>
      </c>
      <c r="AA11" s="1">
        <v>0.3</v>
      </c>
      <c r="AB11" s="1">
        <v>0.22222222222222221</v>
      </c>
      <c r="AC11" s="1">
        <v>0.52222222222222214</v>
      </c>
      <c r="AD11" s="1">
        <v>0.1</v>
      </c>
      <c r="AE11" s="1">
        <v>0.1</v>
      </c>
      <c r="AF11" s="1">
        <v>0.8</v>
      </c>
      <c r="AG11" s="1">
        <v>0.625</v>
      </c>
      <c r="AH11" s="1">
        <v>0.75</v>
      </c>
      <c r="AI11" s="1">
        <v>0.375</v>
      </c>
      <c r="AJ11" s="1">
        <v>0.25</v>
      </c>
      <c r="AK11" s="1">
        <v>0</v>
      </c>
      <c r="AL11" s="1">
        <v>0.4</v>
      </c>
    </row>
    <row r="12" spans="1:38" x14ac:dyDescent="0.25">
      <c r="A12" t="s">
        <v>68</v>
      </c>
      <c r="B12">
        <v>1</v>
      </c>
      <c r="C12">
        <v>0</v>
      </c>
      <c r="D12">
        <v>0</v>
      </c>
      <c r="E12">
        <v>0</v>
      </c>
      <c r="F12">
        <v>2</v>
      </c>
      <c r="G12">
        <v>0</v>
      </c>
      <c r="H12">
        <v>0</v>
      </c>
      <c r="I12">
        <v>1</v>
      </c>
      <c r="J12">
        <v>0</v>
      </c>
      <c r="K12">
        <v>0</v>
      </c>
      <c r="L12">
        <v>1</v>
      </c>
      <c r="M12">
        <v>0</v>
      </c>
      <c r="N12">
        <v>5</v>
      </c>
      <c r="O12">
        <v>3</v>
      </c>
      <c r="P12">
        <v>1</v>
      </c>
      <c r="Q12">
        <v>0</v>
      </c>
      <c r="R12">
        <v>1</v>
      </c>
      <c r="S12">
        <v>1</v>
      </c>
      <c r="T12">
        <v>2</v>
      </c>
      <c r="U12">
        <v>11</v>
      </c>
      <c r="V12">
        <v>12</v>
      </c>
      <c r="W12">
        <v>7</v>
      </c>
      <c r="X12">
        <v>3</v>
      </c>
      <c r="Y12">
        <v>11</v>
      </c>
      <c r="Z12" s="1">
        <v>9.0909090909090912E-2</v>
      </c>
      <c r="AA12" s="1">
        <v>0.16666666666666666</v>
      </c>
      <c r="AB12" s="1">
        <v>9.0909090909090912E-2</v>
      </c>
      <c r="AC12" s="1">
        <v>0.25757575757575757</v>
      </c>
      <c r="AD12" s="1">
        <v>0</v>
      </c>
      <c r="AE12" s="1">
        <v>8.3333333333333329E-2</v>
      </c>
      <c r="AF12" s="1">
        <v>0.91666666666666663</v>
      </c>
      <c r="AG12" s="1">
        <v>0.72727272727272729</v>
      </c>
      <c r="AH12" s="1">
        <v>0.81818181818181823</v>
      </c>
      <c r="AI12" s="1">
        <v>0.27272727272727271</v>
      </c>
      <c r="AJ12" s="1">
        <v>9.0909090909090912E-2</v>
      </c>
      <c r="AK12" s="1">
        <v>0</v>
      </c>
      <c r="AL12" s="1">
        <v>0.33333333333333331</v>
      </c>
    </row>
    <row r="13" spans="1:38" x14ac:dyDescent="0.25">
      <c r="A13" t="s">
        <v>73</v>
      </c>
      <c r="B13">
        <v>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6</v>
      </c>
      <c r="L13">
        <v>1</v>
      </c>
      <c r="M13">
        <v>0</v>
      </c>
      <c r="N13">
        <v>0</v>
      </c>
      <c r="O13">
        <v>0</v>
      </c>
      <c r="P13">
        <v>0</v>
      </c>
      <c r="Q13">
        <v>0</v>
      </c>
      <c r="R13">
        <v>1</v>
      </c>
      <c r="S13">
        <v>1</v>
      </c>
      <c r="T13">
        <v>1</v>
      </c>
      <c r="U13">
        <v>7</v>
      </c>
      <c r="V13">
        <v>7</v>
      </c>
      <c r="W13">
        <v>1</v>
      </c>
      <c r="X13">
        <v>0</v>
      </c>
      <c r="Y13">
        <v>1</v>
      </c>
      <c r="Z13" s="1">
        <v>0.14285714285714285</v>
      </c>
      <c r="AA13" s="1">
        <v>0.14285714285714285</v>
      </c>
      <c r="AB13" s="1">
        <v>0.14285714285714285</v>
      </c>
      <c r="AC13" s="1">
        <v>0.2857142857142857</v>
      </c>
      <c r="AD13" s="1">
        <v>0.8571428571428571</v>
      </c>
      <c r="AE13" s="1">
        <v>0</v>
      </c>
      <c r="AF13" s="1">
        <v>0.14285714285714285</v>
      </c>
      <c r="AG13" s="1">
        <v>0</v>
      </c>
      <c r="AH13" s="1">
        <v>0</v>
      </c>
      <c r="AI13" s="1">
        <v>1</v>
      </c>
      <c r="AJ13" s="1">
        <v>1</v>
      </c>
      <c r="AK13" s="1">
        <v>0</v>
      </c>
      <c r="AL13" s="1">
        <v>0.14285714285714285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99"/>
  <sheetViews>
    <sheetView workbookViewId="0">
      <pane xSplit="1" topLeftCell="T1" activePane="topRight" state="frozen"/>
      <selection pane="topRight" activeCell="BC8" sqref="BC8"/>
    </sheetView>
  </sheetViews>
  <sheetFormatPr defaultRowHeight="15" x14ac:dyDescent="0.25"/>
  <cols>
    <col min="1" max="1" width="12.5703125" customWidth="1"/>
    <col min="2" max="9" width="4.7109375" style="7" customWidth="1"/>
    <col min="10" max="10" width="5.7109375" style="7" hidden="1" customWidth="1"/>
    <col min="11" max="30" width="5.7109375" style="7" customWidth="1"/>
    <col min="31" max="31" width="7.42578125" style="7" bestFit="1" customWidth="1"/>
    <col min="32" max="32" width="5.28515625" style="7" bestFit="1" customWidth="1"/>
    <col min="33" max="33" width="5.5703125" style="7" bestFit="1" customWidth="1"/>
    <col min="34" max="36" width="5.7109375" style="7" customWidth="1"/>
    <col min="37" max="37" width="3.85546875" style="7" customWidth="1"/>
    <col min="38" max="38" width="3.140625" style="7" customWidth="1"/>
    <col min="39" max="39" width="9.140625" style="7" customWidth="1"/>
    <col min="40" max="53" width="7.7109375" customWidth="1"/>
    <col min="54" max="54" width="9.140625" style="7"/>
  </cols>
  <sheetData>
    <row r="1" spans="1:55" s="2" customFormat="1" ht="15.75" x14ac:dyDescent="0.25">
      <c r="A1" s="9" t="s">
        <v>32</v>
      </c>
      <c r="B1" s="10" t="s">
        <v>34</v>
      </c>
      <c r="C1" s="10" t="s">
        <v>35</v>
      </c>
      <c r="D1" s="10" t="s">
        <v>36</v>
      </c>
      <c r="E1" s="10" t="s">
        <v>8</v>
      </c>
      <c r="F1" s="10" t="s">
        <v>10</v>
      </c>
      <c r="G1" s="10" t="s">
        <v>11</v>
      </c>
      <c r="H1" s="10" t="s">
        <v>12</v>
      </c>
      <c r="I1" s="10" t="s">
        <v>18</v>
      </c>
      <c r="J1" s="10" t="s">
        <v>19</v>
      </c>
      <c r="K1" s="10" t="s">
        <v>9</v>
      </c>
      <c r="L1" s="10" t="s">
        <v>22</v>
      </c>
      <c r="M1" s="10" t="s">
        <v>23</v>
      </c>
      <c r="N1" s="10" t="s">
        <v>168</v>
      </c>
      <c r="O1" s="10" t="s">
        <v>75</v>
      </c>
      <c r="P1" s="10" t="s">
        <v>20</v>
      </c>
      <c r="Q1" s="10" t="s">
        <v>200</v>
      </c>
      <c r="R1" s="10" t="s">
        <v>21</v>
      </c>
      <c r="S1" s="10" t="s">
        <v>74</v>
      </c>
      <c r="T1" s="10" t="s">
        <v>27</v>
      </c>
      <c r="U1" s="10" t="s">
        <v>325</v>
      </c>
      <c r="V1" s="10" t="s">
        <v>199</v>
      </c>
      <c r="W1" s="10" t="s">
        <v>28</v>
      </c>
      <c r="X1" s="10" t="s">
        <v>39</v>
      </c>
      <c r="Y1" s="10" t="s">
        <v>174</v>
      </c>
      <c r="Z1" s="10" t="s">
        <v>175</v>
      </c>
      <c r="AA1" s="10" t="s">
        <v>176</v>
      </c>
      <c r="AB1" s="10" t="s">
        <v>29</v>
      </c>
      <c r="AC1" s="10" t="s">
        <v>4</v>
      </c>
      <c r="AD1" s="10" t="s">
        <v>13</v>
      </c>
      <c r="AE1" s="10" t="s">
        <v>37</v>
      </c>
      <c r="AF1" s="10" t="s">
        <v>53</v>
      </c>
      <c r="AG1" s="10" t="s">
        <v>38</v>
      </c>
      <c r="AH1" s="10" t="s">
        <v>24</v>
      </c>
      <c r="AI1" s="10" t="s">
        <v>25</v>
      </c>
      <c r="AJ1" s="10" t="s">
        <v>76</v>
      </c>
      <c r="AK1" s="10" t="s">
        <v>26</v>
      </c>
      <c r="AL1" s="10" t="s">
        <v>30</v>
      </c>
      <c r="AM1" s="10" t="s">
        <v>52</v>
      </c>
      <c r="AN1" s="2" t="s">
        <v>41</v>
      </c>
      <c r="AO1" s="2" t="s">
        <v>215</v>
      </c>
      <c r="AP1" s="2" t="s">
        <v>42</v>
      </c>
      <c r="AQ1" s="2" t="s">
        <v>45</v>
      </c>
      <c r="AR1" s="2" t="s">
        <v>17</v>
      </c>
      <c r="AS1" s="2" t="s">
        <v>44</v>
      </c>
      <c r="AT1" s="2" t="s">
        <v>43</v>
      </c>
      <c r="AU1" s="2" t="s">
        <v>40</v>
      </c>
      <c r="AV1" s="2" t="s">
        <v>55</v>
      </c>
      <c r="AW1" s="2" t="s">
        <v>48</v>
      </c>
      <c r="AX1" s="2" t="s">
        <v>51</v>
      </c>
      <c r="AY1" s="2" t="s">
        <v>49</v>
      </c>
      <c r="AZ1" s="2" t="s">
        <v>50</v>
      </c>
      <c r="BA1" s="2" t="s">
        <v>54</v>
      </c>
      <c r="BB1" s="10" t="s">
        <v>64</v>
      </c>
      <c r="BC1" s="2" t="s">
        <v>182</v>
      </c>
    </row>
    <row r="2" spans="1:55" x14ac:dyDescent="0.25">
      <c r="A2" t="s">
        <v>324</v>
      </c>
      <c r="B2" s="7">
        <f>B14+B24+B29+B40+B54</f>
        <v>12</v>
      </c>
      <c r="C2" s="7">
        <f t="shared" ref="C2:AA2" si="0">C14+C24+C29+C40+C54</f>
        <v>0</v>
      </c>
      <c r="D2" s="7">
        <f t="shared" si="0"/>
        <v>0</v>
      </c>
      <c r="E2" s="7">
        <f t="shared" si="0"/>
        <v>0</v>
      </c>
      <c r="F2" s="7">
        <f t="shared" si="0"/>
        <v>2</v>
      </c>
      <c r="G2" s="7">
        <f t="shared" si="0"/>
        <v>1</v>
      </c>
      <c r="H2" s="7">
        <f t="shared" si="0"/>
        <v>24</v>
      </c>
      <c r="I2" s="7">
        <f t="shared" si="0"/>
        <v>6</v>
      </c>
      <c r="J2" s="7">
        <f t="shared" si="0"/>
        <v>0</v>
      </c>
      <c r="K2" s="7">
        <f t="shared" si="0"/>
        <v>0</v>
      </c>
      <c r="L2" s="7">
        <f t="shared" si="0"/>
        <v>6</v>
      </c>
      <c r="M2" s="7">
        <f t="shared" si="0"/>
        <v>0</v>
      </c>
      <c r="N2" s="7">
        <f t="shared" si="0"/>
        <v>5</v>
      </c>
      <c r="O2" s="7">
        <f t="shared" si="0"/>
        <v>0</v>
      </c>
      <c r="P2" s="7">
        <f t="shared" si="0"/>
        <v>7</v>
      </c>
      <c r="Q2" s="7">
        <f t="shared" si="0"/>
        <v>3</v>
      </c>
      <c r="R2" s="7">
        <f t="shared" si="0"/>
        <v>0</v>
      </c>
      <c r="S2" s="7">
        <f t="shared" si="0"/>
        <v>4</v>
      </c>
      <c r="T2" s="7">
        <f t="shared" si="0"/>
        <v>3</v>
      </c>
      <c r="U2" s="7">
        <f t="shared" si="0"/>
        <v>1</v>
      </c>
      <c r="V2" s="7">
        <f t="shared" si="0"/>
        <v>0</v>
      </c>
      <c r="W2" s="7">
        <f t="shared" si="0"/>
        <v>0</v>
      </c>
      <c r="X2" s="7">
        <f t="shared" si="0"/>
        <v>1</v>
      </c>
      <c r="Y2" s="7">
        <f t="shared" si="0"/>
        <v>1</v>
      </c>
      <c r="Z2" s="7">
        <f t="shared" si="0"/>
        <v>0</v>
      </c>
      <c r="AA2" s="7">
        <f t="shared" si="0"/>
        <v>0</v>
      </c>
      <c r="AB2" s="18">
        <f t="shared" ref="AB2:AB7" si="1">B2+C2+D2+E2</f>
        <v>12</v>
      </c>
      <c r="AC2" s="18">
        <f>AB2+H2+I2+L2+M2+O2+N2</f>
        <v>53</v>
      </c>
      <c r="AD2" s="18">
        <f>AB2+F2+G2+H2+I2+L2+M2+K2+O2+N2</f>
        <v>56</v>
      </c>
      <c r="AE2" s="7">
        <f t="shared" ref="AE2:AG2" si="2">AE14+AE24+AE29+AE40+AE54</f>
        <v>190</v>
      </c>
      <c r="AF2" s="7">
        <f t="shared" si="2"/>
        <v>11</v>
      </c>
      <c r="AG2" s="7">
        <f t="shared" si="2"/>
        <v>12.333333333333334</v>
      </c>
      <c r="AH2" s="18">
        <f t="shared" ref="AH2:AH7" si="3">L2+P2+T2</f>
        <v>16</v>
      </c>
      <c r="AI2" s="18">
        <f>M2+R2+W2+N2</f>
        <v>5</v>
      </c>
      <c r="AJ2" s="18">
        <f>O2+S2</f>
        <v>4</v>
      </c>
      <c r="AK2" s="18">
        <f>AB2+I2+L2+M2+O2</f>
        <v>24</v>
      </c>
      <c r="AL2" s="18">
        <f t="shared" ref="AL2:AL7" si="4">B2+2*C2+3*D2+4*E2</f>
        <v>12</v>
      </c>
      <c r="AM2" s="18">
        <f t="shared" ref="AM2:AM7" si="5">AL2+F2+G2+I2+J2</f>
        <v>21</v>
      </c>
      <c r="AN2" s="1">
        <f t="shared" ref="AN2:AN10" si="6">AB2/AC2</f>
        <v>0.22641509433962265</v>
      </c>
      <c r="AO2" s="1">
        <f>(AB2+I2)/AC2</f>
        <v>0.33962264150943394</v>
      </c>
      <c r="AP2" s="1">
        <f t="shared" ref="AP2:AP10" si="7">(AB2+F2+G2)/AD2</f>
        <v>0.26785714285714285</v>
      </c>
      <c r="AQ2" s="1">
        <f t="shared" ref="AQ2:AQ10" si="8">AL2/AC2</f>
        <v>0.22641509433962265</v>
      </c>
      <c r="AR2" s="12">
        <f>AP2+AQ2</f>
        <v>0.4942722371967655</v>
      </c>
      <c r="AS2" s="3">
        <f t="shared" ref="AS2:AS10" si="9">H2/AD2</f>
        <v>0.42857142857142855</v>
      </c>
      <c r="AT2" s="3">
        <f t="shared" ref="AT2:AT10" si="10">(F2+G2)/AD2</f>
        <v>5.3571428571428568E-2</v>
      </c>
      <c r="AU2" s="3">
        <f t="shared" ref="AU2:AU10" si="11">AK2/AD2</f>
        <v>0.42857142857142855</v>
      </c>
      <c r="AV2" s="1">
        <f t="shared" ref="AV2:AV10" si="12">(K2+L2+M2+O2)/AK2</f>
        <v>0.25</v>
      </c>
      <c r="AW2" s="1">
        <f t="shared" ref="AW2:AW10" si="13">(K2+L2+M2+O2+I2)/AK2</f>
        <v>0.5</v>
      </c>
      <c r="AX2" s="12">
        <f>(AB2+I2)/AK2</f>
        <v>0.75</v>
      </c>
      <c r="AY2" s="1">
        <f>AB2/AK2</f>
        <v>0.5</v>
      </c>
      <c r="AZ2" s="1">
        <f t="shared" ref="AZ2:AZ10" si="14">AQ2-AN2</f>
        <v>0</v>
      </c>
      <c r="BA2" s="1">
        <f t="shared" ref="BA2:BA10" si="15">AE2/AD2</f>
        <v>3.3928571428571428</v>
      </c>
      <c r="BB2" s="8">
        <f>AF2/AG2*6</f>
        <v>5.3513513513513509</v>
      </c>
      <c r="BC2">
        <f t="shared" ref="BC2:BC9" si="16">COUNTIF($A$13:$A$76,A2)</f>
        <v>5</v>
      </c>
    </row>
    <row r="3" spans="1:55" x14ac:dyDescent="0.25">
      <c r="A3" t="s">
        <v>187</v>
      </c>
      <c r="B3" s="7">
        <f>B15+B28+B49</f>
        <v>8</v>
      </c>
      <c r="C3" s="7">
        <f t="shared" ref="C3:AA3" si="17">C15+C28+C49</f>
        <v>1</v>
      </c>
      <c r="D3" s="7">
        <f t="shared" si="17"/>
        <v>0</v>
      </c>
      <c r="E3" s="7">
        <f t="shared" si="17"/>
        <v>0</v>
      </c>
      <c r="F3" s="7">
        <f t="shared" si="17"/>
        <v>4</v>
      </c>
      <c r="G3" s="7">
        <f t="shared" si="17"/>
        <v>0</v>
      </c>
      <c r="H3" s="7">
        <f t="shared" si="17"/>
        <v>9</v>
      </c>
      <c r="I3" s="7">
        <f t="shared" si="17"/>
        <v>5</v>
      </c>
      <c r="J3" s="7">
        <f t="shared" si="17"/>
        <v>0</v>
      </c>
      <c r="K3" s="7">
        <f t="shared" si="17"/>
        <v>0</v>
      </c>
      <c r="L3" s="7">
        <f t="shared" si="17"/>
        <v>4</v>
      </c>
      <c r="M3" s="7">
        <f t="shared" si="17"/>
        <v>1</v>
      </c>
      <c r="N3" s="7">
        <f t="shared" si="17"/>
        <v>2</v>
      </c>
      <c r="O3" s="7">
        <f t="shared" si="17"/>
        <v>0</v>
      </c>
      <c r="P3" s="7">
        <f t="shared" si="17"/>
        <v>3</v>
      </c>
      <c r="Q3" s="7">
        <f t="shared" si="17"/>
        <v>1</v>
      </c>
      <c r="R3" s="7">
        <f t="shared" si="17"/>
        <v>2</v>
      </c>
      <c r="S3" s="7">
        <f t="shared" si="17"/>
        <v>1</v>
      </c>
      <c r="T3" s="7">
        <f t="shared" si="17"/>
        <v>3</v>
      </c>
      <c r="U3" s="7">
        <f t="shared" si="17"/>
        <v>1</v>
      </c>
      <c r="V3" s="7">
        <f t="shared" si="17"/>
        <v>1</v>
      </c>
      <c r="W3" s="7">
        <f t="shared" si="17"/>
        <v>0</v>
      </c>
      <c r="X3" s="7">
        <f t="shared" si="17"/>
        <v>0</v>
      </c>
      <c r="Y3" s="7">
        <f t="shared" si="17"/>
        <v>2</v>
      </c>
      <c r="Z3" s="7">
        <f t="shared" si="17"/>
        <v>0</v>
      </c>
      <c r="AA3" s="7">
        <f t="shared" si="17"/>
        <v>0</v>
      </c>
      <c r="AB3" s="18">
        <f t="shared" si="1"/>
        <v>9</v>
      </c>
      <c r="AC3" s="18">
        <f t="shared" ref="AC3:AC9" si="18">AB3+H3+I3+L3+M3+O3+N3</f>
        <v>30</v>
      </c>
      <c r="AD3" s="18">
        <f t="shared" ref="AD3:AD9" si="19">AB3+F3+G3+H3+I3+L3+M3+K3+O3+N3</f>
        <v>34</v>
      </c>
      <c r="AE3" s="7">
        <f t="shared" ref="AE3:AG3" si="20">AE15+AE28+AE49</f>
        <v>123</v>
      </c>
      <c r="AF3" s="7">
        <f t="shared" si="20"/>
        <v>11</v>
      </c>
      <c r="AG3" s="7">
        <f t="shared" si="20"/>
        <v>6</v>
      </c>
      <c r="AH3" s="18">
        <f t="shared" si="3"/>
        <v>10</v>
      </c>
      <c r="AI3" s="18">
        <f t="shared" ref="AI3:AI9" si="21">M3+R3+W3+N3</f>
        <v>5</v>
      </c>
      <c r="AJ3" s="18">
        <f t="shared" ref="AJ3:AJ7" si="22">O3+S3</f>
        <v>1</v>
      </c>
      <c r="AK3" s="18">
        <f t="shared" ref="AK3:AK7" si="23">AB3+I3+L3+M3+O3</f>
        <v>19</v>
      </c>
      <c r="AL3" s="18">
        <f t="shared" si="4"/>
        <v>10</v>
      </c>
      <c r="AM3" s="18">
        <f t="shared" si="5"/>
        <v>19</v>
      </c>
      <c r="AN3" s="1">
        <f t="shared" si="6"/>
        <v>0.3</v>
      </c>
      <c r="AO3" s="1">
        <f t="shared" ref="AO3:AO7" si="24">(AB3+I3)/AC3</f>
        <v>0.46666666666666667</v>
      </c>
      <c r="AP3" s="1">
        <f t="shared" si="7"/>
        <v>0.38235294117647056</v>
      </c>
      <c r="AQ3" s="1">
        <f t="shared" si="8"/>
        <v>0.33333333333333331</v>
      </c>
      <c r="AR3" s="12">
        <f t="shared" ref="AR3:AR10" si="25">AP3+AQ3</f>
        <v>0.71568627450980382</v>
      </c>
      <c r="AS3" s="3">
        <f>H3/AD3</f>
        <v>0.26470588235294118</v>
      </c>
      <c r="AT3" s="3">
        <f t="shared" si="10"/>
        <v>0.11764705882352941</v>
      </c>
      <c r="AU3" s="3">
        <f t="shared" si="11"/>
        <v>0.55882352941176472</v>
      </c>
      <c r="AV3" s="1">
        <f t="shared" si="12"/>
        <v>0.26315789473684209</v>
      </c>
      <c r="AW3" s="1">
        <f t="shared" si="13"/>
        <v>0.52631578947368418</v>
      </c>
      <c r="AX3" s="12">
        <f t="shared" ref="AX3:AX10" si="26">(AB3+I3)/AK3</f>
        <v>0.73684210526315785</v>
      </c>
      <c r="AY3" s="1">
        <f t="shared" ref="AY3:AY10" si="27">AB3/AK3</f>
        <v>0.47368421052631576</v>
      </c>
      <c r="AZ3" s="1">
        <f t="shared" si="14"/>
        <v>3.3333333333333326E-2</v>
      </c>
      <c r="BA3" s="1">
        <f t="shared" si="15"/>
        <v>3.6176470588235294</v>
      </c>
      <c r="BB3" s="8">
        <f t="shared" ref="BB3:BB10" si="28">AF3/AG3*6</f>
        <v>11</v>
      </c>
      <c r="BC3">
        <f t="shared" si="16"/>
        <v>3</v>
      </c>
    </row>
    <row r="4" spans="1:55" x14ac:dyDescent="0.25">
      <c r="A4" t="s">
        <v>318</v>
      </c>
      <c r="B4" s="7">
        <f>B19+B35</f>
        <v>0</v>
      </c>
      <c r="C4" s="7">
        <f t="shared" ref="C4:AA4" si="29">C19+C35</f>
        <v>0</v>
      </c>
      <c r="D4" s="7">
        <f t="shared" si="29"/>
        <v>0</v>
      </c>
      <c r="E4" s="7">
        <f t="shared" si="29"/>
        <v>0</v>
      </c>
      <c r="F4" s="7">
        <f t="shared" si="29"/>
        <v>4</v>
      </c>
      <c r="G4" s="7">
        <f t="shared" si="29"/>
        <v>1</v>
      </c>
      <c r="H4" s="7">
        <f t="shared" si="29"/>
        <v>9</v>
      </c>
      <c r="I4" s="7">
        <f t="shared" si="29"/>
        <v>1</v>
      </c>
      <c r="J4" s="7">
        <f t="shared" si="29"/>
        <v>0</v>
      </c>
      <c r="K4" s="7">
        <f t="shared" si="29"/>
        <v>0</v>
      </c>
      <c r="L4" s="7">
        <f t="shared" si="29"/>
        <v>2</v>
      </c>
      <c r="M4" s="7">
        <f t="shared" si="29"/>
        <v>0</v>
      </c>
      <c r="N4" s="7">
        <f t="shared" si="29"/>
        <v>0</v>
      </c>
      <c r="O4" s="7">
        <f t="shared" si="29"/>
        <v>0</v>
      </c>
      <c r="P4" s="7">
        <f t="shared" si="29"/>
        <v>0</v>
      </c>
      <c r="Q4" s="7">
        <f t="shared" si="29"/>
        <v>0</v>
      </c>
      <c r="R4" s="7">
        <f t="shared" si="29"/>
        <v>0</v>
      </c>
      <c r="S4" s="7">
        <f t="shared" si="29"/>
        <v>0</v>
      </c>
      <c r="T4" s="7">
        <f t="shared" si="29"/>
        <v>1</v>
      </c>
      <c r="U4" s="7">
        <f t="shared" si="29"/>
        <v>0</v>
      </c>
      <c r="V4" s="7">
        <f t="shared" si="29"/>
        <v>0</v>
      </c>
      <c r="W4" s="7">
        <f t="shared" si="29"/>
        <v>0</v>
      </c>
      <c r="X4" s="7">
        <f t="shared" si="29"/>
        <v>0</v>
      </c>
      <c r="Y4" s="7">
        <f t="shared" si="29"/>
        <v>2</v>
      </c>
      <c r="Z4" s="7">
        <f t="shared" si="29"/>
        <v>0</v>
      </c>
      <c r="AA4" s="7">
        <f t="shared" si="29"/>
        <v>1</v>
      </c>
      <c r="AB4" s="18">
        <f t="shared" si="1"/>
        <v>0</v>
      </c>
      <c r="AC4" s="18">
        <f t="shared" si="18"/>
        <v>12</v>
      </c>
      <c r="AD4" s="18">
        <f t="shared" si="19"/>
        <v>17</v>
      </c>
      <c r="AE4" s="7">
        <f t="shared" ref="AE4:AG4" si="30">AE19+AE35</f>
        <v>73</v>
      </c>
      <c r="AF4" s="7">
        <f t="shared" si="30"/>
        <v>1</v>
      </c>
      <c r="AG4" s="7">
        <f t="shared" si="30"/>
        <v>4.6666666666666661</v>
      </c>
      <c r="AH4" s="18">
        <f t="shared" si="3"/>
        <v>3</v>
      </c>
      <c r="AI4" s="18">
        <f t="shared" si="21"/>
        <v>0</v>
      </c>
      <c r="AJ4" s="18">
        <f t="shared" si="22"/>
        <v>0</v>
      </c>
      <c r="AK4" s="18">
        <f t="shared" si="23"/>
        <v>3</v>
      </c>
      <c r="AL4" s="18">
        <f t="shared" si="4"/>
        <v>0</v>
      </c>
      <c r="AM4" s="18">
        <f t="shared" si="5"/>
        <v>6</v>
      </c>
      <c r="AN4" s="1">
        <f t="shared" si="6"/>
        <v>0</v>
      </c>
      <c r="AO4" s="1">
        <f t="shared" si="24"/>
        <v>8.3333333333333329E-2</v>
      </c>
      <c r="AP4" s="1">
        <f t="shared" si="7"/>
        <v>0.29411764705882354</v>
      </c>
      <c r="AQ4" s="1">
        <f t="shared" si="8"/>
        <v>0</v>
      </c>
      <c r="AR4" s="12">
        <f t="shared" si="25"/>
        <v>0.29411764705882354</v>
      </c>
      <c r="AS4" s="3">
        <f t="shared" si="9"/>
        <v>0.52941176470588236</v>
      </c>
      <c r="AT4" s="3">
        <f t="shared" si="10"/>
        <v>0.29411764705882354</v>
      </c>
      <c r="AU4" s="3">
        <f t="shared" si="11"/>
        <v>0.17647058823529413</v>
      </c>
      <c r="AV4" s="1">
        <f t="shared" si="12"/>
        <v>0.66666666666666663</v>
      </c>
      <c r="AW4" s="1">
        <f t="shared" si="13"/>
        <v>1</v>
      </c>
      <c r="AX4" s="12">
        <f t="shared" si="26"/>
        <v>0.33333333333333331</v>
      </c>
      <c r="AY4" s="1">
        <f t="shared" si="27"/>
        <v>0</v>
      </c>
      <c r="AZ4" s="1">
        <f t="shared" si="14"/>
        <v>0</v>
      </c>
      <c r="BA4" s="1">
        <f t="shared" si="15"/>
        <v>4.2941176470588234</v>
      </c>
      <c r="BB4" s="8">
        <f t="shared" si="28"/>
        <v>1.2857142857142858</v>
      </c>
      <c r="BC4">
        <f t="shared" si="16"/>
        <v>2</v>
      </c>
    </row>
    <row r="5" spans="1:55" x14ac:dyDescent="0.25">
      <c r="A5" t="s">
        <v>188</v>
      </c>
      <c r="B5" s="7">
        <f>B23+B36+B44</f>
        <v>6</v>
      </c>
      <c r="C5" s="7">
        <f t="shared" ref="C5:AA5" si="31">C23+C36+C44</f>
        <v>3</v>
      </c>
      <c r="D5" s="7">
        <f t="shared" si="31"/>
        <v>0</v>
      </c>
      <c r="E5" s="7">
        <f t="shared" si="31"/>
        <v>0</v>
      </c>
      <c r="F5" s="7">
        <f t="shared" si="31"/>
        <v>3</v>
      </c>
      <c r="G5" s="7">
        <f t="shared" si="31"/>
        <v>1</v>
      </c>
      <c r="H5" s="7">
        <f t="shared" si="31"/>
        <v>13</v>
      </c>
      <c r="I5" s="7">
        <f t="shared" si="31"/>
        <v>1</v>
      </c>
      <c r="J5" s="7">
        <f t="shared" si="31"/>
        <v>0</v>
      </c>
      <c r="K5" s="7">
        <f t="shared" si="31"/>
        <v>0</v>
      </c>
      <c r="L5" s="7">
        <f t="shared" si="31"/>
        <v>3</v>
      </c>
      <c r="M5" s="7">
        <f t="shared" si="31"/>
        <v>0</v>
      </c>
      <c r="N5" s="7">
        <f t="shared" si="31"/>
        <v>2</v>
      </c>
      <c r="O5" s="7">
        <f t="shared" si="31"/>
        <v>0</v>
      </c>
      <c r="P5" s="7">
        <f t="shared" si="31"/>
        <v>2</v>
      </c>
      <c r="Q5" s="7">
        <f t="shared" si="31"/>
        <v>2</v>
      </c>
      <c r="R5" s="7">
        <f t="shared" si="31"/>
        <v>1</v>
      </c>
      <c r="S5" s="7">
        <f t="shared" si="31"/>
        <v>6</v>
      </c>
      <c r="T5" s="7">
        <f t="shared" si="31"/>
        <v>0</v>
      </c>
      <c r="U5" s="7">
        <f t="shared" si="31"/>
        <v>0</v>
      </c>
      <c r="V5" s="7">
        <f t="shared" si="31"/>
        <v>0</v>
      </c>
      <c r="W5" s="7">
        <f t="shared" si="31"/>
        <v>0</v>
      </c>
      <c r="X5" s="7">
        <f t="shared" si="31"/>
        <v>0</v>
      </c>
      <c r="Y5" s="7">
        <f t="shared" si="31"/>
        <v>2</v>
      </c>
      <c r="Z5" s="7">
        <f t="shared" si="31"/>
        <v>1</v>
      </c>
      <c r="AA5" s="7">
        <f t="shared" si="31"/>
        <v>0</v>
      </c>
      <c r="AB5" s="18">
        <f t="shared" si="1"/>
        <v>9</v>
      </c>
      <c r="AC5" s="18">
        <f t="shared" si="18"/>
        <v>28</v>
      </c>
      <c r="AD5" s="18">
        <f t="shared" si="19"/>
        <v>32</v>
      </c>
      <c r="AE5" s="7">
        <f t="shared" ref="AE5:AG5" si="32">AE23+AE36+AE44</f>
        <v>110</v>
      </c>
      <c r="AF5" s="7">
        <f t="shared" si="32"/>
        <v>6</v>
      </c>
      <c r="AG5" s="7">
        <f t="shared" si="32"/>
        <v>7</v>
      </c>
      <c r="AH5" s="18">
        <f t="shared" si="3"/>
        <v>5</v>
      </c>
      <c r="AI5" s="18">
        <f t="shared" si="21"/>
        <v>3</v>
      </c>
      <c r="AJ5" s="18">
        <f t="shared" si="22"/>
        <v>6</v>
      </c>
      <c r="AK5" s="18">
        <f t="shared" si="23"/>
        <v>13</v>
      </c>
      <c r="AL5" s="18">
        <f t="shared" si="4"/>
        <v>12</v>
      </c>
      <c r="AM5" s="18">
        <f t="shared" si="5"/>
        <v>17</v>
      </c>
      <c r="AN5" s="1">
        <f t="shared" si="6"/>
        <v>0.32142857142857145</v>
      </c>
      <c r="AO5" s="1">
        <f t="shared" si="24"/>
        <v>0.35714285714285715</v>
      </c>
      <c r="AP5" s="1">
        <f t="shared" si="7"/>
        <v>0.40625</v>
      </c>
      <c r="AQ5" s="1">
        <f>AL5/AC5</f>
        <v>0.42857142857142855</v>
      </c>
      <c r="AR5" s="12">
        <f>AP5+AQ5</f>
        <v>0.8348214285714286</v>
      </c>
      <c r="AS5" s="3">
        <f>H5/AD5</f>
        <v>0.40625</v>
      </c>
      <c r="AT5" s="3">
        <f>(F5+G5)/AD5</f>
        <v>0.125</v>
      </c>
      <c r="AU5" s="3">
        <f t="shared" si="11"/>
        <v>0.40625</v>
      </c>
      <c r="AV5" s="1">
        <f t="shared" si="12"/>
        <v>0.23076923076923078</v>
      </c>
      <c r="AW5" s="1">
        <f t="shared" si="13"/>
        <v>0.30769230769230771</v>
      </c>
      <c r="AX5" s="12">
        <f>(AB5+I5)/AK5</f>
        <v>0.76923076923076927</v>
      </c>
      <c r="AY5" s="1">
        <f>AB5/AK5</f>
        <v>0.69230769230769229</v>
      </c>
      <c r="AZ5" s="1">
        <f>AQ5-AN5</f>
        <v>0.1071428571428571</v>
      </c>
      <c r="BA5" s="1">
        <f>AE5/AD5</f>
        <v>3.4375</v>
      </c>
      <c r="BB5" s="8">
        <f>AF5/AG5*6</f>
        <v>5.1428571428571423</v>
      </c>
      <c r="BC5">
        <f t="shared" si="16"/>
        <v>3</v>
      </c>
    </row>
    <row r="6" spans="1:55" x14ac:dyDescent="0.25">
      <c r="A6" t="s">
        <v>195</v>
      </c>
      <c r="B6" s="7">
        <f>B30</f>
        <v>0</v>
      </c>
      <c r="C6" s="7">
        <f t="shared" ref="C6:AA6" si="33">C30</f>
        <v>1</v>
      </c>
      <c r="D6" s="7">
        <f t="shared" si="33"/>
        <v>0</v>
      </c>
      <c r="E6" s="7">
        <f t="shared" si="33"/>
        <v>0</v>
      </c>
      <c r="F6" s="7">
        <f t="shared" si="33"/>
        <v>1</v>
      </c>
      <c r="G6" s="7">
        <f t="shared" si="33"/>
        <v>1</v>
      </c>
      <c r="H6" s="7">
        <f t="shared" si="33"/>
        <v>1</v>
      </c>
      <c r="I6" s="7">
        <f t="shared" si="33"/>
        <v>1</v>
      </c>
      <c r="J6" s="7">
        <f t="shared" si="33"/>
        <v>0</v>
      </c>
      <c r="K6" s="7">
        <f t="shared" si="33"/>
        <v>0</v>
      </c>
      <c r="L6" s="7">
        <f t="shared" si="33"/>
        <v>1</v>
      </c>
      <c r="M6" s="7">
        <f t="shared" si="33"/>
        <v>0</v>
      </c>
      <c r="N6" s="7">
        <f t="shared" si="33"/>
        <v>1</v>
      </c>
      <c r="O6" s="7">
        <f t="shared" si="33"/>
        <v>0</v>
      </c>
      <c r="P6" s="7">
        <f t="shared" si="33"/>
        <v>0</v>
      </c>
      <c r="Q6" s="7">
        <f t="shared" si="33"/>
        <v>0</v>
      </c>
      <c r="R6" s="7">
        <f t="shared" si="33"/>
        <v>0</v>
      </c>
      <c r="S6" s="7">
        <f t="shared" si="33"/>
        <v>1</v>
      </c>
      <c r="T6" s="7">
        <f t="shared" si="33"/>
        <v>1</v>
      </c>
      <c r="U6" s="7">
        <f t="shared" si="33"/>
        <v>0</v>
      </c>
      <c r="V6" s="7">
        <f t="shared" si="33"/>
        <v>0</v>
      </c>
      <c r="W6" s="7">
        <f t="shared" si="33"/>
        <v>0</v>
      </c>
      <c r="X6" s="7">
        <f t="shared" si="33"/>
        <v>0</v>
      </c>
      <c r="Y6" s="7">
        <f t="shared" si="33"/>
        <v>0</v>
      </c>
      <c r="Z6" s="7">
        <f t="shared" si="33"/>
        <v>0</v>
      </c>
      <c r="AA6" s="7">
        <f t="shared" si="33"/>
        <v>1</v>
      </c>
      <c r="AB6" s="18">
        <f t="shared" si="1"/>
        <v>1</v>
      </c>
      <c r="AC6" s="18">
        <f t="shared" si="18"/>
        <v>5</v>
      </c>
      <c r="AD6" s="18">
        <f t="shared" si="19"/>
        <v>7</v>
      </c>
      <c r="AE6" s="7">
        <f t="shared" ref="AE6:AG6" si="34">AE30</f>
        <v>23</v>
      </c>
      <c r="AF6" s="7">
        <f t="shared" si="34"/>
        <v>4</v>
      </c>
      <c r="AG6" s="7">
        <f t="shared" si="34"/>
        <v>1.3333333333333333</v>
      </c>
      <c r="AH6" s="18">
        <f t="shared" si="3"/>
        <v>2</v>
      </c>
      <c r="AI6" s="18">
        <f t="shared" si="21"/>
        <v>1</v>
      </c>
      <c r="AJ6" s="18">
        <f t="shared" si="22"/>
        <v>1</v>
      </c>
      <c r="AK6" s="18">
        <f t="shared" si="23"/>
        <v>3</v>
      </c>
      <c r="AL6" s="18">
        <f t="shared" si="4"/>
        <v>2</v>
      </c>
      <c r="AM6" s="18">
        <f t="shared" si="5"/>
        <v>5</v>
      </c>
      <c r="AN6" s="1">
        <f t="shared" si="6"/>
        <v>0.2</v>
      </c>
      <c r="AO6" s="1">
        <f t="shared" si="24"/>
        <v>0.4</v>
      </c>
      <c r="AP6" s="1">
        <f t="shared" si="7"/>
        <v>0.42857142857142855</v>
      </c>
      <c r="AQ6" s="1">
        <f>AL6/AC6</f>
        <v>0.4</v>
      </c>
      <c r="AR6" s="12">
        <f>AP6+AQ6</f>
        <v>0.82857142857142851</v>
      </c>
      <c r="AS6" s="3">
        <f>H6/AD6</f>
        <v>0.14285714285714285</v>
      </c>
      <c r="AT6" s="3">
        <f>(F6+G6)/AD6</f>
        <v>0.2857142857142857</v>
      </c>
      <c r="AU6" s="3">
        <f t="shared" si="11"/>
        <v>0.42857142857142855</v>
      </c>
      <c r="AV6" s="1">
        <f t="shared" si="12"/>
        <v>0.33333333333333331</v>
      </c>
      <c r="AW6" s="1">
        <f t="shared" si="13"/>
        <v>0.66666666666666663</v>
      </c>
      <c r="AX6" s="12">
        <f>(AB6+I6)/AK6</f>
        <v>0.66666666666666663</v>
      </c>
      <c r="AY6" s="1">
        <f>AB6/AK6</f>
        <v>0.33333333333333331</v>
      </c>
      <c r="AZ6" s="1">
        <f>AQ6-AN6</f>
        <v>0.2</v>
      </c>
      <c r="BA6" s="1">
        <f>AE6/AD6</f>
        <v>3.2857142857142856</v>
      </c>
      <c r="BB6" s="8">
        <f>AF6/AG6*6</f>
        <v>18</v>
      </c>
      <c r="BC6">
        <f t="shared" si="16"/>
        <v>1</v>
      </c>
    </row>
    <row r="7" spans="1:55" x14ac:dyDescent="0.25">
      <c r="A7" t="s">
        <v>243</v>
      </c>
      <c r="B7" s="7">
        <f>B31</f>
        <v>3</v>
      </c>
      <c r="C7" s="7">
        <f t="shared" ref="C7:AA7" si="35">C31</f>
        <v>0</v>
      </c>
      <c r="D7" s="7">
        <f t="shared" si="35"/>
        <v>0</v>
      </c>
      <c r="E7" s="7">
        <f t="shared" si="35"/>
        <v>0</v>
      </c>
      <c r="F7" s="7">
        <f t="shared" si="35"/>
        <v>0</v>
      </c>
      <c r="G7" s="7">
        <f t="shared" si="35"/>
        <v>0</v>
      </c>
      <c r="H7" s="7">
        <f t="shared" si="35"/>
        <v>0</v>
      </c>
      <c r="I7" s="7">
        <f t="shared" si="35"/>
        <v>2</v>
      </c>
      <c r="J7" s="7">
        <f t="shared" si="35"/>
        <v>0</v>
      </c>
      <c r="K7" s="7">
        <f t="shared" si="35"/>
        <v>0</v>
      </c>
      <c r="L7" s="7">
        <f t="shared" si="35"/>
        <v>1</v>
      </c>
      <c r="M7" s="7">
        <f t="shared" si="35"/>
        <v>0</v>
      </c>
      <c r="N7" s="7">
        <f t="shared" si="35"/>
        <v>1</v>
      </c>
      <c r="O7" s="7">
        <f t="shared" si="35"/>
        <v>0</v>
      </c>
      <c r="P7" s="7">
        <f t="shared" si="35"/>
        <v>0</v>
      </c>
      <c r="Q7" s="7">
        <f t="shared" si="35"/>
        <v>0</v>
      </c>
      <c r="R7" s="7">
        <f t="shared" si="35"/>
        <v>2</v>
      </c>
      <c r="S7" s="7">
        <f t="shared" si="35"/>
        <v>1</v>
      </c>
      <c r="T7" s="7">
        <f t="shared" si="35"/>
        <v>0</v>
      </c>
      <c r="U7" s="7">
        <f t="shared" si="35"/>
        <v>1</v>
      </c>
      <c r="V7" s="7">
        <f t="shared" si="35"/>
        <v>0</v>
      </c>
      <c r="W7" s="7">
        <f t="shared" si="35"/>
        <v>1</v>
      </c>
      <c r="X7" s="7">
        <f t="shared" si="35"/>
        <v>0</v>
      </c>
      <c r="Y7" s="7">
        <f t="shared" si="35"/>
        <v>0</v>
      </c>
      <c r="Z7" s="7">
        <f t="shared" si="35"/>
        <v>0</v>
      </c>
      <c r="AA7" s="7">
        <f t="shared" si="35"/>
        <v>0</v>
      </c>
      <c r="AB7" s="18">
        <f t="shared" si="1"/>
        <v>3</v>
      </c>
      <c r="AC7" s="18">
        <f t="shared" si="18"/>
        <v>7</v>
      </c>
      <c r="AD7" s="18">
        <f t="shared" si="19"/>
        <v>7</v>
      </c>
      <c r="AE7" s="7">
        <f t="shared" ref="AE7:AG7" si="36">AE31</f>
        <v>14</v>
      </c>
      <c r="AF7" s="7">
        <f t="shared" si="36"/>
        <v>4</v>
      </c>
      <c r="AG7" s="7">
        <f t="shared" si="36"/>
        <v>0.66666666666666663</v>
      </c>
      <c r="AH7" s="18">
        <f t="shared" si="3"/>
        <v>1</v>
      </c>
      <c r="AI7" s="18">
        <f t="shared" si="21"/>
        <v>4</v>
      </c>
      <c r="AJ7" s="18">
        <f t="shared" si="22"/>
        <v>1</v>
      </c>
      <c r="AK7" s="18">
        <f t="shared" si="23"/>
        <v>6</v>
      </c>
      <c r="AL7" s="18">
        <f t="shared" si="4"/>
        <v>3</v>
      </c>
      <c r="AM7" s="18">
        <f t="shared" si="5"/>
        <v>5</v>
      </c>
      <c r="AN7" s="1">
        <f t="shared" si="6"/>
        <v>0.42857142857142855</v>
      </c>
      <c r="AO7" s="1">
        <f t="shared" si="24"/>
        <v>0.7142857142857143</v>
      </c>
      <c r="AP7" s="1">
        <f t="shared" si="7"/>
        <v>0.42857142857142855</v>
      </c>
      <c r="AQ7" s="1">
        <f>AL7/AC7</f>
        <v>0.42857142857142855</v>
      </c>
      <c r="AR7" s="12">
        <f>AP7+AQ7</f>
        <v>0.8571428571428571</v>
      </c>
      <c r="AS7" s="3">
        <f>H7/AD7</f>
        <v>0</v>
      </c>
      <c r="AT7" s="3">
        <f>(F7+G7)/AD7</f>
        <v>0</v>
      </c>
      <c r="AU7" s="3">
        <f t="shared" si="11"/>
        <v>0.8571428571428571</v>
      </c>
      <c r="AV7" s="1">
        <f t="shared" si="12"/>
        <v>0.16666666666666666</v>
      </c>
      <c r="AW7" s="1">
        <f t="shared" si="13"/>
        <v>0.5</v>
      </c>
      <c r="AX7" s="12">
        <f>(AB7+I7)/AK7</f>
        <v>0.83333333333333337</v>
      </c>
      <c r="AY7" s="1">
        <f>AB7/AK7</f>
        <v>0.5</v>
      </c>
      <c r="AZ7" s="1">
        <f>AQ7-AN7</f>
        <v>0</v>
      </c>
      <c r="BA7" s="1">
        <f>AE7/AD7</f>
        <v>2</v>
      </c>
      <c r="BB7" s="8">
        <f>AF7/AG7*6</f>
        <v>36</v>
      </c>
      <c r="BC7">
        <f t="shared" si="16"/>
        <v>1</v>
      </c>
    </row>
    <row r="8" spans="1:55" x14ac:dyDescent="0.25">
      <c r="A8" t="s">
        <v>319</v>
      </c>
      <c r="B8" s="7">
        <f>B45+B50</f>
        <v>0</v>
      </c>
      <c r="C8" s="7">
        <f t="shared" ref="C8:AA8" si="37">C45+C50</f>
        <v>0</v>
      </c>
      <c r="D8" s="7">
        <f t="shared" si="37"/>
        <v>0</v>
      </c>
      <c r="E8" s="7">
        <f t="shared" si="37"/>
        <v>0</v>
      </c>
      <c r="F8" s="7">
        <f t="shared" si="37"/>
        <v>1</v>
      </c>
      <c r="G8" s="7">
        <f t="shared" si="37"/>
        <v>0</v>
      </c>
      <c r="H8" s="7">
        <f t="shared" si="37"/>
        <v>2</v>
      </c>
      <c r="I8" s="7">
        <f t="shared" si="37"/>
        <v>1</v>
      </c>
      <c r="J8" s="7">
        <f t="shared" si="37"/>
        <v>0</v>
      </c>
      <c r="K8" s="7">
        <f t="shared" si="37"/>
        <v>0</v>
      </c>
      <c r="L8" s="7">
        <f t="shared" si="37"/>
        <v>0</v>
      </c>
      <c r="M8" s="7">
        <f t="shared" si="37"/>
        <v>0</v>
      </c>
      <c r="N8" s="7">
        <f t="shared" si="37"/>
        <v>0</v>
      </c>
      <c r="O8" s="7">
        <f t="shared" si="37"/>
        <v>0</v>
      </c>
      <c r="P8" s="7">
        <f t="shared" si="37"/>
        <v>0</v>
      </c>
      <c r="Q8" s="7">
        <f t="shared" si="37"/>
        <v>0</v>
      </c>
      <c r="R8" s="7">
        <f t="shared" si="37"/>
        <v>0</v>
      </c>
      <c r="S8" s="7">
        <f t="shared" si="37"/>
        <v>0</v>
      </c>
      <c r="T8" s="7">
        <f t="shared" si="37"/>
        <v>0</v>
      </c>
      <c r="U8" s="7">
        <f t="shared" si="37"/>
        <v>1</v>
      </c>
      <c r="V8" s="7">
        <f t="shared" si="37"/>
        <v>0</v>
      </c>
      <c r="W8" s="7">
        <f t="shared" si="37"/>
        <v>0</v>
      </c>
      <c r="X8" s="7">
        <f t="shared" si="37"/>
        <v>0</v>
      </c>
      <c r="Y8" s="7">
        <f t="shared" si="37"/>
        <v>0</v>
      </c>
      <c r="Z8" s="7">
        <f t="shared" si="37"/>
        <v>0</v>
      </c>
      <c r="AA8" s="7">
        <f t="shared" si="37"/>
        <v>0</v>
      </c>
      <c r="AB8" s="18">
        <f t="shared" ref="AB8" si="38">B8+C8+D8+E8</f>
        <v>0</v>
      </c>
      <c r="AC8" s="18">
        <f t="shared" ref="AC8" si="39">AB8+H8+I8+L8+M8+O8+N8</f>
        <v>3</v>
      </c>
      <c r="AD8" s="18">
        <f t="shared" ref="AD8" si="40">AB8+F8+G8+H8+I8+L8+M8+K8+O8+N8</f>
        <v>4</v>
      </c>
      <c r="AE8" s="7">
        <f t="shared" ref="AE8:AG8" si="41">AE45+AE50</f>
        <v>19</v>
      </c>
      <c r="AF8" s="7">
        <f t="shared" si="41"/>
        <v>0</v>
      </c>
      <c r="AG8" s="7">
        <f t="shared" si="41"/>
        <v>0.66666666666666663</v>
      </c>
      <c r="AH8" s="18">
        <f t="shared" ref="AH8" si="42">L8+P8+T8</f>
        <v>0</v>
      </c>
      <c r="AI8" s="18">
        <f t="shared" ref="AI8" si="43">M8+R8+W8+N8</f>
        <v>0</v>
      </c>
      <c r="AJ8" s="18">
        <f t="shared" ref="AJ8" si="44">O8+S8</f>
        <v>0</v>
      </c>
      <c r="AK8" s="18">
        <f t="shared" ref="AK8" si="45">AB8+I8+L8+M8+O8</f>
        <v>1</v>
      </c>
      <c r="AL8" s="18">
        <f t="shared" ref="AL8" si="46">B8+2*C8+3*D8+4*E8</f>
        <v>0</v>
      </c>
      <c r="AM8" s="18">
        <f t="shared" ref="AM8" si="47">AL8+F8+G8+I8+J8</f>
        <v>2</v>
      </c>
      <c r="AN8" s="1">
        <f t="shared" ref="AN8" si="48">AB8/AC8</f>
        <v>0</v>
      </c>
      <c r="AO8" s="1">
        <f t="shared" ref="AO8" si="49">(AB8+I8)/AC8</f>
        <v>0.33333333333333331</v>
      </c>
      <c r="AP8" s="1">
        <f t="shared" ref="AP8" si="50">(AB8+F8+G8)/AD8</f>
        <v>0.25</v>
      </c>
      <c r="AQ8" s="1">
        <f>AL8/AC8</f>
        <v>0</v>
      </c>
      <c r="AR8" s="12">
        <f>AP8+AQ8</f>
        <v>0.25</v>
      </c>
      <c r="AS8" s="3">
        <f>H8/AD8</f>
        <v>0.5</v>
      </c>
      <c r="AT8" s="3">
        <f>(F8+G8)/AD8</f>
        <v>0.25</v>
      </c>
      <c r="AU8" s="3">
        <f t="shared" ref="AU8" si="51">AK8/AD8</f>
        <v>0.25</v>
      </c>
      <c r="AV8" s="1">
        <f t="shared" ref="AV8" si="52">(K8+L8+M8+O8)/AK8</f>
        <v>0</v>
      </c>
      <c r="AW8" s="1">
        <f t="shared" ref="AW8" si="53">(K8+L8+M8+O8+I8)/AK8</f>
        <v>1</v>
      </c>
      <c r="AX8" s="12">
        <f>(AB8+I8)/AK8</f>
        <v>1</v>
      </c>
      <c r="AY8" s="1">
        <f>AB8/AK8</f>
        <v>0</v>
      </c>
      <c r="AZ8" s="1">
        <f>AQ8-AN8</f>
        <v>0</v>
      </c>
      <c r="BA8" s="1">
        <f>AE8/AD8</f>
        <v>4.75</v>
      </c>
      <c r="BB8" s="8">
        <f>AF8/AG8*6</f>
        <v>0</v>
      </c>
      <c r="BC8">
        <f t="shared" si="16"/>
        <v>2</v>
      </c>
    </row>
    <row r="9" spans="1:55" x14ac:dyDescent="0.25">
      <c r="AB9" s="18">
        <f t="shared" ref="AB9" si="54">B9+C9+D9+E9</f>
        <v>0</v>
      </c>
      <c r="AC9" s="18">
        <f t="shared" si="18"/>
        <v>0</v>
      </c>
      <c r="AD9" s="18">
        <f t="shared" si="19"/>
        <v>0</v>
      </c>
      <c r="AH9" s="18">
        <f t="shared" ref="AH9" si="55">L9+P9+T9</f>
        <v>0</v>
      </c>
      <c r="AI9" s="18">
        <f t="shared" si="21"/>
        <v>0</v>
      </c>
      <c r="AJ9" s="18">
        <f t="shared" ref="AJ9" si="56">O9+S9</f>
        <v>0</v>
      </c>
      <c r="AK9" s="18">
        <f t="shared" ref="AK9" si="57">AB9+I9+L9+M9+O9</f>
        <v>0</v>
      </c>
      <c r="AL9" s="18">
        <f t="shared" ref="AL9" si="58">B9+2*C9+3*D9+4*E9</f>
        <v>0</v>
      </c>
      <c r="AM9" s="18">
        <f t="shared" ref="AM9" si="59">AL9+F9+G9+I9+J9</f>
        <v>0</v>
      </c>
      <c r="AN9" s="1"/>
      <c r="AO9" s="1"/>
      <c r="AP9" s="1"/>
      <c r="AQ9" s="1"/>
      <c r="AR9" s="12"/>
      <c r="AS9" s="3"/>
      <c r="AT9" s="3"/>
      <c r="AU9" s="3"/>
      <c r="AV9" s="1"/>
      <c r="AW9" s="1"/>
      <c r="AX9" s="12"/>
      <c r="AY9" s="1"/>
      <c r="AZ9" s="1"/>
      <c r="BA9" s="1"/>
      <c r="BB9" s="8"/>
      <c r="BC9">
        <f t="shared" si="16"/>
        <v>0</v>
      </c>
    </row>
    <row r="10" spans="1:55" x14ac:dyDescent="0.25">
      <c r="A10" s="2" t="s">
        <v>46</v>
      </c>
      <c r="B10" s="10">
        <f>SUM(B2:B7)</f>
        <v>29</v>
      </c>
      <c r="C10" s="10">
        <f t="shared" ref="C10:AM10" si="60">SUM(C2:C7)</f>
        <v>5</v>
      </c>
      <c r="D10" s="10">
        <f t="shared" si="60"/>
        <v>0</v>
      </c>
      <c r="E10" s="10">
        <f t="shared" si="60"/>
        <v>0</v>
      </c>
      <c r="F10" s="10">
        <f t="shared" si="60"/>
        <v>14</v>
      </c>
      <c r="G10" s="10">
        <f t="shared" si="60"/>
        <v>4</v>
      </c>
      <c r="H10" s="10">
        <f t="shared" si="60"/>
        <v>56</v>
      </c>
      <c r="I10" s="10">
        <f t="shared" si="60"/>
        <v>16</v>
      </c>
      <c r="J10" s="10">
        <f t="shared" si="60"/>
        <v>0</v>
      </c>
      <c r="K10" s="10">
        <f t="shared" si="60"/>
        <v>0</v>
      </c>
      <c r="L10" s="10">
        <f t="shared" si="60"/>
        <v>17</v>
      </c>
      <c r="M10" s="10">
        <f t="shared" si="60"/>
        <v>1</v>
      </c>
      <c r="N10" s="10">
        <f t="shared" si="60"/>
        <v>11</v>
      </c>
      <c r="O10" s="10">
        <f t="shared" si="60"/>
        <v>0</v>
      </c>
      <c r="P10" s="10">
        <f t="shared" si="60"/>
        <v>12</v>
      </c>
      <c r="Q10" s="10">
        <f t="shared" si="60"/>
        <v>6</v>
      </c>
      <c r="R10" s="10">
        <f t="shared" si="60"/>
        <v>5</v>
      </c>
      <c r="S10" s="10">
        <f t="shared" si="60"/>
        <v>13</v>
      </c>
      <c r="T10" s="10">
        <f t="shared" si="60"/>
        <v>8</v>
      </c>
      <c r="U10" s="10">
        <f t="shared" si="60"/>
        <v>3</v>
      </c>
      <c r="V10" s="10">
        <f t="shared" si="60"/>
        <v>1</v>
      </c>
      <c r="W10" s="10">
        <f t="shared" si="60"/>
        <v>1</v>
      </c>
      <c r="X10" s="10">
        <f t="shared" si="60"/>
        <v>1</v>
      </c>
      <c r="Y10" s="10">
        <f t="shared" si="60"/>
        <v>7</v>
      </c>
      <c r="Z10" s="10">
        <f t="shared" si="60"/>
        <v>1</v>
      </c>
      <c r="AA10" s="10">
        <f t="shared" si="60"/>
        <v>2</v>
      </c>
      <c r="AB10" s="10">
        <f t="shared" si="60"/>
        <v>34</v>
      </c>
      <c r="AC10" s="10">
        <f t="shared" si="60"/>
        <v>135</v>
      </c>
      <c r="AD10" s="10">
        <f t="shared" si="60"/>
        <v>153</v>
      </c>
      <c r="AE10" s="10">
        <f t="shared" si="60"/>
        <v>533</v>
      </c>
      <c r="AF10" s="10">
        <f t="shared" si="60"/>
        <v>37</v>
      </c>
      <c r="AG10" s="10">
        <f t="shared" si="60"/>
        <v>32</v>
      </c>
      <c r="AH10" s="10">
        <f t="shared" si="60"/>
        <v>37</v>
      </c>
      <c r="AI10" s="10">
        <f t="shared" si="60"/>
        <v>18</v>
      </c>
      <c r="AJ10" s="10">
        <f t="shared" si="60"/>
        <v>13</v>
      </c>
      <c r="AK10" s="10">
        <f t="shared" si="60"/>
        <v>68</v>
      </c>
      <c r="AL10" s="10">
        <f t="shared" si="60"/>
        <v>39</v>
      </c>
      <c r="AM10" s="10">
        <f t="shared" si="60"/>
        <v>73</v>
      </c>
      <c r="AN10" s="4">
        <f t="shared" si="6"/>
        <v>0.25185185185185183</v>
      </c>
      <c r="AO10" s="4">
        <f>(AB10+I10)/AC10</f>
        <v>0.37037037037037035</v>
      </c>
      <c r="AP10" s="4">
        <f t="shared" si="7"/>
        <v>0.33986928104575165</v>
      </c>
      <c r="AQ10" s="4">
        <f t="shared" si="8"/>
        <v>0.28888888888888886</v>
      </c>
      <c r="AR10" s="13">
        <f t="shared" si="25"/>
        <v>0.62875816993464051</v>
      </c>
      <c r="AS10" s="5">
        <f t="shared" si="9"/>
        <v>0.36601307189542481</v>
      </c>
      <c r="AT10" s="5">
        <f t="shared" si="10"/>
        <v>0.11764705882352941</v>
      </c>
      <c r="AU10" s="5">
        <f t="shared" si="11"/>
        <v>0.44444444444444442</v>
      </c>
      <c r="AV10" s="4">
        <f t="shared" si="12"/>
        <v>0.26470588235294118</v>
      </c>
      <c r="AW10" s="4">
        <f t="shared" si="13"/>
        <v>0.5</v>
      </c>
      <c r="AX10" s="13">
        <f t="shared" si="26"/>
        <v>0.73529411764705888</v>
      </c>
      <c r="AY10" s="4">
        <f t="shared" si="27"/>
        <v>0.5</v>
      </c>
      <c r="AZ10" s="4">
        <f t="shared" si="14"/>
        <v>3.7037037037037035E-2</v>
      </c>
      <c r="BA10" s="6">
        <f t="shared" si="15"/>
        <v>3.4836601307189543</v>
      </c>
      <c r="BB10" s="11">
        <f t="shared" si="28"/>
        <v>6.9375</v>
      </c>
      <c r="BC10">
        <f>SUM(BC2:BC9)</f>
        <v>17</v>
      </c>
    </row>
    <row r="11" spans="1:55" x14ac:dyDescent="0.25">
      <c r="F11" s="7">
        <f t="shared" ref="F11" si="61">F10/$Z$11</f>
        <v>1.5555555555555556</v>
      </c>
      <c r="H11" s="7">
        <f t="shared" ref="H11" si="62">H10/$Z$11</f>
        <v>6.2222222222222223</v>
      </c>
      <c r="Y11" s="7" t="s">
        <v>428</v>
      </c>
      <c r="Z11" s="7">
        <v>9</v>
      </c>
      <c r="AB11" s="7">
        <f>AB10/$Z$11</f>
        <v>3.7777777777777777</v>
      </c>
      <c r="AC11" s="7">
        <f t="shared" ref="AC11:AG11" si="63">AC10/$Z$11</f>
        <v>15</v>
      </c>
      <c r="AD11" s="7">
        <f t="shared" si="63"/>
        <v>17</v>
      </c>
      <c r="AE11" s="7">
        <f t="shared" si="63"/>
        <v>59.222222222222221</v>
      </c>
      <c r="AG11" s="7">
        <f t="shared" si="63"/>
        <v>3.5555555555555554</v>
      </c>
      <c r="AK11" s="7">
        <f t="shared" ref="AK11" si="64">AK10/$Z$11</f>
        <v>7.5555555555555554</v>
      </c>
    </row>
    <row r="13" spans="1:55" s="2" customFormat="1" x14ac:dyDescent="0.25">
      <c r="A13" s="2" t="s">
        <v>326</v>
      </c>
      <c r="B13" s="10" t="s">
        <v>34</v>
      </c>
      <c r="C13" s="10" t="s">
        <v>35</v>
      </c>
      <c r="D13" s="10" t="s">
        <v>36</v>
      </c>
      <c r="E13" s="10" t="s">
        <v>8</v>
      </c>
      <c r="F13" s="10" t="s">
        <v>10</v>
      </c>
      <c r="G13" s="10" t="s">
        <v>11</v>
      </c>
      <c r="H13" s="10" t="s">
        <v>12</v>
      </c>
      <c r="I13" s="10" t="s">
        <v>18</v>
      </c>
      <c r="J13" s="10" t="s">
        <v>19</v>
      </c>
      <c r="K13" s="10" t="s">
        <v>9</v>
      </c>
      <c r="L13" s="10" t="s">
        <v>22</v>
      </c>
      <c r="M13" s="10" t="s">
        <v>23</v>
      </c>
      <c r="N13" s="10" t="s">
        <v>168</v>
      </c>
      <c r="O13" s="10" t="s">
        <v>75</v>
      </c>
      <c r="P13" s="10" t="s">
        <v>20</v>
      </c>
      <c r="Q13" s="10" t="s">
        <v>200</v>
      </c>
      <c r="R13" s="10" t="s">
        <v>21</v>
      </c>
      <c r="S13" s="10" t="s">
        <v>74</v>
      </c>
      <c r="T13" s="10" t="s">
        <v>27</v>
      </c>
      <c r="U13" s="10" t="s">
        <v>325</v>
      </c>
      <c r="V13" s="10" t="s">
        <v>199</v>
      </c>
      <c r="W13" s="10" t="s">
        <v>28</v>
      </c>
      <c r="X13" s="10" t="s">
        <v>39</v>
      </c>
      <c r="Y13" s="10" t="s">
        <v>174</v>
      </c>
      <c r="Z13" s="10" t="s">
        <v>175</v>
      </c>
      <c r="AA13" s="10" t="s">
        <v>176</v>
      </c>
      <c r="AB13" s="10" t="s">
        <v>29</v>
      </c>
      <c r="AC13" s="10" t="s">
        <v>4</v>
      </c>
      <c r="AD13" s="10" t="s">
        <v>13</v>
      </c>
      <c r="AE13" s="10" t="s">
        <v>37</v>
      </c>
      <c r="AF13" s="10" t="s">
        <v>53</v>
      </c>
      <c r="AG13" s="10" t="s">
        <v>38</v>
      </c>
      <c r="AH13" s="10" t="s">
        <v>24</v>
      </c>
      <c r="AI13" s="10" t="s">
        <v>25</v>
      </c>
      <c r="AJ13" s="10" t="s">
        <v>76</v>
      </c>
      <c r="AK13" s="10" t="s">
        <v>26</v>
      </c>
      <c r="AL13" s="10" t="s">
        <v>30</v>
      </c>
      <c r="AM13" s="10" t="s">
        <v>52</v>
      </c>
      <c r="AN13" s="2" t="s">
        <v>41</v>
      </c>
      <c r="AO13" s="2" t="s">
        <v>215</v>
      </c>
      <c r="AP13" s="2" t="s">
        <v>42</v>
      </c>
      <c r="AQ13" s="2" t="s">
        <v>45</v>
      </c>
      <c r="AR13" s="2" t="s">
        <v>17</v>
      </c>
      <c r="AS13" s="2" t="s">
        <v>44</v>
      </c>
      <c r="AT13" s="2" t="s">
        <v>43</v>
      </c>
      <c r="AU13" s="2" t="s">
        <v>40</v>
      </c>
      <c r="AV13" s="2" t="s">
        <v>55</v>
      </c>
      <c r="AW13" s="2" t="s">
        <v>48</v>
      </c>
      <c r="AX13" s="2" t="s">
        <v>51</v>
      </c>
      <c r="AY13" s="2" t="s">
        <v>49</v>
      </c>
      <c r="AZ13" s="2" t="s">
        <v>50</v>
      </c>
      <c r="BA13" s="2" t="s">
        <v>54</v>
      </c>
      <c r="BB13" s="10"/>
    </row>
    <row r="14" spans="1:55" x14ac:dyDescent="0.25">
      <c r="A14" t="s">
        <v>324</v>
      </c>
      <c r="B14" s="7">
        <v>1</v>
      </c>
      <c r="F14" s="7">
        <v>1</v>
      </c>
      <c r="G14" s="7">
        <v>1</v>
      </c>
      <c r="H14" s="7">
        <v>3</v>
      </c>
      <c r="I14" s="7">
        <v>1</v>
      </c>
      <c r="L14" s="7">
        <v>1</v>
      </c>
      <c r="N14" s="7">
        <v>2</v>
      </c>
      <c r="U14" s="7">
        <v>1</v>
      </c>
      <c r="AB14" s="18">
        <f t="shared" ref="AB14:AB15" si="65">B14+C14+D14+E14</f>
        <v>1</v>
      </c>
      <c r="AC14" s="18">
        <f>AB14+H14+I14+L14+M14+O14+N14</f>
        <v>8</v>
      </c>
      <c r="AD14" s="18">
        <f>AB14+F14+G14+H14+I14+L14+M14+K14+O14+N14</f>
        <v>10</v>
      </c>
      <c r="AE14" s="7">
        <v>41</v>
      </c>
      <c r="AF14" s="7">
        <v>1</v>
      </c>
      <c r="AG14" s="7">
        <v>2</v>
      </c>
      <c r="AH14" s="18">
        <f>L14+P14+T14</f>
        <v>1</v>
      </c>
      <c r="AI14" s="18">
        <f>M14+R14+W14</f>
        <v>0</v>
      </c>
      <c r="AJ14" s="18">
        <f t="shared" ref="AJ14" si="66">O14+S14</f>
        <v>0</v>
      </c>
      <c r="AK14" s="18">
        <f>AB14+I14+L14+M14+O14</f>
        <v>3</v>
      </c>
      <c r="AL14" s="18">
        <f>B14+2*C14+3*D14+4*E14</f>
        <v>1</v>
      </c>
      <c r="AM14" s="18">
        <f>AL14+F14+G14+I14+J14</f>
        <v>4</v>
      </c>
      <c r="AN14" s="1">
        <f>AB14/AC14</f>
        <v>0.125</v>
      </c>
      <c r="AO14" s="1">
        <f>(AB14+I14)/AC14</f>
        <v>0.25</v>
      </c>
      <c r="AP14" s="1">
        <f>(AB14+F14+G14)/AD14</f>
        <v>0.3</v>
      </c>
      <c r="AQ14" s="1">
        <f>AL14/AC14</f>
        <v>0.125</v>
      </c>
      <c r="AR14" s="12">
        <f>AP14+AQ14</f>
        <v>0.42499999999999999</v>
      </c>
      <c r="AS14" s="3">
        <f>H14/AD14</f>
        <v>0.3</v>
      </c>
      <c r="AT14" s="3">
        <f>(F14+G14)/AD14</f>
        <v>0.2</v>
      </c>
      <c r="AU14" s="3">
        <f>AK14/AD14</f>
        <v>0.3</v>
      </c>
      <c r="AV14" s="1">
        <f>(L14+M14)/AK14</f>
        <v>0.33333333333333331</v>
      </c>
      <c r="AW14" s="1">
        <f>(L14+M14+I14)/AK14</f>
        <v>0.66666666666666663</v>
      </c>
      <c r="AX14" s="12">
        <f>(AB14+I14)/AK14</f>
        <v>0.66666666666666663</v>
      </c>
      <c r="AY14" s="1">
        <f>AB14/AK14</f>
        <v>0.33333333333333331</v>
      </c>
      <c r="AZ14" s="1">
        <f>AQ14-AN14</f>
        <v>0</v>
      </c>
      <c r="BA14" s="1">
        <f>AE14/AD14</f>
        <v>4.0999999999999996</v>
      </c>
    </row>
    <row r="15" spans="1:55" x14ac:dyDescent="0.25">
      <c r="A15" t="s">
        <v>187</v>
      </c>
      <c r="B15" s="7">
        <v>2</v>
      </c>
      <c r="F15" s="7">
        <v>2</v>
      </c>
      <c r="H15" s="7">
        <v>2</v>
      </c>
      <c r="I15" s="7">
        <v>2</v>
      </c>
      <c r="N15" s="7">
        <v>1</v>
      </c>
      <c r="T15" s="7">
        <v>1</v>
      </c>
      <c r="V15" s="7">
        <v>1</v>
      </c>
      <c r="AB15" s="18">
        <f t="shared" si="65"/>
        <v>2</v>
      </c>
      <c r="AC15" s="18">
        <f t="shared" ref="AC15" si="67">AB15+H15+I15+L15+M15+O15+N15</f>
        <v>7</v>
      </c>
      <c r="AD15" s="18">
        <f t="shared" ref="AD15" si="68">AB15+F15+G15+H15+I15+L15+M15+K15+O15+N15</f>
        <v>9</v>
      </c>
      <c r="AE15" s="7">
        <v>38</v>
      </c>
      <c r="AF15" s="7">
        <v>6</v>
      </c>
      <c r="AG15" s="7">
        <v>1</v>
      </c>
      <c r="AH15" s="18">
        <f>L15+P15+T15</f>
        <v>1</v>
      </c>
      <c r="AI15" s="18">
        <f>M15+R15+W15</f>
        <v>0</v>
      </c>
      <c r="AJ15" s="18">
        <f t="shared" ref="AJ15" si="69">O15+S15</f>
        <v>0</v>
      </c>
      <c r="AK15" s="18">
        <f>AB15+I15+L15+M15+O15</f>
        <v>4</v>
      </c>
      <c r="AL15" s="18">
        <f>B15+2*C15+3*D15+4*E15</f>
        <v>2</v>
      </c>
      <c r="AM15" s="18">
        <f>AL15+F15+G15+I15+J15</f>
        <v>6</v>
      </c>
      <c r="AN15" s="1">
        <f t="shared" ref="AN15" si="70">AB15/AC15</f>
        <v>0.2857142857142857</v>
      </c>
      <c r="AO15" s="1">
        <f t="shared" ref="AO15" si="71">(AB15+I15)/AC15</f>
        <v>0.5714285714285714</v>
      </c>
      <c r="AP15" s="1">
        <f t="shared" ref="AP15" si="72">(AB15+F15+G15)/AD15</f>
        <v>0.44444444444444442</v>
      </c>
      <c r="AQ15" s="1">
        <f t="shared" ref="AQ15" si="73">AL15/AC15</f>
        <v>0.2857142857142857</v>
      </c>
      <c r="AR15" s="12">
        <f t="shared" ref="AR15" si="74">AP15+AQ15</f>
        <v>0.73015873015873012</v>
      </c>
      <c r="AS15" s="3">
        <f t="shared" ref="AS15" si="75">H15/AD15</f>
        <v>0.22222222222222221</v>
      </c>
      <c r="AT15" s="3">
        <f t="shared" ref="AT15" si="76">(F15+G15)/AD15</f>
        <v>0.22222222222222221</v>
      </c>
      <c r="AU15" s="3">
        <f t="shared" ref="AU15" si="77">AK15/AD15</f>
        <v>0.44444444444444442</v>
      </c>
      <c r="AV15" s="1">
        <f t="shared" ref="AV15" si="78">(L15+M15)/AK15</f>
        <v>0</v>
      </c>
      <c r="AW15" s="1">
        <f t="shared" ref="AW15" si="79">(L15+M15+I15)/AK15</f>
        <v>0.5</v>
      </c>
      <c r="AX15" s="12">
        <f t="shared" ref="AX15" si="80">(AB15+I15)/AK15</f>
        <v>1</v>
      </c>
      <c r="AY15" s="1">
        <f t="shared" ref="AY15" si="81">AB15/AK15</f>
        <v>0.5</v>
      </c>
      <c r="AZ15" s="1">
        <f t="shared" ref="AZ15" si="82">AQ15-AN15</f>
        <v>0</v>
      </c>
      <c r="BA15" s="1">
        <f t="shared" ref="BA15" si="83">AE15/AD15</f>
        <v>4.2222222222222223</v>
      </c>
    </row>
    <row r="16" spans="1:55" s="2" customFormat="1" x14ac:dyDescent="0.25">
      <c r="A16" s="2" t="s">
        <v>32</v>
      </c>
      <c r="B16" s="10">
        <f t="shared" ref="B16:AK16" si="84">SUM(B14:B15)</f>
        <v>3</v>
      </c>
      <c r="C16" s="10">
        <f t="shared" si="84"/>
        <v>0</v>
      </c>
      <c r="D16" s="10">
        <f t="shared" si="84"/>
        <v>0</v>
      </c>
      <c r="E16" s="10">
        <f t="shared" si="84"/>
        <v>0</v>
      </c>
      <c r="F16" s="10">
        <f t="shared" si="84"/>
        <v>3</v>
      </c>
      <c r="G16" s="10">
        <f t="shared" si="84"/>
        <v>1</v>
      </c>
      <c r="H16" s="10">
        <f t="shared" si="84"/>
        <v>5</v>
      </c>
      <c r="I16" s="10">
        <f t="shared" si="84"/>
        <v>3</v>
      </c>
      <c r="J16" s="10">
        <f t="shared" si="84"/>
        <v>0</v>
      </c>
      <c r="K16" s="10">
        <f t="shared" si="84"/>
        <v>0</v>
      </c>
      <c r="L16" s="10">
        <f t="shared" si="84"/>
        <v>1</v>
      </c>
      <c r="M16" s="10">
        <f t="shared" si="84"/>
        <v>0</v>
      </c>
      <c r="N16" s="10">
        <f t="shared" si="84"/>
        <v>3</v>
      </c>
      <c r="O16" s="10">
        <f t="shared" si="84"/>
        <v>0</v>
      </c>
      <c r="P16" s="10">
        <f t="shared" si="84"/>
        <v>0</v>
      </c>
      <c r="Q16" s="10">
        <f t="shared" si="84"/>
        <v>0</v>
      </c>
      <c r="R16" s="10">
        <f t="shared" si="84"/>
        <v>0</v>
      </c>
      <c r="S16" s="10">
        <f t="shared" si="84"/>
        <v>0</v>
      </c>
      <c r="T16" s="10">
        <f t="shared" si="84"/>
        <v>1</v>
      </c>
      <c r="U16" s="10">
        <f t="shared" si="84"/>
        <v>1</v>
      </c>
      <c r="V16" s="10">
        <f t="shared" si="84"/>
        <v>1</v>
      </c>
      <c r="W16" s="10">
        <f t="shared" si="84"/>
        <v>0</v>
      </c>
      <c r="X16" s="10">
        <f t="shared" si="84"/>
        <v>0</v>
      </c>
      <c r="Y16" s="10">
        <f t="shared" si="84"/>
        <v>0</v>
      </c>
      <c r="Z16" s="10">
        <f t="shared" si="84"/>
        <v>0</v>
      </c>
      <c r="AA16" s="10">
        <f t="shared" si="84"/>
        <v>0</v>
      </c>
      <c r="AB16" s="10">
        <f t="shared" si="84"/>
        <v>3</v>
      </c>
      <c r="AC16" s="10">
        <f t="shared" si="84"/>
        <v>15</v>
      </c>
      <c r="AD16" s="10">
        <f t="shared" si="84"/>
        <v>19</v>
      </c>
      <c r="AE16" s="10">
        <f t="shared" si="84"/>
        <v>79</v>
      </c>
      <c r="AF16" s="10">
        <f t="shared" si="84"/>
        <v>7</v>
      </c>
      <c r="AG16" s="10">
        <f t="shared" si="84"/>
        <v>3</v>
      </c>
      <c r="AH16" s="10">
        <f t="shared" si="84"/>
        <v>2</v>
      </c>
      <c r="AI16" s="10">
        <f t="shared" si="84"/>
        <v>0</v>
      </c>
      <c r="AJ16" s="10">
        <f t="shared" si="84"/>
        <v>0</v>
      </c>
      <c r="AK16" s="10">
        <f t="shared" si="84"/>
        <v>7</v>
      </c>
      <c r="AL16" s="10">
        <f>B16+2*C16+3*D16+4*E16</f>
        <v>3</v>
      </c>
      <c r="AM16" s="10">
        <f>AL16+F16+G16+I16+J16</f>
        <v>10</v>
      </c>
      <c r="AN16" s="4">
        <f>AB16/AC16</f>
        <v>0.2</v>
      </c>
      <c r="AO16" s="4">
        <f>(AB16+I16)/AC16</f>
        <v>0.4</v>
      </c>
      <c r="AP16" s="4">
        <f>(AB16+F16+G16)/AD16</f>
        <v>0.36842105263157893</v>
      </c>
      <c r="AQ16" s="4">
        <f>AL16/AC16</f>
        <v>0.2</v>
      </c>
      <c r="AR16" s="13">
        <f>AP16+AQ16</f>
        <v>0.56842105263157894</v>
      </c>
      <c r="AS16" s="5">
        <f>H16/AD16</f>
        <v>0.26315789473684209</v>
      </c>
      <c r="AT16" s="5">
        <f>(F16+G16)/AD16</f>
        <v>0.21052631578947367</v>
      </c>
      <c r="AU16" s="5">
        <f>AK16/AD16</f>
        <v>0.36842105263157893</v>
      </c>
      <c r="AV16" s="4">
        <f>(L16+M16)/AK16</f>
        <v>0.14285714285714285</v>
      </c>
      <c r="AW16" s="4">
        <f>(L16+M16+I16)/AK16</f>
        <v>0.5714285714285714</v>
      </c>
      <c r="AX16" s="13">
        <f>(AB16+I16)/AK16</f>
        <v>0.8571428571428571</v>
      </c>
      <c r="AY16" s="4">
        <f>AB16/AK16</f>
        <v>0.42857142857142855</v>
      </c>
      <c r="AZ16" s="4">
        <f>AQ16-AN16</f>
        <v>0</v>
      </c>
      <c r="BA16" s="6">
        <f>AE16/AD16</f>
        <v>4.1578947368421053</v>
      </c>
      <c r="BB16" s="10"/>
    </row>
    <row r="18" spans="1:54" s="2" customFormat="1" x14ac:dyDescent="0.25">
      <c r="A18" s="2" t="s">
        <v>327</v>
      </c>
      <c r="B18" s="10" t="s">
        <v>34</v>
      </c>
      <c r="C18" s="10" t="s">
        <v>35</v>
      </c>
      <c r="D18" s="10" t="s">
        <v>36</v>
      </c>
      <c r="E18" s="10" t="s">
        <v>8</v>
      </c>
      <c r="F18" s="10" t="s">
        <v>10</v>
      </c>
      <c r="G18" s="10" t="s">
        <v>11</v>
      </c>
      <c r="H18" s="10" t="s">
        <v>12</v>
      </c>
      <c r="I18" s="10" t="s">
        <v>18</v>
      </c>
      <c r="J18" s="10" t="s">
        <v>19</v>
      </c>
      <c r="K18" s="10" t="s">
        <v>9</v>
      </c>
      <c r="L18" s="10" t="s">
        <v>22</v>
      </c>
      <c r="M18" s="10" t="s">
        <v>23</v>
      </c>
      <c r="N18" s="10" t="s">
        <v>168</v>
      </c>
      <c r="O18" s="10" t="s">
        <v>75</v>
      </c>
      <c r="P18" s="10" t="s">
        <v>20</v>
      </c>
      <c r="Q18" s="10" t="s">
        <v>200</v>
      </c>
      <c r="R18" s="10" t="s">
        <v>21</v>
      </c>
      <c r="S18" s="10" t="s">
        <v>74</v>
      </c>
      <c r="T18" s="10" t="s">
        <v>27</v>
      </c>
      <c r="U18" s="10" t="s">
        <v>325</v>
      </c>
      <c r="V18" s="10" t="s">
        <v>199</v>
      </c>
      <c r="W18" s="10" t="s">
        <v>28</v>
      </c>
      <c r="X18" s="10" t="s">
        <v>39</v>
      </c>
      <c r="Y18" s="10" t="s">
        <v>174</v>
      </c>
      <c r="Z18" s="10" t="s">
        <v>175</v>
      </c>
      <c r="AA18" s="10" t="s">
        <v>176</v>
      </c>
      <c r="AB18" s="10" t="s">
        <v>29</v>
      </c>
      <c r="AC18" s="10" t="s">
        <v>4</v>
      </c>
      <c r="AD18" s="10" t="s">
        <v>13</v>
      </c>
      <c r="AE18" s="10" t="s">
        <v>37</v>
      </c>
      <c r="AF18" s="10" t="s">
        <v>53</v>
      </c>
      <c r="AG18" s="10" t="s">
        <v>38</v>
      </c>
      <c r="AH18" s="10" t="s">
        <v>24</v>
      </c>
      <c r="AI18" s="10" t="s">
        <v>25</v>
      </c>
      <c r="AJ18" s="10" t="s">
        <v>76</v>
      </c>
      <c r="AK18" s="10" t="s">
        <v>26</v>
      </c>
      <c r="AL18" s="10" t="s">
        <v>30</v>
      </c>
      <c r="AM18" s="10" t="s">
        <v>52</v>
      </c>
      <c r="AN18" s="2" t="s">
        <v>41</v>
      </c>
      <c r="AO18" s="2" t="s">
        <v>215</v>
      </c>
      <c r="AP18" s="2" t="s">
        <v>42</v>
      </c>
      <c r="AQ18" s="2" t="s">
        <v>45</v>
      </c>
      <c r="AR18" s="2" t="s">
        <v>17</v>
      </c>
      <c r="AS18" s="2" t="s">
        <v>44</v>
      </c>
      <c r="AT18" s="2" t="s">
        <v>43</v>
      </c>
      <c r="AU18" s="2" t="s">
        <v>40</v>
      </c>
      <c r="AV18" s="2" t="s">
        <v>55</v>
      </c>
      <c r="AW18" s="2" t="s">
        <v>48</v>
      </c>
      <c r="AX18" s="2" t="s">
        <v>51</v>
      </c>
      <c r="AY18" s="2" t="s">
        <v>49</v>
      </c>
      <c r="AZ18" s="2" t="s">
        <v>50</v>
      </c>
      <c r="BA18" s="2" t="s">
        <v>54</v>
      </c>
      <c r="BB18" s="10"/>
    </row>
    <row r="19" spans="1:54" s="2" customFormat="1" x14ac:dyDescent="0.25">
      <c r="A19" t="s">
        <v>318</v>
      </c>
      <c r="B19" s="7"/>
      <c r="C19" s="7"/>
      <c r="D19" s="7"/>
      <c r="E19" s="7"/>
      <c r="F19" s="7">
        <v>1</v>
      </c>
      <c r="G19" s="7"/>
      <c r="H19" s="7">
        <v>5</v>
      </c>
      <c r="I19" s="7">
        <v>1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>
        <v>1</v>
      </c>
      <c r="U19" s="7"/>
      <c r="V19" s="7"/>
      <c r="W19" s="7"/>
      <c r="X19" s="7"/>
      <c r="Y19" s="7"/>
      <c r="Z19" s="7"/>
      <c r="AA19" s="7"/>
      <c r="AB19" s="18">
        <f t="shared" ref="AB19" si="85">B19+C19+D19+E19</f>
        <v>0</v>
      </c>
      <c r="AC19" s="18">
        <f>AB19+H19+I19+L19+M19+O19+N19</f>
        <v>6</v>
      </c>
      <c r="AD19" s="18">
        <f>AB19+F19+G19+H19+I19+L19+M19+K19+O19+N19</f>
        <v>7</v>
      </c>
      <c r="AE19" s="7">
        <v>31</v>
      </c>
      <c r="AF19" s="7">
        <v>0</v>
      </c>
      <c r="AG19" s="7">
        <v>2</v>
      </c>
      <c r="AH19" s="18">
        <f>L19+P19+T19</f>
        <v>1</v>
      </c>
      <c r="AI19" s="18">
        <f>M19+R19+W19</f>
        <v>0</v>
      </c>
      <c r="AJ19" s="18">
        <f>O19+S19</f>
        <v>0</v>
      </c>
      <c r="AK19" s="18">
        <f>AB19+I19+L19+M19+O19</f>
        <v>1</v>
      </c>
      <c r="AL19" s="18">
        <f>B19+2*C19+3*D19+4*E19</f>
        <v>0</v>
      </c>
      <c r="AM19" s="18">
        <f>AL19+F19+G19+I19+J19</f>
        <v>2</v>
      </c>
      <c r="AN19" s="1">
        <f>AB19/AC19</f>
        <v>0</v>
      </c>
      <c r="AO19" s="1">
        <f>(AB19+I19)/AC19</f>
        <v>0.16666666666666666</v>
      </c>
      <c r="AP19" s="1">
        <f>(AB19+F19+G19)/AD19</f>
        <v>0.14285714285714285</v>
      </c>
      <c r="AQ19" s="1">
        <f>AL19/AC19</f>
        <v>0</v>
      </c>
      <c r="AR19" s="12">
        <f>AP19+AQ19</f>
        <v>0.14285714285714285</v>
      </c>
      <c r="AS19" s="3">
        <f>H19/AD19</f>
        <v>0.7142857142857143</v>
      </c>
      <c r="AT19" s="3">
        <f>(F19+G19)/AD19</f>
        <v>0.14285714285714285</v>
      </c>
      <c r="AU19" s="3">
        <f>AK19/AD19</f>
        <v>0.14285714285714285</v>
      </c>
      <c r="AV19" s="1">
        <f>(L19+M19)/AK19</f>
        <v>0</v>
      </c>
      <c r="AW19" s="1">
        <f>(L19+M19+I19)/AK19</f>
        <v>1</v>
      </c>
      <c r="AX19" s="12">
        <f>(AB19+I19)/AK19</f>
        <v>1</v>
      </c>
      <c r="AY19" s="1">
        <f>AB19/AK19</f>
        <v>0</v>
      </c>
      <c r="AZ19" s="1">
        <f>AQ19-AN19</f>
        <v>0</v>
      </c>
      <c r="BA19" s="1">
        <f>AE19/AD19</f>
        <v>4.4285714285714288</v>
      </c>
      <c r="BB19" s="10"/>
    </row>
    <row r="20" spans="1:54" s="2" customFormat="1" x14ac:dyDescent="0.25">
      <c r="A20" s="2" t="s">
        <v>32</v>
      </c>
      <c r="B20" s="10">
        <f t="shared" ref="B20:AK20" si="86">SUM(B19:B19)</f>
        <v>0</v>
      </c>
      <c r="C20" s="10">
        <f t="shared" si="86"/>
        <v>0</v>
      </c>
      <c r="D20" s="10">
        <f t="shared" si="86"/>
        <v>0</v>
      </c>
      <c r="E20" s="10">
        <f t="shared" si="86"/>
        <v>0</v>
      </c>
      <c r="F20" s="10">
        <f t="shared" si="86"/>
        <v>1</v>
      </c>
      <c r="G20" s="10">
        <f t="shared" si="86"/>
        <v>0</v>
      </c>
      <c r="H20" s="10">
        <f t="shared" si="86"/>
        <v>5</v>
      </c>
      <c r="I20" s="10">
        <f t="shared" si="86"/>
        <v>1</v>
      </c>
      <c r="J20" s="10">
        <f t="shared" si="86"/>
        <v>0</v>
      </c>
      <c r="K20" s="10">
        <f t="shared" si="86"/>
        <v>0</v>
      </c>
      <c r="L20" s="10">
        <f t="shared" si="86"/>
        <v>0</v>
      </c>
      <c r="M20" s="10">
        <f t="shared" si="86"/>
        <v>0</v>
      </c>
      <c r="N20" s="10">
        <f t="shared" si="86"/>
        <v>0</v>
      </c>
      <c r="O20" s="10">
        <f t="shared" si="86"/>
        <v>0</v>
      </c>
      <c r="P20" s="10">
        <f t="shared" si="86"/>
        <v>0</v>
      </c>
      <c r="Q20" s="10">
        <f t="shared" si="86"/>
        <v>0</v>
      </c>
      <c r="R20" s="10">
        <f t="shared" si="86"/>
        <v>0</v>
      </c>
      <c r="S20" s="10">
        <f t="shared" si="86"/>
        <v>0</v>
      </c>
      <c r="T20" s="10">
        <f t="shared" si="86"/>
        <v>1</v>
      </c>
      <c r="U20" s="10">
        <f t="shared" si="86"/>
        <v>0</v>
      </c>
      <c r="V20" s="10">
        <f t="shared" si="86"/>
        <v>0</v>
      </c>
      <c r="W20" s="10">
        <f t="shared" si="86"/>
        <v>0</v>
      </c>
      <c r="X20" s="10">
        <f t="shared" si="86"/>
        <v>0</v>
      </c>
      <c r="Y20" s="10">
        <f t="shared" si="86"/>
        <v>0</v>
      </c>
      <c r="Z20" s="10">
        <f t="shared" si="86"/>
        <v>0</v>
      </c>
      <c r="AA20" s="10">
        <f t="shared" si="86"/>
        <v>0</v>
      </c>
      <c r="AB20" s="10">
        <f t="shared" si="86"/>
        <v>0</v>
      </c>
      <c r="AC20" s="10">
        <f t="shared" si="86"/>
        <v>6</v>
      </c>
      <c r="AD20" s="10">
        <f t="shared" si="86"/>
        <v>7</v>
      </c>
      <c r="AE20" s="10">
        <f t="shared" si="86"/>
        <v>31</v>
      </c>
      <c r="AF20" s="10">
        <f t="shared" si="86"/>
        <v>0</v>
      </c>
      <c r="AG20" s="10">
        <f t="shared" si="86"/>
        <v>2</v>
      </c>
      <c r="AH20" s="10">
        <f t="shared" si="86"/>
        <v>1</v>
      </c>
      <c r="AI20" s="10">
        <f t="shared" si="86"/>
        <v>0</v>
      </c>
      <c r="AJ20" s="10">
        <f t="shared" si="86"/>
        <v>0</v>
      </c>
      <c r="AK20" s="10">
        <f t="shared" si="86"/>
        <v>1</v>
      </c>
      <c r="AL20" s="10">
        <f>B20+2*C20+3*D20+4*E20</f>
        <v>0</v>
      </c>
      <c r="AM20" s="10">
        <f>AL20+F20+G20+I20+J20</f>
        <v>2</v>
      </c>
      <c r="AN20" s="4">
        <f>AB20/AC20</f>
        <v>0</v>
      </c>
      <c r="AO20" s="4">
        <f>(AB20+I20)/AC20</f>
        <v>0.16666666666666666</v>
      </c>
      <c r="AP20" s="4">
        <f>(AB20+F20+G20)/AD20</f>
        <v>0.14285714285714285</v>
      </c>
      <c r="AQ20" s="4">
        <f>AL20/AC20</f>
        <v>0</v>
      </c>
      <c r="AR20" s="13">
        <f>AP20+AQ20</f>
        <v>0.14285714285714285</v>
      </c>
      <c r="AS20" s="5">
        <f>H20/AD20</f>
        <v>0.7142857142857143</v>
      </c>
      <c r="AT20" s="5">
        <f>(F20+G20)/AD20</f>
        <v>0.14285714285714285</v>
      </c>
      <c r="AU20" s="5">
        <f>AK20/AD20</f>
        <v>0.14285714285714285</v>
      </c>
      <c r="AV20" s="4">
        <f>(L20+M20)/AK20</f>
        <v>0</v>
      </c>
      <c r="AW20" s="4">
        <f>(L20+M20+I20)/AK20</f>
        <v>1</v>
      </c>
      <c r="AX20" s="13">
        <f>(AB20+I20)/AK20</f>
        <v>1</v>
      </c>
      <c r="AY20" s="4">
        <f>AB20/AK20</f>
        <v>0</v>
      </c>
      <c r="AZ20" s="4">
        <f>AQ20-AN20</f>
        <v>0</v>
      </c>
      <c r="BA20" s="6">
        <f>AE20/AD20</f>
        <v>4.4285714285714288</v>
      </c>
      <c r="BB20" s="10"/>
    </row>
    <row r="22" spans="1:54" s="2" customFormat="1" x14ac:dyDescent="0.25">
      <c r="A22" s="2" t="s">
        <v>328</v>
      </c>
      <c r="B22" s="10" t="s">
        <v>34</v>
      </c>
      <c r="C22" s="10" t="s">
        <v>35</v>
      </c>
      <c r="D22" s="10" t="s">
        <v>36</v>
      </c>
      <c r="E22" s="10" t="s">
        <v>8</v>
      </c>
      <c r="F22" s="10" t="s">
        <v>10</v>
      </c>
      <c r="G22" s="10" t="s">
        <v>11</v>
      </c>
      <c r="H22" s="10" t="s">
        <v>12</v>
      </c>
      <c r="I22" s="10" t="s">
        <v>18</v>
      </c>
      <c r="J22" s="10" t="s">
        <v>19</v>
      </c>
      <c r="K22" s="10" t="s">
        <v>9</v>
      </c>
      <c r="L22" s="10" t="s">
        <v>22</v>
      </c>
      <c r="M22" s="10" t="s">
        <v>23</v>
      </c>
      <c r="N22" s="10" t="s">
        <v>168</v>
      </c>
      <c r="O22" s="10" t="s">
        <v>75</v>
      </c>
      <c r="P22" s="10" t="s">
        <v>20</v>
      </c>
      <c r="Q22" s="10" t="s">
        <v>200</v>
      </c>
      <c r="R22" s="10" t="s">
        <v>21</v>
      </c>
      <c r="S22" s="10" t="s">
        <v>74</v>
      </c>
      <c r="T22" s="10" t="s">
        <v>27</v>
      </c>
      <c r="U22" s="10" t="s">
        <v>325</v>
      </c>
      <c r="V22" s="10" t="s">
        <v>199</v>
      </c>
      <c r="W22" s="10" t="s">
        <v>28</v>
      </c>
      <c r="X22" s="10" t="s">
        <v>39</v>
      </c>
      <c r="Y22" s="10" t="s">
        <v>174</v>
      </c>
      <c r="Z22" s="10" t="s">
        <v>175</v>
      </c>
      <c r="AA22" s="10" t="s">
        <v>176</v>
      </c>
      <c r="AB22" s="10" t="s">
        <v>29</v>
      </c>
      <c r="AC22" s="10" t="s">
        <v>4</v>
      </c>
      <c r="AD22" s="10" t="s">
        <v>13</v>
      </c>
      <c r="AE22" s="10" t="s">
        <v>37</v>
      </c>
      <c r="AF22" s="10" t="s">
        <v>53</v>
      </c>
      <c r="AG22" s="10" t="s">
        <v>38</v>
      </c>
      <c r="AH22" s="10" t="s">
        <v>24</v>
      </c>
      <c r="AI22" s="10" t="s">
        <v>25</v>
      </c>
      <c r="AJ22" s="10" t="s">
        <v>76</v>
      </c>
      <c r="AK22" s="10" t="s">
        <v>26</v>
      </c>
      <c r="AL22" s="10" t="s">
        <v>30</v>
      </c>
      <c r="AM22" s="10" t="s">
        <v>52</v>
      </c>
      <c r="AN22" s="2" t="s">
        <v>41</v>
      </c>
      <c r="AO22" s="2" t="s">
        <v>215</v>
      </c>
      <c r="AP22" s="2" t="s">
        <v>42</v>
      </c>
      <c r="AQ22" s="2" t="s">
        <v>45</v>
      </c>
      <c r="AR22" s="2" t="s">
        <v>17</v>
      </c>
      <c r="AS22" s="2" t="s">
        <v>44</v>
      </c>
      <c r="AT22" s="2" t="s">
        <v>43</v>
      </c>
      <c r="AU22" s="2" t="s">
        <v>40</v>
      </c>
      <c r="AV22" s="2" t="s">
        <v>55</v>
      </c>
      <c r="AW22" s="2" t="s">
        <v>48</v>
      </c>
      <c r="AX22" s="2" t="s">
        <v>51</v>
      </c>
      <c r="AY22" s="2" t="s">
        <v>49</v>
      </c>
      <c r="AZ22" s="2" t="s">
        <v>50</v>
      </c>
      <c r="BA22" s="2" t="s">
        <v>54</v>
      </c>
      <c r="BB22" s="10"/>
    </row>
    <row r="23" spans="1:54" s="2" customFormat="1" x14ac:dyDescent="0.25">
      <c r="A23" t="s">
        <v>188</v>
      </c>
      <c r="B23" s="7">
        <v>3</v>
      </c>
      <c r="C23" s="7">
        <v>2</v>
      </c>
      <c r="D23" s="7"/>
      <c r="E23" s="7"/>
      <c r="F23" s="7">
        <v>1</v>
      </c>
      <c r="G23" s="7">
        <v>1</v>
      </c>
      <c r="H23" s="7">
        <v>8</v>
      </c>
      <c r="I23" s="7"/>
      <c r="J23" s="7"/>
      <c r="K23" s="7"/>
      <c r="L23" s="7"/>
      <c r="M23" s="7"/>
      <c r="N23" s="7">
        <v>2</v>
      </c>
      <c r="O23" s="7"/>
      <c r="P23" s="7">
        <v>1</v>
      </c>
      <c r="Q23" s="7">
        <v>1</v>
      </c>
      <c r="R23" s="7">
        <v>1</v>
      </c>
      <c r="S23" s="7">
        <v>3</v>
      </c>
      <c r="T23" s="7"/>
      <c r="U23" s="7"/>
      <c r="V23" s="7"/>
      <c r="W23" s="7"/>
      <c r="X23" s="7"/>
      <c r="Y23" s="7">
        <v>1</v>
      </c>
      <c r="Z23" s="7"/>
      <c r="AA23" s="7"/>
      <c r="AB23" s="18">
        <f t="shared" ref="AB23:AB24" si="87">B23+C23+D23+E23</f>
        <v>5</v>
      </c>
      <c r="AC23" s="18">
        <f>AB23+H23+I23+L23+M23+O23+N23</f>
        <v>15</v>
      </c>
      <c r="AD23" s="18">
        <f>AB23+F23+G23+H23+I23+L23+M23+K23+O23+N23</f>
        <v>17</v>
      </c>
      <c r="AE23" s="7">
        <v>58</v>
      </c>
      <c r="AF23" s="7">
        <v>4</v>
      </c>
      <c r="AG23" s="7">
        <f>11/3</f>
        <v>3.6666666666666665</v>
      </c>
      <c r="AH23" s="18">
        <f>L23+P23+T23</f>
        <v>1</v>
      </c>
      <c r="AI23" s="18">
        <f>M23+R23+W23</f>
        <v>1</v>
      </c>
      <c r="AJ23" s="18">
        <f t="shared" ref="AJ23" si="88">O23+S23</f>
        <v>3</v>
      </c>
      <c r="AK23" s="18">
        <f>AB23+I23+L23+M23+O23</f>
        <v>5</v>
      </c>
      <c r="AL23" s="18">
        <f>B23+2*C23+3*D23+4*E23</f>
        <v>7</v>
      </c>
      <c r="AM23" s="18">
        <f>AL23+F23+G23+I23+J23</f>
        <v>9</v>
      </c>
      <c r="AN23" s="1">
        <f>AB23/AC23</f>
        <v>0.33333333333333331</v>
      </c>
      <c r="AO23" s="1">
        <f>(AB23+I23)/AC23</f>
        <v>0.33333333333333331</v>
      </c>
      <c r="AP23" s="1">
        <f>(AB23+F23+G23)/AD23</f>
        <v>0.41176470588235292</v>
      </c>
      <c r="AQ23" s="1">
        <f>AL23/AC23</f>
        <v>0.46666666666666667</v>
      </c>
      <c r="AR23" s="12">
        <f>AP23+AQ23</f>
        <v>0.8784313725490196</v>
      </c>
      <c r="AS23" s="3">
        <f>H23/AD23</f>
        <v>0.47058823529411764</v>
      </c>
      <c r="AT23" s="3">
        <f>(F23+G23)/AD23</f>
        <v>0.11764705882352941</v>
      </c>
      <c r="AU23" s="3">
        <f>AK23/AD23</f>
        <v>0.29411764705882354</v>
      </c>
      <c r="AV23" s="1">
        <f>(L23+M23)/AK23</f>
        <v>0</v>
      </c>
      <c r="AW23" s="1">
        <f>(L23+M23+I23)/AK23</f>
        <v>0</v>
      </c>
      <c r="AX23" s="12">
        <f>(AB23+I23)/AK23</f>
        <v>1</v>
      </c>
      <c r="AY23" s="1">
        <f>AB23/AK23</f>
        <v>1</v>
      </c>
      <c r="AZ23" s="1">
        <f>AQ23-AN23</f>
        <v>0.13333333333333336</v>
      </c>
      <c r="BA23" s="1">
        <f>AE23/AD23</f>
        <v>3.4117647058823528</v>
      </c>
      <c r="BB23" s="10"/>
    </row>
    <row r="24" spans="1:54" s="2" customFormat="1" x14ac:dyDescent="0.25">
      <c r="A24" t="s">
        <v>324</v>
      </c>
      <c r="B24" s="7">
        <v>2</v>
      </c>
      <c r="C24" s="7"/>
      <c r="D24" s="7"/>
      <c r="E24" s="7"/>
      <c r="F24" s="7"/>
      <c r="G24" s="7"/>
      <c r="H24" s="7">
        <v>5</v>
      </c>
      <c r="I24" s="7">
        <v>2</v>
      </c>
      <c r="J24" s="7"/>
      <c r="K24" s="7"/>
      <c r="L24" s="7"/>
      <c r="M24" s="7"/>
      <c r="N24" s="7">
        <v>1</v>
      </c>
      <c r="O24" s="7"/>
      <c r="P24" s="7"/>
      <c r="Q24" s="7"/>
      <c r="R24" s="7"/>
      <c r="S24" s="7">
        <v>2</v>
      </c>
      <c r="T24" s="7">
        <v>2</v>
      </c>
      <c r="U24" s="7"/>
      <c r="V24" s="7"/>
      <c r="W24" s="7"/>
      <c r="X24" s="7">
        <v>1</v>
      </c>
      <c r="Y24" s="7"/>
      <c r="Z24" s="7"/>
      <c r="AA24" s="7"/>
      <c r="AB24" s="18">
        <f t="shared" si="87"/>
        <v>2</v>
      </c>
      <c r="AC24" s="18">
        <f t="shared" ref="AC24" si="89">AB24+H24+I24+L24+M24+O24+N24</f>
        <v>10</v>
      </c>
      <c r="AD24" s="18">
        <f t="shared" ref="AD24" si="90">AB24+F24+G24+H24+I24+L24+M24+K24+O24+N24</f>
        <v>10</v>
      </c>
      <c r="AE24" s="7">
        <v>32</v>
      </c>
      <c r="AF24" s="7">
        <v>3</v>
      </c>
      <c r="AG24" s="7">
        <f>7/3</f>
        <v>2.3333333333333335</v>
      </c>
      <c r="AH24" s="18">
        <f>L24+P24+T24</f>
        <v>2</v>
      </c>
      <c r="AI24" s="18">
        <f>M24+R24+W24</f>
        <v>0</v>
      </c>
      <c r="AJ24" s="18">
        <f t="shared" ref="AJ24" si="91">O24+S24</f>
        <v>2</v>
      </c>
      <c r="AK24" s="18">
        <f>AB24+I24+L24+M24+O24</f>
        <v>4</v>
      </c>
      <c r="AL24" s="18">
        <f>B24+2*C24+3*D24+4*E24</f>
        <v>2</v>
      </c>
      <c r="AM24" s="18">
        <f>AL24+F24+G24+I24+J24</f>
        <v>4</v>
      </c>
      <c r="AN24" s="1">
        <f t="shared" ref="AN24" si="92">AB24/AC24</f>
        <v>0.2</v>
      </c>
      <c r="AO24" s="1">
        <f t="shared" ref="AO24" si="93">(AB24+I24)/AC24</f>
        <v>0.4</v>
      </c>
      <c r="AP24" s="1">
        <f t="shared" ref="AP24" si="94">(AB24+F24+G24)/AD24</f>
        <v>0.2</v>
      </c>
      <c r="AQ24" s="1">
        <f t="shared" ref="AQ24" si="95">AL24/AC24</f>
        <v>0.2</v>
      </c>
      <c r="AR24" s="12">
        <f t="shared" ref="AR24" si="96">AP24+AQ24</f>
        <v>0.4</v>
      </c>
      <c r="AS24" s="3">
        <f t="shared" ref="AS24" si="97">H24/AD24</f>
        <v>0.5</v>
      </c>
      <c r="AT24" s="3">
        <f t="shared" ref="AT24" si="98">(F24+G24)/AD24</f>
        <v>0</v>
      </c>
      <c r="AU24" s="3">
        <f t="shared" ref="AU24" si="99">AK24/AD24</f>
        <v>0.4</v>
      </c>
      <c r="AV24" s="1">
        <f t="shared" ref="AV24" si="100">(L24+M24)/AK24</f>
        <v>0</v>
      </c>
      <c r="AW24" s="1">
        <f t="shared" ref="AW24" si="101">(L24+M24+I24)/AK24</f>
        <v>0.5</v>
      </c>
      <c r="AX24" s="12">
        <f t="shared" ref="AX24" si="102">(AB24+I24)/AK24</f>
        <v>1</v>
      </c>
      <c r="AY24" s="1">
        <f t="shared" ref="AY24" si="103">AB24/AK24</f>
        <v>0.5</v>
      </c>
      <c r="AZ24" s="1">
        <f t="shared" ref="AZ24" si="104">AQ24-AN24</f>
        <v>0</v>
      </c>
      <c r="BA24" s="1">
        <f t="shared" ref="BA24" si="105">AE24/AD24</f>
        <v>3.2</v>
      </c>
      <c r="BB24" s="10"/>
    </row>
    <row r="25" spans="1:54" s="2" customFormat="1" x14ac:dyDescent="0.25">
      <c r="A25" s="2" t="s">
        <v>32</v>
      </c>
      <c r="B25" s="10">
        <f t="shared" ref="B25:AK25" si="106">SUM(B23:B24)</f>
        <v>5</v>
      </c>
      <c r="C25" s="10">
        <f t="shared" si="106"/>
        <v>2</v>
      </c>
      <c r="D25" s="10">
        <f t="shared" si="106"/>
        <v>0</v>
      </c>
      <c r="E25" s="10">
        <f t="shared" si="106"/>
        <v>0</v>
      </c>
      <c r="F25" s="10">
        <f t="shared" si="106"/>
        <v>1</v>
      </c>
      <c r="G25" s="10">
        <f t="shared" si="106"/>
        <v>1</v>
      </c>
      <c r="H25" s="10">
        <f t="shared" si="106"/>
        <v>13</v>
      </c>
      <c r="I25" s="10">
        <f t="shared" si="106"/>
        <v>2</v>
      </c>
      <c r="J25" s="10">
        <f t="shared" si="106"/>
        <v>0</v>
      </c>
      <c r="K25" s="10">
        <f t="shared" si="106"/>
        <v>0</v>
      </c>
      <c r="L25" s="10">
        <f t="shared" si="106"/>
        <v>0</v>
      </c>
      <c r="M25" s="10">
        <f t="shared" si="106"/>
        <v>0</v>
      </c>
      <c r="N25" s="10">
        <f t="shared" si="106"/>
        <v>3</v>
      </c>
      <c r="O25" s="10">
        <f t="shared" si="106"/>
        <v>0</v>
      </c>
      <c r="P25" s="10">
        <f t="shared" si="106"/>
        <v>1</v>
      </c>
      <c r="Q25" s="10">
        <f t="shared" si="106"/>
        <v>1</v>
      </c>
      <c r="R25" s="10">
        <f t="shared" si="106"/>
        <v>1</v>
      </c>
      <c r="S25" s="10">
        <f t="shared" si="106"/>
        <v>5</v>
      </c>
      <c r="T25" s="10">
        <f t="shared" si="106"/>
        <v>2</v>
      </c>
      <c r="U25" s="10">
        <f t="shared" si="106"/>
        <v>0</v>
      </c>
      <c r="V25" s="10">
        <f t="shared" si="106"/>
        <v>0</v>
      </c>
      <c r="W25" s="10">
        <f t="shared" si="106"/>
        <v>0</v>
      </c>
      <c r="X25" s="10">
        <f t="shared" si="106"/>
        <v>1</v>
      </c>
      <c r="Y25" s="10">
        <f t="shared" si="106"/>
        <v>1</v>
      </c>
      <c r="Z25" s="10">
        <f t="shared" si="106"/>
        <v>0</v>
      </c>
      <c r="AA25" s="10">
        <f t="shared" si="106"/>
        <v>0</v>
      </c>
      <c r="AB25" s="10">
        <f t="shared" si="106"/>
        <v>7</v>
      </c>
      <c r="AC25" s="10">
        <f t="shared" si="106"/>
        <v>25</v>
      </c>
      <c r="AD25" s="10">
        <f t="shared" si="106"/>
        <v>27</v>
      </c>
      <c r="AE25" s="10">
        <f t="shared" si="106"/>
        <v>90</v>
      </c>
      <c r="AF25" s="10">
        <f t="shared" si="106"/>
        <v>7</v>
      </c>
      <c r="AG25" s="10">
        <f t="shared" si="106"/>
        <v>6</v>
      </c>
      <c r="AH25" s="10">
        <f t="shared" si="106"/>
        <v>3</v>
      </c>
      <c r="AI25" s="10">
        <f t="shared" si="106"/>
        <v>1</v>
      </c>
      <c r="AJ25" s="10">
        <f t="shared" si="106"/>
        <v>5</v>
      </c>
      <c r="AK25" s="10">
        <f t="shared" si="106"/>
        <v>9</v>
      </c>
      <c r="AL25" s="10">
        <f>B25+2*C25+3*D25+4*E25</f>
        <v>9</v>
      </c>
      <c r="AM25" s="10">
        <f>AL25+F25+G25+I25+J25</f>
        <v>13</v>
      </c>
      <c r="AN25" s="4">
        <f>AB25/AC25</f>
        <v>0.28000000000000003</v>
      </c>
      <c r="AO25" s="4">
        <f>(AB25+I25)/AC25</f>
        <v>0.36</v>
      </c>
      <c r="AP25" s="4">
        <f>(AB25+F25+G25)/AD25</f>
        <v>0.33333333333333331</v>
      </c>
      <c r="AQ25" s="4">
        <f>AL25/AC25</f>
        <v>0.36</v>
      </c>
      <c r="AR25" s="13">
        <f>AP25+AQ25</f>
        <v>0.69333333333333336</v>
      </c>
      <c r="AS25" s="5">
        <f>H25/AD25</f>
        <v>0.48148148148148145</v>
      </c>
      <c r="AT25" s="5">
        <f>(F25+G25)/AD25</f>
        <v>7.407407407407407E-2</v>
      </c>
      <c r="AU25" s="5">
        <f>AK25/AD25</f>
        <v>0.33333333333333331</v>
      </c>
      <c r="AV25" s="4">
        <f>(L25+M25)/AK25</f>
        <v>0</v>
      </c>
      <c r="AW25" s="4">
        <f>(L25+M25+I25)/AK25</f>
        <v>0.22222222222222221</v>
      </c>
      <c r="AX25" s="13">
        <f>(AB25+I25)/AK25</f>
        <v>1</v>
      </c>
      <c r="AY25" s="4">
        <f>AB25/AK25</f>
        <v>0.77777777777777779</v>
      </c>
      <c r="AZ25" s="4">
        <f>AQ25-AN25</f>
        <v>7.999999999999996E-2</v>
      </c>
      <c r="BA25" s="6">
        <f>AE25/AD25</f>
        <v>3.3333333333333335</v>
      </c>
      <c r="BB25" s="10"/>
    </row>
    <row r="27" spans="1:54" s="2" customFormat="1" x14ac:dyDescent="0.25">
      <c r="A27" s="2" t="s">
        <v>398</v>
      </c>
      <c r="B27" s="10" t="s">
        <v>34</v>
      </c>
      <c r="C27" s="10" t="s">
        <v>35</v>
      </c>
      <c r="D27" s="10" t="s">
        <v>36</v>
      </c>
      <c r="E27" s="10" t="s">
        <v>8</v>
      </c>
      <c r="F27" s="10" t="s">
        <v>10</v>
      </c>
      <c r="G27" s="10" t="s">
        <v>11</v>
      </c>
      <c r="H27" s="10" t="s">
        <v>12</v>
      </c>
      <c r="I27" s="10" t="s">
        <v>18</v>
      </c>
      <c r="J27" s="10" t="s">
        <v>19</v>
      </c>
      <c r="K27" s="10" t="s">
        <v>9</v>
      </c>
      <c r="L27" s="10" t="s">
        <v>22</v>
      </c>
      <c r="M27" s="10" t="s">
        <v>23</v>
      </c>
      <c r="N27" s="10" t="s">
        <v>168</v>
      </c>
      <c r="O27" s="10" t="s">
        <v>75</v>
      </c>
      <c r="P27" s="10" t="s">
        <v>20</v>
      </c>
      <c r="Q27" s="10" t="s">
        <v>200</v>
      </c>
      <c r="R27" s="10" t="s">
        <v>21</v>
      </c>
      <c r="S27" s="10" t="s">
        <v>74</v>
      </c>
      <c r="T27" s="10" t="s">
        <v>27</v>
      </c>
      <c r="U27" s="10" t="s">
        <v>325</v>
      </c>
      <c r="V27" s="10" t="s">
        <v>199</v>
      </c>
      <c r="W27" s="10" t="s">
        <v>28</v>
      </c>
      <c r="X27" s="10" t="s">
        <v>39</v>
      </c>
      <c r="Y27" s="10" t="s">
        <v>174</v>
      </c>
      <c r="Z27" s="10" t="s">
        <v>175</v>
      </c>
      <c r="AA27" s="10" t="s">
        <v>176</v>
      </c>
      <c r="AB27" s="10" t="s">
        <v>29</v>
      </c>
      <c r="AC27" s="10" t="s">
        <v>4</v>
      </c>
      <c r="AD27" s="10" t="s">
        <v>13</v>
      </c>
      <c r="AE27" s="10" t="s">
        <v>37</v>
      </c>
      <c r="AF27" s="10" t="s">
        <v>53</v>
      </c>
      <c r="AG27" s="10" t="s">
        <v>38</v>
      </c>
      <c r="AH27" s="10" t="s">
        <v>24</v>
      </c>
      <c r="AI27" s="10" t="s">
        <v>25</v>
      </c>
      <c r="AJ27" s="10" t="s">
        <v>76</v>
      </c>
      <c r="AK27" s="10" t="s">
        <v>26</v>
      </c>
      <c r="AL27" s="10" t="s">
        <v>30</v>
      </c>
      <c r="AM27" s="10" t="s">
        <v>52</v>
      </c>
      <c r="AN27" s="2" t="s">
        <v>41</v>
      </c>
      <c r="AO27" s="2" t="s">
        <v>215</v>
      </c>
      <c r="AP27" s="2" t="s">
        <v>42</v>
      </c>
      <c r="AQ27" s="2" t="s">
        <v>45</v>
      </c>
      <c r="AR27" s="2" t="s">
        <v>17</v>
      </c>
      <c r="AS27" s="2" t="s">
        <v>44</v>
      </c>
      <c r="AT27" s="2" t="s">
        <v>43</v>
      </c>
      <c r="AU27" s="2" t="s">
        <v>40</v>
      </c>
      <c r="AV27" s="2" t="s">
        <v>55</v>
      </c>
      <c r="AW27" s="2" t="s">
        <v>48</v>
      </c>
      <c r="AX27" s="2" t="s">
        <v>51</v>
      </c>
      <c r="AY27" s="2" t="s">
        <v>49</v>
      </c>
      <c r="AZ27" s="2" t="s">
        <v>50</v>
      </c>
      <c r="BA27" s="2" t="s">
        <v>54</v>
      </c>
      <c r="BB27" s="10" t="s">
        <v>394</v>
      </c>
    </row>
    <row r="28" spans="1:54" x14ac:dyDescent="0.25">
      <c r="A28" t="s">
        <v>187</v>
      </c>
      <c r="B28" s="7">
        <v>6</v>
      </c>
      <c r="F28" s="7">
        <v>1</v>
      </c>
      <c r="H28" s="7">
        <v>4</v>
      </c>
      <c r="I28" s="7">
        <v>3</v>
      </c>
      <c r="L28" s="7">
        <v>3</v>
      </c>
      <c r="N28" s="7">
        <v>1</v>
      </c>
      <c r="P28" s="7">
        <v>3</v>
      </c>
      <c r="Q28" s="7">
        <v>1</v>
      </c>
      <c r="R28" s="7">
        <v>2</v>
      </c>
      <c r="S28" s="7">
        <v>1</v>
      </c>
      <c r="T28" s="7">
        <v>2</v>
      </c>
      <c r="U28" s="7">
        <v>1</v>
      </c>
      <c r="Y28" s="7">
        <v>1</v>
      </c>
      <c r="AB28" s="18">
        <f t="shared" ref="AB28:AB31" si="107">B28+C28+D28+E28</f>
        <v>6</v>
      </c>
      <c r="AC28" s="18">
        <f>AB28+H28+I28+L28+M28+O28+N28</f>
        <v>17</v>
      </c>
      <c r="AD28" s="18">
        <f>AB28+F28+G28+H28+I28+L28+M28+K28+O28+N28</f>
        <v>18</v>
      </c>
      <c r="AE28" s="7">
        <v>60</v>
      </c>
      <c r="AF28" s="7">
        <v>4</v>
      </c>
      <c r="AG28" s="7">
        <f>3</f>
        <v>3</v>
      </c>
      <c r="AH28" s="18">
        <f>L28+P28+T28</f>
        <v>8</v>
      </c>
      <c r="AI28" s="18">
        <f>M28+R28+W28</f>
        <v>2</v>
      </c>
      <c r="AJ28" s="18">
        <f t="shared" ref="AJ28:AJ31" si="108">O28+S28</f>
        <v>1</v>
      </c>
      <c r="AK28" s="18">
        <f>AB28+I28+L28+M28+O28</f>
        <v>12</v>
      </c>
      <c r="AL28" s="18">
        <f>B28+2*C28+3*D28+4*E28</f>
        <v>6</v>
      </c>
      <c r="AM28" s="18">
        <f>AL28+F28+G28+I28+J28</f>
        <v>10</v>
      </c>
      <c r="AN28" s="1">
        <f>AB28/AC28</f>
        <v>0.35294117647058826</v>
      </c>
      <c r="AO28" s="1">
        <f>(AB28+I28)/AC28</f>
        <v>0.52941176470588236</v>
      </c>
      <c r="AP28" s="1">
        <f>(AB28+F28+G28)/AD28</f>
        <v>0.3888888888888889</v>
      </c>
      <c r="AQ28" s="1">
        <f>AL28/AC28</f>
        <v>0.35294117647058826</v>
      </c>
      <c r="AR28" s="12">
        <f>AP28+AQ28</f>
        <v>0.74183006535947715</v>
      </c>
      <c r="AS28" s="3">
        <f>H28/AD28</f>
        <v>0.22222222222222221</v>
      </c>
      <c r="AT28" s="3">
        <f>(F28+G28)/AD28</f>
        <v>5.5555555555555552E-2</v>
      </c>
      <c r="AU28" s="3">
        <f>AK28/AD28</f>
        <v>0.66666666666666663</v>
      </c>
      <c r="AV28" s="1">
        <f>(L28+M28)/AK28</f>
        <v>0.25</v>
      </c>
      <c r="AW28" s="1">
        <f>(L28+M28+I28)/AK28</f>
        <v>0.5</v>
      </c>
      <c r="AX28" s="12">
        <f>(AB28+I28)/AK28</f>
        <v>0.75</v>
      </c>
      <c r="AY28" s="1">
        <f>AB28/AK28</f>
        <v>0.5</v>
      </c>
      <c r="AZ28" s="1">
        <f>AQ28-AN28</f>
        <v>0</v>
      </c>
      <c r="BA28" s="1">
        <f>AE28/AD28</f>
        <v>3.3333333333333335</v>
      </c>
      <c r="BB28" s="86">
        <f>(AB28+F28+G28+I28)/AD28</f>
        <v>0.55555555555555558</v>
      </c>
    </row>
    <row r="29" spans="1:54" x14ac:dyDescent="0.25">
      <c r="A29" t="s">
        <v>324</v>
      </c>
      <c r="B29" s="7">
        <v>5</v>
      </c>
      <c r="F29" s="7">
        <v>1</v>
      </c>
      <c r="H29" s="7">
        <v>2</v>
      </c>
      <c r="I29" s="7">
        <v>1</v>
      </c>
      <c r="L29" s="7">
        <v>1</v>
      </c>
      <c r="P29" s="7">
        <v>4</v>
      </c>
      <c r="Q29" s="7">
        <v>2</v>
      </c>
      <c r="S29" s="7">
        <v>1</v>
      </c>
      <c r="T29" s="7">
        <v>1</v>
      </c>
      <c r="AB29" s="18">
        <f t="shared" si="107"/>
        <v>5</v>
      </c>
      <c r="AC29" s="18">
        <f t="shared" ref="AC29:AC31" si="109">AB29+H29+I29+L29+M29+O29+N29</f>
        <v>9</v>
      </c>
      <c r="AD29" s="18">
        <f t="shared" ref="AD29:AD31" si="110">AB29+F29+G29+H29+I29+L29+M29+K29+O29+N29</f>
        <v>10</v>
      </c>
      <c r="AE29" s="7">
        <v>27</v>
      </c>
      <c r="AF29" s="7">
        <v>6</v>
      </c>
      <c r="AG29" s="7">
        <f>1</f>
        <v>1</v>
      </c>
      <c r="AH29" s="18">
        <f>L29+P29+T29</f>
        <v>6</v>
      </c>
      <c r="AI29" s="18">
        <f>M29+R29+W29</f>
        <v>0</v>
      </c>
      <c r="AJ29" s="18">
        <f t="shared" si="108"/>
        <v>1</v>
      </c>
      <c r="AK29" s="18">
        <f>AB29+I29+L29+M29+O29</f>
        <v>7</v>
      </c>
      <c r="AL29" s="18">
        <f>B29+2*C29+3*D29+4*E29</f>
        <v>5</v>
      </c>
      <c r="AM29" s="18">
        <f>AL29+F29+G29+I29+J29</f>
        <v>7</v>
      </c>
      <c r="AN29" s="1">
        <f t="shared" ref="AN29:AN31" si="111">AB29/AC29</f>
        <v>0.55555555555555558</v>
      </c>
      <c r="AO29" s="1">
        <f t="shared" ref="AO29:AO31" si="112">(AB29+I29)/AC29</f>
        <v>0.66666666666666663</v>
      </c>
      <c r="AP29" s="1">
        <f t="shared" ref="AP29:AP31" si="113">(AB29+F29+G29)/AD29</f>
        <v>0.6</v>
      </c>
      <c r="AQ29" s="1">
        <f t="shared" ref="AQ29:AQ31" si="114">AL29/AC29</f>
        <v>0.55555555555555558</v>
      </c>
      <c r="AR29" s="12">
        <f t="shared" ref="AR29:AR31" si="115">AP29+AQ29</f>
        <v>1.1555555555555554</v>
      </c>
      <c r="AS29" s="3">
        <f t="shared" ref="AS29:AS31" si="116">H29/AD29</f>
        <v>0.2</v>
      </c>
      <c r="AT29" s="3">
        <f t="shared" ref="AT29:AT31" si="117">(F29+G29)/AD29</f>
        <v>0.1</v>
      </c>
      <c r="AU29" s="3">
        <f t="shared" ref="AU29:AU31" si="118">AK29/AD29</f>
        <v>0.7</v>
      </c>
      <c r="AV29" s="1">
        <f t="shared" ref="AV29:AV31" si="119">(L29+M29)/AK29</f>
        <v>0.14285714285714285</v>
      </c>
      <c r="AW29" s="1">
        <f t="shared" ref="AW29:AW31" si="120">(L29+M29+I29)/AK29</f>
        <v>0.2857142857142857</v>
      </c>
      <c r="AX29" s="12">
        <f t="shared" ref="AX29:AX31" si="121">(AB29+I29)/AK29</f>
        <v>0.8571428571428571</v>
      </c>
      <c r="AY29" s="1">
        <f t="shared" ref="AY29:AY31" si="122">AB29/AK29</f>
        <v>0.7142857142857143</v>
      </c>
      <c r="AZ29" s="1">
        <f t="shared" ref="AZ29:AZ31" si="123">AQ29-AN29</f>
        <v>0</v>
      </c>
      <c r="BA29" s="1">
        <f t="shared" ref="BA29:BA31" si="124">AE29/AD29</f>
        <v>2.7</v>
      </c>
      <c r="BB29" s="86">
        <f t="shared" ref="BB29:BB32" si="125">(AB29+F29+G29+I29)/AD29</f>
        <v>0.7</v>
      </c>
    </row>
    <row r="30" spans="1:54" x14ac:dyDescent="0.25">
      <c r="A30" t="s">
        <v>195</v>
      </c>
      <c r="C30" s="7">
        <v>1</v>
      </c>
      <c r="F30" s="7">
        <v>1</v>
      </c>
      <c r="G30" s="7">
        <v>1</v>
      </c>
      <c r="H30" s="7">
        <v>1</v>
      </c>
      <c r="I30" s="7">
        <v>1</v>
      </c>
      <c r="L30" s="7">
        <v>1</v>
      </c>
      <c r="N30" s="7">
        <v>1</v>
      </c>
      <c r="S30" s="7">
        <v>1</v>
      </c>
      <c r="T30" s="7">
        <v>1</v>
      </c>
      <c r="AA30" s="7">
        <v>1</v>
      </c>
      <c r="AB30" s="18">
        <f t="shared" ref="AB30" si="126">B30+C30+D30+E30</f>
        <v>1</v>
      </c>
      <c r="AC30" s="18">
        <f t="shared" ref="AC30" si="127">AB30+H30+I30+L30+M30+O30+N30</f>
        <v>5</v>
      </c>
      <c r="AD30" s="18">
        <f t="shared" ref="AD30" si="128">AB30+F30+G30+H30+I30+L30+M30+K30+O30+N30</f>
        <v>7</v>
      </c>
      <c r="AE30" s="7">
        <v>23</v>
      </c>
      <c r="AF30" s="7">
        <v>4</v>
      </c>
      <c r="AG30" s="7">
        <f>4/3</f>
        <v>1.3333333333333333</v>
      </c>
      <c r="AH30" s="18">
        <f>L30+P30+T30</f>
        <v>2</v>
      </c>
      <c r="AI30" s="18">
        <f>M30+R30+W30</f>
        <v>0</v>
      </c>
      <c r="AJ30" s="18">
        <f t="shared" ref="AJ30" si="129">O30+S30</f>
        <v>1</v>
      </c>
      <c r="AK30" s="18">
        <f>AB30+I30+L30+M30+O30</f>
        <v>3</v>
      </c>
      <c r="AL30" s="18">
        <f>B30+2*C30+3*D30+4*E30</f>
        <v>2</v>
      </c>
      <c r="AM30" s="18">
        <f>AL30+F30+G30+I30+J30</f>
        <v>5</v>
      </c>
      <c r="AN30" s="1">
        <f t="shared" ref="AN30" si="130">AB30/AC30</f>
        <v>0.2</v>
      </c>
      <c r="AO30" s="1">
        <f t="shared" ref="AO30" si="131">(AB30+I30)/AC30</f>
        <v>0.4</v>
      </c>
      <c r="AP30" s="1">
        <f t="shared" ref="AP30" si="132">(AB30+F30+G30)/AD30</f>
        <v>0.42857142857142855</v>
      </c>
      <c r="AQ30" s="1">
        <f t="shared" ref="AQ30" si="133">AL30/AC30</f>
        <v>0.4</v>
      </c>
      <c r="AR30" s="12">
        <f t="shared" ref="AR30" si="134">AP30+AQ30</f>
        <v>0.82857142857142851</v>
      </c>
      <c r="AS30" s="3">
        <f t="shared" ref="AS30" si="135">H30/AD30</f>
        <v>0.14285714285714285</v>
      </c>
      <c r="AT30" s="3">
        <f t="shared" ref="AT30" si="136">(F30+G30)/AD30</f>
        <v>0.2857142857142857</v>
      </c>
      <c r="AU30" s="3">
        <f t="shared" ref="AU30" si="137">AK30/AD30</f>
        <v>0.42857142857142855</v>
      </c>
      <c r="AV30" s="1">
        <f t="shared" ref="AV30" si="138">(L30+M30)/AK30</f>
        <v>0.33333333333333331</v>
      </c>
      <c r="AW30" s="1">
        <f t="shared" ref="AW30" si="139">(L30+M30+I30)/AK30</f>
        <v>0.66666666666666663</v>
      </c>
      <c r="AX30" s="12">
        <f t="shared" ref="AX30" si="140">(AB30+I30)/AK30</f>
        <v>0.66666666666666663</v>
      </c>
      <c r="AY30" s="1">
        <f t="shared" ref="AY30" si="141">AB30/AK30</f>
        <v>0.33333333333333331</v>
      </c>
      <c r="AZ30" s="1">
        <f t="shared" ref="AZ30" si="142">AQ30-AN30</f>
        <v>0.2</v>
      </c>
      <c r="BA30" s="1">
        <f t="shared" ref="BA30" si="143">AE30/AD30</f>
        <v>3.2857142857142856</v>
      </c>
      <c r="BB30" s="86">
        <f t="shared" si="125"/>
        <v>0.5714285714285714</v>
      </c>
    </row>
    <row r="31" spans="1:54" s="2" customFormat="1" x14ac:dyDescent="0.25">
      <c r="A31" t="s">
        <v>243</v>
      </c>
      <c r="B31" s="7">
        <v>3</v>
      </c>
      <c r="C31" s="7"/>
      <c r="D31" s="7"/>
      <c r="E31" s="7"/>
      <c r="F31" s="7"/>
      <c r="G31" s="7"/>
      <c r="H31" s="7"/>
      <c r="I31" s="7">
        <v>2</v>
      </c>
      <c r="J31" s="7"/>
      <c r="K31" s="7"/>
      <c r="L31" s="7">
        <v>1</v>
      </c>
      <c r="M31" s="7"/>
      <c r="N31" s="7">
        <v>1</v>
      </c>
      <c r="O31" s="7"/>
      <c r="P31" s="7"/>
      <c r="Q31" s="7"/>
      <c r="R31" s="7">
        <v>2</v>
      </c>
      <c r="S31" s="7">
        <v>1</v>
      </c>
      <c r="T31" s="7"/>
      <c r="U31" s="7">
        <v>1</v>
      </c>
      <c r="V31" s="7"/>
      <c r="W31" s="7">
        <v>1</v>
      </c>
      <c r="X31" s="7"/>
      <c r="Y31" s="7"/>
      <c r="Z31" s="7"/>
      <c r="AA31" s="7"/>
      <c r="AB31" s="18">
        <f t="shared" si="107"/>
        <v>3</v>
      </c>
      <c r="AC31" s="18">
        <f t="shared" si="109"/>
        <v>7</v>
      </c>
      <c r="AD31" s="18">
        <f t="shared" si="110"/>
        <v>7</v>
      </c>
      <c r="AE31" s="7">
        <v>14</v>
      </c>
      <c r="AF31" s="7">
        <v>4</v>
      </c>
      <c r="AG31" s="7">
        <f>2/3</f>
        <v>0.66666666666666663</v>
      </c>
      <c r="AH31" s="18">
        <f>L31+P31+T31</f>
        <v>1</v>
      </c>
      <c r="AI31" s="18">
        <f>M31+R31+W31</f>
        <v>3</v>
      </c>
      <c r="AJ31" s="18">
        <f t="shared" si="108"/>
        <v>1</v>
      </c>
      <c r="AK31" s="18">
        <f>AB31+I31+L31+M31+O31</f>
        <v>6</v>
      </c>
      <c r="AL31" s="18">
        <f>B31+2*C31+3*D31+4*E31</f>
        <v>3</v>
      </c>
      <c r="AM31" s="18">
        <f>AL31+F31+G31+I31+J31</f>
        <v>5</v>
      </c>
      <c r="AN31" s="1">
        <f t="shared" si="111"/>
        <v>0.42857142857142855</v>
      </c>
      <c r="AO31" s="1">
        <f t="shared" si="112"/>
        <v>0.7142857142857143</v>
      </c>
      <c r="AP31" s="1">
        <f t="shared" si="113"/>
        <v>0.42857142857142855</v>
      </c>
      <c r="AQ31" s="1">
        <f t="shared" si="114"/>
        <v>0.42857142857142855</v>
      </c>
      <c r="AR31" s="12">
        <f t="shared" si="115"/>
        <v>0.8571428571428571</v>
      </c>
      <c r="AS31" s="3">
        <f t="shared" si="116"/>
        <v>0</v>
      </c>
      <c r="AT31" s="3">
        <f t="shared" si="117"/>
        <v>0</v>
      </c>
      <c r="AU31" s="3">
        <f t="shared" si="118"/>
        <v>0.8571428571428571</v>
      </c>
      <c r="AV31" s="1">
        <f t="shared" si="119"/>
        <v>0.16666666666666666</v>
      </c>
      <c r="AW31" s="1">
        <f t="shared" si="120"/>
        <v>0.5</v>
      </c>
      <c r="AX31" s="12">
        <f t="shared" si="121"/>
        <v>0.83333333333333337</v>
      </c>
      <c r="AY31" s="1">
        <f t="shared" si="122"/>
        <v>0.5</v>
      </c>
      <c r="AZ31" s="1">
        <f t="shared" si="123"/>
        <v>0</v>
      </c>
      <c r="BA31" s="1">
        <f t="shared" si="124"/>
        <v>2</v>
      </c>
      <c r="BB31" s="86">
        <f t="shared" si="125"/>
        <v>0.7142857142857143</v>
      </c>
    </row>
    <row r="32" spans="1:54" s="2" customFormat="1" x14ac:dyDescent="0.25">
      <c r="A32" s="2" t="s">
        <v>32</v>
      </c>
      <c r="B32" s="10">
        <f>SUM(B28:B31)</f>
        <v>14</v>
      </c>
      <c r="C32" s="10">
        <f t="shared" ref="C32:AK32" si="144">SUM(C28:C31)</f>
        <v>1</v>
      </c>
      <c r="D32" s="10">
        <f t="shared" si="144"/>
        <v>0</v>
      </c>
      <c r="E32" s="10">
        <f t="shared" si="144"/>
        <v>0</v>
      </c>
      <c r="F32" s="10">
        <f t="shared" si="144"/>
        <v>3</v>
      </c>
      <c r="G32" s="10">
        <f t="shared" si="144"/>
        <v>1</v>
      </c>
      <c r="H32" s="10">
        <f t="shared" si="144"/>
        <v>7</v>
      </c>
      <c r="I32" s="10">
        <f t="shared" si="144"/>
        <v>7</v>
      </c>
      <c r="J32" s="10">
        <f t="shared" si="144"/>
        <v>0</v>
      </c>
      <c r="K32" s="10">
        <f t="shared" si="144"/>
        <v>0</v>
      </c>
      <c r="L32" s="10">
        <f t="shared" si="144"/>
        <v>6</v>
      </c>
      <c r="M32" s="10">
        <f t="shared" si="144"/>
        <v>0</v>
      </c>
      <c r="N32" s="10">
        <f t="shared" si="144"/>
        <v>3</v>
      </c>
      <c r="O32" s="10">
        <f t="shared" si="144"/>
        <v>0</v>
      </c>
      <c r="P32" s="10">
        <f t="shared" si="144"/>
        <v>7</v>
      </c>
      <c r="Q32" s="10">
        <f t="shared" si="144"/>
        <v>3</v>
      </c>
      <c r="R32" s="10">
        <f t="shared" si="144"/>
        <v>4</v>
      </c>
      <c r="S32" s="10">
        <f t="shared" si="144"/>
        <v>4</v>
      </c>
      <c r="T32" s="10">
        <f t="shared" si="144"/>
        <v>4</v>
      </c>
      <c r="U32" s="10">
        <f t="shared" si="144"/>
        <v>2</v>
      </c>
      <c r="V32" s="10">
        <f t="shared" si="144"/>
        <v>0</v>
      </c>
      <c r="W32" s="10">
        <f t="shared" si="144"/>
        <v>1</v>
      </c>
      <c r="X32" s="10">
        <f t="shared" si="144"/>
        <v>0</v>
      </c>
      <c r="Y32" s="10">
        <f t="shared" si="144"/>
        <v>1</v>
      </c>
      <c r="Z32" s="10">
        <f t="shared" si="144"/>
        <v>0</v>
      </c>
      <c r="AA32" s="10">
        <f t="shared" si="144"/>
        <v>1</v>
      </c>
      <c r="AB32" s="10">
        <f t="shared" si="144"/>
        <v>15</v>
      </c>
      <c r="AC32" s="10">
        <f t="shared" si="144"/>
        <v>38</v>
      </c>
      <c r="AD32" s="10">
        <f t="shared" si="144"/>
        <v>42</v>
      </c>
      <c r="AE32" s="10">
        <f t="shared" si="144"/>
        <v>124</v>
      </c>
      <c r="AF32" s="10">
        <f t="shared" si="144"/>
        <v>18</v>
      </c>
      <c r="AG32" s="10">
        <f t="shared" si="144"/>
        <v>6</v>
      </c>
      <c r="AH32" s="10">
        <f t="shared" si="144"/>
        <v>17</v>
      </c>
      <c r="AI32" s="10">
        <f t="shared" si="144"/>
        <v>5</v>
      </c>
      <c r="AJ32" s="10">
        <f t="shared" si="144"/>
        <v>4</v>
      </c>
      <c r="AK32" s="10">
        <f t="shared" si="144"/>
        <v>28</v>
      </c>
      <c r="AL32" s="10">
        <f>B32+2*C32+3*D32+4*E32</f>
        <v>16</v>
      </c>
      <c r="AM32" s="10">
        <f>AL32+F32+G32+I32+J32</f>
        <v>27</v>
      </c>
      <c r="AN32" s="4">
        <f>AB32/AC32</f>
        <v>0.39473684210526316</v>
      </c>
      <c r="AO32" s="4">
        <f>(AB32+I32)/AC32</f>
        <v>0.57894736842105265</v>
      </c>
      <c r="AP32" s="4">
        <f>(AB32+F32+G32)/AD32</f>
        <v>0.45238095238095238</v>
      </c>
      <c r="AQ32" s="4">
        <f>AL32/AC32</f>
        <v>0.42105263157894735</v>
      </c>
      <c r="AR32" s="13">
        <f>AP32+AQ32</f>
        <v>0.87343358395989967</v>
      </c>
      <c r="AS32" s="5">
        <f>H32/AD32</f>
        <v>0.16666666666666666</v>
      </c>
      <c r="AT32" s="5">
        <f>(F32+G32)/AD32</f>
        <v>9.5238095238095233E-2</v>
      </c>
      <c r="AU32" s="5">
        <f>AK32/AD32</f>
        <v>0.66666666666666663</v>
      </c>
      <c r="AV32" s="4">
        <f>(L32+M32)/AK32</f>
        <v>0.21428571428571427</v>
      </c>
      <c r="AW32" s="4">
        <f>(L32+M32+I32)/AK32</f>
        <v>0.4642857142857143</v>
      </c>
      <c r="AX32" s="13">
        <f>(AB32+I32)/AK32</f>
        <v>0.7857142857142857</v>
      </c>
      <c r="AY32" s="4">
        <f>AB32/AK32</f>
        <v>0.5357142857142857</v>
      </c>
      <c r="AZ32" s="4">
        <f>AQ32-AN32</f>
        <v>2.6315789473684181E-2</v>
      </c>
      <c r="BA32" s="6">
        <f>AE32/AD32</f>
        <v>2.9523809523809526</v>
      </c>
      <c r="BB32" s="97">
        <f t="shared" si="125"/>
        <v>0.61904761904761907</v>
      </c>
    </row>
    <row r="33" spans="1:54" x14ac:dyDescent="0.2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54" s="2" customFormat="1" x14ac:dyDescent="0.25">
      <c r="A34" s="2" t="s">
        <v>401</v>
      </c>
      <c r="B34" s="10" t="s">
        <v>34</v>
      </c>
      <c r="C34" s="10" t="s">
        <v>35</v>
      </c>
      <c r="D34" s="10" t="s">
        <v>36</v>
      </c>
      <c r="E34" s="10" t="s">
        <v>8</v>
      </c>
      <c r="F34" s="10" t="s">
        <v>10</v>
      </c>
      <c r="G34" s="10" t="s">
        <v>11</v>
      </c>
      <c r="H34" s="10" t="s">
        <v>12</v>
      </c>
      <c r="I34" s="10" t="s">
        <v>18</v>
      </c>
      <c r="J34" s="10" t="s">
        <v>19</v>
      </c>
      <c r="K34" s="10" t="s">
        <v>9</v>
      </c>
      <c r="L34" s="10" t="s">
        <v>22</v>
      </c>
      <c r="M34" s="10" t="s">
        <v>23</v>
      </c>
      <c r="N34" s="10" t="s">
        <v>168</v>
      </c>
      <c r="O34" s="10" t="s">
        <v>75</v>
      </c>
      <c r="P34" s="10" t="s">
        <v>20</v>
      </c>
      <c r="Q34" s="10" t="s">
        <v>200</v>
      </c>
      <c r="R34" s="10" t="s">
        <v>21</v>
      </c>
      <c r="S34" s="10" t="s">
        <v>74</v>
      </c>
      <c r="T34" s="10" t="s">
        <v>27</v>
      </c>
      <c r="U34" s="10" t="s">
        <v>325</v>
      </c>
      <c r="V34" s="10" t="s">
        <v>199</v>
      </c>
      <c r="W34" s="10" t="s">
        <v>28</v>
      </c>
      <c r="X34" s="10" t="s">
        <v>39</v>
      </c>
      <c r="Y34" s="10" t="s">
        <v>174</v>
      </c>
      <c r="Z34" s="10" t="s">
        <v>175</v>
      </c>
      <c r="AA34" s="10" t="s">
        <v>176</v>
      </c>
      <c r="AB34" s="10" t="s">
        <v>29</v>
      </c>
      <c r="AC34" s="10" t="s">
        <v>4</v>
      </c>
      <c r="AD34" s="10" t="s">
        <v>13</v>
      </c>
      <c r="AE34" s="10" t="s">
        <v>37</v>
      </c>
      <c r="AF34" s="10" t="s">
        <v>53</v>
      </c>
      <c r="AG34" s="10" t="s">
        <v>38</v>
      </c>
      <c r="AH34" s="10" t="s">
        <v>24</v>
      </c>
      <c r="AI34" s="10" t="s">
        <v>25</v>
      </c>
      <c r="AJ34" s="10" t="s">
        <v>76</v>
      </c>
      <c r="AK34" s="10" t="s">
        <v>26</v>
      </c>
      <c r="AL34" s="10" t="s">
        <v>30</v>
      </c>
      <c r="AM34" s="10" t="s">
        <v>52</v>
      </c>
      <c r="AN34" s="2" t="s">
        <v>41</v>
      </c>
      <c r="AO34" s="2" t="s">
        <v>215</v>
      </c>
      <c r="AP34" s="2" t="s">
        <v>42</v>
      </c>
      <c r="AQ34" s="2" t="s">
        <v>45</v>
      </c>
      <c r="AR34" s="2" t="s">
        <v>17</v>
      </c>
      <c r="AS34" s="2" t="s">
        <v>44</v>
      </c>
      <c r="AT34" s="2" t="s">
        <v>43</v>
      </c>
      <c r="AU34" s="2" t="s">
        <v>40</v>
      </c>
      <c r="AV34" s="2" t="s">
        <v>55</v>
      </c>
      <c r="AW34" s="2" t="s">
        <v>48</v>
      </c>
      <c r="AX34" s="2" t="s">
        <v>51</v>
      </c>
      <c r="AY34" s="2" t="s">
        <v>49</v>
      </c>
      <c r="AZ34" s="2" t="s">
        <v>50</v>
      </c>
      <c r="BA34" s="2" t="s">
        <v>54</v>
      </c>
      <c r="BB34" s="10"/>
    </row>
    <row r="35" spans="1:54" s="2" customFormat="1" x14ac:dyDescent="0.25">
      <c r="A35" t="s">
        <v>318</v>
      </c>
      <c r="B35" s="7"/>
      <c r="C35" s="7"/>
      <c r="D35" s="7"/>
      <c r="E35" s="7"/>
      <c r="F35" s="7">
        <v>3</v>
      </c>
      <c r="G35" s="7">
        <v>1</v>
      </c>
      <c r="H35" s="7">
        <v>4</v>
      </c>
      <c r="I35" s="7"/>
      <c r="J35" s="7"/>
      <c r="K35" s="7"/>
      <c r="L35" s="7">
        <v>2</v>
      </c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>
        <v>2</v>
      </c>
      <c r="AA35" s="7">
        <v>1</v>
      </c>
      <c r="AB35" s="18">
        <f t="shared" ref="AB35:AB36" si="145">B35+C35+D35+E35</f>
        <v>0</v>
      </c>
      <c r="AC35" s="18">
        <f>AB35+H35+I35+L35+M35+O35+N35</f>
        <v>6</v>
      </c>
      <c r="AD35" s="18">
        <f>AB35+F35+G35+H35+I35+L35+M35+K35+O35+N35</f>
        <v>10</v>
      </c>
      <c r="AE35" s="7">
        <v>42</v>
      </c>
      <c r="AF35" s="7">
        <v>1</v>
      </c>
      <c r="AG35" s="7">
        <f>8/3</f>
        <v>2.6666666666666665</v>
      </c>
      <c r="AH35" s="18">
        <f>L35+P35+T35</f>
        <v>2</v>
      </c>
      <c r="AI35" s="18">
        <f>M35+R35+W35</f>
        <v>0</v>
      </c>
      <c r="AJ35" s="18">
        <f t="shared" ref="AJ35:AJ36" si="146">O35+S35</f>
        <v>0</v>
      </c>
      <c r="AK35" s="18">
        <f>AB35+I35+L35+M35+O35</f>
        <v>2</v>
      </c>
      <c r="AL35" s="18">
        <f>B35+2*C35+3*D35+4*E35</f>
        <v>0</v>
      </c>
      <c r="AM35" s="18">
        <f>AL35+F35+G35+I35+J35</f>
        <v>4</v>
      </c>
      <c r="AN35" s="1">
        <f>AB35/AC35</f>
        <v>0</v>
      </c>
      <c r="AO35" s="1">
        <f>(AB35+I35)/AC35</f>
        <v>0</v>
      </c>
      <c r="AP35" s="1">
        <f>(AB35+F35+G35)/AD35</f>
        <v>0.4</v>
      </c>
      <c r="AQ35" s="1">
        <f>AL35/AC35</f>
        <v>0</v>
      </c>
      <c r="AR35" s="12">
        <f>AP35+AQ35</f>
        <v>0.4</v>
      </c>
      <c r="AS35" s="3">
        <f>H35/AD35</f>
        <v>0.4</v>
      </c>
      <c r="AT35" s="3">
        <f>(F35+G35)/AD35</f>
        <v>0.4</v>
      </c>
      <c r="AU35" s="3">
        <f>AK35/AD35</f>
        <v>0.2</v>
      </c>
      <c r="AV35" s="1">
        <f>(L35+M35)/AK35</f>
        <v>1</v>
      </c>
      <c r="AW35" s="1">
        <f>(L35+M35+I35)/AK35</f>
        <v>1</v>
      </c>
      <c r="AX35" s="12">
        <f>(AB35+I35)/AK35</f>
        <v>0</v>
      </c>
      <c r="AY35" s="1">
        <f>AB35/AK35</f>
        <v>0</v>
      </c>
      <c r="AZ35" s="1">
        <f>AQ35-AN35</f>
        <v>0</v>
      </c>
      <c r="BA35" s="1">
        <f>AE35/AD35</f>
        <v>4.2</v>
      </c>
      <c r="BB35" s="10"/>
    </row>
    <row r="36" spans="1:54" s="2" customFormat="1" x14ac:dyDescent="0.25">
      <c r="A36" t="s">
        <v>188</v>
      </c>
      <c r="B36" s="7">
        <v>1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>
        <v>1</v>
      </c>
      <c r="Q36" s="7">
        <v>1</v>
      </c>
      <c r="R36" s="7"/>
      <c r="S36" s="7"/>
      <c r="T36" s="7"/>
      <c r="U36" s="7"/>
      <c r="V36" s="7"/>
      <c r="W36" s="7"/>
      <c r="X36" s="7"/>
      <c r="Y36" s="7"/>
      <c r="Z36" s="7">
        <v>1</v>
      </c>
      <c r="AA36" s="7"/>
      <c r="AB36" s="18">
        <f t="shared" si="145"/>
        <v>1</v>
      </c>
      <c r="AC36" s="18">
        <f t="shared" ref="AC36" si="147">AB36+H36+I36+L36+M36+O36+N36</f>
        <v>1</v>
      </c>
      <c r="AD36" s="18">
        <f t="shared" ref="AD36" si="148">AB36+F36+G36+H36+I36+L36+M36+K36+O36+N36</f>
        <v>1</v>
      </c>
      <c r="AE36" s="7">
        <v>2</v>
      </c>
      <c r="AF36" s="7">
        <v>0</v>
      </c>
      <c r="AG36" s="7">
        <f>1/3</f>
        <v>0.33333333333333331</v>
      </c>
      <c r="AH36" s="18">
        <f>L36+P36+T36</f>
        <v>1</v>
      </c>
      <c r="AI36" s="18">
        <f>M36+R36+W36</f>
        <v>0</v>
      </c>
      <c r="AJ36" s="18">
        <f t="shared" si="146"/>
        <v>0</v>
      </c>
      <c r="AK36" s="18">
        <f>AB36+I36+L36+M36+O36</f>
        <v>1</v>
      </c>
      <c r="AL36" s="18">
        <f>B36+2*C36+3*D36+4*E36</f>
        <v>1</v>
      </c>
      <c r="AM36" s="18">
        <f>AL36+F36+G36+I36+J36</f>
        <v>1</v>
      </c>
      <c r="AN36" s="1">
        <f t="shared" ref="AN36" si="149">AB36/AC36</f>
        <v>1</v>
      </c>
      <c r="AO36" s="1">
        <f t="shared" ref="AO36" si="150">(AB36+I36)/AC36</f>
        <v>1</v>
      </c>
      <c r="AP36" s="1">
        <f t="shared" ref="AP36" si="151">(AB36+F36+G36)/AD36</f>
        <v>1</v>
      </c>
      <c r="AQ36" s="1">
        <f t="shared" ref="AQ36" si="152">AL36/AC36</f>
        <v>1</v>
      </c>
      <c r="AR36" s="12">
        <f t="shared" ref="AR36" si="153">AP36+AQ36</f>
        <v>2</v>
      </c>
      <c r="AS36" s="3">
        <f t="shared" ref="AS36" si="154">H36/AD36</f>
        <v>0</v>
      </c>
      <c r="AT36" s="3">
        <f t="shared" ref="AT36" si="155">(F36+G36)/AD36</f>
        <v>0</v>
      </c>
      <c r="AU36" s="3">
        <f t="shared" ref="AU36" si="156">AK36/AD36</f>
        <v>1</v>
      </c>
      <c r="AV36" s="1">
        <f t="shared" ref="AV36" si="157">(L36+M36)/AK36</f>
        <v>0</v>
      </c>
      <c r="AW36" s="1">
        <f t="shared" ref="AW36" si="158">(L36+M36+I36)/AK36</f>
        <v>0</v>
      </c>
      <c r="AX36" s="12">
        <f t="shared" ref="AX36" si="159">(AB36+I36)/AK36</f>
        <v>1</v>
      </c>
      <c r="AY36" s="1">
        <f t="shared" ref="AY36" si="160">AB36/AK36</f>
        <v>1</v>
      </c>
      <c r="AZ36" s="1">
        <f t="shared" ref="AZ36" si="161">AQ36-AN36</f>
        <v>0</v>
      </c>
      <c r="BA36" s="1">
        <f t="shared" ref="BA36" si="162">AE36/AD36</f>
        <v>2</v>
      </c>
      <c r="BB36" s="10"/>
    </row>
    <row r="37" spans="1:54" s="2" customFormat="1" x14ac:dyDescent="0.25">
      <c r="A37" s="2" t="s">
        <v>32</v>
      </c>
      <c r="B37" s="10">
        <f t="shared" ref="B37:AK37" si="163">SUM(B35:B36)</f>
        <v>1</v>
      </c>
      <c r="C37" s="10">
        <f t="shared" si="163"/>
        <v>0</v>
      </c>
      <c r="D37" s="10">
        <f t="shared" si="163"/>
        <v>0</v>
      </c>
      <c r="E37" s="10">
        <f t="shared" si="163"/>
        <v>0</v>
      </c>
      <c r="F37" s="10">
        <f t="shared" si="163"/>
        <v>3</v>
      </c>
      <c r="G37" s="10">
        <f t="shared" si="163"/>
        <v>1</v>
      </c>
      <c r="H37" s="10">
        <f t="shared" si="163"/>
        <v>4</v>
      </c>
      <c r="I37" s="10">
        <f t="shared" si="163"/>
        <v>0</v>
      </c>
      <c r="J37" s="10">
        <f t="shared" si="163"/>
        <v>0</v>
      </c>
      <c r="K37" s="10">
        <f t="shared" si="163"/>
        <v>0</v>
      </c>
      <c r="L37" s="10">
        <f t="shared" si="163"/>
        <v>2</v>
      </c>
      <c r="M37" s="10">
        <f t="shared" si="163"/>
        <v>0</v>
      </c>
      <c r="N37" s="10">
        <f t="shared" si="163"/>
        <v>0</v>
      </c>
      <c r="O37" s="10">
        <f t="shared" si="163"/>
        <v>0</v>
      </c>
      <c r="P37" s="10">
        <f t="shared" si="163"/>
        <v>1</v>
      </c>
      <c r="Q37" s="10">
        <f t="shared" si="163"/>
        <v>1</v>
      </c>
      <c r="R37" s="10">
        <f t="shared" si="163"/>
        <v>0</v>
      </c>
      <c r="S37" s="10">
        <f t="shared" si="163"/>
        <v>0</v>
      </c>
      <c r="T37" s="10">
        <f t="shared" si="163"/>
        <v>0</v>
      </c>
      <c r="U37" s="10">
        <f t="shared" si="163"/>
        <v>0</v>
      </c>
      <c r="V37" s="10">
        <f t="shared" si="163"/>
        <v>0</v>
      </c>
      <c r="W37" s="10">
        <f t="shared" si="163"/>
        <v>0</v>
      </c>
      <c r="X37" s="10">
        <f t="shared" si="163"/>
        <v>0</v>
      </c>
      <c r="Y37" s="10">
        <f t="shared" si="163"/>
        <v>2</v>
      </c>
      <c r="Z37" s="10">
        <f t="shared" si="163"/>
        <v>1</v>
      </c>
      <c r="AA37" s="10">
        <f t="shared" si="163"/>
        <v>1</v>
      </c>
      <c r="AB37" s="10">
        <f t="shared" si="163"/>
        <v>1</v>
      </c>
      <c r="AC37" s="10">
        <f t="shared" si="163"/>
        <v>7</v>
      </c>
      <c r="AD37" s="10">
        <f t="shared" si="163"/>
        <v>11</v>
      </c>
      <c r="AE37" s="10">
        <f t="shared" si="163"/>
        <v>44</v>
      </c>
      <c r="AF37" s="10">
        <f t="shared" si="163"/>
        <v>1</v>
      </c>
      <c r="AG37" s="10">
        <f t="shared" si="163"/>
        <v>3</v>
      </c>
      <c r="AH37" s="10">
        <f t="shared" si="163"/>
        <v>3</v>
      </c>
      <c r="AI37" s="10">
        <f t="shared" si="163"/>
        <v>0</v>
      </c>
      <c r="AJ37" s="10">
        <f t="shared" si="163"/>
        <v>0</v>
      </c>
      <c r="AK37" s="10">
        <f t="shared" si="163"/>
        <v>3</v>
      </c>
      <c r="AL37" s="10">
        <f>B37+2*C37+3*D37+4*E37</f>
        <v>1</v>
      </c>
      <c r="AM37" s="10">
        <f>AL37+F37+G37+I37+J37</f>
        <v>5</v>
      </c>
      <c r="AN37" s="4">
        <f>AB37/AC37</f>
        <v>0.14285714285714285</v>
      </c>
      <c r="AO37" s="4">
        <f>(AB37+I37)/AC37</f>
        <v>0.14285714285714285</v>
      </c>
      <c r="AP37" s="4">
        <f>(AB37+F37+G37)/AD37</f>
        <v>0.45454545454545453</v>
      </c>
      <c r="AQ37" s="4">
        <f>AL37/AC37</f>
        <v>0.14285714285714285</v>
      </c>
      <c r="AR37" s="13">
        <f>AP37+AQ37</f>
        <v>0.59740259740259738</v>
      </c>
      <c r="AS37" s="5">
        <f>H37/AD37</f>
        <v>0.36363636363636365</v>
      </c>
      <c r="AT37" s="5">
        <f>(F37+G37)/AD37</f>
        <v>0.36363636363636365</v>
      </c>
      <c r="AU37" s="5">
        <f>AK37/AD37</f>
        <v>0.27272727272727271</v>
      </c>
      <c r="AV37" s="4">
        <f>(L37+M37)/AK37</f>
        <v>0.66666666666666663</v>
      </c>
      <c r="AW37" s="4">
        <f>(L37+M37+I37)/AK37</f>
        <v>0.66666666666666663</v>
      </c>
      <c r="AX37" s="13">
        <f>(AB37+I37)/AK37</f>
        <v>0.33333333333333331</v>
      </c>
      <c r="AY37" s="4">
        <f>AB37/AK37</f>
        <v>0.33333333333333331</v>
      </c>
      <c r="AZ37" s="4">
        <f>AQ37-AN37</f>
        <v>0</v>
      </c>
      <c r="BA37" s="6">
        <f>AE37/AD37</f>
        <v>4</v>
      </c>
      <c r="BB37" s="10"/>
    </row>
    <row r="38" spans="1:54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54" s="2" customFormat="1" x14ac:dyDescent="0.25">
      <c r="A39" s="2" t="s">
        <v>402</v>
      </c>
      <c r="B39" s="10" t="s">
        <v>34</v>
      </c>
      <c r="C39" s="10" t="s">
        <v>35</v>
      </c>
      <c r="D39" s="10" t="s">
        <v>36</v>
      </c>
      <c r="E39" s="10" t="s">
        <v>8</v>
      </c>
      <c r="F39" s="10" t="s">
        <v>10</v>
      </c>
      <c r="G39" s="10" t="s">
        <v>11</v>
      </c>
      <c r="H39" s="10" t="s">
        <v>12</v>
      </c>
      <c r="I39" s="10" t="s">
        <v>18</v>
      </c>
      <c r="J39" s="10" t="s">
        <v>19</v>
      </c>
      <c r="K39" s="10" t="s">
        <v>9</v>
      </c>
      <c r="L39" s="10" t="s">
        <v>22</v>
      </c>
      <c r="M39" s="10" t="s">
        <v>23</v>
      </c>
      <c r="N39" s="10" t="s">
        <v>168</v>
      </c>
      <c r="O39" s="10" t="s">
        <v>75</v>
      </c>
      <c r="P39" s="10" t="s">
        <v>20</v>
      </c>
      <c r="Q39" s="10" t="s">
        <v>200</v>
      </c>
      <c r="R39" s="10" t="s">
        <v>21</v>
      </c>
      <c r="S39" s="10" t="s">
        <v>74</v>
      </c>
      <c r="T39" s="10" t="s">
        <v>27</v>
      </c>
      <c r="U39" s="10" t="s">
        <v>325</v>
      </c>
      <c r="V39" s="10" t="s">
        <v>199</v>
      </c>
      <c r="W39" s="10" t="s">
        <v>28</v>
      </c>
      <c r="X39" s="10" t="s">
        <v>39</v>
      </c>
      <c r="Y39" s="10" t="s">
        <v>174</v>
      </c>
      <c r="Z39" s="10" t="s">
        <v>175</v>
      </c>
      <c r="AA39" s="10" t="s">
        <v>176</v>
      </c>
      <c r="AB39" s="10" t="s">
        <v>29</v>
      </c>
      <c r="AC39" s="10" t="s">
        <v>4</v>
      </c>
      <c r="AD39" s="10" t="s">
        <v>13</v>
      </c>
      <c r="AE39" s="10" t="s">
        <v>37</v>
      </c>
      <c r="AF39" s="10" t="s">
        <v>53</v>
      </c>
      <c r="AG39" s="10" t="s">
        <v>38</v>
      </c>
      <c r="AH39" s="10" t="s">
        <v>24</v>
      </c>
      <c r="AI39" s="10" t="s">
        <v>25</v>
      </c>
      <c r="AJ39" s="10" t="s">
        <v>76</v>
      </c>
      <c r="AK39" s="10" t="s">
        <v>26</v>
      </c>
      <c r="AL39" s="10" t="s">
        <v>30</v>
      </c>
      <c r="AM39" s="10" t="s">
        <v>52</v>
      </c>
      <c r="AN39" s="2" t="s">
        <v>41</v>
      </c>
      <c r="AO39" s="2" t="s">
        <v>215</v>
      </c>
      <c r="AP39" s="2" t="s">
        <v>42</v>
      </c>
      <c r="AQ39" s="2" t="s">
        <v>45</v>
      </c>
      <c r="AR39" s="2" t="s">
        <v>17</v>
      </c>
      <c r="AS39" s="2" t="s">
        <v>44</v>
      </c>
      <c r="AT39" s="2" t="s">
        <v>43</v>
      </c>
      <c r="AU39" s="2" t="s">
        <v>40</v>
      </c>
      <c r="AV39" s="2" t="s">
        <v>55</v>
      </c>
      <c r="AW39" s="2" t="s">
        <v>48</v>
      </c>
      <c r="AX39" s="2" t="s">
        <v>51</v>
      </c>
      <c r="AY39" s="2" t="s">
        <v>49</v>
      </c>
      <c r="AZ39" s="2" t="s">
        <v>50</v>
      </c>
      <c r="BA39" s="2" t="s">
        <v>54</v>
      </c>
      <c r="BB39" s="10"/>
    </row>
    <row r="40" spans="1:54" s="2" customFormat="1" x14ac:dyDescent="0.25">
      <c r="A40" t="s">
        <v>324</v>
      </c>
      <c r="B40" s="7">
        <v>2</v>
      </c>
      <c r="C40" s="7"/>
      <c r="D40" s="7"/>
      <c r="E40" s="7"/>
      <c r="F40" s="7"/>
      <c r="G40" s="7"/>
      <c r="H40" s="7">
        <v>5</v>
      </c>
      <c r="I40" s="7"/>
      <c r="J40" s="7"/>
      <c r="K40" s="7"/>
      <c r="L40" s="7">
        <v>2</v>
      </c>
      <c r="M40" s="7"/>
      <c r="N40" s="7">
        <v>1</v>
      </c>
      <c r="O40" s="7"/>
      <c r="P40" s="7">
        <v>2</v>
      </c>
      <c r="Q40" s="7"/>
      <c r="R40" s="7"/>
      <c r="S40" s="7"/>
      <c r="T40" s="7"/>
      <c r="U40" s="7"/>
      <c r="V40" s="7"/>
      <c r="W40" s="7"/>
      <c r="X40" s="7"/>
      <c r="Y40" s="7">
        <v>1</v>
      </c>
      <c r="Z40" s="7"/>
      <c r="AA40" s="7"/>
      <c r="AB40" s="18">
        <f t="shared" ref="AB40" si="164">B40+C40+D40+E40</f>
        <v>2</v>
      </c>
      <c r="AC40" s="18">
        <f>AB40+H40+I40+L40+M40+O40+N40</f>
        <v>10</v>
      </c>
      <c r="AD40" s="18">
        <f>AB40+F40+G40+H40+I40+L40+M40+K40+O40+N40</f>
        <v>10</v>
      </c>
      <c r="AE40" s="7">
        <v>35</v>
      </c>
      <c r="AF40" s="7">
        <v>0</v>
      </c>
      <c r="AG40" s="7">
        <v>3</v>
      </c>
      <c r="AH40" s="18">
        <f>L40+P40+T40</f>
        <v>4</v>
      </c>
      <c r="AI40" s="18">
        <f>M40+R40+W40</f>
        <v>0</v>
      </c>
      <c r="AJ40" s="18">
        <f>O40+S40</f>
        <v>0</v>
      </c>
      <c r="AK40" s="18">
        <f>AB40+I40+L40+M40+O40</f>
        <v>4</v>
      </c>
      <c r="AL40" s="18">
        <f>B40+2*C40+3*D40+4*E40</f>
        <v>2</v>
      </c>
      <c r="AM40" s="18">
        <f>AL40+F40+G40+I40+J40</f>
        <v>2</v>
      </c>
      <c r="AN40" s="1">
        <f>AB40/AC40</f>
        <v>0.2</v>
      </c>
      <c r="AO40" s="1">
        <f>(AB40+I40)/AC40</f>
        <v>0.2</v>
      </c>
      <c r="AP40" s="1">
        <f>(AB40+F40+G40)/AD40</f>
        <v>0.2</v>
      </c>
      <c r="AQ40" s="1">
        <f>AL40/AC40</f>
        <v>0.2</v>
      </c>
      <c r="AR40" s="12">
        <f>AP40+AQ40</f>
        <v>0.4</v>
      </c>
      <c r="AS40" s="3">
        <f>H40/AD40</f>
        <v>0.5</v>
      </c>
      <c r="AT40" s="3">
        <f>(F40+G40)/AD40</f>
        <v>0</v>
      </c>
      <c r="AU40" s="3">
        <f>AK40/AD40</f>
        <v>0.4</v>
      </c>
      <c r="AV40" s="1">
        <f>(L40+M40)/AK40</f>
        <v>0.5</v>
      </c>
      <c r="AW40" s="1">
        <f>(L40+M40+I40)/AK40</f>
        <v>0.5</v>
      </c>
      <c r="AX40" s="12">
        <f>(AB40+I40)/AK40</f>
        <v>0.5</v>
      </c>
      <c r="AY40" s="1">
        <f>AB40/AK40</f>
        <v>0.5</v>
      </c>
      <c r="AZ40" s="1">
        <f>AQ40-AN40</f>
        <v>0</v>
      </c>
      <c r="BA40" s="1">
        <f>AE40/AD40</f>
        <v>3.5</v>
      </c>
      <c r="BB40" s="10"/>
    </row>
    <row r="41" spans="1:54" s="2" customFormat="1" x14ac:dyDescent="0.25">
      <c r="A41" s="2" t="s">
        <v>32</v>
      </c>
      <c r="B41" s="10">
        <f t="shared" ref="B41:AK41" si="165">SUM(B40:B40)</f>
        <v>2</v>
      </c>
      <c r="C41" s="10">
        <f t="shared" si="165"/>
        <v>0</v>
      </c>
      <c r="D41" s="10">
        <f t="shared" si="165"/>
        <v>0</v>
      </c>
      <c r="E41" s="10">
        <f t="shared" si="165"/>
        <v>0</v>
      </c>
      <c r="F41" s="10">
        <f t="shared" si="165"/>
        <v>0</v>
      </c>
      <c r="G41" s="10">
        <f t="shared" si="165"/>
        <v>0</v>
      </c>
      <c r="H41" s="10">
        <f t="shared" si="165"/>
        <v>5</v>
      </c>
      <c r="I41" s="10">
        <f t="shared" si="165"/>
        <v>0</v>
      </c>
      <c r="J41" s="10">
        <f t="shared" si="165"/>
        <v>0</v>
      </c>
      <c r="K41" s="10">
        <f t="shared" si="165"/>
        <v>0</v>
      </c>
      <c r="L41" s="10">
        <f t="shared" si="165"/>
        <v>2</v>
      </c>
      <c r="M41" s="10">
        <f t="shared" si="165"/>
        <v>0</v>
      </c>
      <c r="N41" s="10">
        <f t="shared" si="165"/>
        <v>1</v>
      </c>
      <c r="O41" s="10">
        <f t="shared" si="165"/>
        <v>0</v>
      </c>
      <c r="P41" s="10">
        <f t="shared" si="165"/>
        <v>2</v>
      </c>
      <c r="Q41" s="10">
        <f t="shared" si="165"/>
        <v>0</v>
      </c>
      <c r="R41" s="10">
        <f t="shared" si="165"/>
        <v>0</v>
      </c>
      <c r="S41" s="10">
        <f t="shared" si="165"/>
        <v>0</v>
      </c>
      <c r="T41" s="10">
        <f t="shared" si="165"/>
        <v>0</v>
      </c>
      <c r="U41" s="10">
        <f t="shared" si="165"/>
        <v>0</v>
      </c>
      <c r="V41" s="10">
        <f t="shared" si="165"/>
        <v>0</v>
      </c>
      <c r="W41" s="10">
        <f t="shared" si="165"/>
        <v>0</v>
      </c>
      <c r="X41" s="10">
        <f t="shared" si="165"/>
        <v>0</v>
      </c>
      <c r="Y41" s="10">
        <f t="shared" si="165"/>
        <v>1</v>
      </c>
      <c r="Z41" s="10">
        <f t="shared" si="165"/>
        <v>0</v>
      </c>
      <c r="AA41" s="10">
        <f t="shared" si="165"/>
        <v>0</v>
      </c>
      <c r="AB41" s="10">
        <f t="shared" si="165"/>
        <v>2</v>
      </c>
      <c r="AC41" s="10">
        <f t="shared" si="165"/>
        <v>10</v>
      </c>
      <c r="AD41" s="10">
        <f t="shared" si="165"/>
        <v>10</v>
      </c>
      <c r="AE41" s="10">
        <f t="shared" si="165"/>
        <v>35</v>
      </c>
      <c r="AF41" s="10">
        <f t="shared" si="165"/>
        <v>0</v>
      </c>
      <c r="AG41" s="10">
        <f t="shared" si="165"/>
        <v>3</v>
      </c>
      <c r="AH41" s="10">
        <f t="shared" si="165"/>
        <v>4</v>
      </c>
      <c r="AI41" s="10">
        <f t="shared" si="165"/>
        <v>0</v>
      </c>
      <c r="AJ41" s="10">
        <f t="shared" si="165"/>
        <v>0</v>
      </c>
      <c r="AK41" s="10">
        <f t="shared" si="165"/>
        <v>4</v>
      </c>
      <c r="AL41" s="10">
        <f>B41+2*C41+3*D41+4*E41</f>
        <v>2</v>
      </c>
      <c r="AM41" s="10">
        <f>AL41+F41+G41+I41+J41</f>
        <v>2</v>
      </c>
      <c r="AN41" s="4">
        <f>AB41/AC41</f>
        <v>0.2</v>
      </c>
      <c r="AO41" s="4">
        <f>(AB41+I41)/AC41</f>
        <v>0.2</v>
      </c>
      <c r="AP41" s="4">
        <f>(AB41+F41+G41)/AD41</f>
        <v>0.2</v>
      </c>
      <c r="AQ41" s="4">
        <f>AL41/AC41</f>
        <v>0.2</v>
      </c>
      <c r="AR41" s="13">
        <f>AP41+AQ41</f>
        <v>0.4</v>
      </c>
      <c r="AS41" s="5">
        <f>H41/AD41</f>
        <v>0.5</v>
      </c>
      <c r="AT41" s="5">
        <f>(F41+G41)/AD41</f>
        <v>0</v>
      </c>
      <c r="AU41" s="5">
        <f>AK41/AD41</f>
        <v>0.4</v>
      </c>
      <c r="AV41" s="4">
        <f>(L41+M41)/AK41</f>
        <v>0.5</v>
      </c>
      <c r="AW41" s="4">
        <f>(L41+M41+I41)/AK41</f>
        <v>0.5</v>
      </c>
      <c r="AX41" s="13">
        <f>(AB41+I41)/AK41</f>
        <v>0.5</v>
      </c>
      <c r="AY41" s="4">
        <f>AB41/AK41</f>
        <v>0.5</v>
      </c>
      <c r="AZ41" s="4">
        <f>AQ41-AN41</f>
        <v>0</v>
      </c>
      <c r="BA41" s="6">
        <f>AE41/AD41</f>
        <v>3.5</v>
      </c>
      <c r="BB41" s="10"/>
    </row>
    <row r="42" spans="1:54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54" s="2" customFormat="1" x14ac:dyDescent="0.25">
      <c r="A43" s="2" t="s">
        <v>409</v>
      </c>
      <c r="B43" s="10" t="s">
        <v>34</v>
      </c>
      <c r="C43" s="10" t="s">
        <v>35</v>
      </c>
      <c r="D43" s="10" t="s">
        <v>36</v>
      </c>
      <c r="E43" s="10" t="s">
        <v>8</v>
      </c>
      <c r="F43" s="10" t="s">
        <v>10</v>
      </c>
      <c r="G43" s="10" t="s">
        <v>11</v>
      </c>
      <c r="H43" s="10" t="s">
        <v>12</v>
      </c>
      <c r="I43" s="10" t="s">
        <v>18</v>
      </c>
      <c r="J43" s="10" t="s">
        <v>19</v>
      </c>
      <c r="K43" s="10" t="s">
        <v>9</v>
      </c>
      <c r="L43" s="10" t="s">
        <v>22</v>
      </c>
      <c r="M43" s="10" t="s">
        <v>23</v>
      </c>
      <c r="N43" s="10" t="s">
        <v>168</v>
      </c>
      <c r="O43" s="10" t="s">
        <v>75</v>
      </c>
      <c r="P43" s="10" t="s">
        <v>20</v>
      </c>
      <c r="Q43" s="10" t="s">
        <v>200</v>
      </c>
      <c r="R43" s="10" t="s">
        <v>21</v>
      </c>
      <c r="S43" s="10" t="s">
        <v>74</v>
      </c>
      <c r="T43" s="10" t="s">
        <v>27</v>
      </c>
      <c r="U43" s="10" t="s">
        <v>325</v>
      </c>
      <c r="V43" s="10" t="s">
        <v>199</v>
      </c>
      <c r="W43" s="10" t="s">
        <v>28</v>
      </c>
      <c r="X43" s="10" t="s">
        <v>39</v>
      </c>
      <c r="Y43" s="10" t="s">
        <v>174</v>
      </c>
      <c r="Z43" s="10" t="s">
        <v>175</v>
      </c>
      <c r="AA43" s="10" t="s">
        <v>176</v>
      </c>
      <c r="AB43" s="10" t="s">
        <v>29</v>
      </c>
      <c r="AC43" s="10" t="s">
        <v>4</v>
      </c>
      <c r="AD43" s="10" t="s">
        <v>13</v>
      </c>
      <c r="AE43" s="10" t="s">
        <v>37</v>
      </c>
      <c r="AF43" s="10" t="s">
        <v>53</v>
      </c>
      <c r="AG43" s="10" t="s">
        <v>38</v>
      </c>
      <c r="AH43" s="10" t="s">
        <v>24</v>
      </c>
      <c r="AI43" s="10" t="s">
        <v>25</v>
      </c>
      <c r="AJ43" s="10" t="s">
        <v>76</v>
      </c>
      <c r="AK43" s="10" t="s">
        <v>26</v>
      </c>
      <c r="AL43" s="10" t="s">
        <v>30</v>
      </c>
      <c r="AM43" s="10" t="s">
        <v>52</v>
      </c>
      <c r="AN43" s="2" t="s">
        <v>41</v>
      </c>
      <c r="AO43" s="2" t="s">
        <v>215</v>
      </c>
      <c r="AP43" s="2" t="s">
        <v>42</v>
      </c>
      <c r="AQ43" s="2" t="s">
        <v>45</v>
      </c>
      <c r="AR43" s="2" t="s">
        <v>17</v>
      </c>
      <c r="AS43" s="2" t="s">
        <v>44</v>
      </c>
      <c r="AT43" s="2" t="s">
        <v>43</v>
      </c>
      <c r="AU43" s="2" t="s">
        <v>40</v>
      </c>
      <c r="AV43" s="2" t="s">
        <v>55</v>
      </c>
      <c r="AW43" s="2" t="s">
        <v>48</v>
      </c>
      <c r="AX43" s="2" t="s">
        <v>51</v>
      </c>
      <c r="AY43" s="2" t="s">
        <v>49</v>
      </c>
      <c r="AZ43" s="2" t="s">
        <v>50</v>
      </c>
      <c r="BA43" s="2" t="s">
        <v>54</v>
      </c>
      <c r="BB43" s="10" t="s">
        <v>394</v>
      </c>
    </row>
    <row r="44" spans="1:54" s="2" customFormat="1" x14ac:dyDescent="0.25">
      <c r="A44" t="s">
        <v>188</v>
      </c>
      <c r="B44" s="7">
        <v>2</v>
      </c>
      <c r="C44" s="7">
        <v>1</v>
      </c>
      <c r="D44" s="7"/>
      <c r="E44" s="7"/>
      <c r="F44" s="7">
        <v>2</v>
      </c>
      <c r="G44" s="7"/>
      <c r="H44" s="7">
        <v>5</v>
      </c>
      <c r="I44" s="7">
        <v>1</v>
      </c>
      <c r="J44" s="7"/>
      <c r="K44" s="7"/>
      <c r="L44" s="7">
        <v>3</v>
      </c>
      <c r="M44" s="7"/>
      <c r="N44" s="7"/>
      <c r="O44" s="7"/>
      <c r="P44" s="7"/>
      <c r="Q44" s="7"/>
      <c r="R44" s="7"/>
      <c r="S44" s="7">
        <v>3</v>
      </c>
      <c r="T44" s="7"/>
      <c r="U44" s="7"/>
      <c r="V44" s="7"/>
      <c r="W44" s="7"/>
      <c r="X44" s="7"/>
      <c r="Y44" s="7">
        <v>1</v>
      </c>
      <c r="AA44" s="7"/>
      <c r="AB44" s="18">
        <f t="shared" ref="AB44:AB45" si="166">B44+C44+D44+E44</f>
        <v>3</v>
      </c>
      <c r="AC44" s="18">
        <f>AB44+H44+I44+L44+M44+O44+N44</f>
        <v>12</v>
      </c>
      <c r="AD44" s="18">
        <f>AB44+F44+G44+H44+I44+L44+M44+K44+O44+N44</f>
        <v>14</v>
      </c>
      <c r="AE44" s="7">
        <v>50</v>
      </c>
      <c r="AF44" s="7">
        <v>2</v>
      </c>
      <c r="AG44" s="7">
        <v>3</v>
      </c>
      <c r="AH44" s="18">
        <f>L44+P44+T44</f>
        <v>3</v>
      </c>
      <c r="AI44" s="18">
        <f>M44+R44+W44</f>
        <v>0</v>
      </c>
      <c r="AJ44" s="18">
        <f t="shared" ref="AJ44:AJ45" si="167">O44+S44</f>
        <v>3</v>
      </c>
      <c r="AK44" s="18">
        <f>AB44+I44+L44+M44+O44</f>
        <v>7</v>
      </c>
      <c r="AL44" s="18">
        <f>B44+2*C44+3*D44+4*E44</f>
        <v>4</v>
      </c>
      <c r="AM44" s="18">
        <f>AL44+F44+G44+I44+J44</f>
        <v>7</v>
      </c>
      <c r="AN44" s="1">
        <f>AB44/AC44</f>
        <v>0.25</v>
      </c>
      <c r="AO44" s="1">
        <f>(AB44+I44)/AC44</f>
        <v>0.33333333333333331</v>
      </c>
      <c r="AP44" s="1">
        <f>(AB44+F44+G44)/AD44</f>
        <v>0.35714285714285715</v>
      </c>
      <c r="AQ44" s="1">
        <f>AL44/AC44</f>
        <v>0.33333333333333331</v>
      </c>
      <c r="AR44" s="12">
        <f>AP44+AQ44</f>
        <v>0.69047619047619047</v>
      </c>
      <c r="AS44" s="3">
        <f>H44/AD44</f>
        <v>0.35714285714285715</v>
      </c>
      <c r="AT44" s="3">
        <f>(F44+G44)/AD44</f>
        <v>0.14285714285714285</v>
      </c>
      <c r="AU44" s="3">
        <f>AK44/AD44</f>
        <v>0.5</v>
      </c>
      <c r="AV44" s="1">
        <f>(L44+M44)/AK44</f>
        <v>0.42857142857142855</v>
      </c>
      <c r="AW44" s="1">
        <f>(L44+M44+I44)/AK44</f>
        <v>0.5714285714285714</v>
      </c>
      <c r="AX44" s="12">
        <f>(AB44+I44)/AK44</f>
        <v>0.5714285714285714</v>
      </c>
      <c r="AY44" s="1">
        <f>AB44/AK44</f>
        <v>0.42857142857142855</v>
      </c>
      <c r="AZ44" s="1">
        <f>AQ44-AN44</f>
        <v>8.3333333333333315E-2</v>
      </c>
      <c r="BA44" s="1">
        <f>AE44/AD44</f>
        <v>3.5714285714285716</v>
      </c>
      <c r="BB44" s="86">
        <f>(AB44+F44+G44+I44)/AD44</f>
        <v>0.42857142857142855</v>
      </c>
    </row>
    <row r="45" spans="1:54" s="2" customFormat="1" x14ac:dyDescent="0.25">
      <c r="A45" t="s">
        <v>319</v>
      </c>
      <c r="B45" s="7"/>
      <c r="C45" s="7"/>
      <c r="D45" s="7"/>
      <c r="E45" s="7"/>
      <c r="F45" s="7"/>
      <c r="G45" s="7"/>
      <c r="H45" s="7"/>
      <c r="I45" s="7">
        <v>1</v>
      </c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>
        <v>1</v>
      </c>
      <c r="V45" s="7"/>
      <c r="W45" s="7"/>
      <c r="X45" s="7"/>
      <c r="Y45" s="7"/>
      <c r="Z45" s="7"/>
      <c r="AA45" s="7"/>
      <c r="AB45" s="18">
        <f t="shared" si="166"/>
        <v>0</v>
      </c>
      <c r="AC45" s="18">
        <f t="shared" ref="AC45" si="168">AB45+H45+I45+L45+M45+O45+N45</f>
        <v>1</v>
      </c>
      <c r="AD45" s="18">
        <f t="shared" ref="AD45" si="169">AB45+F45+G45+H45+I45+L45+M45+K45+O45+N45</f>
        <v>1</v>
      </c>
      <c r="AE45" s="7">
        <v>5</v>
      </c>
      <c r="AF45" s="7">
        <v>0</v>
      </c>
      <c r="AG45" s="7">
        <v>0</v>
      </c>
      <c r="AH45" s="18">
        <f>L45+P45+T45</f>
        <v>0</v>
      </c>
      <c r="AI45" s="18">
        <f>M45+R45+W45</f>
        <v>0</v>
      </c>
      <c r="AJ45" s="18">
        <f t="shared" si="167"/>
        <v>0</v>
      </c>
      <c r="AK45" s="18">
        <f>AB45+I45+L45+M45+O45</f>
        <v>1</v>
      </c>
      <c r="AL45" s="18">
        <f>B45+2*C45+3*D45+4*E45</f>
        <v>0</v>
      </c>
      <c r="AM45" s="18">
        <f>AL45+F45+G45+I45+J45</f>
        <v>1</v>
      </c>
      <c r="AN45" s="1">
        <f t="shared" ref="AN45" si="170">AB45/AC45</f>
        <v>0</v>
      </c>
      <c r="AO45" s="1">
        <f t="shared" ref="AO45" si="171">(AB45+I45)/AC45</f>
        <v>1</v>
      </c>
      <c r="AP45" s="1">
        <f t="shared" ref="AP45" si="172">(AB45+F45+G45)/AD45</f>
        <v>0</v>
      </c>
      <c r="AQ45" s="1">
        <f t="shared" ref="AQ45" si="173">AL45/AC45</f>
        <v>0</v>
      </c>
      <c r="AR45" s="12">
        <f t="shared" ref="AR45" si="174">AP45+AQ45</f>
        <v>0</v>
      </c>
      <c r="AS45" s="3">
        <f t="shared" ref="AS45" si="175">H45/AD45</f>
        <v>0</v>
      </c>
      <c r="AT45" s="3">
        <f t="shared" ref="AT45" si="176">(F45+G45)/AD45</f>
        <v>0</v>
      </c>
      <c r="AU45" s="3">
        <f t="shared" ref="AU45" si="177">AK45/AD45</f>
        <v>1</v>
      </c>
      <c r="AV45" s="1">
        <f t="shared" ref="AV45" si="178">(L45+M45)/AK45</f>
        <v>0</v>
      </c>
      <c r="AW45" s="1">
        <f t="shared" ref="AW45" si="179">(L45+M45+I45)/AK45</f>
        <v>1</v>
      </c>
      <c r="AX45" s="12">
        <f t="shared" ref="AX45" si="180">(AB45+I45)/AK45</f>
        <v>1</v>
      </c>
      <c r="AY45" s="1">
        <f t="shared" ref="AY45" si="181">AB45/AK45</f>
        <v>0</v>
      </c>
      <c r="AZ45" s="1">
        <f t="shared" ref="AZ45" si="182">AQ45-AN45</f>
        <v>0</v>
      </c>
      <c r="BA45" s="1">
        <f t="shared" ref="BA45" si="183">AE45/AD45</f>
        <v>5</v>
      </c>
      <c r="BB45" s="86">
        <f t="shared" ref="BB45:BB46" si="184">(AB45+F45+G45+I45)/AD45</f>
        <v>1</v>
      </c>
    </row>
    <row r="46" spans="1:54" s="2" customFormat="1" x14ac:dyDescent="0.25">
      <c r="A46" s="2" t="s">
        <v>32</v>
      </c>
      <c r="B46" s="10">
        <f t="shared" ref="B46" si="185">SUM(B44:B45)</f>
        <v>2</v>
      </c>
      <c r="C46" s="10">
        <f t="shared" ref="C46" si="186">SUM(C44:C45)</f>
        <v>1</v>
      </c>
      <c r="D46" s="10">
        <f t="shared" ref="D46" si="187">SUM(D44:D45)</f>
        <v>0</v>
      </c>
      <c r="E46" s="10">
        <f t="shared" ref="E46" si="188">SUM(E44:E45)</f>
        <v>0</v>
      </c>
      <c r="F46" s="10">
        <f t="shared" ref="F46" si="189">SUM(F44:F45)</f>
        <v>2</v>
      </c>
      <c r="G46" s="10">
        <f t="shared" ref="G46" si="190">SUM(G44:G45)</f>
        <v>0</v>
      </c>
      <c r="H46" s="10">
        <f t="shared" ref="H46" si="191">SUM(H44:H45)</f>
        <v>5</v>
      </c>
      <c r="I46" s="10">
        <f t="shared" ref="I46" si="192">SUM(I44:I45)</f>
        <v>2</v>
      </c>
      <c r="J46" s="10">
        <f t="shared" ref="J46" si="193">SUM(J44:J45)</f>
        <v>0</v>
      </c>
      <c r="K46" s="10">
        <f t="shared" ref="K46" si="194">SUM(K44:K45)</f>
        <v>0</v>
      </c>
      <c r="L46" s="10">
        <f t="shared" ref="L46" si="195">SUM(L44:L45)</f>
        <v>3</v>
      </c>
      <c r="M46" s="10">
        <f t="shared" ref="M46" si="196">SUM(M44:M45)</f>
        <v>0</v>
      </c>
      <c r="N46" s="10">
        <f t="shared" ref="N46" si="197">SUM(N44:N45)</f>
        <v>0</v>
      </c>
      <c r="O46" s="10">
        <f t="shared" ref="O46" si="198">SUM(O44:O45)</f>
        <v>0</v>
      </c>
      <c r="P46" s="10">
        <f t="shared" ref="P46" si="199">SUM(P44:P45)</f>
        <v>0</v>
      </c>
      <c r="Q46" s="10">
        <f t="shared" ref="Q46" si="200">SUM(Q44:Q45)</f>
        <v>0</v>
      </c>
      <c r="R46" s="10">
        <f t="shared" ref="R46" si="201">SUM(R44:R45)</f>
        <v>0</v>
      </c>
      <c r="S46" s="10">
        <f t="shared" ref="S46" si="202">SUM(S44:S45)</f>
        <v>3</v>
      </c>
      <c r="T46" s="10">
        <f t="shared" ref="T46" si="203">SUM(T44:T45)</f>
        <v>0</v>
      </c>
      <c r="U46" s="10">
        <f t="shared" ref="U46" si="204">SUM(U44:U45)</f>
        <v>1</v>
      </c>
      <c r="V46" s="10">
        <f t="shared" ref="V46" si="205">SUM(V44:V45)</f>
        <v>0</v>
      </c>
      <c r="W46" s="10">
        <f t="shared" ref="W46" si="206">SUM(W44:W45)</f>
        <v>0</v>
      </c>
      <c r="X46" s="10">
        <f t="shared" ref="X46" si="207">SUM(X44:X45)</f>
        <v>0</v>
      </c>
      <c r="Y46" s="10">
        <f t="shared" ref="Y46" si="208">SUM(Y44:Y45)</f>
        <v>1</v>
      </c>
      <c r="Z46" s="10">
        <f t="shared" ref="Z46" si="209">SUM(Z44:Z45)</f>
        <v>0</v>
      </c>
      <c r="AA46" s="10">
        <f t="shared" ref="AA46" si="210">SUM(AA44:AA45)</f>
        <v>0</v>
      </c>
      <c r="AB46" s="10">
        <f t="shared" ref="AB46" si="211">SUM(AB44:AB45)</f>
        <v>3</v>
      </c>
      <c r="AC46" s="10">
        <f t="shared" ref="AC46" si="212">SUM(AC44:AC45)</f>
        <v>13</v>
      </c>
      <c r="AD46" s="10">
        <f t="shared" ref="AD46" si="213">SUM(AD44:AD45)</f>
        <v>15</v>
      </c>
      <c r="AE46" s="10">
        <f t="shared" ref="AE46" si="214">SUM(AE44:AE45)</f>
        <v>55</v>
      </c>
      <c r="AF46" s="10">
        <f t="shared" ref="AF46" si="215">SUM(AF44:AF45)</f>
        <v>2</v>
      </c>
      <c r="AG46" s="10">
        <f t="shared" ref="AG46" si="216">SUM(AG44:AG45)</f>
        <v>3</v>
      </c>
      <c r="AH46" s="10">
        <f t="shared" ref="AH46" si="217">SUM(AH44:AH45)</f>
        <v>3</v>
      </c>
      <c r="AI46" s="10">
        <f t="shared" ref="AI46" si="218">SUM(AI44:AI45)</f>
        <v>0</v>
      </c>
      <c r="AJ46" s="10">
        <f t="shared" ref="AJ46" si="219">SUM(AJ44:AJ45)</f>
        <v>3</v>
      </c>
      <c r="AK46" s="10">
        <f t="shared" ref="AK46" si="220">SUM(AK44:AK45)</f>
        <v>8</v>
      </c>
      <c r="AL46" s="10">
        <f>B46+2*C46+3*D46+4*E46</f>
        <v>4</v>
      </c>
      <c r="AM46" s="10">
        <f>AL46+F46+G46+I46+J46</f>
        <v>8</v>
      </c>
      <c r="AN46" s="4">
        <f>AB46/AC46</f>
        <v>0.23076923076923078</v>
      </c>
      <c r="AO46" s="4">
        <f>(AB46+I46)/AC46</f>
        <v>0.38461538461538464</v>
      </c>
      <c r="AP46" s="4">
        <f>(AB46+F46+G46)/AD46</f>
        <v>0.33333333333333331</v>
      </c>
      <c r="AQ46" s="4">
        <f>AL46/AC46</f>
        <v>0.30769230769230771</v>
      </c>
      <c r="AR46" s="13">
        <f>AP46+AQ46</f>
        <v>0.64102564102564097</v>
      </c>
      <c r="AS46" s="5">
        <f>H46/AD46</f>
        <v>0.33333333333333331</v>
      </c>
      <c r="AT46" s="5">
        <f>(F46+G46)/AD46</f>
        <v>0.13333333333333333</v>
      </c>
      <c r="AU46" s="5">
        <f>AK46/AD46</f>
        <v>0.53333333333333333</v>
      </c>
      <c r="AV46" s="4">
        <f>(L46+M46)/AK46</f>
        <v>0.375</v>
      </c>
      <c r="AW46" s="4">
        <f>(L46+M46+I46)/AK46</f>
        <v>0.625</v>
      </c>
      <c r="AX46" s="13">
        <f>(AB46+I46)/AK46</f>
        <v>0.625</v>
      </c>
      <c r="AY46" s="4">
        <f>AB46/AK46</f>
        <v>0.375</v>
      </c>
      <c r="AZ46" s="4">
        <f>AQ46-AN46</f>
        <v>7.6923076923076927E-2</v>
      </c>
      <c r="BA46" s="6">
        <f>AE46/AD46</f>
        <v>3.6666666666666665</v>
      </c>
      <c r="BB46" s="97">
        <f t="shared" si="184"/>
        <v>0.46666666666666667</v>
      </c>
    </row>
    <row r="47" spans="1:54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BB47"/>
    </row>
    <row r="48" spans="1:54" s="2" customFormat="1" x14ac:dyDescent="0.25">
      <c r="A48" s="2" t="s">
        <v>426</v>
      </c>
      <c r="B48" s="10" t="s">
        <v>34</v>
      </c>
      <c r="C48" s="10" t="s">
        <v>35</v>
      </c>
      <c r="D48" s="10" t="s">
        <v>36</v>
      </c>
      <c r="E48" s="10" t="s">
        <v>8</v>
      </c>
      <c r="F48" s="10" t="s">
        <v>10</v>
      </c>
      <c r="G48" s="10" t="s">
        <v>11</v>
      </c>
      <c r="H48" s="10" t="s">
        <v>12</v>
      </c>
      <c r="I48" s="10" t="s">
        <v>18</v>
      </c>
      <c r="J48" s="10" t="s">
        <v>19</v>
      </c>
      <c r="K48" s="10" t="s">
        <v>9</v>
      </c>
      <c r="L48" s="10" t="s">
        <v>22</v>
      </c>
      <c r="M48" s="10" t="s">
        <v>23</v>
      </c>
      <c r="N48" s="10" t="s">
        <v>168</v>
      </c>
      <c r="O48" s="10" t="s">
        <v>75</v>
      </c>
      <c r="P48" s="10" t="s">
        <v>20</v>
      </c>
      <c r="Q48" s="10" t="s">
        <v>200</v>
      </c>
      <c r="R48" s="10" t="s">
        <v>21</v>
      </c>
      <c r="S48" s="10" t="s">
        <v>74</v>
      </c>
      <c r="T48" s="10" t="s">
        <v>27</v>
      </c>
      <c r="U48" s="10" t="s">
        <v>325</v>
      </c>
      <c r="V48" s="10" t="s">
        <v>199</v>
      </c>
      <c r="W48" s="10" t="s">
        <v>28</v>
      </c>
      <c r="X48" s="10" t="s">
        <v>39</v>
      </c>
      <c r="Y48" s="10" t="s">
        <v>174</v>
      </c>
      <c r="Z48" s="10" t="s">
        <v>175</v>
      </c>
      <c r="AA48" s="10" t="s">
        <v>176</v>
      </c>
      <c r="AB48" s="10" t="s">
        <v>29</v>
      </c>
      <c r="AC48" s="10" t="s">
        <v>4</v>
      </c>
      <c r="AD48" s="10" t="s">
        <v>13</v>
      </c>
      <c r="AE48" s="10" t="s">
        <v>37</v>
      </c>
      <c r="AF48" s="10" t="s">
        <v>53</v>
      </c>
      <c r="AG48" s="10" t="s">
        <v>38</v>
      </c>
      <c r="AH48" s="10" t="s">
        <v>24</v>
      </c>
      <c r="AI48" s="10" t="s">
        <v>25</v>
      </c>
      <c r="AJ48" s="10" t="s">
        <v>76</v>
      </c>
      <c r="AK48" s="10" t="s">
        <v>26</v>
      </c>
      <c r="AL48" s="10" t="s">
        <v>30</v>
      </c>
      <c r="AM48" s="10" t="s">
        <v>52</v>
      </c>
      <c r="AN48" s="2" t="s">
        <v>41</v>
      </c>
      <c r="AO48" s="2" t="s">
        <v>215</v>
      </c>
      <c r="AP48" s="2" t="s">
        <v>42</v>
      </c>
      <c r="AQ48" s="2" t="s">
        <v>45</v>
      </c>
      <c r="AR48" s="2" t="s">
        <v>17</v>
      </c>
      <c r="AS48" s="2" t="s">
        <v>44</v>
      </c>
      <c r="AT48" s="2" t="s">
        <v>43</v>
      </c>
      <c r="AU48" s="2" t="s">
        <v>40</v>
      </c>
      <c r="AV48" s="2" t="s">
        <v>55</v>
      </c>
      <c r="AW48" s="2" t="s">
        <v>48</v>
      </c>
      <c r="AX48" s="2" t="s">
        <v>51</v>
      </c>
      <c r="AY48" s="2" t="s">
        <v>49</v>
      </c>
      <c r="AZ48" s="2" t="s">
        <v>50</v>
      </c>
      <c r="BA48" s="2" t="s">
        <v>54</v>
      </c>
      <c r="BB48" s="10" t="s">
        <v>394</v>
      </c>
    </row>
    <row r="49" spans="1:54" s="2" customFormat="1" x14ac:dyDescent="0.25">
      <c r="A49" t="s">
        <v>187</v>
      </c>
      <c r="B49" s="7"/>
      <c r="C49" s="7">
        <v>1</v>
      </c>
      <c r="D49" s="7"/>
      <c r="E49" s="7"/>
      <c r="F49" s="7">
        <v>1</v>
      </c>
      <c r="G49" s="7"/>
      <c r="H49" s="7">
        <v>3</v>
      </c>
      <c r="I49" s="7"/>
      <c r="J49" s="7"/>
      <c r="K49" s="7"/>
      <c r="L49" s="7">
        <v>1</v>
      </c>
      <c r="M49" s="7">
        <v>1</v>
      </c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>
        <v>1</v>
      </c>
      <c r="AA49" s="7"/>
      <c r="AB49" s="18">
        <f t="shared" ref="AB49:AB50" si="221">B49+C49+D49+E49</f>
        <v>1</v>
      </c>
      <c r="AC49" s="18">
        <f>AB49+H49+I49+L49+M49+O49+N49</f>
        <v>6</v>
      </c>
      <c r="AD49" s="18">
        <f>AB49+F49+G49+H49+I49+L49+M49+K49+O49+N49</f>
        <v>7</v>
      </c>
      <c r="AE49" s="7">
        <v>25</v>
      </c>
      <c r="AF49" s="7">
        <v>1</v>
      </c>
      <c r="AG49" s="7">
        <v>2</v>
      </c>
      <c r="AH49" s="18">
        <f>L49+P49+T49</f>
        <v>1</v>
      </c>
      <c r="AI49" s="18">
        <f>M49+R49+W49</f>
        <v>1</v>
      </c>
      <c r="AJ49" s="18">
        <f t="shared" ref="AJ49:AJ50" si="222">O49+S49</f>
        <v>0</v>
      </c>
      <c r="AK49" s="18">
        <f>AB49+I49+L49+M49+O49</f>
        <v>3</v>
      </c>
      <c r="AL49" s="18">
        <f>B49+2*C49+3*D49+4*E49</f>
        <v>2</v>
      </c>
      <c r="AM49" s="18">
        <f>AL49+F49+G49+I49+J49</f>
        <v>3</v>
      </c>
      <c r="AN49" s="1">
        <f>AB49/AC49</f>
        <v>0.16666666666666666</v>
      </c>
      <c r="AO49" s="1">
        <f>(AB49+I49)/AC49</f>
        <v>0.16666666666666666</v>
      </c>
      <c r="AP49" s="1">
        <f>(AB49+F49+G49)/AD49</f>
        <v>0.2857142857142857</v>
      </c>
      <c r="AQ49" s="1">
        <f>AL49/AC49</f>
        <v>0.33333333333333331</v>
      </c>
      <c r="AR49" s="12">
        <f>AP49+AQ49</f>
        <v>0.61904761904761907</v>
      </c>
      <c r="AS49" s="3">
        <f>H49/AD49</f>
        <v>0.42857142857142855</v>
      </c>
      <c r="AT49" s="3">
        <f>(F49+G49)/AD49</f>
        <v>0.14285714285714285</v>
      </c>
      <c r="AU49" s="3">
        <f>AK49/AD49</f>
        <v>0.42857142857142855</v>
      </c>
      <c r="AV49" s="1">
        <f>(L49+M49)/AK49</f>
        <v>0.66666666666666663</v>
      </c>
      <c r="AW49" s="1">
        <f>(L49+M49+I49)/AK49</f>
        <v>0.66666666666666663</v>
      </c>
      <c r="AX49" s="12">
        <f>(AB49+I49)/AK49</f>
        <v>0.33333333333333331</v>
      </c>
      <c r="AY49" s="1">
        <f>AB49/AK49</f>
        <v>0.33333333333333331</v>
      </c>
      <c r="AZ49" s="1">
        <f>AQ49-AN49</f>
        <v>0.16666666666666666</v>
      </c>
      <c r="BA49" s="1">
        <f>AE49/AD49</f>
        <v>3.5714285714285716</v>
      </c>
      <c r="BB49" s="86">
        <f>(AB49+F49+G49+I49)/AD49</f>
        <v>0.2857142857142857</v>
      </c>
    </row>
    <row r="50" spans="1:54" s="2" customFormat="1" x14ac:dyDescent="0.25">
      <c r="A50" t="s">
        <v>319</v>
      </c>
      <c r="B50" s="7"/>
      <c r="C50" s="7"/>
      <c r="D50" s="7"/>
      <c r="E50" s="7"/>
      <c r="F50" s="7">
        <v>1</v>
      </c>
      <c r="G50" s="7"/>
      <c r="H50" s="7">
        <v>2</v>
      </c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18">
        <f t="shared" si="221"/>
        <v>0</v>
      </c>
      <c r="AC50" s="18">
        <f t="shared" ref="AC50" si="223">AB50+H50+I50+L50+M50+O50+N50</f>
        <v>2</v>
      </c>
      <c r="AD50" s="18">
        <f t="shared" ref="AD50" si="224">AB50+F50+G50+H50+I50+L50+M50+K50+O50+N50</f>
        <v>3</v>
      </c>
      <c r="AE50" s="7">
        <v>14</v>
      </c>
      <c r="AF50" s="7">
        <v>0</v>
      </c>
      <c r="AG50" s="7">
        <f>2/3</f>
        <v>0.66666666666666663</v>
      </c>
      <c r="AH50" s="18">
        <f>L50+P50+T50</f>
        <v>0</v>
      </c>
      <c r="AI50" s="18">
        <f>M50+R50+W50</f>
        <v>0</v>
      </c>
      <c r="AJ50" s="18">
        <f t="shared" si="222"/>
        <v>0</v>
      </c>
      <c r="AK50" s="18">
        <f>AB50+I50+L50+M50+O50</f>
        <v>0</v>
      </c>
      <c r="AL50" s="18">
        <f>B50+2*C50+3*D50+4*E50</f>
        <v>0</v>
      </c>
      <c r="AM50" s="18">
        <f>AL50+F50+G50+I50+J50</f>
        <v>1</v>
      </c>
      <c r="AN50" s="1">
        <f t="shared" ref="AN50" si="225">AB50/AC50</f>
        <v>0</v>
      </c>
      <c r="AO50" s="1">
        <f t="shared" ref="AO50" si="226">(AB50+I50)/AC50</f>
        <v>0</v>
      </c>
      <c r="AP50" s="1">
        <f t="shared" ref="AP50" si="227">(AB50+F50+G50)/AD50</f>
        <v>0.33333333333333331</v>
      </c>
      <c r="AQ50" s="1">
        <f t="shared" ref="AQ50" si="228">AL50/AC50</f>
        <v>0</v>
      </c>
      <c r="AR50" s="12">
        <f t="shared" ref="AR50" si="229">AP50+AQ50</f>
        <v>0.33333333333333331</v>
      </c>
      <c r="AS50" s="3">
        <f t="shared" ref="AS50" si="230">H50/AD50</f>
        <v>0.66666666666666663</v>
      </c>
      <c r="AT50" s="3">
        <f t="shared" ref="AT50" si="231">(F50+G50)/AD50</f>
        <v>0.33333333333333331</v>
      </c>
      <c r="AU50" s="3">
        <f t="shared" ref="AU50" si="232">AK50/AD50</f>
        <v>0</v>
      </c>
      <c r="AV50" s="1" t="e">
        <f t="shared" ref="AV50" si="233">(L50+M50)/AK50</f>
        <v>#DIV/0!</v>
      </c>
      <c r="AW50" s="1" t="e">
        <f t="shared" ref="AW50" si="234">(L50+M50+I50)/AK50</f>
        <v>#DIV/0!</v>
      </c>
      <c r="AX50" s="12" t="e">
        <f t="shared" ref="AX50" si="235">(AB50+I50)/AK50</f>
        <v>#DIV/0!</v>
      </c>
      <c r="AY50" s="1" t="e">
        <f t="shared" ref="AY50" si="236">AB50/AK50</f>
        <v>#DIV/0!</v>
      </c>
      <c r="AZ50" s="1">
        <f t="shared" ref="AZ50" si="237">AQ50-AN50</f>
        <v>0</v>
      </c>
      <c r="BA50" s="1">
        <f t="shared" ref="BA50" si="238">AE50/AD50</f>
        <v>4.666666666666667</v>
      </c>
      <c r="BB50" s="86">
        <f t="shared" ref="BB50:BB51" si="239">(AB50+F50+G50+I50)/AD50</f>
        <v>0.33333333333333331</v>
      </c>
    </row>
    <row r="51" spans="1:54" s="2" customFormat="1" x14ac:dyDescent="0.25">
      <c r="A51" s="2" t="s">
        <v>32</v>
      </c>
      <c r="B51" s="10">
        <f t="shared" ref="B51:AK51" si="240">SUM(B49:B50)</f>
        <v>0</v>
      </c>
      <c r="C51" s="10">
        <f t="shared" si="240"/>
        <v>1</v>
      </c>
      <c r="D51" s="10">
        <f t="shared" si="240"/>
        <v>0</v>
      </c>
      <c r="E51" s="10">
        <f t="shared" si="240"/>
        <v>0</v>
      </c>
      <c r="F51" s="10">
        <f t="shared" si="240"/>
        <v>2</v>
      </c>
      <c r="G51" s="10">
        <f t="shared" si="240"/>
        <v>0</v>
      </c>
      <c r="H51" s="10">
        <f t="shared" si="240"/>
        <v>5</v>
      </c>
      <c r="I51" s="10">
        <f t="shared" si="240"/>
        <v>0</v>
      </c>
      <c r="J51" s="10">
        <f t="shared" si="240"/>
        <v>0</v>
      </c>
      <c r="K51" s="10">
        <f t="shared" si="240"/>
        <v>0</v>
      </c>
      <c r="L51" s="10">
        <f t="shared" si="240"/>
        <v>1</v>
      </c>
      <c r="M51" s="10">
        <f t="shared" si="240"/>
        <v>1</v>
      </c>
      <c r="N51" s="10">
        <f t="shared" si="240"/>
        <v>0</v>
      </c>
      <c r="O51" s="10">
        <f t="shared" si="240"/>
        <v>0</v>
      </c>
      <c r="P51" s="10">
        <f t="shared" si="240"/>
        <v>0</v>
      </c>
      <c r="Q51" s="10">
        <f t="shared" si="240"/>
        <v>0</v>
      </c>
      <c r="R51" s="10">
        <f t="shared" si="240"/>
        <v>0</v>
      </c>
      <c r="S51" s="10">
        <f t="shared" si="240"/>
        <v>0</v>
      </c>
      <c r="T51" s="10">
        <f t="shared" si="240"/>
        <v>0</v>
      </c>
      <c r="U51" s="10">
        <f t="shared" si="240"/>
        <v>0</v>
      </c>
      <c r="V51" s="10">
        <f t="shared" si="240"/>
        <v>0</v>
      </c>
      <c r="W51" s="10">
        <f t="shared" si="240"/>
        <v>0</v>
      </c>
      <c r="X51" s="10">
        <f t="shared" si="240"/>
        <v>0</v>
      </c>
      <c r="Y51" s="10">
        <f t="shared" si="240"/>
        <v>1</v>
      </c>
      <c r="Z51" s="10">
        <f t="shared" si="240"/>
        <v>0</v>
      </c>
      <c r="AA51" s="10">
        <f t="shared" si="240"/>
        <v>0</v>
      </c>
      <c r="AB51" s="10">
        <f t="shared" si="240"/>
        <v>1</v>
      </c>
      <c r="AC51" s="10">
        <f t="shared" si="240"/>
        <v>8</v>
      </c>
      <c r="AD51" s="10">
        <f t="shared" si="240"/>
        <v>10</v>
      </c>
      <c r="AE51" s="10">
        <f t="shared" si="240"/>
        <v>39</v>
      </c>
      <c r="AF51" s="10">
        <f t="shared" si="240"/>
        <v>1</v>
      </c>
      <c r="AG51" s="10">
        <f t="shared" si="240"/>
        <v>2.6666666666666665</v>
      </c>
      <c r="AH51" s="10">
        <f t="shared" si="240"/>
        <v>1</v>
      </c>
      <c r="AI51" s="10">
        <f t="shared" si="240"/>
        <v>1</v>
      </c>
      <c r="AJ51" s="10">
        <f t="shared" si="240"/>
        <v>0</v>
      </c>
      <c r="AK51" s="10">
        <f t="shared" si="240"/>
        <v>3</v>
      </c>
      <c r="AL51" s="10">
        <f>B51+2*C51+3*D51+4*E51</f>
        <v>2</v>
      </c>
      <c r="AM51" s="10">
        <f>AL51+F51+G51+I51+J51</f>
        <v>4</v>
      </c>
      <c r="AN51" s="4">
        <f>AB51/AC51</f>
        <v>0.125</v>
      </c>
      <c r="AO51" s="4">
        <f>(AB51+I51)/AC51</f>
        <v>0.125</v>
      </c>
      <c r="AP51" s="4">
        <f>(AB51+F51+G51)/AD51</f>
        <v>0.3</v>
      </c>
      <c r="AQ51" s="4">
        <f>AL51/AC51</f>
        <v>0.25</v>
      </c>
      <c r="AR51" s="13">
        <f>AP51+AQ51</f>
        <v>0.55000000000000004</v>
      </c>
      <c r="AS51" s="5">
        <f>H51/AD51</f>
        <v>0.5</v>
      </c>
      <c r="AT51" s="5">
        <f>(F51+G51)/AD51</f>
        <v>0.2</v>
      </c>
      <c r="AU51" s="5">
        <f>AK51/AD51</f>
        <v>0.3</v>
      </c>
      <c r="AV51" s="4">
        <f>(L51+M51)/AK51</f>
        <v>0.66666666666666663</v>
      </c>
      <c r="AW51" s="4">
        <f>(L51+M51+I51)/AK51</f>
        <v>0.66666666666666663</v>
      </c>
      <c r="AX51" s="13">
        <f>(AB51+I51)/AK51</f>
        <v>0.33333333333333331</v>
      </c>
      <c r="AY51" s="4">
        <f>AB51/AK51</f>
        <v>0.33333333333333331</v>
      </c>
      <c r="AZ51" s="4">
        <f>AQ51-AN51</f>
        <v>0.125</v>
      </c>
      <c r="BA51" s="6">
        <f>AE51/AD51</f>
        <v>3.9</v>
      </c>
      <c r="BB51" s="97">
        <f t="shared" si="239"/>
        <v>0.3</v>
      </c>
    </row>
    <row r="52" spans="1:54" x14ac:dyDescent="0.25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54" s="2" customFormat="1" x14ac:dyDescent="0.25">
      <c r="A53" s="2" t="s">
        <v>427</v>
      </c>
      <c r="B53" s="10" t="s">
        <v>34</v>
      </c>
      <c r="C53" s="10" t="s">
        <v>35</v>
      </c>
      <c r="D53" s="10" t="s">
        <v>36</v>
      </c>
      <c r="E53" s="10" t="s">
        <v>8</v>
      </c>
      <c r="F53" s="10" t="s">
        <v>10</v>
      </c>
      <c r="G53" s="10" t="s">
        <v>11</v>
      </c>
      <c r="H53" s="10" t="s">
        <v>12</v>
      </c>
      <c r="I53" s="10" t="s">
        <v>18</v>
      </c>
      <c r="J53" s="10" t="s">
        <v>19</v>
      </c>
      <c r="K53" s="10" t="s">
        <v>9</v>
      </c>
      <c r="L53" s="10" t="s">
        <v>22</v>
      </c>
      <c r="M53" s="10" t="s">
        <v>23</v>
      </c>
      <c r="N53" s="10" t="s">
        <v>168</v>
      </c>
      <c r="O53" s="10" t="s">
        <v>75</v>
      </c>
      <c r="P53" s="10" t="s">
        <v>20</v>
      </c>
      <c r="Q53" s="10" t="s">
        <v>200</v>
      </c>
      <c r="R53" s="10" t="s">
        <v>21</v>
      </c>
      <c r="S53" s="10" t="s">
        <v>74</v>
      </c>
      <c r="T53" s="10" t="s">
        <v>27</v>
      </c>
      <c r="U53" s="10" t="s">
        <v>325</v>
      </c>
      <c r="V53" s="10" t="s">
        <v>199</v>
      </c>
      <c r="W53" s="10" t="s">
        <v>28</v>
      </c>
      <c r="X53" s="10" t="s">
        <v>39</v>
      </c>
      <c r="Y53" s="10" t="s">
        <v>174</v>
      </c>
      <c r="Z53" s="10" t="s">
        <v>175</v>
      </c>
      <c r="AA53" s="10" t="s">
        <v>176</v>
      </c>
      <c r="AB53" s="10" t="s">
        <v>29</v>
      </c>
      <c r="AC53" s="10" t="s">
        <v>4</v>
      </c>
      <c r="AD53" s="10" t="s">
        <v>13</v>
      </c>
      <c r="AE53" s="10" t="s">
        <v>37</v>
      </c>
      <c r="AF53" s="10" t="s">
        <v>53</v>
      </c>
      <c r="AG53" s="10" t="s">
        <v>38</v>
      </c>
      <c r="AH53" s="10" t="s">
        <v>24</v>
      </c>
      <c r="AI53" s="10" t="s">
        <v>25</v>
      </c>
      <c r="AJ53" s="10" t="s">
        <v>76</v>
      </c>
      <c r="AK53" s="10" t="s">
        <v>26</v>
      </c>
      <c r="AL53" s="10" t="s">
        <v>30</v>
      </c>
      <c r="AM53" s="10" t="s">
        <v>52</v>
      </c>
      <c r="AN53" s="2" t="s">
        <v>41</v>
      </c>
      <c r="AO53" s="2" t="s">
        <v>215</v>
      </c>
      <c r="AP53" s="2" t="s">
        <v>42</v>
      </c>
      <c r="AQ53" s="2" t="s">
        <v>45</v>
      </c>
      <c r="AR53" s="2" t="s">
        <v>17</v>
      </c>
      <c r="AS53" s="2" t="s">
        <v>44</v>
      </c>
      <c r="AT53" s="2" t="s">
        <v>43</v>
      </c>
      <c r="AU53" s="2" t="s">
        <v>40</v>
      </c>
      <c r="AV53" s="2" t="s">
        <v>55</v>
      </c>
      <c r="AW53" s="2" t="s">
        <v>48</v>
      </c>
      <c r="AX53" s="2" t="s">
        <v>51</v>
      </c>
      <c r="AY53" s="2" t="s">
        <v>49</v>
      </c>
      <c r="AZ53" s="2" t="s">
        <v>50</v>
      </c>
      <c r="BA53" s="2" t="s">
        <v>54</v>
      </c>
      <c r="BB53" s="10"/>
    </row>
    <row r="54" spans="1:54" s="2" customFormat="1" x14ac:dyDescent="0.25">
      <c r="A54" t="s">
        <v>324</v>
      </c>
      <c r="B54" s="7">
        <v>2</v>
      </c>
      <c r="C54" s="7"/>
      <c r="D54" s="7"/>
      <c r="E54" s="7"/>
      <c r="F54" s="7"/>
      <c r="G54" s="7"/>
      <c r="H54" s="7">
        <v>9</v>
      </c>
      <c r="I54" s="7">
        <v>2</v>
      </c>
      <c r="J54" s="7"/>
      <c r="K54" s="7"/>
      <c r="L54" s="7">
        <v>2</v>
      </c>
      <c r="M54" s="7"/>
      <c r="N54" s="7">
        <v>1</v>
      </c>
      <c r="O54" s="7"/>
      <c r="P54" s="7">
        <v>1</v>
      </c>
      <c r="Q54" s="7">
        <v>1</v>
      </c>
      <c r="R54" s="7"/>
      <c r="S54" s="7">
        <v>1</v>
      </c>
      <c r="T54" s="7"/>
      <c r="U54" s="7"/>
      <c r="V54" s="7"/>
      <c r="W54" s="7"/>
      <c r="X54" s="7"/>
      <c r="Y54" s="7"/>
      <c r="Z54" s="7"/>
      <c r="AA54" s="7"/>
      <c r="AB54" s="18">
        <f t="shared" ref="AB54" si="241">B54+C54+D54+E54</f>
        <v>2</v>
      </c>
      <c r="AC54" s="18">
        <f>AB54+H54+I54+L54+M54+O54+N54</f>
        <v>16</v>
      </c>
      <c r="AD54" s="18">
        <f>AB54+F54+G54+H54+I54+L54+M54+K54+O54+N54</f>
        <v>16</v>
      </c>
      <c r="AE54" s="7">
        <v>55</v>
      </c>
      <c r="AF54" s="7">
        <v>1</v>
      </c>
      <c r="AG54" s="7">
        <v>4</v>
      </c>
      <c r="AH54" s="18">
        <f>L54+P54+T54</f>
        <v>3</v>
      </c>
      <c r="AI54" s="18">
        <f>M54+R54+W54</f>
        <v>0</v>
      </c>
      <c r="AJ54" s="18">
        <f>O54+S54</f>
        <v>1</v>
      </c>
      <c r="AK54" s="18">
        <f>AB54+I54+L54+M54+O54</f>
        <v>6</v>
      </c>
      <c r="AL54" s="18">
        <f>B54+2*C54+3*D54+4*E54</f>
        <v>2</v>
      </c>
      <c r="AM54" s="18">
        <f>AL54+F54+G54+I54+J54</f>
        <v>4</v>
      </c>
      <c r="AN54" s="1">
        <f>AB54/AC54</f>
        <v>0.125</v>
      </c>
      <c r="AO54" s="1">
        <f>(AB54+I54)/AC54</f>
        <v>0.25</v>
      </c>
      <c r="AP54" s="1">
        <f>(AB54+F54+G54)/AD54</f>
        <v>0.125</v>
      </c>
      <c r="AQ54" s="1">
        <f>AL54/AC54</f>
        <v>0.125</v>
      </c>
      <c r="AR54" s="12">
        <f>AP54+AQ54</f>
        <v>0.25</v>
      </c>
      <c r="AS54" s="3">
        <f>H54/AD54</f>
        <v>0.5625</v>
      </c>
      <c r="AT54" s="3">
        <f>(F54+G54)/AD54</f>
        <v>0</v>
      </c>
      <c r="AU54" s="3">
        <f>AK54/AD54</f>
        <v>0.375</v>
      </c>
      <c r="AV54" s="1">
        <f>(L54+M54)/AK54</f>
        <v>0.33333333333333331</v>
      </c>
      <c r="AW54" s="1">
        <f>(L54+M54+I54)/AK54</f>
        <v>0.66666666666666663</v>
      </c>
      <c r="AX54" s="12">
        <f>(AB54+I54)/AK54</f>
        <v>0.66666666666666663</v>
      </c>
      <c r="AY54" s="1">
        <f>AB54/AK54</f>
        <v>0.33333333333333331</v>
      </c>
      <c r="AZ54" s="1">
        <f>AQ54-AN54</f>
        <v>0</v>
      </c>
      <c r="BA54" s="1">
        <f>AE54/AD54</f>
        <v>3.4375</v>
      </c>
      <c r="BB54" s="10"/>
    </row>
    <row r="55" spans="1:54" s="2" customFormat="1" x14ac:dyDescent="0.25">
      <c r="A55" s="2" t="s">
        <v>32</v>
      </c>
      <c r="B55" s="10">
        <f t="shared" ref="B55:AK55" si="242">SUM(B54:B54)</f>
        <v>2</v>
      </c>
      <c r="C55" s="10">
        <f t="shared" si="242"/>
        <v>0</v>
      </c>
      <c r="D55" s="10">
        <f t="shared" si="242"/>
        <v>0</v>
      </c>
      <c r="E55" s="10">
        <f t="shared" si="242"/>
        <v>0</v>
      </c>
      <c r="F55" s="10">
        <f t="shared" si="242"/>
        <v>0</v>
      </c>
      <c r="G55" s="10">
        <f t="shared" si="242"/>
        <v>0</v>
      </c>
      <c r="H55" s="10">
        <f t="shared" si="242"/>
        <v>9</v>
      </c>
      <c r="I55" s="10">
        <f t="shared" si="242"/>
        <v>2</v>
      </c>
      <c r="J55" s="10">
        <f t="shared" si="242"/>
        <v>0</v>
      </c>
      <c r="K55" s="10">
        <f t="shared" si="242"/>
        <v>0</v>
      </c>
      <c r="L55" s="10">
        <f t="shared" si="242"/>
        <v>2</v>
      </c>
      <c r="M55" s="10">
        <f t="shared" si="242"/>
        <v>0</v>
      </c>
      <c r="N55" s="10">
        <f t="shared" si="242"/>
        <v>1</v>
      </c>
      <c r="O55" s="10">
        <f t="shared" si="242"/>
        <v>0</v>
      </c>
      <c r="P55" s="10">
        <f t="shared" si="242"/>
        <v>1</v>
      </c>
      <c r="Q55" s="10">
        <f t="shared" si="242"/>
        <v>1</v>
      </c>
      <c r="R55" s="10">
        <f t="shared" si="242"/>
        <v>0</v>
      </c>
      <c r="S55" s="10">
        <f t="shared" si="242"/>
        <v>1</v>
      </c>
      <c r="T55" s="10">
        <f t="shared" si="242"/>
        <v>0</v>
      </c>
      <c r="U55" s="10">
        <f t="shared" si="242"/>
        <v>0</v>
      </c>
      <c r="V55" s="10">
        <f t="shared" si="242"/>
        <v>0</v>
      </c>
      <c r="W55" s="10">
        <f t="shared" si="242"/>
        <v>0</v>
      </c>
      <c r="X55" s="10">
        <f t="shared" si="242"/>
        <v>0</v>
      </c>
      <c r="Y55" s="10">
        <f t="shared" si="242"/>
        <v>0</v>
      </c>
      <c r="Z55" s="10">
        <f t="shared" si="242"/>
        <v>0</v>
      </c>
      <c r="AA55" s="10">
        <f t="shared" si="242"/>
        <v>0</v>
      </c>
      <c r="AB55" s="10">
        <f t="shared" si="242"/>
        <v>2</v>
      </c>
      <c r="AC55" s="10">
        <f t="shared" si="242"/>
        <v>16</v>
      </c>
      <c r="AD55" s="10">
        <f t="shared" si="242"/>
        <v>16</v>
      </c>
      <c r="AE55" s="10">
        <f t="shared" si="242"/>
        <v>55</v>
      </c>
      <c r="AF55" s="10">
        <f t="shared" si="242"/>
        <v>1</v>
      </c>
      <c r="AG55" s="10">
        <f t="shared" si="242"/>
        <v>4</v>
      </c>
      <c r="AH55" s="10">
        <f t="shared" si="242"/>
        <v>3</v>
      </c>
      <c r="AI55" s="10">
        <f t="shared" si="242"/>
        <v>0</v>
      </c>
      <c r="AJ55" s="10">
        <f t="shared" si="242"/>
        <v>1</v>
      </c>
      <c r="AK55" s="10">
        <f t="shared" si="242"/>
        <v>6</v>
      </c>
      <c r="AL55" s="10">
        <f>B55+2*C55+3*D55+4*E55</f>
        <v>2</v>
      </c>
      <c r="AM55" s="10">
        <f>AL55+F55+G55+I55+J55</f>
        <v>4</v>
      </c>
      <c r="AN55" s="4">
        <f>AB55/AC55</f>
        <v>0.125</v>
      </c>
      <c r="AO55" s="4">
        <f>(AB55+I55)/AC55</f>
        <v>0.25</v>
      </c>
      <c r="AP55" s="4">
        <f>(AB55+F55+G55)/AD55</f>
        <v>0.125</v>
      </c>
      <c r="AQ55" s="4">
        <f>AL55/AC55</f>
        <v>0.125</v>
      </c>
      <c r="AR55" s="13">
        <f>AP55+AQ55</f>
        <v>0.25</v>
      </c>
      <c r="AS55" s="5">
        <f>H55/AD55</f>
        <v>0.5625</v>
      </c>
      <c r="AT55" s="5">
        <f>(F55+G55)/AD55</f>
        <v>0</v>
      </c>
      <c r="AU55" s="5">
        <f>AK55/AD55</f>
        <v>0.375</v>
      </c>
      <c r="AV55" s="4">
        <f>(L55+M55)/AK55</f>
        <v>0.33333333333333331</v>
      </c>
      <c r="AW55" s="4">
        <f>(L55+M55+I55)/AK55</f>
        <v>0.66666666666666663</v>
      </c>
      <c r="AX55" s="13">
        <f>(AB55+I55)/AK55</f>
        <v>0.66666666666666663</v>
      </c>
      <c r="AY55" s="4">
        <f>AB55/AK55</f>
        <v>0.33333333333333331</v>
      </c>
      <c r="AZ55" s="4">
        <f>AQ55-AN55</f>
        <v>0</v>
      </c>
      <c r="BA55" s="6">
        <f>AE55/AD55</f>
        <v>3.4375</v>
      </c>
      <c r="BB55" s="10"/>
    </row>
    <row r="56" spans="1:54" x14ac:dyDescent="0.25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54" x14ac:dyDescent="0.25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54" x14ac:dyDescent="0.25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54" x14ac:dyDescent="0.2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54" x14ac:dyDescent="0.2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54" x14ac:dyDescent="0.25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1:54" x14ac:dyDescent="0.2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1:54" x14ac:dyDescent="0.25"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1:54" x14ac:dyDescent="0.25"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1:54" x14ac:dyDescent="0.25"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1:54" x14ac:dyDescent="0.2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BB66"/>
    </row>
    <row r="67" spans="1:54" s="2" customForma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 s="10"/>
    </row>
    <row r="68" spans="1:54" s="2" customForma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 s="10"/>
    </row>
    <row r="69" spans="1:54" s="2" customForma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 s="10"/>
    </row>
    <row r="70" spans="1:54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</row>
    <row r="71" spans="1:54" s="2" customForma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 s="10"/>
    </row>
    <row r="72" spans="1:54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1:54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1:54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1:54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1:54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</row>
    <row r="81" spans="1:4" x14ac:dyDescent="0.25">
      <c r="B81" s="7" t="s">
        <v>302</v>
      </c>
      <c r="C81" s="7" t="s">
        <v>303</v>
      </c>
      <c r="D81" s="7" t="s">
        <v>304</v>
      </c>
    </row>
    <row r="82" spans="1:4" x14ac:dyDescent="0.25">
      <c r="A82" t="s">
        <v>300</v>
      </c>
      <c r="B82" s="7">
        <v>11</v>
      </c>
      <c r="C82" s="7">
        <v>7</v>
      </c>
      <c r="D82" s="7">
        <f>B82-C82</f>
        <v>4</v>
      </c>
    </row>
    <row r="83" spans="1:4" x14ac:dyDescent="0.25">
      <c r="A83" t="s">
        <v>301</v>
      </c>
      <c r="B83" s="7">
        <v>17</v>
      </c>
      <c r="C83" s="7">
        <v>0</v>
      </c>
      <c r="D83" s="7">
        <f t="shared" ref="D83:D95" si="243">B83-C83</f>
        <v>17</v>
      </c>
    </row>
    <row r="84" spans="1:4" x14ac:dyDescent="0.25">
      <c r="A84" t="s">
        <v>329</v>
      </c>
      <c r="B84" s="7">
        <v>8</v>
      </c>
      <c r="C84" s="7">
        <v>7</v>
      </c>
      <c r="D84" s="7">
        <f t="shared" si="243"/>
        <v>1</v>
      </c>
    </row>
    <row r="85" spans="1:4" x14ac:dyDescent="0.25">
      <c r="A85" t="s">
        <v>397</v>
      </c>
      <c r="B85" s="7">
        <v>17</v>
      </c>
      <c r="C85" s="7">
        <v>18</v>
      </c>
      <c r="D85" s="7">
        <f t="shared" si="243"/>
        <v>-1</v>
      </c>
    </row>
    <row r="86" spans="1:4" x14ac:dyDescent="0.25">
      <c r="A86" t="s">
        <v>201</v>
      </c>
      <c r="B86" s="7">
        <v>9</v>
      </c>
      <c r="C86" s="7">
        <v>1</v>
      </c>
      <c r="D86" s="7">
        <f t="shared" si="243"/>
        <v>8</v>
      </c>
    </row>
    <row r="87" spans="1:4" x14ac:dyDescent="0.25">
      <c r="A87" t="s">
        <v>202</v>
      </c>
      <c r="B87" s="7">
        <v>15</v>
      </c>
      <c r="C87" s="7">
        <v>0</v>
      </c>
      <c r="D87" s="7">
        <f t="shared" si="243"/>
        <v>15</v>
      </c>
    </row>
    <row r="88" spans="1:4" x14ac:dyDescent="0.25">
      <c r="A88" t="s">
        <v>203</v>
      </c>
      <c r="B88" s="7">
        <v>10</v>
      </c>
      <c r="C88" s="7">
        <v>2</v>
      </c>
      <c r="D88" s="7">
        <f t="shared" si="243"/>
        <v>8</v>
      </c>
    </row>
    <row r="89" spans="1:4" x14ac:dyDescent="0.25">
      <c r="A89" t="s">
        <v>204</v>
      </c>
      <c r="D89" s="7">
        <f t="shared" si="243"/>
        <v>0</v>
      </c>
    </row>
    <row r="90" spans="1:4" x14ac:dyDescent="0.25">
      <c r="A90" t="s">
        <v>205</v>
      </c>
      <c r="D90" s="7">
        <f t="shared" si="243"/>
        <v>0</v>
      </c>
    </row>
    <row r="91" spans="1:4" x14ac:dyDescent="0.25">
      <c r="A91" t="s">
        <v>206</v>
      </c>
      <c r="D91" s="7">
        <f t="shared" si="243"/>
        <v>0</v>
      </c>
    </row>
    <row r="92" spans="1:4" x14ac:dyDescent="0.25">
      <c r="A92" t="s">
        <v>207</v>
      </c>
      <c r="D92" s="7">
        <f t="shared" si="243"/>
        <v>0</v>
      </c>
    </row>
    <row r="93" spans="1:4" x14ac:dyDescent="0.25">
      <c r="A93" t="s">
        <v>208</v>
      </c>
      <c r="D93" s="7">
        <f t="shared" si="243"/>
        <v>0</v>
      </c>
    </row>
    <row r="94" spans="1:4" x14ac:dyDescent="0.25">
      <c r="A94" t="s">
        <v>209</v>
      </c>
      <c r="D94" s="7">
        <f t="shared" si="243"/>
        <v>0</v>
      </c>
    </row>
    <row r="95" spans="1:4" x14ac:dyDescent="0.25">
      <c r="A95" t="s">
        <v>210</v>
      </c>
      <c r="D95" s="7">
        <f t="shared" si="243"/>
        <v>0</v>
      </c>
    </row>
    <row r="96" spans="1:4" x14ac:dyDescent="0.25">
      <c r="B96" s="7">
        <f>SUM(B82:B95)</f>
        <v>87</v>
      </c>
      <c r="C96" s="7">
        <f t="shared" ref="C96:D96" si="244">SUM(C82:C95)</f>
        <v>35</v>
      </c>
      <c r="D96" s="7">
        <f t="shared" si="244"/>
        <v>52</v>
      </c>
    </row>
    <row r="98" spans="1:4" x14ac:dyDescent="0.25">
      <c r="A98" t="s">
        <v>408</v>
      </c>
      <c r="B98" s="7">
        <f>B96/$A$99</f>
        <v>12.428571428571429</v>
      </c>
      <c r="C98" s="7">
        <f t="shared" ref="C98:D98" si="245">C96/$A$99</f>
        <v>5</v>
      </c>
      <c r="D98" s="7">
        <f t="shared" si="245"/>
        <v>7.4285714285714288</v>
      </c>
    </row>
    <row r="99" spans="1:4" x14ac:dyDescent="0.25">
      <c r="A99">
        <f>COUNT(B82:B95)</f>
        <v>7</v>
      </c>
    </row>
  </sheetData>
  <conditionalFormatting sqref="AN2:AO9">
    <cfRule type="top10" dxfId="1115" priority="1412" rank="1"/>
    <cfRule type="top10" dxfId="1114" priority="1413" bottom="1" rank="1"/>
  </conditionalFormatting>
  <conditionalFormatting sqref="AP2:AP9">
    <cfRule type="top10" dxfId="1113" priority="1414" rank="1"/>
    <cfRule type="top10" dxfId="1112" priority="1415" bottom="1" rank="1"/>
  </conditionalFormatting>
  <conditionalFormatting sqref="AU2:AU9">
    <cfRule type="top10" dxfId="1111" priority="1416" rank="1"/>
    <cfRule type="top10" dxfId="1110" priority="1417" bottom="1" rank="1"/>
  </conditionalFormatting>
  <conditionalFormatting sqref="AT2:AT9">
    <cfRule type="top10" dxfId="1109" priority="1418" rank="1"/>
    <cfRule type="top10" dxfId="1108" priority="1419" bottom="1" rank="1"/>
  </conditionalFormatting>
  <conditionalFormatting sqref="AS2:AS9">
    <cfRule type="top10" dxfId="1107" priority="1420" rank="1"/>
    <cfRule type="top10" dxfId="1106" priority="1421" bottom="1" rank="1"/>
  </conditionalFormatting>
  <conditionalFormatting sqref="AQ2:AQ9">
    <cfRule type="top10" dxfId="1105" priority="1422" rank="1"/>
    <cfRule type="top10" dxfId="1104" priority="1423" bottom="1" rank="1"/>
  </conditionalFormatting>
  <conditionalFormatting sqref="BA2:BA9">
    <cfRule type="top10" dxfId="1103" priority="1424" rank="1"/>
    <cfRule type="top10" dxfId="1102" priority="1425" bottom="1" rank="1"/>
  </conditionalFormatting>
  <conditionalFormatting sqref="AV2:AV10">
    <cfRule type="top10" dxfId="1101" priority="1426" rank="1"/>
    <cfRule type="top10" dxfId="1100" priority="1427" bottom="1" rank="1"/>
  </conditionalFormatting>
  <conditionalFormatting sqref="AY2:AY9">
    <cfRule type="top10" dxfId="1099" priority="1434" rank="1"/>
    <cfRule type="top10" dxfId="1098" priority="1435" bottom="1" rank="1"/>
  </conditionalFormatting>
  <conditionalFormatting sqref="AZ2:AZ9">
    <cfRule type="top10" dxfId="1097" priority="1436" rank="1"/>
    <cfRule type="top10" dxfId="1096" priority="1437" bottom="1" rank="1"/>
  </conditionalFormatting>
  <conditionalFormatting sqref="AR2:AR9">
    <cfRule type="top10" dxfId="1095" priority="1438" rank="1"/>
    <cfRule type="top10" dxfId="1094" priority="1439" bottom="1" rank="1"/>
  </conditionalFormatting>
  <conditionalFormatting sqref="AX2:AX9">
    <cfRule type="top10" dxfId="1093" priority="1440" rank="1"/>
    <cfRule type="top10" dxfId="1092" priority="1441" bottom="1" rank="1"/>
  </conditionalFormatting>
  <conditionalFormatting sqref="AW2:AW9">
    <cfRule type="top10" dxfId="1091" priority="505" rank="1"/>
    <cfRule type="top10" dxfId="1090" priority="506" bottom="1" rank="1"/>
  </conditionalFormatting>
  <conditionalFormatting sqref="AN19">
    <cfRule type="top10" dxfId="1089" priority="1820" rank="1"/>
    <cfRule type="top10" dxfId="1088" priority="1821" bottom="1" rank="1"/>
  </conditionalFormatting>
  <conditionalFormatting sqref="AP19">
    <cfRule type="top10" dxfId="1087" priority="1822" rank="1"/>
    <cfRule type="top10" dxfId="1086" priority="1823" bottom="1" rank="1"/>
  </conditionalFormatting>
  <conditionalFormatting sqref="AU19">
    <cfRule type="top10" dxfId="1085" priority="1824" rank="1"/>
    <cfRule type="top10" dxfId="1084" priority="1825" bottom="1" rank="1"/>
  </conditionalFormatting>
  <conditionalFormatting sqref="AT19">
    <cfRule type="top10" dxfId="1083" priority="1826" rank="1"/>
    <cfRule type="top10" dxfId="1082" priority="1827" bottom="1" rank="1"/>
  </conditionalFormatting>
  <conditionalFormatting sqref="AS19">
    <cfRule type="top10" dxfId="1081" priority="1828" rank="1"/>
    <cfRule type="top10" dxfId="1080" priority="1829" bottom="1" rank="1"/>
  </conditionalFormatting>
  <conditionalFormatting sqref="AQ19">
    <cfRule type="top10" dxfId="1079" priority="1830" rank="1"/>
    <cfRule type="top10" dxfId="1078" priority="1831" bottom="1" rank="1"/>
  </conditionalFormatting>
  <conditionalFormatting sqref="BA19">
    <cfRule type="top10" dxfId="1077" priority="1832" rank="1"/>
    <cfRule type="top10" dxfId="1076" priority="1833" bottom="1" rank="1"/>
  </conditionalFormatting>
  <conditionalFormatting sqref="AV19">
    <cfRule type="top10" dxfId="1075" priority="1834" rank="1"/>
    <cfRule type="top10" dxfId="1074" priority="1835" bottom="1" rank="1"/>
  </conditionalFormatting>
  <conditionalFormatting sqref="AY19">
    <cfRule type="top10" dxfId="1073" priority="1836" rank="1"/>
    <cfRule type="top10" dxfId="1072" priority="1837" bottom="1" rank="1"/>
  </conditionalFormatting>
  <conditionalFormatting sqref="AZ19">
    <cfRule type="top10" dxfId="1071" priority="1838" rank="1"/>
    <cfRule type="top10" dxfId="1070" priority="1839" bottom="1" rank="1"/>
  </conditionalFormatting>
  <conditionalFormatting sqref="AR19">
    <cfRule type="top10" dxfId="1069" priority="1840" rank="1"/>
    <cfRule type="top10" dxfId="1068" priority="1841" bottom="1" rank="1"/>
  </conditionalFormatting>
  <conditionalFormatting sqref="AX19">
    <cfRule type="top10" dxfId="1067" priority="1842" rank="1"/>
    <cfRule type="top10" dxfId="1066" priority="1843" bottom="1" rank="1"/>
  </conditionalFormatting>
  <conditionalFormatting sqref="AW19">
    <cfRule type="top10" dxfId="1065" priority="1844" rank="1"/>
    <cfRule type="top10" dxfId="1064" priority="1845" bottom="1" rank="1"/>
  </conditionalFormatting>
  <conditionalFormatting sqref="AO2:AO9">
    <cfRule type="top10" dxfId="1063" priority="270" bottom="1" rank="1"/>
  </conditionalFormatting>
  <conditionalFormatting sqref="AN2:AN9">
    <cfRule type="top10" dxfId="1062" priority="191" bottom="1" rank="1"/>
  </conditionalFormatting>
  <conditionalFormatting sqref="AN2:AN8">
    <cfRule type="top10" dxfId="1061" priority="187" rank="1"/>
  </conditionalFormatting>
  <conditionalFormatting sqref="AO19">
    <cfRule type="top10" dxfId="1060" priority="185" rank="1"/>
    <cfRule type="top10" dxfId="1059" priority="186" bottom="1" rank="1"/>
  </conditionalFormatting>
  <conditionalFormatting sqref="AO19">
    <cfRule type="top10" dxfId="1058" priority="184" bottom="1" rank="1"/>
  </conditionalFormatting>
  <conditionalFormatting sqref="AN23:AN24">
    <cfRule type="top10" dxfId="1057" priority="1846" rank="1"/>
    <cfRule type="top10" dxfId="1056" priority="1847" bottom="1" rank="1"/>
  </conditionalFormatting>
  <conditionalFormatting sqref="AP23:AP24">
    <cfRule type="top10" dxfId="1055" priority="1848" rank="1"/>
    <cfRule type="top10" dxfId="1054" priority="1849" bottom="1" rank="1"/>
  </conditionalFormatting>
  <conditionalFormatting sqref="AU23:AU24">
    <cfRule type="top10" dxfId="1053" priority="1850" rank="1"/>
    <cfRule type="top10" dxfId="1052" priority="1851" bottom="1" rank="1"/>
  </conditionalFormatting>
  <conditionalFormatting sqref="AT23:AT24">
    <cfRule type="top10" dxfId="1051" priority="1852" rank="1"/>
    <cfRule type="top10" dxfId="1050" priority="1853" bottom="1" rank="1"/>
  </conditionalFormatting>
  <conditionalFormatting sqref="AS23:AS24">
    <cfRule type="top10" dxfId="1049" priority="1854" rank="1"/>
    <cfRule type="top10" dxfId="1048" priority="1855" bottom="1" rank="1"/>
  </conditionalFormatting>
  <conditionalFormatting sqref="AQ23:AQ24">
    <cfRule type="top10" dxfId="1047" priority="1856" rank="1"/>
    <cfRule type="top10" dxfId="1046" priority="1857" bottom="1" rank="1"/>
  </conditionalFormatting>
  <conditionalFormatting sqref="BA23:BA24">
    <cfRule type="top10" dxfId="1045" priority="1858" rank="1"/>
    <cfRule type="top10" dxfId="1044" priority="1859" bottom="1" rank="1"/>
  </conditionalFormatting>
  <conditionalFormatting sqref="AV23:AV24">
    <cfRule type="top10" dxfId="1043" priority="1860" rank="1"/>
    <cfRule type="top10" dxfId="1042" priority="1861" bottom="1" rank="1"/>
  </conditionalFormatting>
  <conditionalFormatting sqref="AY23:AY24">
    <cfRule type="top10" dxfId="1041" priority="1862" rank="1"/>
    <cfRule type="top10" dxfId="1040" priority="1863" bottom="1" rank="1"/>
  </conditionalFormatting>
  <conditionalFormatting sqref="AZ23:AZ24">
    <cfRule type="top10" dxfId="1039" priority="1864" rank="1"/>
    <cfRule type="top10" dxfId="1038" priority="1865" bottom="1" rank="1"/>
  </conditionalFormatting>
  <conditionalFormatting sqref="AR23:AR24">
    <cfRule type="top10" dxfId="1037" priority="1866" rank="1"/>
    <cfRule type="top10" dxfId="1036" priority="1867" bottom="1" rank="1"/>
  </conditionalFormatting>
  <conditionalFormatting sqref="AX23:AX24">
    <cfRule type="top10" dxfId="1035" priority="1868" rank="1"/>
    <cfRule type="top10" dxfId="1034" priority="1869" bottom="1" rank="1"/>
  </conditionalFormatting>
  <conditionalFormatting sqref="AW23:AW24">
    <cfRule type="top10" dxfId="1033" priority="1870" rank="1"/>
    <cfRule type="top10" dxfId="1032" priority="1871" bottom="1" rank="1"/>
  </conditionalFormatting>
  <conditionalFormatting sqref="AN28:AN31">
    <cfRule type="top10" dxfId="1031" priority="160" rank="1"/>
    <cfRule type="top10" dxfId="1030" priority="161" bottom="1" rank="1"/>
  </conditionalFormatting>
  <conditionalFormatting sqref="AP28:AP31">
    <cfRule type="top10" dxfId="1029" priority="162" rank="1"/>
    <cfRule type="top10" dxfId="1028" priority="163" bottom="1" rank="1"/>
  </conditionalFormatting>
  <conditionalFormatting sqref="AU28:AU31">
    <cfRule type="top10" dxfId="1027" priority="164" rank="1"/>
    <cfRule type="top10" dxfId="1026" priority="165" bottom="1" rank="1"/>
  </conditionalFormatting>
  <conditionalFormatting sqref="AT28:AT31">
    <cfRule type="top10" dxfId="1025" priority="166" rank="1"/>
    <cfRule type="top10" dxfId="1024" priority="167" bottom="1" rank="1"/>
  </conditionalFormatting>
  <conditionalFormatting sqref="AS28:AS31">
    <cfRule type="top10" dxfId="1023" priority="168" rank="1"/>
    <cfRule type="top10" dxfId="1022" priority="169" bottom="1" rank="1"/>
  </conditionalFormatting>
  <conditionalFormatting sqref="AQ28:AQ31">
    <cfRule type="top10" dxfId="1021" priority="170" rank="1"/>
    <cfRule type="top10" dxfId="1020" priority="171" bottom="1" rank="1"/>
  </conditionalFormatting>
  <conditionalFormatting sqref="BA28:BA31">
    <cfRule type="top10" dxfId="1019" priority="172" rank="1"/>
    <cfRule type="top10" dxfId="1018" priority="173" bottom="1" rank="1"/>
  </conditionalFormatting>
  <conditionalFormatting sqref="AV28:AV31">
    <cfRule type="top10" dxfId="1017" priority="174" rank="1"/>
    <cfRule type="top10" dxfId="1016" priority="175" bottom="1" rank="1"/>
  </conditionalFormatting>
  <conditionalFormatting sqref="AY28:AY31">
    <cfRule type="top10" dxfId="1015" priority="176" rank="1"/>
    <cfRule type="top10" dxfId="1014" priority="177" bottom="1" rank="1"/>
  </conditionalFormatting>
  <conditionalFormatting sqref="AZ28:AZ31">
    <cfRule type="top10" dxfId="1013" priority="178" rank="1"/>
    <cfRule type="top10" dxfId="1012" priority="179" bottom="1" rank="1"/>
  </conditionalFormatting>
  <conditionalFormatting sqref="AR28:AR31">
    <cfRule type="top10" dxfId="1011" priority="180" rank="1"/>
    <cfRule type="top10" dxfId="1010" priority="181" bottom="1" rank="1"/>
  </conditionalFormatting>
  <conditionalFormatting sqref="AX28:AX31">
    <cfRule type="top10" dxfId="1009" priority="182" rank="1"/>
    <cfRule type="top10" dxfId="1008" priority="183" bottom="1" rank="1"/>
  </conditionalFormatting>
  <conditionalFormatting sqref="AW28:AW31">
    <cfRule type="top10" dxfId="1007" priority="158" rank="1"/>
    <cfRule type="top10" dxfId="1006" priority="159" bottom="1" rank="1"/>
  </conditionalFormatting>
  <conditionalFormatting sqref="AO28:AO31">
    <cfRule type="top10" dxfId="1005" priority="156" rank="1"/>
    <cfRule type="top10" dxfId="1004" priority="157" bottom="1" rank="1"/>
  </conditionalFormatting>
  <conditionalFormatting sqref="AO28:AO31">
    <cfRule type="top10" dxfId="1003" priority="155" bottom="1" rank="1"/>
  </conditionalFormatting>
  <conditionalFormatting sqref="BB28:BB31">
    <cfRule type="top10" dxfId="1002" priority="153" rank="1"/>
    <cfRule type="top10" dxfId="1001" priority="154" bottom="1" rank="1"/>
  </conditionalFormatting>
  <conditionalFormatting sqref="AN35:AN36">
    <cfRule type="top10" dxfId="1000" priority="127" rank="1"/>
    <cfRule type="top10" dxfId="999" priority="128" bottom="1" rank="1"/>
  </conditionalFormatting>
  <conditionalFormatting sqref="AP35:AP36">
    <cfRule type="top10" dxfId="998" priority="129" rank="1"/>
    <cfRule type="top10" dxfId="997" priority="130" bottom="1" rank="1"/>
  </conditionalFormatting>
  <conditionalFormatting sqref="AU35:AU36">
    <cfRule type="top10" dxfId="996" priority="131" rank="1"/>
    <cfRule type="top10" dxfId="995" priority="132" bottom="1" rank="1"/>
  </conditionalFormatting>
  <conditionalFormatting sqref="AT35:AT36">
    <cfRule type="top10" dxfId="994" priority="133" rank="1"/>
    <cfRule type="top10" dxfId="993" priority="134" bottom="1" rank="1"/>
  </conditionalFormatting>
  <conditionalFormatting sqref="AS35:AS36">
    <cfRule type="top10" dxfId="992" priority="135" rank="1"/>
    <cfRule type="top10" dxfId="991" priority="136" bottom="1" rank="1"/>
  </conditionalFormatting>
  <conditionalFormatting sqref="AQ35:AQ36">
    <cfRule type="top10" dxfId="990" priority="137" rank="1"/>
    <cfRule type="top10" dxfId="989" priority="138" bottom="1" rank="1"/>
  </conditionalFormatting>
  <conditionalFormatting sqref="BA35:BA36">
    <cfRule type="top10" dxfId="988" priority="139" rank="1"/>
    <cfRule type="top10" dxfId="987" priority="140" bottom="1" rank="1"/>
  </conditionalFormatting>
  <conditionalFormatting sqref="AV35:AV36">
    <cfRule type="top10" dxfId="986" priority="141" rank="1"/>
    <cfRule type="top10" dxfId="985" priority="142" bottom="1" rank="1"/>
  </conditionalFormatting>
  <conditionalFormatting sqref="AY35:AY36">
    <cfRule type="top10" dxfId="984" priority="143" rank="1"/>
    <cfRule type="top10" dxfId="983" priority="144" bottom="1" rank="1"/>
  </conditionalFormatting>
  <conditionalFormatting sqref="AZ35:AZ36">
    <cfRule type="top10" dxfId="982" priority="145" rank="1"/>
    <cfRule type="top10" dxfId="981" priority="146" bottom="1" rank="1"/>
  </conditionalFormatting>
  <conditionalFormatting sqref="AR35:AR36">
    <cfRule type="top10" dxfId="980" priority="147" rank="1"/>
    <cfRule type="top10" dxfId="979" priority="148" bottom="1" rank="1"/>
  </conditionalFormatting>
  <conditionalFormatting sqref="AX35:AX36">
    <cfRule type="top10" dxfId="978" priority="149" rank="1"/>
    <cfRule type="top10" dxfId="977" priority="150" bottom="1" rank="1"/>
  </conditionalFormatting>
  <conditionalFormatting sqref="AW35:AW36">
    <cfRule type="top10" dxfId="976" priority="151" rank="1"/>
    <cfRule type="top10" dxfId="975" priority="152" bottom="1" rank="1"/>
  </conditionalFormatting>
  <conditionalFormatting sqref="AN40">
    <cfRule type="top10" dxfId="974" priority="101" rank="1"/>
    <cfRule type="top10" dxfId="973" priority="102" bottom="1" rank="1"/>
  </conditionalFormatting>
  <conditionalFormatting sqref="AP40">
    <cfRule type="top10" dxfId="972" priority="103" rank="1"/>
    <cfRule type="top10" dxfId="971" priority="104" bottom="1" rank="1"/>
  </conditionalFormatting>
  <conditionalFormatting sqref="AU40">
    <cfRule type="top10" dxfId="970" priority="105" rank="1"/>
    <cfRule type="top10" dxfId="969" priority="106" bottom="1" rank="1"/>
  </conditionalFormatting>
  <conditionalFormatting sqref="AT40">
    <cfRule type="top10" dxfId="968" priority="107" rank="1"/>
    <cfRule type="top10" dxfId="967" priority="108" bottom="1" rank="1"/>
  </conditionalFormatting>
  <conditionalFormatting sqref="AS40">
    <cfRule type="top10" dxfId="966" priority="109" rank="1"/>
    <cfRule type="top10" dxfId="965" priority="110" bottom="1" rank="1"/>
  </conditionalFormatting>
  <conditionalFormatting sqref="AQ40">
    <cfRule type="top10" dxfId="964" priority="111" rank="1"/>
    <cfRule type="top10" dxfId="963" priority="112" bottom="1" rank="1"/>
  </conditionalFormatting>
  <conditionalFormatting sqref="BA40">
    <cfRule type="top10" dxfId="962" priority="113" rank="1"/>
    <cfRule type="top10" dxfId="961" priority="114" bottom="1" rank="1"/>
  </conditionalFormatting>
  <conditionalFormatting sqref="AV40">
    <cfRule type="top10" dxfId="960" priority="115" rank="1"/>
    <cfRule type="top10" dxfId="959" priority="116" bottom="1" rank="1"/>
  </conditionalFormatting>
  <conditionalFormatting sqref="AY40">
    <cfRule type="top10" dxfId="958" priority="117" rank="1"/>
    <cfRule type="top10" dxfId="957" priority="118" bottom="1" rank="1"/>
  </conditionalFormatting>
  <conditionalFormatting sqref="AZ40">
    <cfRule type="top10" dxfId="956" priority="119" rank="1"/>
    <cfRule type="top10" dxfId="955" priority="120" bottom="1" rank="1"/>
  </conditionalFormatting>
  <conditionalFormatting sqref="AR40">
    <cfRule type="top10" dxfId="954" priority="121" rank="1"/>
    <cfRule type="top10" dxfId="953" priority="122" bottom="1" rank="1"/>
  </conditionalFormatting>
  <conditionalFormatting sqref="AX40">
    <cfRule type="top10" dxfId="952" priority="123" rank="1"/>
    <cfRule type="top10" dxfId="951" priority="124" bottom="1" rank="1"/>
  </conditionalFormatting>
  <conditionalFormatting sqref="AW40">
    <cfRule type="top10" dxfId="950" priority="125" rank="1"/>
    <cfRule type="top10" dxfId="949" priority="126" bottom="1" rank="1"/>
  </conditionalFormatting>
  <conditionalFormatting sqref="AO40">
    <cfRule type="top10" dxfId="948" priority="99" rank="1"/>
    <cfRule type="top10" dxfId="947" priority="100" bottom="1" rank="1"/>
  </conditionalFormatting>
  <conditionalFormatting sqref="AO40">
    <cfRule type="top10" dxfId="946" priority="98" bottom="1" rank="1"/>
  </conditionalFormatting>
  <conditionalFormatting sqref="AN44:AN45">
    <cfRule type="top10" dxfId="945" priority="72" rank="1"/>
    <cfRule type="top10" dxfId="944" priority="73" bottom="1" rank="1"/>
  </conditionalFormatting>
  <conditionalFormatting sqref="AP44:AP45">
    <cfRule type="top10" dxfId="943" priority="74" rank="1"/>
    <cfRule type="top10" dxfId="942" priority="75" bottom="1" rank="1"/>
  </conditionalFormatting>
  <conditionalFormatting sqref="AU44:AU45">
    <cfRule type="top10" dxfId="941" priority="76" rank="1"/>
    <cfRule type="top10" dxfId="940" priority="77" bottom="1" rank="1"/>
  </conditionalFormatting>
  <conditionalFormatting sqref="AT44:AT45">
    <cfRule type="top10" dxfId="939" priority="78" rank="1"/>
    <cfRule type="top10" dxfId="938" priority="79" bottom="1" rank="1"/>
  </conditionalFormatting>
  <conditionalFormatting sqref="AS44:AS45">
    <cfRule type="top10" dxfId="937" priority="80" rank="1"/>
    <cfRule type="top10" dxfId="936" priority="81" bottom="1" rank="1"/>
  </conditionalFormatting>
  <conditionalFormatting sqref="AQ44:AQ45">
    <cfRule type="top10" dxfId="935" priority="82" rank="1"/>
    <cfRule type="top10" dxfId="934" priority="83" bottom="1" rank="1"/>
  </conditionalFormatting>
  <conditionalFormatting sqref="BA44:BA45">
    <cfRule type="top10" dxfId="933" priority="84" rank="1"/>
    <cfRule type="top10" dxfId="932" priority="85" bottom="1" rank="1"/>
  </conditionalFormatting>
  <conditionalFormatting sqref="AV44:AV45">
    <cfRule type="top10" dxfId="931" priority="86" rank="1"/>
    <cfRule type="top10" dxfId="930" priority="87" bottom="1" rank="1"/>
  </conditionalFormatting>
  <conditionalFormatting sqref="AY44:AY45">
    <cfRule type="top10" dxfId="929" priority="88" rank="1"/>
    <cfRule type="top10" dxfId="928" priority="89" bottom="1" rank="1"/>
  </conditionalFormatting>
  <conditionalFormatting sqref="AZ44:AZ45">
    <cfRule type="top10" dxfId="927" priority="90" rank="1"/>
    <cfRule type="top10" dxfId="926" priority="91" bottom="1" rank="1"/>
  </conditionalFormatting>
  <conditionalFormatting sqref="AR44:AR45">
    <cfRule type="top10" dxfId="925" priority="92" rank="1"/>
    <cfRule type="top10" dxfId="924" priority="93" bottom="1" rank="1"/>
  </conditionalFormatting>
  <conditionalFormatting sqref="AX44:AX45">
    <cfRule type="top10" dxfId="923" priority="94" rank="1"/>
    <cfRule type="top10" dxfId="922" priority="95" bottom="1" rank="1"/>
  </conditionalFormatting>
  <conditionalFormatting sqref="AW44:AW45">
    <cfRule type="top10" dxfId="921" priority="96" rank="1"/>
    <cfRule type="top10" dxfId="920" priority="97" bottom="1" rank="1"/>
  </conditionalFormatting>
  <conditionalFormatting sqref="BB44:BB46">
    <cfRule type="top10" dxfId="919" priority="70" rank="1"/>
    <cfRule type="top10" dxfId="918" priority="71" bottom="1" rank="1"/>
  </conditionalFormatting>
  <conditionalFormatting sqref="AN14:AN15">
    <cfRule type="top10" dxfId="917" priority="1872" rank="1"/>
    <cfRule type="top10" dxfId="916" priority="1873" bottom="1" rank="1"/>
  </conditionalFormatting>
  <conditionalFormatting sqref="AP14:AP15">
    <cfRule type="top10" dxfId="915" priority="1874" rank="1"/>
    <cfRule type="top10" dxfId="914" priority="1875" bottom="1" rank="1"/>
  </conditionalFormatting>
  <conditionalFormatting sqref="AU14:AU15">
    <cfRule type="top10" dxfId="913" priority="1876" rank="1"/>
    <cfRule type="top10" dxfId="912" priority="1877" bottom="1" rank="1"/>
  </conditionalFormatting>
  <conditionalFormatting sqref="AT14:AT15">
    <cfRule type="top10" dxfId="911" priority="1878" rank="1"/>
    <cfRule type="top10" dxfId="910" priority="1879" bottom="1" rank="1"/>
  </conditionalFormatting>
  <conditionalFormatting sqref="AS14:AS15">
    <cfRule type="top10" dxfId="909" priority="1880" rank="1"/>
    <cfRule type="top10" dxfId="908" priority="1881" bottom="1" rank="1"/>
  </conditionalFormatting>
  <conditionalFormatting sqref="AQ14:AQ15">
    <cfRule type="top10" dxfId="907" priority="1882" rank="1"/>
    <cfRule type="top10" dxfId="906" priority="1883" bottom="1" rank="1"/>
  </conditionalFormatting>
  <conditionalFormatting sqref="BA14:BA15">
    <cfRule type="top10" dxfId="905" priority="1884" rank="1"/>
    <cfRule type="top10" dxfId="904" priority="1885" bottom="1" rank="1"/>
  </conditionalFormatting>
  <conditionalFormatting sqref="AV14:AV15">
    <cfRule type="top10" dxfId="903" priority="1886" rank="1"/>
    <cfRule type="top10" dxfId="902" priority="1887" bottom="1" rank="1"/>
  </conditionalFormatting>
  <conditionalFormatting sqref="AY14:AY15">
    <cfRule type="top10" dxfId="901" priority="1888" rank="1"/>
    <cfRule type="top10" dxfId="900" priority="1889" bottom="1" rank="1"/>
  </conditionalFormatting>
  <conditionalFormatting sqref="AZ14:AZ15">
    <cfRule type="top10" dxfId="899" priority="1890" rank="1"/>
    <cfRule type="top10" dxfId="898" priority="1891" bottom="1" rank="1"/>
  </conditionalFormatting>
  <conditionalFormatting sqref="AR14:AR15">
    <cfRule type="top10" dxfId="897" priority="1892" rank="1"/>
    <cfRule type="top10" dxfId="896" priority="1893" bottom="1" rank="1"/>
  </conditionalFormatting>
  <conditionalFormatting sqref="AX14:AX15">
    <cfRule type="top10" dxfId="895" priority="1894" rank="1"/>
    <cfRule type="top10" dxfId="894" priority="1895" bottom="1" rank="1"/>
  </conditionalFormatting>
  <conditionalFormatting sqref="AW14:AW15">
    <cfRule type="top10" dxfId="893" priority="1896" rank="1"/>
    <cfRule type="top10" dxfId="892" priority="1897" bottom="1" rank="1"/>
  </conditionalFormatting>
  <conditionalFormatting sqref="AO14:AO15">
    <cfRule type="top10" dxfId="891" priority="1898" rank="1"/>
    <cfRule type="top10" dxfId="890" priority="1899" bottom="1" rank="1"/>
  </conditionalFormatting>
  <conditionalFormatting sqref="AO14:AO15">
    <cfRule type="top10" dxfId="889" priority="1900" bottom="1" rank="1"/>
  </conditionalFormatting>
  <conditionalFormatting sqref="AO23:AO24">
    <cfRule type="top10" dxfId="888" priority="67" rank="1"/>
    <cfRule type="top10" dxfId="887" priority="68" bottom="1" rank="1"/>
  </conditionalFormatting>
  <conditionalFormatting sqref="AO23:AO24">
    <cfRule type="top10" dxfId="886" priority="69" bottom="1" rank="1"/>
  </conditionalFormatting>
  <conditionalFormatting sqref="AO35:AO36">
    <cfRule type="top10" dxfId="885" priority="64" rank="1"/>
    <cfRule type="top10" dxfId="884" priority="65" bottom="1" rank="1"/>
  </conditionalFormatting>
  <conditionalFormatting sqref="AO35:AO36">
    <cfRule type="top10" dxfId="883" priority="66" bottom="1" rank="1"/>
  </conditionalFormatting>
  <conditionalFormatting sqref="AO44:AO45">
    <cfRule type="top10" dxfId="882" priority="61" rank="1"/>
    <cfRule type="top10" dxfId="881" priority="62" bottom="1" rank="1"/>
  </conditionalFormatting>
  <conditionalFormatting sqref="AO44:AO45">
    <cfRule type="top10" dxfId="880" priority="63" bottom="1" rank="1"/>
  </conditionalFormatting>
  <conditionalFormatting sqref="AN49:AN50">
    <cfRule type="top10" dxfId="879" priority="35" rank="1"/>
    <cfRule type="top10" dxfId="878" priority="36" bottom="1" rank="1"/>
  </conditionalFormatting>
  <conditionalFormatting sqref="AP49:AP50">
    <cfRule type="top10" dxfId="877" priority="37" rank="1"/>
    <cfRule type="top10" dxfId="876" priority="38" bottom="1" rank="1"/>
  </conditionalFormatting>
  <conditionalFormatting sqref="AU49:AU50">
    <cfRule type="top10" dxfId="875" priority="39" rank="1"/>
    <cfRule type="top10" dxfId="874" priority="40" bottom="1" rank="1"/>
  </conditionalFormatting>
  <conditionalFormatting sqref="AT49:AT50">
    <cfRule type="top10" dxfId="873" priority="41" rank="1"/>
    <cfRule type="top10" dxfId="872" priority="42" bottom="1" rank="1"/>
  </conditionalFormatting>
  <conditionalFormatting sqref="AS49:AS50">
    <cfRule type="top10" dxfId="871" priority="43" rank="1"/>
    <cfRule type="top10" dxfId="870" priority="44" bottom="1" rank="1"/>
  </conditionalFormatting>
  <conditionalFormatting sqref="AQ49:AQ50">
    <cfRule type="top10" dxfId="869" priority="45" rank="1"/>
    <cfRule type="top10" dxfId="868" priority="46" bottom="1" rank="1"/>
  </conditionalFormatting>
  <conditionalFormatting sqref="BA49:BA50">
    <cfRule type="top10" dxfId="867" priority="47" rank="1"/>
    <cfRule type="top10" dxfId="866" priority="48" bottom="1" rank="1"/>
  </conditionalFormatting>
  <conditionalFormatting sqref="AV49:AV50">
    <cfRule type="top10" dxfId="865" priority="49" rank="1"/>
    <cfRule type="top10" dxfId="864" priority="50" bottom="1" rank="1"/>
  </conditionalFormatting>
  <conditionalFormatting sqref="AY49:AY50">
    <cfRule type="top10" dxfId="863" priority="51" rank="1"/>
    <cfRule type="top10" dxfId="862" priority="52" bottom="1" rank="1"/>
  </conditionalFormatting>
  <conditionalFormatting sqref="AZ49:AZ50">
    <cfRule type="top10" dxfId="861" priority="53" rank="1"/>
    <cfRule type="top10" dxfId="860" priority="54" bottom="1" rank="1"/>
  </conditionalFormatting>
  <conditionalFormatting sqref="AR49:AR50">
    <cfRule type="top10" dxfId="859" priority="55" rank="1"/>
    <cfRule type="top10" dxfId="858" priority="56" bottom="1" rank="1"/>
  </conditionalFormatting>
  <conditionalFormatting sqref="AX49:AX50">
    <cfRule type="top10" dxfId="857" priority="57" rank="1"/>
    <cfRule type="top10" dxfId="856" priority="58" bottom="1" rank="1"/>
  </conditionalFormatting>
  <conditionalFormatting sqref="AW49:AW50">
    <cfRule type="top10" dxfId="855" priority="59" rank="1"/>
    <cfRule type="top10" dxfId="854" priority="60" bottom="1" rank="1"/>
  </conditionalFormatting>
  <conditionalFormatting sqref="BB49:BB51">
    <cfRule type="top10" dxfId="853" priority="33" rank="1"/>
    <cfRule type="top10" dxfId="852" priority="34" bottom="1" rank="1"/>
  </conditionalFormatting>
  <conditionalFormatting sqref="AO49:AO50">
    <cfRule type="top10" dxfId="851" priority="30" rank="1"/>
    <cfRule type="top10" dxfId="850" priority="31" bottom="1" rank="1"/>
  </conditionalFormatting>
  <conditionalFormatting sqref="AO49:AO50">
    <cfRule type="top10" dxfId="849" priority="32" bottom="1" rank="1"/>
  </conditionalFormatting>
  <conditionalFormatting sqref="AN54">
    <cfRule type="top10" dxfId="848" priority="4" rank="1"/>
    <cfRule type="top10" dxfId="847" priority="5" bottom="1" rank="1"/>
  </conditionalFormatting>
  <conditionalFormatting sqref="AP54">
    <cfRule type="top10" dxfId="846" priority="6" rank="1"/>
    <cfRule type="top10" dxfId="845" priority="7" bottom="1" rank="1"/>
  </conditionalFormatting>
  <conditionalFormatting sqref="AU54">
    <cfRule type="top10" dxfId="844" priority="8" rank="1"/>
    <cfRule type="top10" dxfId="843" priority="9" bottom="1" rank="1"/>
  </conditionalFormatting>
  <conditionalFormatting sqref="AT54">
    <cfRule type="top10" dxfId="842" priority="10" rank="1"/>
    <cfRule type="top10" dxfId="841" priority="11" bottom="1" rank="1"/>
  </conditionalFormatting>
  <conditionalFormatting sqref="AS54">
    <cfRule type="top10" dxfId="840" priority="12" rank="1"/>
    <cfRule type="top10" dxfId="839" priority="13" bottom="1" rank="1"/>
  </conditionalFormatting>
  <conditionalFormatting sqref="AQ54">
    <cfRule type="top10" dxfId="838" priority="14" rank="1"/>
    <cfRule type="top10" dxfId="837" priority="15" bottom="1" rank="1"/>
  </conditionalFormatting>
  <conditionalFormatting sqref="BA54">
    <cfRule type="top10" dxfId="836" priority="16" rank="1"/>
    <cfRule type="top10" dxfId="835" priority="17" bottom="1" rank="1"/>
  </conditionalFormatting>
  <conditionalFormatting sqref="AV54">
    <cfRule type="top10" dxfId="834" priority="18" rank="1"/>
    <cfRule type="top10" dxfId="833" priority="19" bottom="1" rank="1"/>
  </conditionalFormatting>
  <conditionalFormatting sqref="AY54">
    <cfRule type="top10" dxfId="832" priority="20" rank="1"/>
    <cfRule type="top10" dxfId="831" priority="21" bottom="1" rank="1"/>
  </conditionalFormatting>
  <conditionalFormatting sqref="AZ54">
    <cfRule type="top10" dxfId="830" priority="22" rank="1"/>
    <cfRule type="top10" dxfId="829" priority="23" bottom="1" rank="1"/>
  </conditionalFormatting>
  <conditionalFormatting sqref="AR54">
    <cfRule type="top10" dxfId="828" priority="24" rank="1"/>
    <cfRule type="top10" dxfId="827" priority="25" bottom="1" rank="1"/>
  </conditionalFormatting>
  <conditionalFormatting sqref="AX54">
    <cfRule type="top10" dxfId="826" priority="26" rank="1"/>
    <cfRule type="top10" dxfId="825" priority="27" bottom="1" rank="1"/>
  </conditionalFormatting>
  <conditionalFormatting sqref="AW54">
    <cfRule type="top10" dxfId="824" priority="28" rank="1"/>
    <cfRule type="top10" dxfId="823" priority="29" bottom="1" rank="1"/>
  </conditionalFormatting>
  <conditionalFormatting sqref="AO54">
    <cfRule type="top10" dxfId="822" priority="2" rank="1"/>
    <cfRule type="top10" dxfId="821" priority="3" bottom="1" rank="1"/>
  </conditionalFormatting>
  <conditionalFormatting sqref="AO54">
    <cfRule type="top10" dxfId="820" priority="1" bottom="1" rank="1"/>
  </conditionalFormatting>
  <pageMargins left="0.7" right="0.7" top="0.75" bottom="0.75" header="0.3" footer="0.3"/>
  <pageSetup scale="3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9A5A8-7034-400E-9023-38ECD697BD86}">
  <dimension ref="A1:AQ38"/>
  <sheetViews>
    <sheetView workbookViewId="0">
      <selection activeCell="AA16" sqref="AA16"/>
    </sheetView>
  </sheetViews>
  <sheetFormatPr defaultRowHeight="15" x14ac:dyDescent="0.25"/>
  <cols>
    <col min="1" max="1" width="9.140625" style="19"/>
    <col min="2" max="9" width="4.7109375" customWidth="1"/>
    <col min="10" max="15" width="6.7109375" bestFit="1" customWidth="1"/>
    <col min="16" max="20" width="4.7109375" customWidth="1"/>
    <col min="23" max="23" width="5.42578125" style="2" bestFit="1" customWidth="1"/>
    <col min="24" max="31" width="4.7109375" customWidth="1"/>
    <col min="32" max="37" width="6.7109375" bestFit="1" customWidth="1"/>
    <col min="38" max="42" width="4.7109375" customWidth="1"/>
  </cols>
  <sheetData>
    <row r="1" spans="1:43" s="2" customFormat="1" x14ac:dyDescent="0.25">
      <c r="A1" s="117" t="s">
        <v>121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W1" s="117" t="s">
        <v>108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</row>
    <row r="2" spans="1:43" x14ac:dyDescent="0.25">
      <c r="B2" t="s">
        <v>94</v>
      </c>
      <c r="C2" t="s">
        <v>95</v>
      </c>
      <c r="D2" t="s">
        <v>330</v>
      </c>
      <c r="E2" t="s">
        <v>403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  <c r="K2" t="s">
        <v>206</v>
      </c>
      <c r="L2" t="s">
        <v>207</v>
      </c>
      <c r="M2" t="s">
        <v>208</v>
      </c>
      <c r="N2" t="s">
        <v>209</v>
      </c>
      <c r="O2" t="s">
        <v>210</v>
      </c>
      <c r="P2" t="s">
        <v>404</v>
      </c>
      <c r="Q2" t="s">
        <v>405</v>
      </c>
      <c r="R2" t="s">
        <v>406</v>
      </c>
      <c r="S2" t="s">
        <v>407</v>
      </c>
      <c r="T2" t="s">
        <v>94</v>
      </c>
      <c r="U2" t="s">
        <v>46</v>
      </c>
      <c r="W2" s="19"/>
      <c r="X2" t="s">
        <v>94</v>
      </c>
      <c r="Y2" t="s">
        <v>95</v>
      </c>
      <c r="Z2" t="s">
        <v>330</v>
      </c>
      <c r="AA2" t="s">
        <v>403</v>
      </c>
      <c r="AB2" t="s">
        <v>201</v>
      </c>
      <c r="AC2" t="s">
        <v>202</v>
      </c>
      <c r="AD2" t="s">
        <v>203</v>
      </c>
      <c r="AE2" t="s">
        <v>204</v>
      </c>
      <c r="AF2" t="s">
        <v>205</v>
      </c>
      <c r="AG2" t="s">
        <v>206</v>
      </c>
      <c r="AH2" t="s">
        <v>207</v>
      </c>
      <c r="AI2" t="s">
        <v>208</v>
      </c>
      <c r="AJ2" t="s">
        <v>209</v>
      </c>
      <c r="AK2" t="s">
        <v>210</v>
      </c>
      <c r="AL2" t="s">
        <v>404</v>
      </c>
      <c r="AM2" t="s">
        <v>405</v>
      </c>
      <c r="AN2" t="s">
        <v>406</v>
      </c>
      <c r="AO2" t="s">
        <v>407</v>
      </c>
      <c r="AP2" t="s">
        <v>94</v>
      </c>
      <c r="AQ2" t="s">
        <v>46</v>
      </c>
    </row>
    <row r="3" spans="1:43" x14ac:dyDescent="0.25">
      <c r="A3" s="19" t="s">
        <v>80</v>
      </c>
      <c r="F3">
        <v>1</v>
      </c>
      <c r="G3">
        <v>1</v>
      </c>
      <c r="H3">
        <v>1</v>
      </c>
      <c r="U3">
        <f>SUM(B3:T3)</f>
        <v>3</v>
      </c>
      <c r="W3" s="19" t="s">
        <v>109</v>
      </c>
      <c r="X3">
        <f>B3+B16</f>
        <v>0</v>
      </c>
      <c r="Y3">
        <f t="shared" ref="Y3:AP11" si="0">C3+C16</f>
        <v>0</v>
      </c>
      <c r="Z3">
        <f t="shared" si="0"/>
        <v>0</v>
      </c>
      <c r="AA3">
        <f t="shared" si="0"/>
        <v>0</v>
      </c>
      <c r="AB3">
        <f t="shared" si="0"/>
        <v>1</v>
      </c>
      <c r="AC3">
        <f t="shared" si="0"/>
        <v>1</v>
      </c>
      <c r="AD3">
        <f t="shared" si="0"/>
        <v>1</v>
      </c>
      <c r="AE3">
        <f t="shared" si="0"/>
        <v>0</v>
      </c>
      <c r="AF3">
        <f t="shared" si="0"/>
        <v>0</v>
      </c>
      <c r="AG3">
        <f t="shared" si="0"/>
        <v>0</v>
      </c>
      <c r="AH3">
        <f t="shared" si="0"/>
        <v>0</v>
      </c>
      <c r="AI3">
        <f t="shared" si="0"/>
        <v>0</v>
      </c>
      <c r="AJ3">
        <f t="shared" si="0"/>
        <v>0</v>
      </c>
      <c r="AK3">
        <f t="shared" si="0"/>
        <v>0</v>
      </c>
      <c r="AL3">
        <f t="shared" si="0"/>
        <v>0</v>
      </c>
      <c r="AM3">
        <f t="shared" si="0"/>
        <v>0</v>
      </c>
      <c r="AN3">
        <f t="shared" si="0"/>
        <v>0</v>
      </c>
      <c r="AO3">
        <f t="shared" si="0"/>
        <v>0</v>
      </c>
      <c r="AP3">
        <f t="shared" si="0"/>
        <v>0</v>
      </c>
      <c r="AQ3">
        <f>SUM(X3:AP3)</f>
        <v>3</v>
      </c>
    </row>
    <row r="4" spans="1:43" x14ac:dyDescent="0.25">
      <c r="A4" s="19" t="s">
        <v>93</v>
      </c>
      <c r="U4">
        <f t="shared" ref="U4:U12" si="1">SUM(B4:T4)</f>
        <v>0</v>
      </c>
      <c r="W4" s="19" t="s">
        <v>110</v>
      </c>
      <c r="X4">
        <f t="shared" ref="X4:X11" si="2">B4+B17</f>
        <v>0</v>
      </c>
      <c r="Y4">
        <f t="shared" si="0"/>
        <v>0</v>
      </c>
      <c r="Z4">
        <f t="shared" si="0"/>
        <v>0</v>
      </c>
      <c r="AA4">
        <f t="shared" si="0"/>
        <v>0</v>
      </c>
      <c r="AB4">
        <f t="shared" si="0"/>
        <v>0</v>
      </c>
      <c r="AC4">
        <f t="shared" si="0"/>
        <v>0</v>
      </c>
      <c r="AD4">
        <f t="shared" si="0"/>
        <v>0</v>
      </c>
      <c r="AE4">
        <f t="shared" si="0"/>
        <v>0</v>
      </c>
      <c r="AF4">
        <f t="shared" si="0"/>
        <v>0</v>
      </c>
      <c r="AG4">
        <f t="shared" si="0"/>
        <v>0</v>
      </c>
      <c r="AH4">
        <f t="shared" si="0"/>
        <v>0</v>
      </c>
      <c r="AI4">
        <f t="shared" si="0"/>
        <v>0</v>
      </c>
      <c r="AJ4">
        <f t="shared" si="0"/>
        <v>0</v>
      </c>
      <c r="AK4">
        <f t="shared" si="0"/>
        <v>0</v>
      </c>
      <c r="AL4">
        <f t="shared" si="0"/>
        <v>0</v>
      </c>
      <c r="AM4">
        <f t="shared" si="0"/>
        <v>0</v>
      </c>
      <c r="AN4">
        <f t="shared" si="0"/>
        <v>0</v>
      </c>
      <c r="AO4">
        <f t="shared" si="0"/>
        <v>0</v>
      </c>
      <c r="AP4">
        <f t="shared" si="0"/>
        <v>0</v>
      </c>
      <c r="AQ4">
        <f t="shared" ref="AQ4:AQ12" si="3">SUM(X4:AP4)</f>
        <v>0</v>
      </c>
    </row>
    <row r="5" spans="1:43" x14ac:dyDescent="0.25">
      <c r="A5" s="19" t="s">
        <v>81</v>
      </c>
      <c r="H5">
        <v>1</v>
      </c>
      <c r="U5">
        <f t="shared" si="1"/>
        <v>1</v>
      </c>
      <c r="W5" s="19" t="s">
        <v>111</v>
      </c>
      <c r="X5">
        <f t="shared" si="2"/>
        <v>0</v>
      </c>
      <c r="Y5">
        <f t="shared" si="0"/>
        <v>0</v>
      </c>
      <c r="Z5">
        <f t="shared" si="0"/>
        <v>1</v>
      </c>
      <c r="AA5">
        <f t="shared" si="0"/>
        <v>0</v>
      </c>
      <c r="AB5">
        <f t="shared" si="0"/>
        <v>0</v>
      </c>
      <c r="AC5">
        <f t="shared" si="0"/>
        <v>0</v>
      </c>
      <c r="AD5">
        <f t="shared" si="0"/>
        <v>1</v>
      </c>
      <c r="AE5">
        <f t="shared" si="0"/>
        <v>0</v>
      </c>
      <c r="AF5">
        <f t="shared" si="0"/>
        <v>0</v>
      </c>
      <c r="AG5">
        <f t="shared" si="0"/>
        <v>0</v>
      </c>
      <c r="AH5">
        <f t="shared" si="0"/>
        <v>0</v>
      </c>
      <c r="AI5">
        <f t="shared" si="0"/>
        <v>0</v>
      </c>
      <c r="AJ5">
        <f t="shared" si="0"/>
        <v>0</v>
      </c>
      <c r="AK5">
        <f t="shared" si="0"/>
        <v>0</v>
      </c>
      <c r="AL5">
        <f t="shared" si="0"/>
        <v>0</v>
      </c>
      <c r="AM5">
        <f t="shared" si="0"/>
        <v>0</v>
      </c>
      <c r="AN5">
        <f t="shared" si="0"/>
        <v>0</v>
      </c>
      <c r="AO5">
        <f t="shared" si="0"/>
        <v>0</v>
      </c>
      <c r="AP5">
        <f t="shared" si="0"/>
        <v>0</v>
      </c>
      <c r="AQ5">
        <f t="shared" si="3"/>
        <v>2</v>
      </c>
    </row>
    <row r="6" spans="1:43" x14ac:dyDescent="0.25">
      <c r="A6" s="19" t="s">
        <v>82</v>
      </c>
      <c r="G6">
        <v>1</v>
      </c>
      <c r="H6">
        <v>1</v>
      </c>
      <c r="U6">
        <f t="shared" si="1"/>
        <v>2</v>
      </c>
      <c r="W6" s="19" t="s">
        <v>112</v>
      </c>
      <c r="X6">
        <f t="shared" si="2"/>
        <v>2</v>
      </c>
      <c r="Y6">
        <f t="shared" si="0"/>
        <v>1</v>
      </c>
      <c r="Z6">
        <f t="shared" si="0"/>
        <v>1</v>
      </c>
      <c r="AA6">
        <f t="shared" si="0"/>
        <v>0</v>
      </c>
      <c r="AB6">
        <f t="shared" si="0"/>
        <v>0</v>
      </c>
      <c r="AC6">
        <f t="shared" si="0"/>
        <v>1</v>
      </c>
      <c r="AD6">
        <f t="shared" si="0"/>
        <v>1</v>
      </c>
      <c r="AE6">
        <f t="shared" si="0"/>
        <v>0</v>
      </c>
      <c r="AF6">
        <f t="shared" si="0"/>
        <v>0</v>
      </c>
      <c r="AG6">
        <f t="shared" si="0"/>
        <v>0</v>
      </c>
      <c r="AH6">
        <f t="shared" si="0"/>
        <v>0</v>
      </c>
      <c r="AI6">
        <f t="shared" si="0"/>
        <v>0</v>
      </c>
      <c r="AJ6">
        <f t="shared" si="0"/>
        <v>0</v>
      </c>
      <c r="AK6">
        <f t="shared" si="0"/>
        <v>0</v>
      </c>
      <c r="AL6">
        <f t="shared" si="0"/>
        <v>0</v>
      </c>
      <c r="AM6">
        <f t="shared" si="0"/>
        <v>0</v>
      </c>
      <c r="AN6">
        <f t="shared" si="0"/>
        <v>0</v>
      </c>
      <c r="AO6">
        <f t="shared" si="0"/>
        <v>0</v>
      </c>
      <c r="AP6">
        <f t="shared" si="0"/>
        <v>0</v>
      </c>
      <c r="AQ6">
        <f t="shared" si="3"/>
        <v>6</v>
      </c>
    </row>
    <row r="7" spans="1:43" x14ac:dyDescent="0.25">
      <c r="A7" s="19" t="s">
        <v>83</v>
      </c>
      <c r="J7">
        <v>1</v>
      </c>
      <c r="U7">
        <f t="shared" si="1"/>
        <v>1</v>
      </c>
      <c r="W7" s="19" t="s">
        <v>113</v>
      </c>
      <c r="X7">
        <f t="shared" si="2"/>
        <v>1</v>
      </c>
      <c r="Y7">
        <f t="shared" si="0"/>
        <v>0</v>
      </c>
      <c r="Z7">
        <f t="shared" si="0"/>
        <v>1</v>
      </c>
      <c r="AA7">
        <f t="shared" si="0"/>
        <v>0</v>
      </c>
      <c r="AB7">
        <f t="shared" si="0"/>
        <v>0</v>
      </c>
      <c r="AC7">
        <f t="shared" si="0"/>
        <v>0</v>
      </c>
      <c r="AD7">
        <f t="shared" si="0"/>
        <v>0</v>
      </c>
      <c r="AE7">
        <f t="shared" si="0"/>
        <v>0</v>
      </c>
      <c r="AF7">
        <f t="shared" si="0"/>
        <v>2</v>
      </c>
      <c r="AG7">
        <f t="shared" si="0"/>
        <v>0</v>
      </c>
      <c r="AH7">
        <f t="shared" si="0"/>
        <v>0</v>
      </c>
      <c r="AI7">
        <f t="shared" si="0"/>
        <v>0</v>
      </c>
      <c r="AJ7">
        <f t="shared" si="0"/>
        <v>0</v>
      </c>
      <c r="AK7">
        <f t="shared" si="0"/>
        <v>0</v>
      </c>
      <c r="AL7">
        <f t="shared" si="0"/>
        <v>0</v>
      </c>
      <c r="AM7">
        <f t="shared" si="0"/>
        <v>0</v>
      </c>
      <c r="AN7">
        <f t="shared" si="0"/>
        <v>0</v>
      </c>
      <c r="AO7">
        <f t="shared" si="0"/>
        <v>0</v>
      </c>
      <c r="AP7">
        <f t="shared" si="0"/>
        <v>0</v>
      </c>
      <c r="AQ7">
        <f t="shared" si="3"/>
        <v>4</v>
      </c>
    </row>
    <row r="8" spans="1:43" x14ac:dyDescent="0.25">
      <c r="A8" s="19" t="s">
        <v>177</v>
      </c>
      <c r="B8">
        <v>1</v>
      </c>
      <c r="F8">
        <v>1</v>
      </c>
      <c r="I8">
        <v>1</v>
      </c>
      <c r="J8">
        <v>1</v>
      </c>
      <c r="U8">
        <f t="shared" si="1"/>
        <v>4</v>
      </c>
      <c r="W8" s="19" t="s">
        <v>114</v>
      </c>
      <c r="X8">
        <f t="shared" si="2"/>
        <v>1</v>
      </c>
      <c r="Y8">
        <f t="shared" si="0"/>
        <v>0</v>
      </c>
      <c r="Z8">
        <f t="shared" si="0"/>
        <v>0</v>
      </c>
      <c r="AA8">
        <f t="shared" si="0"/>
        <v>0</v>
      </c>
      <c r="AB8">
        <f t="shared" si="0"/>
        <v>1</v>
      </c>
      <c r="AC8">
        <f t="shared" si="0"/>
        <v>1</v>
      </c>
      <c r="AD8">
        <f t="shared" si="0"/>
        <v>0</v>
      </c>
      <c r="AE8">
        <f t="shared" si="0"/>
        <v>1</v>
      </c>
      <c r="AF8">
        <f t="shared" si="0"/>
        <v>1</v>
      </c>
      <c r="AG8">
        <f t="shared" si="0"/>
        <v>0</v>
      </c>
      <c r="AH8">
        <f t="shared" si="0"/>
        <v>0</v>
      </c>
      <c r="AI8">
        <f t="shared" si="0"/>
        <v>0</v>
      </c>
      <c r="AJ8">
        <f t="shared" si="0"/>
        <v>0</v>
      </c>
      <c r="AK8">
        <f t="shared" si="0"/>
        <v>0</v>
      </c>
      <c r="AL8">
        <f t="shared" si="0"/>
        <v>0</v>
      </c>
      <c r="AM8">
        <f t="shared" si="0"/>
        <v>0</v>
      </c>
      <c r="AN8">
        <f t="shared" si="0"/>
        <v>0</v>
      </c>
      <c r="AO8">
        <f t="shared" si="0"/>
        <v>0</v>
      </c>
      <c r="AP8">
        <f t="shared" si="0"/>
        <v>0</v>
      </c>
      <c r="AQ8">
        <f t="shared" si="3"/>
        <v>5</v>
      </c>
    </row>
    <row r="9" spans="1:43" x14ac:dyDescent="0.25">
      <c r="A9" s="19" t="s">
        <v>118</v>
      </c>
      <c r="U9">
        <f t="shared" si="1"/>
        <v>0</v>
      </c>
      <c r="W9" s="19" t="s">
        <v>115</v>
      </c>
      <c r="X9">
        <f t="shared" si="2"/>
        <v>0</v>
      </c>
      <c r="Y9">
        <f t="shared" si="0"/>
        <v>0</v>
      </c>
      <c r="Z9">
        <f t="shared" si="0"/>
        <v>0</v>
      </c>
      <c r="AA9">
        <f t="shared" si="0"/>
        <v>0</v>
      </c>
      <c r="AB9">
        <f t="shared" si="0"/>
        <v>0</v>
      </c>
      <c r="AC9">
        <f t="shared" si="0"/>
        <v>0</v>
      </c>
      <c r="AD9">
        <f t="shared" si="0"/>
        <v>0</v>
      </c>
      <c r="AE9">
        <f t="shared" si="0"/>
        <v>0</v>
      </c>
      <c r="AF9">
        <f t="shared" si="0"/>
        <v>0</v>
      </c>
      <c r="AG9">
        <f t="shared" si="0"/>
        <v>0</v>
      </c>
      <c r="AH9">
        <f t="shared" si="0"/>
        <v>0</v>
      </c>
      <c r="AI9">
        <f t="shared" si="0"/>
        <v>0</v>
      </c>
      <c r="AJ9">
        <f t="shared" si="0"/>
        <v>0</v>
      </c>
      <c r="AK9">
        <f t="shared" si="0"/>
        <v>0</v>
      </c>
      <c r="AL9">
        <f t="shared" si="0"/>
        <v>0</v>
      </c>
      <c r="AM9">
        <f t="shared" si="0"/>
        <v>0</v>
      </c>
      <c r="AN9">
        <f t="shared" si="0"/>
        <v>0</v>
      </c>
      <c r="AO9">
        <f t="shared" si="0"/>
        <v>0</v>
      </c>
      <c r="AP9">
        <f t="shared" si="0"/>
        <v>0</v>
      </c>
      <c r="AQ9">
        <f t="shared" si="3"/>
        <v>0</v>
      </c>
    </row>
    <row r="10" spans="1:43" x14ac:dyDescent="0.25">
      <c r="A10" s="19" t="s">
        <v>119</v>
      </c>
      <c r="F10">
        <v>1</v>
      </c>
      <c r="U10">
        <f t="shared" si="1"/>
        <v>1</v>
      </c>
      <c r="W10" s="19" t="s">
        <v>116</v>
      </c>
      <c r="X10">
        <f t="shared" si="2"/>
        <v>0</v>
      </c>
      <c r="Y10">
        <f t="shared" si="0"/>
        <v>0</v>
      </c>
      <c r="Z10">
        <f t="shared" si="0"/>
        <v>0</v>
      </c>
      <c r="AA10">
        <f t="shared" si="0"/>
        <v>0</v>
      </c>
      <c r="AB10">
        <f t="shared" si="0"/>
        <v>1</v>
      </c>
      <c r="AC10">
        <f t="shared" si="0"/>
        <v>0</v>
      </c>
      <c r="AD10">
        <f t="shared" si="0"/>
        <v>0</v>
      </c>
      <c r="AE10">
        <f t="shared" si="0"/>
        <v>1</v>
      </c>
      <c r="AF10">
        <f t="shared" si="0"/>
        <v>0</v>
      </c>
      <c r="AG10">
        <f t="shared" si="0"/>
        <v>0</v>
      </c>
      <c r="AH10">
        <f t="shared" si="0"/>
        <v>0</v>
      </c>
      <c r="AI10">
        <f t="shared" si="0"/>
        <v>0</v>
      </c>
      <c r="AJ10">
        <f t="shared" si="0"/>
        <v>0</v>
      </c>
      <c r="AK10">
        <f t="shared" si="0"/>
        <v>0</v>
      </c>
      <c r="AL10">
        <f t="shared" si="0"/>
        <v>0</v>
      </c>
      <c r="AM10">
        <f t="shared" si="0"/>
        <v>0</v>
      </c>
      <c r="AN10">
        <f t="shared" si="0"/>
        <v>0</v>
      </c>
      <c r="AO10">
        <f t="shared" si="0"/>
        <v>0</v>
      </c>
      <c r="AP10">
        <f t="shared" si="0"/>
        <v>0</v>
      </c>
      <c r="AQ10">
        <f t="shared" si="3"/>
        <v>2</v>
      </c>
    </row>
    <row r="11" spans="1:43" x14ac:dyDescent="0.25">
      <c r="A11" s="19" t="s">
        <v>120</v>
      </c>
      <c r="U11">
        <f t="shared" si="1"/>
        <v>0</v>
      </c>
      <c r="W11" s="19" t="s">
        <v>117</v>
      </c>
      <c r="X11">
        <f t="shared" si="2"/>
        <v>0</v>
      </c>
      <c r="Y11">
        <f t="shared" si="0"/>
        <v>0</v>
      </c>
      <c r="Z11">
        <f t="shared" si="0"/>
        <v>0</v>
      </c>
      <c r="AA11">
        <f t="shared" si="0"/>
        <v>0</v>
      </c>
      <c r="AB11">
        <f t="shared" si="0"/>
        <v>0</v>
      </c>
      <c r="AC11">
        <f t="shared" si="0"/>
        <v>0</v>
      </c>
      <c r="AD11">
        <f t="shared" si="0"/>
        <v>0</v>
      </c>
      <c r="AE11">
        <f t="shared" si="0"/>
        <v>0</v>
      </c>
      <c r="AF11">
        <f t="shared" si="0"/>
        <v>0</v>
      </c>
      <c r="AG11">
        <f t="shared" si="0"/>
        <v>0</v>
      </c>
      <c r="AH11">
        <f t="shared" si="0"/>
        <v>0</v>
      </c>
      <c r="AI11">
        <f t="shared" si="0"/>
        <v>0</v>
      </c>
      <c r="AJ11">
        <f t="shared" si="0"/>
        <v>0</v>
      </c>
      <c r="AK11">
        <f t="shared" si="0"/>
        <v>0</v>
      </c>
      <c r="AL11">
        <f t="shared" si="0"/>
        <v>0</v>
      </c>
      <c r="AM11">
        <f t="shared" si="0"/>
        <v>0</v>
      </c>
      <c r="AN11">
        <f t="shared" si="0"/>
        <v>0</v>
      </c>
      <c r="AO11">
        <f t="shared" si="0"/>
        <v>0</v>
      </c>
      <c r="AP11">
        <f t="shared" si="0"/>
        <v>0</v>
      </c>
      <c r="AQ11">
        <f t="shared" si="3"/>
        <v>0</v>
      </c>
    </row>
    <row r="12" spans="1:43" x14ac:dyDescent="0.25">
      <c r="A12" s="19" t="s">
        <v>46</v>
      </c>
      <c r="B12">
        <f>SUM(B3:B11)</f>
        <v>1</v>
      </c>
      <c r="C12">
        <f t="shared" ref="C12:T12" si="4">SUM(C3:C11)</f>
        <v>0</v>
      </c>
      <c r="D12">
        <f t="shared" si="4"/>
        <v>0</v>
      </c>
      <c r="E12">
        <f t="shared" si="4"/>
        <v>0</v>
      </c>
      <c r="F12">
        <f t="shared" si="4"/>
        <v>3</v>
      </c>
      <c r="G12">
        <f t="shared" si="4"/>
        <v>2</v>
      </c>
      <c r="H12">
        <f t="shared" si="4"/>
        <v>3</v>
      </c>
      <c r="I12">
        <f t="shared" si="4"/>
        <v>1</v>
      </c>
      <c r="J12">
        <f t="shared" si="4"/>
        <v>2</v>
      </c>
      <c r="K12">
        <f t="shared" si="4"/>
        <v>0</v>
      </c>
      <c r="L12">
        <f t="shared" si="4"/>
        <v>0</v>
      </c>
      <c r="M12">
        <f t="shared" si="4"/>
        <v>0</v>
      </c>
      <c r="N12">
        <f t="shared" si="4"/>
        <v>0</v>
      </c>
      <c r="O12">
        <f t="shared" si="4"/>
        <v>0</v>
      </c>
      <c r="P12">
        <f t="shared" si="4"/>
        <v>0</v>
      </c>
      <c r="Q12">
        <f t="shared" si="4"/>
        <v>0</v>
      </c>
      <c r="R12">
        <f t="shared" si="4"/>
        <v>0</v>
      </c>
      <c r="S12">
        <f t="shared" si="4"/>
        <v>0</v>
      </c>
      <c r="T12">
        <f t="shared" si="4"/>
        <v>0</v>
      </c>
      <c r="U12">
        <f t="shared" si="1"/>
        <v>12</v>
      </c>
      <c r="W12" s="19" t="s">
        <v>46</v>
      </c>
      <c r="X12">
        <f t="shared" ref="X12:AP12" si="5">SUM(X3:X11)</f>
        <v>4</v>
      </c>
      <c r="Y12">
        <f t="shared" si="5"/>
        <v>1</v>
      </c>
      <c r="Z12">
        <f t="shared" si="5"/>
        <v>3</v>
      </c>
      <c r="AA12">
        <f t="shared" si="5"/>
        <v>0</v>
      </c>
      <c r="AB12">
        <f t="shared" si="5"/>
        <v>3</v>
      </c>
      <c r="AC12">
        <f t="shared" si="5"/>
        <v>3</v>
      </c>
      <c r="AD12">
        <f t="shared" si="5"/>
        <v>3</v>
      </c>
      <c r="AE12">
        <f t="shared" si="5"/>
        <v>2</v>
      </c>
      <c r="AF12">
        <f t="shared" si="5"/>
        <v>3</v>
      </c>
      <c r="AG12">
        <f t="shared" si="5"/>
        <v>0</v>
      </c>
      <c r="AH12">
        <f t="shared" si="5"/>
        <v>0</v>
      </c>
      <c r="AI12">
        <f t="shared" si="5"/>
        <v>0</v>
      </c>
      <c r="AJ12">
        <f t="shared" si="5"/>
        <v>0</v>
      </c>
      <c r="AK12">
        <f t="shared" si="5"/>
        <v>0</v>
      </c>
      <c r="AL12">
        <f t="shared" si="5"/>
        <v>0</v>
      </c>
      <c r="AM12">
        <f t="shared" si="5"/>
        <v>0</v>
      </c>
      <c r="AN12">
        <f t="shared" si="5"/>
        <v>0</v>
      </c>
      <c r="AO12">
        <f t="shared" si="5"/>
        <v>0</v>
      </c>
      <c r="AP12">
        <f t="shared" si="5"/>
        <v>0</v>
      </c>
      <c r="AQ12">
        <f t="shared" si="3"/>
        <v>22</v>
      </c>
    </row>
    <row r="14" spans="1:43" s="2" customFormat="1" x14ac:dyDescent="0.25">
      <c r="A14" s="118" t="s">
        <v>122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18"/>
      <c r="U14" s="118"/>
      <c r="W14" s="117" t="s">
        <v>105</v>
      </c>
      <c r="X14" s="117"/>
      <c r="Y14" s="117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</row>
    <row r="15" spans="1:43" x14ac:dyDescent="0.25">
      <c r="B15" t="s">
        <v>94</v>
      </c>
      <c r="C15" t="s">
        <v>95</v>
      </c>
      <c r="D15" t="s">
        <v>330</v>
      </c>
      <c r="E15" t="s">
        <v>403</v>
      </c>
      <c r="F15" t="s">
        <v>201</v>
      </c>
      <c r="G15" t="s">
        <v>202</v>
      </c>
      <c r="H15" t="s">
        <v>203</v>
      </c>
      <c r="I15" t="s">
        <v>204</v>
      </c>
      <c r="J15" t="s">
        <v>205</v>
      </c>
      <c r="K15" t="s">
        <v>206</v>
      </c>
      <c r="L15" t="s">
        <v>207</v>
      </c>
      <c r="M15" t="s">
        <v>208</v>
      </c>
      <c r="N15" t="s">
        <v>209</v>
      </c>
      <c r="O15" t="s">
        <v>210</v>
      </c>
      <c r="P15" t="s">
        <v>404</v>
      </c>
      <c r="Q15" t="s">
        <v>405</v>
      </c>
      <c r="R15" t="s">
        <v>406</v>
      </c>
      <c r="S15" t="s">
        <v>407</v>
      </c>
      <c r="T15" t="s">
        <v>94</v>
      </c>
      <c r="U15" t="s">
        <v>46</v>
      </c>
      <c r="W15" s="19"/>
      <c r="X15" t="s">
        <v>94</v>
      </c>
      <c r="Y15" t="s">
        <v>95</v>
      </c>
      <c r="Z15" t="s">
        <v>330</v>
      </c>
      <c r="AA15" t="s">
        <v>403</v>
      </c>
      <c r="AB15" t="s">
        <v>201</v>
      </c>
      <c r="AC15" t="s">
        <v>202</v>
      </c>
      <c r="AD15" t="s">
        <v>203</v>
      </c>
      <c r="AE15" t="s">
        <v>204</v>
      </c>
      <c r="AF15" t="s">
        <v>205</v>
      </c>
      <c r="AG15" t="s">
        <v>206</v>
      </c>
      <c r="AH15" t="s">
        <v>207</v>
      </c>
      <c r="AI15" t="s">
        <v>208</v>
      </c>
      <c r="AJ15" t="s">
        <v>209</v>
      </c>
      <c r="AK15" t="s">
        <v>210</v>
      </c>
      <c r="AL15" t="s">
        <v>404</v>
      </c>
      <c r="AM15" t="s">
        <v>405</v>
      </c>
      <c r="AN15" t="s">
        <v>406</v>
      </c>
      <c r="AO15" t="s">
        <v>407</v>
      </c>
      <c r="AP15" t="s">
        <v>94</v>
      </c>
      <c r="AQ15" t="s">
        <v>46</v>
      </c>
    </row>
    <row r="16" spans="1:43" x14ac:dyDescent="0.25">
      <c r="A16" s="19" t="s">
        <v>84</v>
      </c>
      <c r="U16">
        <f>SUM(B16:T16)</f>
        <v>0</v>
      </c>
      <c r="W16" s="19" t="s">
        <v>96</v>
      </c>
      <c r="AQ16">
        <f>SUM(X16:AP16)</f>
        <v>0</v>
      </c>
    </row>
    <row r="17" spans="1:43" x14ac:dyDescent="0.25">
      <c r="A17" s="19" t="s">
        <v>85</v>
      </c>
      <c r="U17">
        <f t="shared" ref="U17:U25" si="6">SUM(B17:T17)</f>
        <v>0</v>
      </c>
      <c r="W17" s="19" t="s">
        <v>97</v>
      </c>
      <c r="AQ17">
        <f t="shared" ref="AQ17:AQ25" si="7">SUM(X17:AP17)</f>
        <v>0</v>
      </c>
    </row>
    <row r="18" spans="1:43" x14ac:dyDescent="0.25">
      <c r="A18" s="19" t="s">
        <v>86</v>
      </c>
      <c r="D18">
        <v>1</v>
      </c>
      <c r="U18">
        <f t="shared" si="6"/>
        <v>1</v>
      </c>
      <c r="W18" s="19" t="s">
        <v>98</v>
      </c>
      <c r="X18">
        <v>1</v>
      </c>
      <c r="AQ18">
        <f t="shared" si="7"/>
        <v>1</v>
      </c>
    </row>
    <row r="19" spans="1:43" x14ac:dyDescent="0.25">
      <c r="A19" s="19" t="s">
        <v>87</v>
      </c>
      <c r="B19">
        <v>2</v>
      </c>
      <c r="C19">
        <v>1</v>
      </c>
      <c r="D19">
        <v>1</v>
      </c>
      <c r="U19">
        <f t="shared" si="6"/>
        <v>4</v>
      </c>
      <c r="W19" s="19" t="s">
        <v>99</v>
      </c>
      <c r="Y19">
        <v>1</v>
      </c>
      <c r="AF19">
        <v>1</v>
      </c>
      <c r="AQ19">
        <f t="shared" si="7"/>
        <v>2</v>
      </c>
    </row>
    <row r="20" spans="1:43" x14ac:dyDescent="0.25">
      <c r="A20" s="19" t="s">
        <v>88</v>
      </c>
      <c r="B20">
        <v>1</v>
      </c>
      <c r="D20">
        <v>1</v>
      </c>
      <c r="J20">
        <v>1</v>
      </c>
      <c r="U20">
        <f t="shared" si="6"/>
        <v>3</v>
      </c>
      <c r="W20" s="19" t="s">
        <v>100</v>
      </c>
      <c r="X20">
        <v>1</v>
      </c>
      <c r="AD20">
        <v>1</v>
      </c>
      <c r="AQ20">
        <f t="shared" si="7"/>
        <v>2</v>
      </c>
    </row>
    <row r="21" spans="1:43" x14ac:dyDescent="0.25">
      <c r="A21" s="19" t="s">
        <v>89</v>
      </c>
      <c r="G21">
        <v>1</v>
      </c>
      <c r="U21">
        <f t="shared" si="6"/>
        <v>1</v>
      </c>
      <c r="W21" s="19" t="s">
        <v>101</v>
      </c>
      <c r="X21">
        <v>1</v>
      </c>
      <c r="Z21">
        <v>1</v>
      </c>
      <c r="AD21">
        <v>1</v>
      </c>
      <c r="AF21">
        <v>1</v>
      </c>
      <c r="AQ21">
        <f t="shared" si="7"/>
        <v>4</v>
      </c>
    </row>
    <row r="22" spans="1:43" x14ac:dyDescent="0.25">
      <c r="A22" s="19" t="s">
        <v>90</v>
      </c>
      <c r="U22">
        <f t="shared" si="6"/>
        <v>0</v>
      </c>
      <c r="W22" s="19" t="s">
        <v>102</v>
      </c>
      <c r="AQ22">
        <f t="shared" si="7"/>
        <v>0</v>
      </c>
    </row>
    <row r="23" spans="1:43" x14ac:dyDescent="0.25">
      <c r="A23" s="19" t="s">
        <v>91</v>
      </c>
      <c r="I23">
        <v>1</v>
      </c>
      <c r="U23">
        <f t="shared" si="6"/>
        <v>1</v>
      </c>
      <c r="W23" s="19" t="s">
        <v>103</v>
      </c>
      <c r="AQ23">
        <f t="shared" si="7"/>
        <v>0</v>
      </c>
    </row>
    <row r="24" spans="1:43" x14ac:dyDescent="0.25">
      <c r="A24" s="19" t="s">
        <v>92</v>
      </c>
      <c r="U24">
        <f t="shared" si="6"/>
        <v>0</v>
      </c>
      <c r="W24" s="19" t="s">
        <v>104</v>
      </c>
      <c r="AQ24">
        <f t="shared" si="7"/>
        <v>0</v>
      </c>
    </row>
    <row r="25" spans="1:43" x14ac:dyDescent="0.25">
      <c r="A25" s="19" t="s">
        <v>46</v>
      </c>
      <c r="B25">
        <f>SUM(B16:B24)</f>
        <v>3</v>
      </c>
      <c r="C25">
        <f t="shared" ref="C25:T25" si="8">SUM(C16:C24)</f>
        <v>1</v>
      </c>
      <c r="D25">
        <f t="shared" si="8"/>
        <v>3</v>
      </c>
      <c r="E25">
        <f t="shared" si="8"/>
        <v>0</v>
      </c>
      <c r="F25">
        <f t="shared" si="8"/>
        <v>0</v>
      </c>
      <c r="G25">
        <f t="shared" si="8"/>
        <v>1</v>
      </c>
      <c r="H25">
        <f t="shared" si="8"/>
        <v>0</v>
      </c>
      <c r="I25">
        <f t="shared" si="8"/>
        <v>1</v>
      </c>
      <c r="J25">
        <f t="shared" si="8"/>
        <v>1</v>
      </c>
      <c r="K25">
        <f t="shared" si="8"/>
        <v>0</v>
      </c>
      <c r="L25">
        <f t="shared" si="8"/>
        <v>0</v>
      </c>
      <c r="M25">
        <f t="shared" si="8"/>
        <v>0</v>
      </c>
      <c r="N25">
        <f t="shared" si="8"/>
        <v>0</v>
      </c>
      <c r="O25">
        <f t="shared" si="8"/>
        <v>0</v>
      </c>
      <c r="P25">
        <f t="shared" si="8"/>
        <v>0</v>
      </c>
      <c r="Q25">
        <f t="shared" si="8"/>
        <v>0</v>
      </c>
      <c r="R25">
        <f t="shared" si="8"/>
        <v>0</v>
      </c>
      <c r="S25">
        <f t="shared" si="8"/>
        <v>0</v>
      </c>
      <c r="T25">
        <f t="shared" si="8"/>
        <v>0</v>
      </c>
      <c r="U25">
        <f t="shared" si="6"/>
        <v>10</v>
      </c>
      <c r="W25" s="19" t="s">
        <v>46</v>
      </c>
      <c r="X25">
        <f>SUM(X16:X24)</f>
        <v>3</v>
      </c>
      <c r="Y25">
        <f t="shared" ref="Y25:AP25" si="9">SUM(Y16:Y24)</f>
        <v>1</v>
      </c>
      <c r="Z25">
        <f t="shared" si="9"/>
        <v>1</v>
      </c>
      <c r="AA25">
        <f t="shared" si="9"/>
        <v>0</v>
      </c>
      <c r="AB25">
        <f t="shared" si="9"/>
        <v>0</v>
      </c>
      <c r="AC25">
        <f t="shared" si="9"/>
        <v>0</v>
      </c>
      <c r="AD25">
        <f t="shared" si="9"/>
        <v>2</v>
      </c>
      <c r="AE25">
        <f t="shared" si="9"/>
        <v>0</v>
      </c>
      <c r="AF25">
        <f t="shared" si="9"/>
        <v>2</v>
      </c>
      <c r="AG25">
        <f t="shared" si="9"/>
        <v>0</v>
      </c>
      <c r="AH25">
        <f t="shared" si="9"/>
        <v>0</v>
      </c>
      <c r="AI25">
        <f t="shared" si="9"/>
        <v>0</v>
      </c>
      <c r="AJ25">
        <f t="shared" si="9"/>
        <v>0</v>
      </c>
      <c r="AK25">
        <f t="shared" si="9"/>
        <v>0</v>
      </c>
      <c r="AL25">
        <f t="shared" si="9"/>
        <v>0</v>
      </c>
      <c r="AM25">
        <f t="shared" si="9"/>
        <v>0</v>
      </c>
      <c r="AN25">
        <f t="shared" si="9"/>
        <v>0</v>
      </c>
      <c r="AO25">
        <f t="shared" si="9"/>
        <v>0</v>
      </c>
      <c r="AP25">
        <f t="shared" si="9"/>
        <v>0</v>
      </c>
      <c r="AQ25">
        <f t="shared" si="7"/>
        <v>9</v>
      </c>
    </row>
    <row r="27" spans="1:43" s="2" customFormat="1" x14ac:dyDescent="0.25">
      <c r="A27" s="118" t="s">
        <v>107</v>
      </c>
      <c r="B27" s="118"/>
      <c r="C27" s="118"/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W27" s="117" t="s">
        <v>106</v>
      </c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</row>
    <row r="28" spans="1:43" x14ac:dyDescent="0.25">
      <c r="B28" t="s">
        <v>94</v>
      </c>
      <c r="C28" t="s">
        <v>95</v>
      </c>
      <c r="D28" t="s">
        <v>330</v>
      </c>
      <c r="E28" t="s">
        <v>403</v>
      </c>
      <c r="F28" t="s">
        <v>201</v>
      </c>
      <c r="G28" t="s">
        <v>202</v>
      </c>
      <c r="H28" t="s">
        <v>203</v>
      </c>
      <c r="I28" t="s">
        <v>204</v>
      </c>
      <c r="J28" t="s">
        <v>205</v>
      </c>
      <c r="K28" t="s">
        <v>206</v>
      </c>
      <c r="L28" t="s">
        <v>207</v>
      </c>
      <c r="M28" t="s">
        <v>208</v>
      </c>
      <c r="N28" t="s">
        <v>209</v>
      </c>
      <c r="O28" t="s">
        <v>210</v>
      </c>
      <c r="P28" t="s">
        <v>404</v>
      </c>
      <c r="Q28" t="s">
        <v>405</v>
      </c>
      <c r="R28" t="s">
        <v>406</v>
      </c>
      <c r="S28" t="s">
        <v>407</v>
      </c>
      <c r="T28" t="s">
        <v>94</v>
      </c>
      <c r="U28" t="s">
        <v>46</v>
      </c>
      <c r="W28" s="19"/>
      <c r="X28" t="s">
        <v>94</v>
      </c>
      <c r="Y28" t="s">
        <v>95</v>
      </c>
      <c r="Z28" t="s">
        <v>330</v>
      </c>
      <c r="AA28" t="s">
        <v>403</v>
      </c>
      <c r="AB28" t="s">
        <v>201</v>
      </c>
      <c r="AC28" t="s">
        <v>202</v>
      </c>
      <c r="AD28" t="s">
        <v>203</v>
      </c>
      <c r="AE28" t="s">
        <v>204</v>
      </c>
      <c r="AF28" t="s">
        <v>205</v>
      </c>
      <c r="AG28" t="s">
        <v>206</v>
      </c>
      <c r="AH28" t="s">
        <v>207</v>
      </c>
      <c r="AI28" t="s">
        <v>208</v>
      </c>
      <c r="AJ28" t="s">
        <v>209</v>
      </c>
      <c r="AK28" t="s">
        <v>210</v>
      </c>
      <c r="AL28" t="s">
        <v>404</v>
      </c>
      <c r="AM28" t="s">
        <v>405</v>
      </c>
      <c r="AN28" t="s">
        <v>406</v>
      </c>
      <c r="AO28" t="s">
        <v>407</v>
      </c>
      <c r="AP28" t="s">
        <v>94</v>
      </c>
      <c r="AQ28" t="s">
        <v>46</v>
      </c>
    </row>
    <row r="29" spans="1:43" x14ac:dyDescent="0.25">
      <c r="A29" s="19" t="s">
        <v>96</v>
      </c>
      <c r="B29">
        <f>X16+X29</f>
        <v>0</v>
      </c>
      <c r="C29">
        <f t="shared" ref="C29:T37" si="10">Y16+Y29</f>
        <v>0</v>
      </c>
      <c r="D29">
        <f t="shared" si="10"/>
        <v>0</v>
      </c>
      <c r="E29">
        <f t="shared" si="10"/>
        <v>1</v>
      </c>
      <c r="F29">
        <f t="shared" si="10"/>
        <v>0</v>
      </c>
      <c r="G29">
        <f t="shared" si="10"/>
        <v>0</v>
      </c>
      <c r="H29">
        <f t="shared" si="10"/>
        <v>0</v>
      </c>
      <c r="I29">
        <f t="shared" si="10"/>
        <v>0</v>
      </c>
      <c r="J29">
        <f t="shared" si="10"/>
        <v>0</v>
      </c>
      <c r="K29">
        <f t="shared" si="10"/>
        <v>0</v>
      </c>
      <c r="L29">
        <f t="shared" si="10"/>
        <v>0</v>
      </c>
      <c r="M29">
        <f t="shared" si="10"/>
        <v>0</v>
      </c>
      <c r="N29">
        <f t="shared" si="10"/>
        <v>0</v>
      </c>
      <c r="O29">
        <f t="shared" si="10"/>
        <v>0</v>
      </c>
      <c r="P29">
        <f t="shared" si="10"/>
        <v>0</v>
      </c>
      <c r="Q29">
        <f t="shared" si="10"/>
        <v>0</v>
      </c>
      <c r="R29">
        <f t="shared" si="10"/>
        <v>0</v>
      </c>
      <c r="S29">
        <f t="shared" si="10"/>
        <v>0</v>
      </c>
      <c r="T29">
        <f t="shared" si="10"/>
        <v>0</v>
      </c>
      <c r="U29">
        <f>SUM(B29:T29)</f>
        <v>1</v>
      </c>
      <c r="W29" s="19" t="s">
        <v>96</v>
      </c>
      <c r="AA29">
        <v>1</v>
      </c>
      <c r="AQ29">
        <f>SUM(X29:AP29)</f>
        <v>1</v>
      </c>
    </row>
    <row r="30" spans="1:43" x14ac:dyDescent="0.25">
      <c r="A30" s="19" t="s">
        <v>97</v>
      </c>
      <c r="B30">
        <f t="shared" ref="B30:B37" si="11">X17+X30</f>
        <v>0</v>
      </c>
      <c r="C30">
        <f t="shared" si="10"/>
        <v>0</v>
      </c>
      <c r="D30">
        <f t="shared" si="10"/>
        <v>0</v>
      </c>
      <c r="E30">
        <f t="shared" si="10"/>
        <v>0</v>
      </c>
      <c r="F30">
        <f t="shared" si="10"/>
        <v>0</v>
      </c>
      <c r="G30">
        <f t="shared" si="10"/>
        <v>0</v>
      </c>
      <c r="H30">
        <f t="shared" si="10"/>
        <v>0</v>
      </c>
      <c r="I30">
        <f t="shared" si="10"/>
        <v>0</v>
      </c>
      <c r="J30">
        <f t="shared" si="10"/>
        <v>0</v>
      </c>
      <c r="K30">
        <f t="shared" si="10"/>
        <v>0</v>
      </c>
      <c r="L30">
        <f t="shared" si="10"/>
        <v>0</v>
      </c>
      <c r="M30">
        <f t="shared" si="10"/>
        <v>0</v>
      </c>
      <c r="N30">
        <f t="shared" si="10"/>
        <v>0</v>
      </c>
      <c r="O30">
        <f t="shared" si="10"/>
        <v>0</v>
      </c>
      <c r="P30">
        <f t="shared" si="10"/>
        <v>0</v>
      </c>
      <c r="Q30">
        <f t="shared" si="10"/>
        <v>0</v>
      </c>
      <c r="R30">
        <f t="shared" si="10"/>
        <v>0</v>
      </c>
      <c r="S30">
        <f t="shared" si="10"/>
        <v>0</v>
      </c>
      <c r="T30">
        <f t="shared" si="10"/>
        <v>0</v>
      </c>
      <c r="U30">
        <f t="shared" ref="U30:U38" si="12">SUM(B30:T30)</f>
        <v>0</v>
      </c>
      <c r="W30" s="19" t="s">
        <v>97</v>
      </c>
      <c r="AQ30">
        <f t="shared" ref="AQ30:AQ38" si="13">SUM(X30:AP30)</f>
        <v>0</v>
      </c>
    </row>
    <row r="31" spans="1:43" x14ac:dyDescent="0.25">
      <c r="A31" s="19" t="s">
        <v>98</v>
      </c>
      <c r="B31">
        <f t="shared" si="11"/>
        <v>1</v>
      </c>
      <c r="C31">
        <f t="shared" si="10"/>
        <v>0</v>
      </c>
      <c r="D31">
        <f t="shared" si="10"/>
        <v>0</v>
      </c>
      <c r="E31">
        <f t="shared" si="10"/>
        <v>0</v>
      </c>
      <c r="F31">
        <f t="shared" si="10"/>
        <v>0</v>
      </c>
      <c r="G31">
        <f t="shared" si="10"/>
        <v>0</v>
      </c>
      <c r="H31">
        <f t="shared" si="10"/>
        <v>0</v>
      </c>
      <c r="I31">
        <f t="shared" si="10"/>
        <v>0</v>
      </c>
      <c r="J31">
        <f t="shared" si="10"/>
        <v>0</v>
      </c>
      <c r="K31">
        <f t="shared" si="10"/>
        <v>0</v>
      </c>
      <c r="L31">
        <f t="shared" si="10"/>
        <v>0</v>
      </c>
      <c r="M31">
        <f t="shared" si="10"/>
        <v>0</v>
      </c>
      <c r="N31">
        <f t="shared" si="10"/>
        <v>0</v>
      </c>
      <c r="O31">
        <f t="shared" si="10"/>
        <v>0</v>
      </c>
      <c r="P31">
        <f t="shared" si="10"/>
        <v>0</v>
      </c>
      <c r="Q31">
        <f t="shared" si="10"/>
        <v>0</v>
      </c>
      <c r="R31">
        <f t="shared" si="10"/>
        <v>0</v>
      </c>
      <c r="S31">
        <f t="shared" si="10"/>
        <v>0</v>
      </c>
      <c r="T31">
        <f t="shared" si="10"/>
        <v>0</v>
      </c>
      <c r="U31">
        <f t="shared" si="12"/>
        <v>1</v>
      </c>
      <c r="W31" s="19" t="s">
        <v>98</v>
      </c>
      <c r="AQ31">
        <f t="shared" si="13"/>
        <v>0</v>
      </c>
    </row>
    <row r="32" spans="1:43" x14ac:dyDescent="0.25">
      <c r="A32" s="19" t="s">
        <v>99</v>
      </c>
      <c r="B32">
        <f t="shared" si="11"/>
        <v>0</v>
      </c>
      <c r="C32">
        <f t="shared" si="10"/>
        <v>1</v>
      </c>
      <c r="D32">
        <f t="shared" si="10"/>
        <v>0</v>
      </c>
      <c r="E32">
        <f t="shared" si="10"/>
        <v>0</v>
      </c>
      <c r="F32">
        <f t="shared" si="10"/>
        <v>0</v>
      </c>
      <c r="G32">
        <f t="shared" si="10"/>
        <v>0</v>
      </c>
      <c r="H32">
        <f t="shared" si="10"/>
        <v>0</v>
      </c>
      <c r="I32">
        <f t="shared" si="10"/>
        <v>0</v>
      </c>
      <c r="J32">
        <f t="shared" si="10"/>
        <v>1</v>
      </c>
      <c r="K32">
        <f t="shared" si="10"/>
        <v>0</v>
      </c>
      <c r="L32">
        <f t="shared" si="10"/>
        <v>0</v>
      </c>
      <c r="M32">
        <f t="shared" si="10"/>
        <v>0</v>
      </c>
      <c r="N32">
        <f t="shared" si="10"/>
        <v>0</v>
      </c>
      <c r="O32">
        <f t="shared" si="10"/>
        <v>0</v>
      </c>
      <c r="P32">
        <f t="shared" si="10"/>
        <v>0</v>
      </c>
      <c r="Q32">
        <f t="shared" si="10"/>
        <v>0</v>
      </c>
      <c r="R32">
        <f t="shared" si="10"/>
        <v>0</v>
      </c>
      <c r="S32">
        <f t="shared" si="10"/>
        <v>0</v>
      </c>
      <c r="T32">
        <f t="shared" si="10"/>
        <v>0</v>
      </c>
      <c r="U32">
        <f t="shared" si="12"/>
        <v>2</v>
      </c>
      <c r="W32" s="19" t="s">
        <v>99</v>
      </c>
      <c r="AQ32">
        <f t="shared" si="13"/>
        <v>0</v>
      </c>
    </row>
    <row r="33" spans="1:43" x14ac:dyDescent="0.25">
      <c r="A33" s="19" t="s">
        <v>100</v>
      </c>
      <c r="B33">
        <f t="shared" si="11"/>
        <v>1</v>
      </c>
      <c r="C33">
        <f t="shared" si="10"/>
        <v>0</v>
      </c>
      <c r="D33">
        <f t="shared" si="10"/>
        <v>0</v>
      </c>
      <c r="E33">
        <f t="shared" si="10"/>
        <v>0</v>
      </c>
      <c r="F33">
        <f t="shared" si="10"/>
        <v>0</v>
      </c>
      <c r="G33">
        <f t="shared" si="10"/>
        <v>0</v>
      </c>
      <c r="H33">
        <f t="shared" si="10"/>
        <v>1</v>
      </c>
      <c r="I33">
        <f t="shared" si="10"/>
        <v>0</v>
      </c>
      <c r="J33">
        <f t="shared" si="10"/>
        <v>0</v>
      </c>
      <c r="K33">
        <f t="shared" si="10"/>
        <v>0</v>
      </c>
      <c r="L33">
        <f t="shared" si="10"/>
        <v>0</v>
      </c>
      <c r="M33">
        <f t="shared" si="10"/>
        <v>0</v>
      </c>
      <c r="N33">
        <f t="shared" si="10"/>
        <v>0</v>
      </c>
      <c r="O33">
        <f t="shared" si="10"/>
        <v>0</v>
      </c>
      <c r="P33">
        <f t="shared" si="10"/>
        <v>0</v>
      </c>
      <c r="Q33">
        <f t="shared" si="10"/>
        <v>0</v>
      </c>
      <c r="R33">
        <f t="shared" si="10"/>
        <v>0</v>
      </c>
      <c r="S33">
        <f t="shared" si="10"/>
        <v>0</v>
      </c>
      <c r="T33">
        <f t="shared" si="10"/>
        <v>0</v>
      </c>
      <c r="U33">
        <f t="shared" si="12"/>
        <v>2</v>
      </c>
      <c r="W33" s="19" t="s">
        <v>100</v>
      </c>
      <c r="AQ33">
        <f t="shared" si="13"/>
        <v>0</v>
      </c>
    </row>
    <row r="34" spans="1:43" x14ac:dyDescent="0.25">
      <c r="A34" s="19" t="s">
        <v>101</v>
      </c>
      <c r="B34">
        <f t="shared" si="11"/>
        <v>1</v>
      </c>
      <c r="C34">
        <f t="shared" si="10"/>
        <v>0</v>
      </c>
      <c r="D34">
        <f t="shared" si="10"/>
        <v>1</v>
      </c>
      <c r="E34">
        <f t="shared" si="10"/>
        <v>0</v>
      </c>
      <c r="F34">
        <f t="shared" si="10"/>
        <v>0</v>
      </c>
      <c r="G34">
        <f t="shared" si="10"/>
        <v>0</v>
      </c>
      <c r="H34">
        <f t="shared" si="10"/>
        <v>1</v>
      </c>
      <c r="I34">
        <f t="shared" si="10"/>
        <v>0</v>
      </c>
      <c r="J34">
        <f t="shared" si="10"/>
        <v>1</v>
      </c>
      <c r="K34">
        <f t="shared" si="10"/>
        <v>0</v>
      </c>
      <c r="L34">
        <f t="shared" si="10"/>
        <v>0</v>
      </c>
      <c r="M34">
        <f t="shared" si="10"/>
        <v>0</v>
      </c>
      <c r="N34">
        <f t="shared" si="10"/>
        <v>0</v>
      </c>
      <c r="O34">
        <f t="shared" si="10"/>
        <v>0</v>
      </c>
      <c r="P34">
        <f t="shared" si="10"/>
        <v>0</v>
      </c>
      <c r="Q34">
        <f t="shared" si="10"/>
        <v>0</v>
      </c>
      <c r="R34">
        <f t="shared" si="10"/>
        <v>0</v>
      </c>
      <c r="S34">
        <f t="shared" si="10"/>
        <v>0</v>
      </c>
      <c r="T34">
        <f t="shared" si="10"/>
        <v>0</v>
      </c>
      <c r="U34">
        <f t="shared" si="12"/>
        <v>4</v>
      </c>
      <c r="W34" s="19" t="s">
        <v>101</v>
      </c>
      <c r="AQ34">
        <f t="shared" si="13"/>
        <v>0</v>
      </c>
    </row>
    <row r="35" spans="1:43" x14ac:dyDescent="0.25">
      <c r="A35" s="19" t="s">
        <v>102</v>
      </c>
      <c r="B35">
        <f t="shared" si="11"/>
        <v>0</v>
      </c>
      <c r="C35">
        <f t="shared" si="10"/>
        <v>0</v>
      </c>
      <c r="D35">
        <f t="shared" si="10"/>
        <v>0</v>
      </c>
      <c r="E35">
        <f t="shared" si="10"/>
        <v>0</v>
      </c>
      <c r="F35">
        <f t="shared" si="10"/>
        <v>0</v>
      </c>
      <c r="G35">
        <f t="shared" si="10"/>
        <v>0</v>
      </c>
      <c r="H35">
        <f t="shared" si="10"/>
        <v>0</v>
      </c>
      <c r="I35">
        <f t="shared" si="10"/>
        <v>0</v>
      </c>
      <c r="J35">
        <f t="shared" si="10"/>
        <v>0</v>
      </c>
      <c r="K35">
        <f t="shared" si="10"/>
        <v>0</v>
      </c>
      <c r="L35">
        <f t="shared" si="10"/>
        <v>0</v>
      </c>
      <c r="M35">
        <f t="shared" si="10"/>
        <v>0</v>
      </c>
      <c r="N35">
        <f t="shared" si="10"/>
        <v>0</v>
      </c>
      <c r="O35">
        <f t="shared" si="10"/>
        <v>0</v>
      </c>
      <c r="P35">
        <f t="shared" si="10"/>
        <v>0</v>
      </c>
      <c r="Q35">
        <f t="shared" si="10"/>
        <v>0</v>
      </c>
      <c r="R35">
        <f t="shared" si="10"/>
        <v>0</v>
      </c>
      <c r="S35">
        <f t="shared" si="10"/>
        <v>0</v>
      </c>
      <c r="T35">
        <f t="shared" si="10"/>
        <v>0</v>
      </c>
      <c r="U35">
        <f t="shared" si="12"/>
        <v>0</v>
      </c>
      <c r="W35" s="19" t="s">
        <v>102</v>
      </c>
      <c r="AQ35">
        <f t="shared" si="13"/>
        <v>0</v>
      </c>
    </row>
    <row r="36" spans="1:43" x14ac:dyDescent="0.25">
      <c r="A36" s="19" t="s">
        <v>103</v>
      </c>
      <c r="B36">
        <f t="shared" si="11"/>
        <v>0</v>
      </c>
      <c r="C36">
        <f t="shared" si="10"/>
        <v>0</v>
      </c>
      <c r="D36">
        <f t="shared" si="10"/>
        <v>0</v>
      </c>
      <c r="E36">
        <f t="shared" si="10"/>
        <v>0</v>
      </c>
      <c r="F36">
        <f t="shared" si="10"/>
        <v>0</v>
      </c>
      <c r="G36">
        <f t="shared" si="10"/>
        <v>0</v>
      </c>
      <c r="H36">
        <f t="shared" si="10"/>
        <v>0</v>
      </c>
      <c r="I36">
        <f t="shared" si="10"/>
        <v>0</v>
      </c>
      <c r="J36">
        <f t="shared" si="10"/>
        <v>0</v>
      </c>
      <c r="K36">
        <f t="shared" si="10"/>
        <v>0</v>
      </c>
      <c r="L36">
        <f t="shared" si="10"/>
        <v>0</v>
      </c>
      <c r="M36">
        <f t="shared" si="10"/>
        <v>0</v>
      </c>
      <c r="N36">
        <f t="shared" si="10"/>
        <v>0</v>
      </c>
      <c r="O36">
        <f t="shared" si="10"/>
        <v>0</v>
      </c>
      <c r="P36">
        <f t="shared" si="10"/>
        <v>0</v>
      </c>
      <c r="Q36">
        <f t="shared" si="10"/>
        <v>0</v>
      </c>
      <c r="R36">
        <f t="shared" si="10"/>
        <v>0</v>
      </c>
      <c r="S36">
        <f t="shared" si="10"/>
        <v>0</v>
      </c>
      <c r="T36">
        <f t="shared" si="10"/>
        <v>0</v>
      </c>
      <c r="U36">
        <f t="shared" si="12"/>
        <v>0</v>
      </c>
      <c r="W36" s="19" t="s">
        <v>103</v>
      </c>
      <c r="AQ36">
        <f t="shared" si="13"/>
        <v>0</v>
      </c>
    </row>
    <row r="37" spans="1:43" x14ac:dyDescent="0.25">
      <c r="A37" s="19" t="s">
        <v>104</v>
      </c>
      <c r="B37">
        <f t="shared" si="11"/>
        <v>0</v>
      </c>
      <c r="C37">
        <f t="shared" si="10"/>
        <v>0</v>
      </c>
      <c r="D37">
        <f t="shared" si="10"/>
        <v>0</v>
      </c>
      <c r="E37">
        <f t="shared" si="10"/>
        <v>0</v>
      </c>
      <c r="F37">
        <f t="shared" si="10"/>
        <v>0</v>
      </c>
      <c r="G37">
        <f t="shared" si="10"/>
        <v>0</v>
      </c>
      <c r="H37">
        <f t="shared" si="10"/>
        <v>0</v>
      </c>
      <c r="I37">
        <f t="shared" si="10"/>
        <v>0</v>
      </c>
      <c r="J37">
        <f t="shared" si="10"/>
        <v>0</v>
      </c>
      <c r="K37">
        <f t="shared" si="10"/>
        <v>0</v>
      </c>
      <c r="L37">
        <f t="shared" si="10"/>
        <v>0</v>
      </c>
      <c r="M37">
        <f t="shared" si="10"/>
        <v>0</v>
      </c>
      <c r="N37">
        <f t="shared" si="10"/>
        <v>0</v>
      </c>
      <c r="O37">
        <f t="shared" si="10"/>
        <v>0</v>
      </c>
      <c r="P37">
        <f t="shared" si="10"/>
        <v>0</v>
      </c>
      <c r="Q37">
        <f t="shared" si="10"/>
        <v>0</v>
      </c>
      <c r="R37">
        <f t="shared" si="10"/>
        <v>0</v>
      </c>
      <c r="S37">
        <f t="shared" si="10"/>
        <v>0</v>
      </c>
      <c r="T37">
        <f t="shared" si="10"/>
        <v>0</v>
      </c>
      <c r="U37">
        <f t="shared" si="12"/>
        <v>0</v>
      </c>
      <c r="W37" s="19" t="s">
        <v>104</v>
      </c>
      <c r="AQ37">
        <f t="shared" si="13"/>
        <v>0</v>
      </c>
    </row>
    <row r="38" spans="1:43" x14ac:dyDescent="0.25">
      <c r="A38" s="19" t="s">
        <v>46</v>
      </c>
      <c r="B38">
        <f>SUM(B29:B37)</f>
        <v>3</v>
      </c>
      <c r="C38">
        <f t="shared" ref="C38:T38" si="14">SUM(C29:C37)</f>
        <v>1</v>
      </c>
      <c r="D38">
        <f t="shared" si="14"/>
        <v>1</v>
      </c>
      <c r="E38">
        <f t="shared" si="14"/>
        <v>1</v>
      </c>
      <c r="F38">
        <f t="shared" si="14"/>
        <v>0</v>
      </c>
      <c r="G38">
        <f t="shared" si="14"/>
        <v>0</v>
      </c>
      <c r="H38">
        <f t="shared" si="14"/>
        <v>2</v>
      </c>
      <c r="I38">
        <f t="shared" si="14"/>
        <v>0</v>
      </c>
      <c r="J38">
        <f t="shared" si="14"/>
        <v>2</v>
      </c>
      <c r="K38">
        <f t="shared" si="14"/>
        <v>0</v>
      </c>
      <c r="L38">
        <f t="shared" si="14"/>
        <v>0</v>
      </c>
      <c r="M38">
        <f t="shared" si="14"/>
        <v>0</v>
      </c>
      <c r="N38">
        <f t="shared" si="14"/>
        <v>0</v>
      </c>
      <c r="O38">
        <f t="shared" si="14"/>
        <v>0</v>
      </c>
      <c r="P38">
        <f t="shared" si="14"/>
        <v>0</v>
      </c>
      <c r="Q38">
        <f t="shared" si="14"/>
        <v>0</v>
      </c>
      <c r="R38">
        <f t="shared" si="14"/>
        <v>0</v>
      </c>
      <c r="S38">
        <f t="shared" si="14"/>
        <v>0</v>
      </c>
      <c r="T38">
        <f t="shared" si="14"/>
        <v>0</v>
      </c>
      <c r="U38">
        <f t="shared" si="12"/>
        <v>10</v>
      </c>
      <c r="W38" s="19" t="s">
        <v>46</v>
      </c>
      <c r="X38">
        <f>SUM(X29:X37)</f>
        <v>0</v>
      </c>
      <c r="Y38">
        <f t="shared" ref="Y38:AP38" si="15">SUM(Y29:Y37)</f>
        <v>0</v>
      </c>
      <c r="Z38">
        <f t="shared" si="15"/>
        <v>0</v>
      </c>
      <c r="AA38">
        <f t="shared" si="15"/>
        <v>1</v>
      </c>
      <c r="AB38">
        <f t="shared" si="15"/>
        <v>0</v>
      </c>
      <c r="AC38">
        <f t="shared" si="15"/>
        <v>0</v>
      </c>
      <c r="AD38">
        <f t="shared" si="15"/>
        <v>0</v>
      </c>
      <c r="AE38">
        <f t="shared" si="15"/>
        <v>0</v>
      </c>
      <c r="AF38">
        <f t="shared" si="15"/>
        <v>0</v>
      </c>
      <c r="AG38">
        <f t="shared" si="15"/>
        <v>0</v>
      </c>
      <c r="AH38">
        <f t="shared" si="15"/>
        <v>0</v>
      </c>
      <c r="AI38">
        <f t="shared" si="15"/>
        <v>0</v>
      </c>
      <c r="AJ38">
        <f t="shared" si="15"/>
        <v>0</v>
      </c>
      <c r="AK38">
        <f t="shared" si="15"/>
        <v>0</v>
      </c>
      <c r="AL38">
        <f t="shared" si="15"/>
        <v>0</v>
      </c>
      <c r="AM38">
        <f t="shared" si="15"/>
        <v>0</v>
      </c>
      <c r="AN38">
        <f t="shared" si="15"/>
        <v>0</v>
      </c>
      <c r="AO38">
        <f t="shared" si="15"/>
        <v>0</v>
      </c>
      <c r="AP38">
        <f t="shared" si="15"/>
        <v>0</v>
      </c>
      <c r="AQ38">
        <f t="shared" si="13"/>
        <v>1</v>
      </c>
    </row>
  </sheetData>
  <mergeCells count="6">
    <mergeCell ref="W14:AQ14"/>
    <mergeCell ref="W27:AQ27"/>
    <mergeCell ref="A27:U27"/>
    <mergeCell ref="W1:AQ1"/>
    <mergeCell ref="A1:U1"/>
    <mergeCell ref="A14:U14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83866-9E0B-4C59-90C7-63DB1B0305D9}">
  <dimension ref="A2:AZ87"/>
  <sheetViews>
    <sheetView topLeftCell="A61" workbookViewId="0">
      <selection activeCell="V65" sqref="V65"/>
    </sheetView>
  </sheetViews>
  <sheetFormatPr defaultRowHeight="15" x14ac:dyDescent="0.25"/>
  <cols>
    <col min="1" max="1" width="3.85546875" customWidth="1"/>
    <col min="2" max="2" width="14.7109375" customWidth="1"/>
    <col min="3" max="7" width="3.7109375" customWidth="1"/>
    <col min="8" max="8" width="0" hidden="1" customWidth="1"/>
    <col min="9" max="9" width="3.7109375" customWidth="1"/>
    <col min="10" max="10" width="4.7109375" customWidth="1"/>
    <col min="11" max="13" width="3.7109375" customWidth="1"/>
    <col min="14" max="22" width="4.28515625" customWidth="1"/>
    <col min="23" max="23" width="5.7109375" customWidth="1"/>
    <col min="24" max="24" width="4.28515625" customWidth="1"/>
    <col min="25" max="25" width="5" customWidth="1"/>
    <col min="26" max="30" width="4.28515625" customWidth="1"/>
    <col min="31" max="31" width="5.140625" customWidth="1"/>
    <col min="32" max="34" width="4.28515625" customWidth="1"/>
    <col min="35" max="35" width="1" customWidth="1"/>
    <col min="36" max="52" width="6.28515625" customWidth="1"/>
  </cols>
  <sheetData>
    <row r="2" spans="1:52" x14ac:dyDescent="0.25">
      <c r="A2" s="47" t="s">
        <v>33</v>
      </c>
      <c r="B2" s="47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 t="s">
        <v>212</v>
      </c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60"/>
      <c r="AJ2" s="61"/>
      <c r="AK2" s="61"/>
      <c r="AL2" s="61"/>
      <c r="AM2" s="61"/>
      <c r="AN2" s="61"/>
      <c r="AO2" s="61"/>
      <c r="AP2" s="61"/>
      <c r="AQ2" s="61"/>
      <c r="AR2" s="60"/>
      <c r="AS2" s="60"/>
      <c r="AT2" s="60"/>
      <c r="AU2" s="61"/>
      <c r="AV2" s="61"/>
      <c r="AW2" s="61"/>
      <c r="AX2" s="61"/>
      <c r="AY2" s="61"/>
      <c r="AZ2" s="61"/>
    </row>
    <row r="3" spans="1:52" x14ac:dyDescent="0.25">
      <c r="A3" s="50" t="s">
        <v>56</v>
      </c>
      <c r="B3" s="101"/>
      <c r="C3" s="57" t="s">
        <v>5</v>
      </c>
      <c r="D3" s="57" t="s">
        <v>6</v>
      </c>
      <c r="E3" s="57" t="s">
        <v>7</v>
      </c>
      <c r="F3" s="57" t="s">
        <v>8</v>
      </c>
      <c r="G3" s="57" t="s">
        <v>18</v>
      </c>
      <c r="H3" s="57" t="s">
        <v>19</v>
      </c>
      <c r="I3" s="57" t="s">
        <v>9</v>
      </c>
      <c r="J3" s="57" t="s">
        <v>169</v>
      </c>
      <c r="K3" s="57" t="s">
        <v>10</v>
      </c>
      <c r="L3" s="57" t="s">
        <v>11</v>
      </c>
      <c r="M3" s="57" t="s">
        <v>12</v>
      </c>
      <c r="N3" s="57" t="s">
        <v>20</v>
      </c>
      <c r="O3" s="57" t="s">
        <v>211</v>
      </c>
      <c r="P3" s="57" t="s">
        <v>21</v>
      </c>
      <c r="Q3" s="57" t="s">
        <v>74</v>
      </c>
      <c r="R3" s="57" t="s">
        <v>22</v>
      </c>
      <c r="S3" s="57" t="s">
        <v>23</v>
      </c>
      <c r="T3" s="57" t="s">
        <v>168</v>
      </c>
      <c r="U3" s="57" t="s">
        <v>75</v>
      </c>
      <c r="V3" s="57" t="s">
        <v>27</v>
      </c>
      <c r="W3" s="57" t="s">
        <v>171</v>
      </c>
      <c r="X3" s="57" t="s">
        <v>28</v>
      </c>
      <c r="Y3" s="57" t="s">
        <v>170</v>
      </c>
      <c r="Z3" s="57" t="s">
        <v>29</v>
      </c>
      <c r="AA3" s="57" t="s">
        <v>4</v>
      </c>
      <c r="AB3" s="57" t="s">
        <v>13</v>
      </c>
      <c r="AC3" s="57" t="s">
        <v>26</v>
      </c>
      <c r="AD3" s="57" t="s">
        <v>30</v>
      </c>
      <c r="AE3" s="57" t="s">
        <v>173</v>
      </c>
      <c r="AF3" s="57" t="s">
        <v>24</v>
      </c>
      <c r="AG3" s="57" t="s">
        <v>25</v>
      </c>
      <c r="AH3" s="57" t="s">
        <v>76</v>
      </c>
      <c r="AI3" s="62"/>
      <c r="AJ3" s="63" t="s">
        <v>14</v>
      </c>
      <c r="AK3" s="63" t="s">
        <v>216</v>
      </c>
      <c r="AL3" s="63" t="s">
        <v>15</v>
      </c>
      <c r="AM3" s="63" t="s">
        <v>16</v>
      </c>
      <c r="AN3" s="63" t="s">
        <v>17</v>
      </c>
      <c r="AO3" s="63" t="s">
        <v>44</v>
      </c>
      <c r="AP3" s="63" t="s">
        <v>43</v>
      </c>
      <c r="AQ3" s="63" t="s">
        <v>40</v>
      </c>
      <c r="AR3" s="62" t="s">
        <v>139</v>
      </c>
      <c r="AS3" s="62" t="s">
        <v>140</v>
      </c>
      <c r="AT3" s="62" t="s">
        <v>141</v>
      </c>
      <c r="AU3" s="63" t="s">
        <v>55</v>
      </c>
      <c r="AV3" s="63" t="s">
        <v>48</v>
      </c>
      <c r="AW3" s="63" t="s">
        <v>51</v>
      </c>
      <c r="AX3" s="63" t="s">
        <v>49</v>
      </c>
      <c r="AY3" s="63" t="s">
        <v>50</v>
      </c>
      <c r="AZ3" s="64" t="s">
        <v>60</v>
      </c>
    </row>
    <row r="4" spans="1:52" x14ac:dyDescent="0.25">
      <c r="A4" s="52" t="s">
        <v>318</v>
      </c>
      <c r="B4" s="48"/>
      <c r="C4" s="49">
        <v>7</v>
      </c>
      <c r="D4" s="49">
        <v>1</v>
      </c>
      <c r="E4" s="49">
        <v>3</v>
      </c>
      <c r="F4" s="49">
        <v>0</v>
      </c>
      <c r="G4" s="49">
        <v>2</v>
      </c>
      <c r="H4" s="49">
        <v>0</v>
      </c>
      <c r="I4" s="49">
        <v>0</v>
      </c>
      <c r="J4" s="49">
        <v>0</v>
      </c>
      <c r="K4" s="49">
        <v>2</v>
      </c>
      <c r="L4" s="49">
        <v>0</v>
      </c>
      <c r="M4" s="49">
        <v>0</v>
      </c>
      <c r="N4" s="49">
        <v>3</v>
      </c>
      <c r="O4" s="49">
        <v>2</v>
      </c>
      <c r="P4" s="49">
        <v>4</v>
      </c>
      <c r="Q4" s="49">
        <v>4</v>
      </c>
      <c r="R4" s="49">
        <v>1</v>
      </c>
      <c r="S4" s="49">
        <v>1</v>
      </c>
      <c r="T4" s="49">
        <v>2</v>
      </c>
      <c r="U4" s="49">
        <v>0</v>
      </c>
      <c r="V4" s="49">
        <v>1</v>
      </c>
      <c r="W4" s="49">
        <v>1</v>
      </c>
      <c r="X4" s="49">
        <v>0</v>
      </c>
      <c r="Y4" s="49">
        <v>0</v>
      </c>
      <c r="Z4" s="74">
        <v>11</v>
      </c>
      <c r="AA4" s="74">
        <v>17</v>
      </c>
      <c r="AB4" s="74">
        <v>19</v>
      </c>
      <c r="AC4" s="74">
        <v>17</v>
      </c>
      <c r="AD4" s="75">
        <v>18</v>
      </c>
      <c r="AE4" s="75">
        <v>13</v>
      </c>
      <c r="AF4" s="75">
        <v>6</v>
      </c>
      <c r="AG4" s="75">
        <v>7</v>
      </c>
      <c r="AH4" s="75">
        <v>4</v>
      </c>
      <c r="AI4" s="65"/>
      <c r="AJ4" s="76">
        <v>0.6470588235294118</v>
      </c>
      <c r="AK4" s="76">
        <v>0.76470588235294112</v>
      </c>
      <c r="AL4" s="76">
        <v>0.68421052631578949</v>
      </c>
      <c r="AM4" s="76">
        <v>1.0588235294117647</v>
      </c>
      <c r="AN4" s="76">
        <v>1.7430340557275543</v>
      </c>
      <c r="AO4" s="77">
        <v>0</v>
      </c>
      <c r="AP4" s="77">
        <v>0.10526315789473684</v>
      </c>
      <c r="AQ4" s="77">
        <v>0.89473684210526316</v>
      </c>
      <c r="AR4" s="79">
        <v>0.35294117647058826</v>
      </c>
      <c r="AS4" s="79">
        <v>0.41176470588235292</v>
      </c>
      <c r="AT4" s="79">
        <v>0.23529411764705882</v>
      </c>
      <c r="AU4" s="80">
        <v>0.23529411764705882</v>
      </c>
      <c r="AV4" s="80">
        <v>0.17647058823529413</v>
      </c>
      <c r="AW4" s="80">
        <v>0.76470588235294112</v>
      </c>
      <c r="AX4" s="76">
        <v>0.6470588235294118</v>
      </c>
      <c r="AY4" s="80">
        <v>0.41176470588235292</v>
      </c>
      <c r="AZ4" s="78">
        <v>0.78947368421052633</v>
      </c>
    </row>
    <row r="5" spans="1:52" x14ac:dyDescent="0.25">
      <c r="A5" s="52" t="s">
        <v>188</v>
      </c>
      <c r="B5" s="48"/>
      <c r="C5" s="49">
        <v>8</v>
      </c>
      <c r="D5" s="49">
        <v>1</v>
      </c>
      <c r="E5" s="49">
        <v>1</v>
      </c>
      <c r="F5" s="49">
        <v>0</v>
      </c>
      <c r="G5" s="49">
        <v>2</v>
      </c>
      <c r="H5" s="49">
        <v>0</v>
      </c>
      <c r="I5" s="49">
        <v>0</v>
      </c>
      <c r="J5" s="49">
        <v>0</v>
      </c>
      <c r="K5" s="49">
        <v>5</v>
      </c>
      <c r="L5" s="49">
        <v>0</v>
      </c>
      <c r="M5" s="49">
        <v>4</v>
      </c>
      <c r="N5" s="49">
        <v>1</v>
      </c>
      <c r="O5" s="49">
        <v>0</v>
      </c>
      <c r="P5" s="49">
        <v>2</v>
      </c>
      <c r="Q5" s="49">
        <v>7</v>
      </c>
      <c r="R5" s="49">
        <v>1</v>
      </c>
      <c r="S5" s="49">
        <v>0</v>
      </c>
      <c r="T5" s="49">
        <v>0</v>
      </c>
      <c r="U5" s="49">
        <v>0</v>
      </c>
      <c r="V5" s="49">
        <v>2</v>
      </c>
      <c r="W5" s="49">
        <v>0</v>
      </c>
      <c r="X5" s="49">
        <v>0</v>
      </c>
      <c r="Y5" s="49">
        <v>0</v>
      </c>
      <c r="Z5" s="74">
        <v>10</v>
      </c>
      <c r="AA5" s="74">
        <v>17</v>
      </c>
      <c r="AB5" s="74">
        <v>22</v>
      </c>
      <c r="AC5" s="74">
        <v>13</v>
      </c>
      <c r="AD5" s="75">
        <v>13</v>
      </c>
      <c r="AE5" s="75">
        <v>15</v>
      </c>
      <c r="AF5" s="75">
        <v>4</v>
      </c>
      <c r="AG5" s="75">
        <v>2</v>
      </c>
      <c r="AH5" s="75">
        <v>7</v>
      </c>
      <c r="AI5" s="65"/>
      <c r="AJ5" s="76">
        <v>0.58823529411764708</v>
      </c>
      <c r="AK5" s="76">
        <v>0.70588235294117652</v>
      </c>
      <c r="AL5" s="76">
        <v>0.68181818181818177</v>
      </c>
      <c r="AM5" s="76">
        <v>0.76470588235294112</v>
      </c>
      <c r="AN5" s="76">
        <v>1.4465240641711228</v>
      </c>
      <c r="AO5" s="77">
        <v>0.18181818181818182</v>
      </c>
      <c r="AP5" s="77">
        <v>0.22727272727272727</v>
      </c>
      <c r="AQ5" s="77">
        <v>0.59090909090909094</v>
      </c>
      <c r="AR5" s="79">
        <v>0.30769230769230771</v>
      </c>
      <c r="AS5" s="79">
        <v>0.15384615384615385</v>
      </c>
      <c r="AT5" s="79">
        <v>0.53846153846153844</v>
      </c>
      <c r="AU5" s="80">
        <v>7.6923076923076927E-2</v>
      </c>
      <c r="AV5" s="80">
        <v>0.23076923076923078</v>
      </c>
      <c r="AW5" s="80">
        <v>0.92307692307692313</v>
      </c>
      <c r="AX5" s="76">
        <v>0.76923076923076927</v>
      </c>
      <c r="AY5" s="80">
        <v>0.17647058823529405</v>
      </c>
      <c r="AZ5" s="78">
        <v>0.77272727272727271</v>
      </c>
    </row>
    <row r="6" spans="1:52" x14ac:dyDescent="0.25">
      <c r="A6" s="52" t="s">
        <v>189</v>
      </c>
      <c r="B6" s="48"/>
      <c r="C6" s="49">
        <v>7</v>
      </c>
      <c r="D6" s="49">
        <v>5</v>
      </c>
      <c r="E6" s="49">
        <v>2</v>
      </c>
      <c r="F6" s="49">
        <v>0</v>
      </c>
      <c r="G6" s="49">
        <v>4</v>
      </c>
      <c r="H6" s="49">
        <v>0</v>
      </c>
      <c r="I6" s="49">
        <v>0</v>
      </c>
      <c r="J6" s="49">
        <v>0</v>
      </c>
      <c r="K6" s="49">
        <v>4</v>
      </c>
      <c r="L6" s="49">
        <v>1</v>
      </c>
      <c r="M6" s="49">
        <v>1</v>
      </c>
      <c r="N6" s="49">
        <v>1</v>
      </c>
      <c r="O6" s="49">
        <v>1</v>
      </c>
      <c r="P6" s="49">
        <v>5</v>
      </c>
      <c r="Q6" s="49">
        <v>8</v>
      </c>
      <c r="R6" s="49">
        <v>2</v>
      </c>
      <c r="S6" s="49">
        <v>0</v>
      </c>
      <c r="T6" s="49">
        <v>2</v>
      </c>
      <c r="U6" s="49">
        <v>0</v>
      </c>
      <c r="V6" s="49">
        <v>0</v>
      </c>
      <c r="W6" s="49">
        <v>1</v>
      </c>
      <c r="X6" s="49">
        <v>3</v>
      </c>
      <c r="Y6" s="49">
        <v>0</v>
      </c>
      <c r="Z6" s="74">
        <v>14</v>
      </c>
      <c r="AA6" s="74">
        <v>23</v>
      </c>
      <c r="AB6" s="74">
        <v>28</v>
      </c>
      <c r="AC6" s="74">
        <v>22</v>
      </c>
      <c r="AD6" s="75">
        <v>23</v>
      </c>
      <c r="AE6" s="75">
        <v>19</v>
      </c>
      <c r="AF6" s="75">
        <v>4</v>
      </c>
      <c r="AG6" s="75">
        <v>10</v>
      </c>
      <c r="AH6" s="75">
        <v>8</v>
      </c>
      <c r="AI6" s="65"/>
      <c r="AJ6" s="76">
        <v>0.60869565217391308</v>
      </c>
      <c r="AK6" s="76">
        <v>0.78260869565217395</v>
      </c>
      <c r="AL6" s="76">
        <v>0.6785714285714286</v>
      </c>
      <c r="AM6" s="76">
        <v>1</v>
      </c>
      <c r="AN6" s="76">
        <v>1.6785714285714286</v>
      </c>
      <c r="AO6" s="77">
        <v>3.5714285714285712E-2</v>
      </c>
      <c r="AP6" s="77">
        <v>0.17857142857142858</v>
      </c>
      <c r="AQ6" s="77">
        <v>0.7857142857142857</v>
      </c>
      <c r="AR6" s="79">
        <v>0.18181818181818182</v>
      </c>
      <c r="AS6" s="79">
        <v>0.45454545454545453</v>
      </c>
      <c r="AT6" s="79">
        <v>0.36363636363636365</v>
      </c>
      <c r="AU6" s="80">
        <v>0.18181818181818182</v>
      </c>
      <c r="AV6" s="80">
        <v>0.22727272727272727</v>
      </c>
      <c r="AW6" s="80">
        <v>0.81818181818181823</v>
      </c>
      <c r="AX6" s="76">
        <v>0.63636363636363635</v>
      </c>
      <c r="AY6" s="80">
        <v>0.39130434782608692</v>
      </c>
      <c r="AZ6" s="78">
        <v>0.8214285714285714</v>
      </c>
    </row>
    <row r="7" spans="1:52" x14ac:dyDescent="0.25">
      <c r="A7" s="52" t="s">
        <v>187</v>
      </c>
      <c r="B7" s="48"/>
      <c r="C7" s="49">
        <v>8</v>
      </c>
      <c r="D7" s="49">
        <v>0</v>
      </c>
      <c r="E7" s="49">
        <v>1</v>
      </c>
      <c r="F7" s="49">
        <v>0</v>
      </c>
      <c r="G7" s="49">
        <v>2</v>
      </c>
      <c r="H7" s="49">
        <v>0</v>
      </c>
      <c r="I7" s="49">
        <v>0</v>
      </c>
      <c r="J7" s="49">
        <v>0</v>
      </c>
      <c r="K7" s="49">
        <v>6</v>
      </c>
      <c r="L7" s="49">
        <v>0</v>
      </c>
      <c r="M7" s="49">
        <v>2</v>
      </c>
      <c r="N7" s="49">
        <v>2</v>
      </c>
      <c r="O7" s="49">
        <v>0</v>
      </c>
      <c r="P7" s="49">
        <v>5</v>
      </c>
      <c r="Q7" s="49">
        <v>2</v>
      </c>
      <c r="R7" s="49">
        <v>4</v>
      </c>
      <c r="S7" s="49">
        <v>0</v>
      </c>
      <c r="T7" s="49">
        <v>4</v>
      </c>
      <c r="U7" s="49">
        <v>0</v>
      </c>
      <c r="V7" s="49">
        <v>2</v>
      </c>
      <c r="W7" s="49">
        <v>0</v>
      </c>
      <c r="X7" s="49">
        <v>0</v>
      </c>
      <c r="Y7" s="49">
        <v>1</v>
      </c>
      <c r="Z7" s="74">
        <v>9</v>
      </c>
      <c r="AA7" s="74">
        <v>21</v>
      </c>
      <c r="AB7" s="74">
        <v>27</v>
      </c>
      <c r="AC7" s="74">
        <v>19</v>
      </c>
      <c r="AD7" s="75">
        <v>11</v>
      </c>
      <c r="AE7" s="75">
        <v>15</v>
      </c>
      <c r="AF7" s="75">
        <v>8</v>
      </c>
      <c r="AG7" s="75">
        <v>9</v>
      </c>
      <c r="AH7" s="75">
        <v>2</v>
      </c>
      <c r="AI7" s="65"/>
      <c r="AJ7" s="76">
        <v>0.42857142857142855</v>
      </c>
      <c r="AK7" s="76">
        <v>0.52380952380952384</v>
      </c>
      <c r="AL7" s="76">
        <v>0.55555555555555558</v>
      </c>
      <c r="AM7" s="76">
        <v>0.52380952380952384</v>
      </c>
      <c r="AN7" s="76">
        <v>1.0793650793650795</v>
      </c>
      <c r="AO7" s="77">
        <v>7.407407407407407E-2</v>
      </c>
      <c r="AP7" s="77">
        <v>0.22222222222222221</v>
      </c>
      <c r="AQ7" s="77">
        <v>0.70370370370370372</v>
      </c>
      <c r="AR7" s="79">
        <v>0.42105263157894735</v>
      </c>
      <c r="AS7" s="79">
        <v>0.47368421052631576</v>
      </c>
      <c r="AT7" s="79">
        <v>0.10526315789473684</v>
      </c>
      <c r="AU7" s="80">
        <v>0.42105263157894735</v>
      </c>
      <c r="AV7" s="80">
        <v>0.31578947368421051</v>
      </c>
      <c r="AW7" s="80">
        <v>0.57894736842105265</v>
      </c>
      <c r="AX7" s="76">
        <v>0.47368421052631576</v>
      </c>
      <c r="AY7" s="80">
        <v>9.5238095238095288E-2</v>
      </c>
      <c r="AZ7" s="78">
        <v>0.62962962962962965</v>
      </c>
    </row>
    <row r="8" spans="1:52" x14ac:dyDescent="0.25">
      <c r="A8" s="52" t="s">
        <v>192</v>
      </c>
      <c r="B8" s="48"/>
      <c r="C8" s="49">
        <v>4</v>
      </c>
      <c r="D8" s="49">
        <v>3</v>
      </c>
      <c r="E8" s="49">
        <v>0</v>
      </c>
      <c r="F8" s="49">
        <v>0</v>
      </c>
      <c r="G8" s="49">
        <v>0</v>
      </c>
      <c r="H8" s="49">
        <v>0</v>
      </c>
      <c r="I8" s="49">
        <v>0</v>
      </c>
      <c r="J8" s="49">
        <v>0</v>
      </c>
      <c r="K8" s="49">
        <v>4</v>
      </c>
      <c r="L8" s="49">
        <v>0</v>
      </c>
      <c r="M8" s="49">
        <v>6</v>
      </c>
      <c r="N8" s="49">
        <v>3</v>
      </c>
      <c r="O8" s="49">
        <v>0</v>
      </c>
      <c r="P8" s="49">
        <v>3</v>
      </c>
      <c r="Q8" s="49">
        <v>1</v>
      </c>
      <c r="R8" s="49">
        <v>5</v>
      </c>
      <c r="S8" s="49">
        <v>0</v>
      </c>
      <c r="T8" s="49">
        <v>2</v>
      </c>
      <c r="U8" s="49">
        <v>1</v>
      </c>
      <c r="V8" s="49">
        <v>0</v>
      </c>
      <c r="W8" s="49">
        <v>0</v>
      </c>
      <c r="X8" s="49">
        <v>0</v>
      </c>
      <c r="Y8" s="49">
        <v>1</v>
      </c>
      <c r="Z8" s="74">
        <v>7</v>
      </c>
      <c r="AA8" s="74">
        <v>21</v>
      </c>
      <c r="AB8" s="74">
        <v>25</v>
      </c>
      <c r="AC8" s="74">
        <v>15</v>
      </c>
      <c r="AD8" s="75">
        <v>10</v>
      </c>
      <c r="AE8" s="75">
        <v>11</v>
      </c>
      <c r="AF8" s="75">
        <v>8</v>
      </c>
      <c r="AG8" s="75">
        <v>5</v>
      </c>
      <c r="AH8" s="75">
        <v>2</v>
      </c>
      <c r="AI8" s="65"/>
      <c r="AJ8" s="76">
        <v>0.33333333333333331</v>
      </c>
      <c r="AK8" s="76">
        <v>0.33333333333333331</v>
      </c>
      <c r="AL8" s="76">
        <v>0.44</v>
      </c>
      <c r="AM8" s="76">
        <v>0.47619047619047616</v>
      </c>
      <c r="AN8" s="76">
        <v>0.91619047619047622</v>
      </c>
      <c r="AO8" s="77">
        <v>0.24</v>
      </c>
      <c r="AP8" s="77">
        <v>0.16</v>
      </c>
      <c r="AQ8" s="77">
        <v>0.6</v>
      </c>
      <c r="AR8" s="79">
        <v>0.53333333333333333</v>
      </c>
      <c r="AS8" s="79">
        <v>0.33333333333333331</v>
      </c>
      <c r="AT8" s="79">
        <v>0.13333333333333333</v>
      </c>
      <c r="AU8" s="80">
        <v>0.53333333333333333</v>
      </c>
      <c r="AV8" s="80">
        <v>0.33333333333333331</v>
      </c>
      <c r="AW8" s="80">
        <v>0.46666666666666667</v>
      </c>
      <c r="AX8" s="76">
        <v>0.46666666666666667</v>
      </c>
      <c r="AY8" s="80">
        <v>0.14285714285714285</v>
      </c>
      <c r="AZ8" s="78">
        <v>0.44</v>
      </c>
    </row>
    <row r="9" spans="1:52" x14ac:dyDescent="0.25">
      <c r="A9" s="52" t="s">
        <v>191</v>
      </c>
      <c r="B9" s="48"/>
      <c r="C9" s="49">
        <v>6</v>
      </c>
      <c r="D9" s="49">
        <v>0</v>
      </c>
      <c r="E9" s="49">
        <v>0</v>
      </c>
      <c r="F9" s="49">
        <v>0</v>
      </c>
      <c r="G9" s="49">
        <v>1</v>
      </c>
      <c r="H9" s="49">
        <v>0</v>
      </c>
      <c r="I9" s="49">
        <v>0</v>
      </c>
      <c r="J9" s="49">
        <v>0</v>
      </c>
      <c r="K9" s="49">
        <v>8</v>
      </c>
      <c r="L9" s="49">
        <v>0</v>
      </c>
      <c r="M9" s="49">
        <v>4</v>
      </c>
      <c r="N9" s="49">
        <v>3</v>
      </c>
      <c r="O9" s="49">
        <v>0</v>
      </c>
      <c r="P9" s="49">
        <v>0</v>
      </c>
      <c r="Q9" s="49">
        <v>3</v>
      </c>
      <c r="R9" s="49">
        <v>3</v>
      </c>
      <c r="S9" s="49">
        <v>0</v>
      </c>
      <c r="T9" s="49">
        <v>2</v>
      </c>
      <c r="U9" s="49">
        <v>0</v>
      </c>
      <c r="V9" s="49">
        <v>0</v>
      </c>
      <c r="W9" s="49">
        <v>1</v>
      </c>
      <c r="X9" s="49">
        <v>0</v>
      </c>
      <c r="Y9" s="49">
        <v>2</v>
      </c>
      <c r="Z9" s="74">
        <v>6</v>
      </c>
      <c r="AA9" s="74">
        <v>16</v>
      </c>
      <c r="AB9" s="74">
        <v>24</v>
      </c>
      <c r="AC9" s="74">
        <v>12</v>
      </c>
      <c r="AD9" s="75">
        <v>6</v>
      </c>
      <c r="AE9" s="75">
        <v>14</v>
      </c>
      <c r="AF9" s="75">
        <v>7</v>
      </c>
      <c r="AG9" s="75">
        <v>2</v>
      </c>
      <c r="AH9" s="75">
        <v>3</v>
      </c>
      <c r="AI9" s="65"/>
      <c r="AJ9" s="76">
        <v>0.375</v>
      </c>
      <c r="AK9" s="76">
        <v>0.4375</v>
      </c>
      <c r="AL9" s="76">
        <v>0.58333333333333337</v>
      </c>
      <c r="AM9" s="76">
        <v>0.375</v>
      </c>
      <c r="AN9" s="76">
        <v>0.95833333333333337</v>
      </c>
      <c r="AO9" s="77">
        <v>0.16666666666666666</v>
      </c>
      <c r="AP9" s="77">
        <v>0.33333333333333331</v>
      </c>
      <c r="AQ9" s="77">
        <v>0.5</v>
      </c>
      <c r="AR9" s="79">
        <v>0.58333333333333337</v>
      </c>
      <c r="AS9" s="79">
        <v>0.16666666666666666</v>
      </c>
      <c r="AT9" s="79">
        <v>0.25</v>
      </c>
      <c r="AU9" s="80">
        <v>0.41666666666666669</v>
      </c>
      <c r="AV9" s="80">
        <v>0.25</v>
      </c>
      <c r="AW9" s="80">
        <v>0.58333333333333337</v>
      </c>
      <c r="AX9" s="76">
        <v>0.5</v>
      </c>
      <c r="AY9" s="80">
        <v>0</v>
      </c>
      <c r="AZ9" s="78">
        <v>0.625</v>
      </c>
    </row>
    <row r="10" spans="1:52" x14ac:dyDescent="0.25">
      <c r="A10" s="52" t="s">
        <v>195</v>
      </c>
      <c r="B10" s="48"/>
      <c r="C10" s="49">
        <v>9</v>
      </c>
      <c r="D10" s="49">
        <v>2</v>
      </c>
      <c r="E10" s="49">
        <v>1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3</v>
      </c>
      <c r="L10" s="49">
        <v>0</v>
      </c>
      <c r="M10" s="49">
        <v>4</v>
      </c>
      <c r="N10" s="49">
        <v>3</v>
      </c>
      <c r="O10" s="49">
        <v>1</v>
      </c>
      <c r="P10" s="49">
        <v>5</v>
      </c>
      <c r="Q10" s="49">
        <v>4</v>
      </c>
      <c r="R10" s="49">
        <v>3</v>
      </c>
      <c r="S10" s="49">
        <v>0</v>
      </c>
      <c r="T10" s="49">
        <v>1</v>
      </c>
      <c r="U10" s="49">
        <v>0</v>
      </c>
      <c r="V10" s="49">
        <v>0</v>
      </c>
      <c r="W10" s="49">
        <v>0</v>
      </c>
      <c r="X10" s="49">
        <v>0</v>
      </c>
      <c r="Y10" s="49">
        <v>1</v>
      </c>
      <c r="Z10" s="74">
        <v>12</v>
      </c>
      <c r="AA10" s="74">
        <v>20</v>
      </c>
      <c r="AB10" s="74">
        <v>23</v>
      </c>
      <c r="AC10" s="74">
        <v>16</v>
      </c>
      <c r="AD10" s="75">
        <v>16</v>
      </c>
      <c r="AE10" s="75">
        <v>15</v>
      </c>
      <c r="AF10" s="75">
        <v>6</v>
      </c>
      <c r="AG10" s="75">
        <v>6</v>
      </c>
      <c r="AH10" s="75">
        <v>4</v>
      </c>
      <c r="AI10" s="65"/>
      <c r="AJ10" s="76">
        <v>0.6</v>
      </c>
      <c r="AK10" s="76">
        <v>0.6</v>
      </c>
      <c r="AL10" s="76">
        <v>0.65217391304347827</v>
      </c>
      <c r="AM10" s="76">
        <v>0.8</v>
      </c>
      <c r="AN10" s="76">
        <v>1.4521739130434783</v>
      </c>
      <c r="AO10" s="77">
        <v>0.17391304347826086</v>
      </c>
      <c r="AP10" s="77">
        <v>0.13043478260869565</v>
      </c>
      <c r="AQ10" s="77">
        <v>0.69565217391304346</v>
      </c>
      <c r="AR10" s="79">
        <v>0.375</v>
      </c>
      <c r="AS10" s="79">
        <v>0.375</v>
      </c>
      <c r="AT10" s="79">
        <v>0.25</v>
      </c>
      <c r="AU10" s="80">
        <v>0.25</v>
      </c>
      <c r="AV10" s="80">
        <v>0.1875</v>
      </c>
      <c r="AW10" s="80">
        <v>0.75</v>
      </c>
      <c r="AX10" s="76">
        <v>0.75</v>
      </c>
      <c r="AY10" s="80">
        <v>0.20000000000000007</v>
      </c>
      <c r="AZ10" s="78">
        <v>0.65217391304347827</v>
      </c>
    </row>
    <row r="11" spans="1:52" x14ac:dyDescent="0.25">
      <c r="A11" s="52" t="s">
        <v>319</v>
      </c>
      <c r="B11" s="48"/>
      <c r="C11" s="49">
        <v>6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0</v>
      </c>
      <c r="K11" s="49">
        <v>6</v>
      </c>
      <c r="L11" s="49">
        <v>2</v>
      </c>
      <c r="M11" s="49">
        <v>4</v>
      </c>
      <c r="N11" s="49">
        <v>3</v>
      </c>
      <c r="O11" s="49">
        <v>2</v>
      </c>
      <c r="P11" s="49">
        <v>2</v>
      </c>
      <c r="Q11" s="49">
        <v>1</v>
      </c>
      <c r="R11" s="49">
        <v>1</v>
      </c>
      <c r="S11" s="49">
        <v>0</v>
      </c>
      <c r="T11" s="49">
        <v>0</v>
      </c>
      <c r="U11" s="49">
        <v>1</v>
      </c>
      <c r="V11" s="49">
        <v>0</v>
      </c>
      <c r="W11" s="49">
        <v>0</v>
      </c>
      <c r="X11" s="49">
        <v>0</v>
      </c>
      <c r="Y11" s="49">
        <v>0</v>
      </c>
      <c r="Z11" s="74">
        <v>6</v>
      </c>
      <c r="AA11" s="74">
        <v>12</v>
      </c>
      <c r="AB11" s="74">
        <v>20</v>
      </c>
      <c r="AC11" s="74">
        <v>8</v>
      </c>
      <c r="AD11" s="75">
        <v>6</v>
      </c>
      <c r="AE11" s="75">
        <v>14</v>
      </c>
      <c r="AF11" s="75">
        <v>4</v>
      </c>
      <c r="AG11" s="75">
        <v>2</v>
      </c>
      <c r="AH11" s="75">
        <v>2</v>
      </c>
      <c r="AI11" s="65"/>
      <c r="AJ11" s="76">
        <v>0.5</v>
      </c>
      <c r="AK11" s="76">
        <v>0.5</v>
      </c>
      <c r="AL11" s="76">
        <v>0.7</v>
      </c>
      <c r="AM11" s="76">
        <v>0.5</v>
      </c>
      <c r="AN11" s="76">
        <v>1.2</v>
      </c>
      <c r="AO11" s="77">
        <v>0.2</v>
      </c>
      <c r="AP11" s="77">
        <v>0.4</v>
      </c>
      <c r="AQ11" s="77">
        <v>0.4</v>
      </c>
      <c r="AR11" s="79">
        <v>0.5</v>
      </c>
      <c r="AS11" s="79">
        <v>0.25</v>
      </c>
      <c r="AT11" s="79">
        <v>0.25</v>
      </c>
      <c r="AU11" s="80">
        <v>0.25</v>
      </c>
      <c r="AV11" s="80">
        <v>0.125</v>
      </c>
      <c r="AW11" s="80">
        <v>0.75</v>
      </c>
      <c r="AX11" s="76">
        <v>0.75</v>
      </c>
      <c r="AY11" s="80">
        <v>0</v>
      </c>
      <c r="AZ11" s="78">
        <v>0.7</v>
      </c>
    </row>
    <row r="12" spans="1:52" x14ac:dyDescent="0.25">
      <c r="A12" s="52" t="s">
        <v>243</v>
      </c>
      <c r="B12" s="48"/>
      <c r="C12" s="49">
        <v>4</v>
      </c>
      <c r="D12" s="49">
        <v>0</v>
      </c>
      <c r="E12" s="49">
        <v>0</v>
      </c>
      <c r="F12" s="49">
        <v>0</v>
      </c>
      <c r="G12" s="49">
        <v>0</v>
      </c>
      <c r="H12" s="49">
        <v>0</v>
      </c>
      <c r="I12" s="49">
        <v>0</v>
      </c>
      <c r="J12" s="49">
        <v>0</v>
      </c>
      <c r="K12" s="49">
        <v>8</v>
      </c>
      <c r="L12" s="49">
        <v>2</v>
      </c>
      <c r="M12" s="49">
        <v>6</v>
      </c>
      <c r="N12" s="49">
        <v>2</v>
      </c>
      <c r="O12" s="49">
        <v>2</v>
      </c>
      <c r="P12" s="49">
        <v>1</v>
      </c>
      <c r="Q12" s="49">
        <v>0</v>
      </c>
      <c r="R12" s="49">
        <v>1</v>
      </c>
      <c r="S12" s="49">
        <v>0</v>
      </c>
      <c r="T12" s="49">
        <v>1</v>
      </c>
      <c r="U12" s="49">
        <v>1</v>
      </c>
      <c r="V12" s="49">
        <v>0</v>
      </c>
      <c r="W12" s="49">
        <v>0</v>
      </c>
      <c r="X12" s="49">
        <v>0</v>
      </c>
      <c r="Y12" s="49">
        <v>0</v>
      </c>
      <c r="Z12" s="74">
        <v>4</v>
      </c>
      <c r="AA12" s="74">
        <v>13</v>
      </c>
      <c r="AB12" s="74">
        <v>23</v>
      </c>
      <c r="AC12" s="74">
        <v>7</v>
      </c>
      <c r="AD12" s="75">
        <v>4</v>
      </c>
      <c r="AE12" s="75">
        <v>14</v>
      </c>
      <c r="AF12" s="75">
        <v>3</v>
      </c>
      <c r="AG12" s="75">
        <v>2</v>
      </c>
      <c r="AH12" s="75">
        <v>1</v>
      </c>
      <c r="AI12" s="65"/>
      <c r="AJ12" s="76">
        <v>0.30769230769230771</v>
      </c>
      <c r="AK12" s="76">
        <v>0.30769230769230771</v>
      </c>
      <c r="AL12" s="76">
        <v>0.60869565217391308</v>
      </c>
      <c r="AM12" s="76">
        <v>0.30769230769230771</v>
      </c>
      <c r="AN12" s="76">
        <v>0.91638795986622079</v>
      </c>
      <c r="AO12" s="77">
        <v>0.2608695652173913</v>
      </c>
      <c r="AP12" s="77">
        <v>0.43478260869565216</v>
      </c>
      <c r="AQ12" s="77">
        <v>0.30434782608695654</v>
      </c>
      <c r="AR12" s="79">
        <v>0.42857142857142855</v>
      </c>
      <c r="AS12" s="79">
        <v>0.2857142857142857</v>
      </c>
      <c r="AT12" s="79">
        <v>0.14285714285714285</v>
      </c>
      <c r="AU12" s="80">
        <v>0.42857142857142855</v>
      </c>
      <c r="AV12" s="80">
        <v>0.14285714285714285</v>
      </c>
      <c r="AW12" s="80">
        <v>0.5714285714285714</v>
      </c>
      <c r="AX12" s="76">
        <v>0.5714285714285714</v>
      </c>
      <c r="AY12" s="80">
        <v>0</v>
      </c>
      <c r="AZ12" s="78">
        <v>0.60869565217391308</v>
      </c>
    </row>
    <row r="13" spans="1:52" x14ac:dyDescent="0.25">
      <c r="A13" s="52" t="s">
        <v>320</v>
      </c>
      <c r="B13" s="48"/>
      <c r="C13" s="49">
        <v>0</v>
      </c>
      <c r="D13" s="49">
        <v>0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8</v>
      </c>
      <c r="L13" s="49">
        <v>0</v>
      </c>
      <c r="M13" s="49">
        <v>12</v>
      </c>
      <c r="N13" s="49">
        <v>0</v>
      </c>
      <c r="O13" s="49">
        <v>0</v>
      </c>
      <c r="P13" s="49">
        <v>0</v>
      </c>
      <c r="Q13" s="49">
        <v>0</v>
      </c>
      <c r="R13" s="49">
        <v>0</v>
      </c>
      <c r="S13" s="49">
        <v>0</v>
      </c>
      <c r="T13" s="49">
        <v>0</v>
      </c>
      <c r="U13" s="49">
        <v>0</v>
      </c>
      <c r="V13" s="49">
        <v>0</v>
      </c>
      <c r="W13" s="49">
        <v>0</v>
      </c>
      <c r="X13" s="49">
        <v>0</v>
      </c>
      <c r="Y13" s="49">
        <v>0</v>
      </c>
      <c r="Z13" s="74">
        <v>0</v>
      </c>
      <c r="AA13" s="74">
        <v>12</v>
      </c>
      <c r="AB13" s="74">
        <v>20</v>
      </c>
      <c r="AC13" s="74">
        <v>0</v>
      </c>
      <c r="AD13" s="75">
        <v>0</v>
      </c>
      <c r="AE13" s="75">
        <v>8</v>
      </c>
      <c r="AF13" s="75">
        <v>0</v>
      </c>
      <c r="AG13" s="75">
        <v>0</v>
      </c>
      <c r="AH13" s="75">
        <v>0</v>
      </c>
      <c r="AI13" s="65"/>
      <c r="AJ13" s="76">
        <v>0</v>
      </c>
      <c r="AK13" s="76">
        <v>0</v>
      </c>
      <c r="AL13" s="76">
        <v>0.4</v>
      </c>
      <c r="AM13" s="76">
        <v>0</v>
      </c>
      <c r="AN13" s="76">
        <v>0.4</v>
      </c>
      <c r="AO13" s="77">
        <v>0.6</v>
      </c>
      <c r="AP13" s="77">
        <v>0.4</v>
      </c>
      <c r="AQ13" s="77">
        <v>0</v>
      </c>
      <c r="AR13" s="79" t="s">
        <v>410</v>
      </c>
      <c r="AS13" s="79" t="s">
        <v>410</v>
      </c>
      <c r="AT13" s="79" t="s">
        <v>410</v>
      </c>
      <c r="AU13" s="80" t="s">
        <v>410</v>
      </c>
      <c r="AV13" s="80" t="s">
        <v>410</v>
      </c>
      <c r="AW13" s="80" t="s">
        <v>410</v>
      </c>
      <c r="AX13" s="76" t="s">
        <v>410</v>
      </c>
      <c r="AY13" s="80">
        <v>0</v>
      </c>
      <c r="AZ13" s="78">
        <v>0.4</v>
      </c>
    </row>
    <row r="14" spans="1:52" x14ac:dyDescent="0.25">
      <c r="A14" s="52"/>
      <c r="B14" s="48"/>
      <c r="C14" s="49">
        <v>0</v>
      </c>
      <c r="D14" s="49">
        <v>0</v>
      </c>
      <c r="E14" s="49">
        <v>1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1</v>
      </c>
      <c r="N14" s="49">
        <v>1</v>
      </c>
      <c r="O14" s="49">
        <v>0</v>
      </c>
      <c r="P14" s="49">
        <v>0</v>
      </c>
      <c r="Q14" s="49">
        <v>0</v>
      </c>
      <c r="R14" s="49">
        <v>0</v>
      </c>
      <c r="S14" s="49">
        <v>0</v>
      </c>
      <c r="T14" s="49">
        <v>0</v>
      </c>
      <c r="U14" s="49">
        <v>0</v>
      </c>
      <c r="V14" s="49">
        <v>0</v>
      </c>
      <c r="W14" s="49">
        <v>0</v>
      </c>
      <c r="X14" s="49">
        <v>0</v>
      </c>
      <c r="Y14" s="49">
        <v>0</v>
      </c>
      <c r="Z14" s="74">
        <v>1</v>
      </c>
      <c r="AA14" s="74">
        <v>2</v>
      </c>
      <c r="AB14" s="74">
        <v>2</v>
      </c>
      <c r="AC14" s="74">
        <v>1</v>
      </c>
      <c r="AD14" s="75">
        <v>3</v>
      </c>
      <c r="AE14" s="75">
        <v>1</v>
      </c>
      <c r="AF14" s="75">
        <v>1</v>
      </c>
      <c r="AG14" s="75">
        <v>0</v>
      </c>
      <c r="AH14" s="75">
        <v>0</v>
      </c>
      <c r="AI14" s="65"/>
      <c r="AJ14" s="76">
        <v>0.5</v>
      </c>
      <c r="AK14" s="76">
        <v>0.5</v>
      </c>
      <c r="AL14" s="76">
        <v>0.5</v>
      </c>
      <c r="AM14" s="76">
        <v>1.5</v>
      </c>
      <c r="AN14" s="76">
        <v>2</v>
      </c>
      <c r="AO14" s="77">
        <v>0.5</v>
      </c>
      <c r="AP14" s="77">
        <v>0</v>
      </c>
      <c r="AQ14" s="77">
        <v>0.5</v>
      </c>
      <c r="AR14" s="79">
        <v>1</v>
      </c>
      <c r="AS14" s="79">
        <v>0</v>
      </c>
      <c r="AT14" s="79">
        <v>0</v>
      </c>
      <c r="AU14" s="80">
        <v>0</v>
      </c>
      <c r="AV14" s="80">
        <v>0</v>
      </c>
      <c r="AW14" s="80">
        <v>1</v>
      </c>
      <c r="AX14" s="76">
        <v>1</v>
      </c>
      <c r="AY14" s="80">
        <v>1</v>
      </c>
      <c r="AZ14" s="78">
        <v>0.5</v>
      </c>
    </row>
    <row r="15" spans="1:52" x14ac:dyDescent="0.25">
      <c r="A15" s="52"/>
      <c r="B15" s="48"/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0</v>
      </c>
      <c r="U15" s="49">
        <v>0</v>
      </c>
      <c r="V15" s="49">
        <v>0</v>
      </c>
      <c r="W15" s="49">
        <v>0</v>
      </c>
      <c r="X15" s="49">
        <v>0</v>
      </c>
      <c r="Y15" s="49">
        <v>0</v>
      </c>
      <c r="Z15" s="74">
        <v>0</v>
      </c>
      <c r="AA15" s="74">
        <v>0</v>
      </c>
      <c r="AB15" s="74">
        <v>0</v>
      </c>
      <c r="AC15" s="74">
        <v>0</v>
      </c>
      <c r="AD15" s="75">
        <v>0</v>
      </c>
      <c r="AE15" s="75">
        <v>0</v>
      </c>
      <c r="AF15" s="75">
        <v>0</v>
      </c>
      <c r="AG15" s="75">
        <v>0</v>
      </c>
      <c r="AH15" s="75">
        <v>0</v>
      </c>
      <c r="AI15" s="65"/>
      <c r="AJ15" s="76" t="s">
        <v>410</v>
      </c>
      <c r="AK15" s="76" t="s">
        <v>410</v>
      </c>
      <c r="AL15" s="76" t="s">
        <v>410</v>
      </c>
      <c r="AM15" s="76" t="s">
        <v>410</v>
      </c>
      <c r="AN15" s="76" t="s">
        <v>410</v>
      </c>
      <c r="AO15" s="77" t="s">
        <v>410</v>
      </c>
      <c r="AP15" s="77" t="s">
        <v>410</v>
      </c>
      <c r="AQ15" s="77" t="s">
        <v>410</v>
      </c>
      <c r="AR15" s="79" t="s">
        <v>410</v>
      </c>
      <c r="AS15" s="79" t="s">
        <v>410</v>
      </c>
      <c r="AT15" s="79" t="s">
        <v>410</v>
      </c>
      <c r="AU15" s="80" t="s">
        <v>410</v>
      </c>
      <c r="AV15" s="80" t="s">
        <v>410</v>
      </c>
      <c r="AW15" s="80" t="s">
        <v>410</v>
      </c>
      <c r="AX15" s="76" t="s">
        <v>410</v>
      </c>
      <c r="AY15" s="80" t="s">
        <v>410</v>
      </c>
      <c r="AZ15" s="78" t="s">
        <v>410</v>
      </c>
    </row>
    <row r="16" spans="1:52" x14ac:dyDescent="0.25">
      <c r="A16" s="54" t="s">
        <v>32</v>
      </c>
      <c r="B16" s="102"/>
      <c r="C16" s="58">
        <v>59</v>
      </c>
      <c r="D16" s="58">
        <v>12</v>
      </c>
      <c r="E16" s="58">
        <v>9</v>
      </c>
      <c r="F16" s="58">
        <v>0</v>
      </c>
      <c r="G16" s="58">
        <v>11</v>
      </c>
      <c r="H16" s="58">
        <v>0</v>
      </c>
      <c r="I16" s="58">
        <v>0</v>
      </c>
      <c r="J16" s="58">
        <v>0</v>
      </c>
      <c r="K16" s="58">
        <v>54</v>
      </c>
      <c r="L16" s="58">
        <v>5</v>
      </c>
      <c r="M16" s="58">
        <v>44</v>
      </c>
      <c r="N16" s="58">
        <v>22</v>
      </c>
      <c r="O16" s="81">
        <v>8</v>
      </c>
      <c r="P16" s="58">
        <v>27</v>
      </c>
      <c r="Q16" s="58">
        <v>30</v>
      </c>
      <c r="R16" s="58">
        <v>21</v>
      </c>
      <c r="S16" s="58">
        <v>1</v>
      </c>
      <c r="T16" s="58">
        <v>14</v>
      </c>
      <c r="U16" s="58">
        <v>3</v>
      </c>
      <c r="V16" s="58">
        <v>5</v>
      </c>
      <c r="W16" s="58">
        <v>3</v>
      </c>
      <c r="X16" s="58">
        <v>3</v>
      </c>
      <c r="Y16" s="58">
        <v>5</v>
      </c>
      <c r="Z16" s="58">
        <v>80</v>
      </c>
      <c r="AA16" s="58">
        <v>174</v>
      </c>
      <c r="AB16" s="58">
        <v>233</v>
      </c>
      <c r="AC16" s="58">
        <v>130</v>
      </c>
      <c r="AD16" s="58">
        <v>110</v>
      </c>
      <c r="AE16" s="58">
        <v>139</v>
      </c>
      <c r="AF16" s="58">
        <v>51</v>
      </c>
      <c r="AG16" s="58">
        <v>45</v>
      </c>
      <c r="AH16" s="58">
        <v>33</v>
      </c>
      <c r="AI16" s="68"/>
      <c r="AJ16" s="69">
        <v>0.45977011494252873</v>
      </c>
      <c r="AK16" s="69">
        <v>0.52298850574712641</v>
      </c>
      <c r="AL16" s="69">
        <v>0.59656652360515017</v>
      </c>
      <c r="AM16" s="69">
        <v>0.63218390804597702</v>
      </c>
      <c r="AN16" s="69">
        <v>1.2287504316511271</v>
      </c>
      <c r="AO16" s="68">
        <v>0.18884120171673821</v>
      </c>
      <c r="AP16" s="68">
        <v>0.25321888412017168</v>
      </c>
      <c r="AQ16" s="68">
        <v>0.55793991416309008</v>
      </c>
      <c r="AR16" s="68">
        <v>0.3923076923076923</v>
      </c>
      <c r="AS16" s="68">
        <v>0.34615384615384615</v>
      </c>
      <c r="AT16" s="68">
        <v>0.25384615384615383</v>
      </c>
      <c r="AU16" s="69">
        <v>0.3</v>
      </c>
      <c r="AV16" s="69">
        <v>0.23076923076923078</v>
      </c>
      <c r="AW16" s="69">
        <v>0.7</v>
      </c>
      <c r="AX16" s="69">
        <v>0.61538461538461542</v>
      </c>
      <c r="AY16" s="69">
        <v>0.17241379310344829</v>
      </c>
      <c r="AZ16" s="70">
        <v>0.64377682403433478</v>
      </c>
    </row>
    <row r="17" spans="1:52" x14ac:dyDescent="0.25">
      <c r="A17" s="48"/>
      <c r="B17" s="48"/>
      <c r="C17" s="49"/>
      <c r="D17" s="49"/>
      <c r="E17" s="49"/>
      <c r="F17" s="49"/>
      <c r="G17" s="49"/>
      <c r="H17" s="49"/>
      <c r="I17" s="49"/>
      <c r="J17" s="49"/>
      <c r="K17" s="49">
        <f>K16/$Z$18</f>
        <v>6</v>
      </c>
      <c r="L17" s="49"/>
      <c r="M17" s="49">
        <f>M16/$Z$18</f>
        <v>4.8888888888888893</v>
      </c>
      <c r="N17" s="49"/>
      <c r="O17" s="49"/>
      <c r="P17" s="49"/>
      <c r="Q17" s="49"/>
      <c r="R17" s="49"/>
      <c r="S17" s="49"/>
      <c r="T17" s="49"/>
      <c r="U17" s="49"/>
      <c r="V17" s="49"/>
      <c r="W17" s="90"/>
      <c r="X17" s="90" t="s">
        <v>331</v>
      </c>
      <c r="Y17" s="49"/>
      <c r="Z17" s="49">
        <f>Z16/$Z$18</f>
        <v>8.8888888888888893</v>
      </c>
      <c r="AA17" s="49">
        <f t="shared" ref="AA17:AC17" si="0">AA16/$Z$18</f>
        <v>19.333333333333332</v>
      </c>
      <c r="AB17" s="49">
        <f t="shared" si="0"/>
        <v>25.888888888888889</v>
      </c>
      <c r="AC17" s="49">
        <f t="shared" si="0"/>
        <v>14.444444444444445</v>
      </c>
      <c r="AD17" s="49"/>
      <c r="AE17" s="49"/>
      <c r="AF17" s="49"/>
      <c r="AG17" s="49"/>
      <c r="AH17" s="49"/>
      <c r="AI17" s="60"/>
      <c r="AJ17" s="61"/>
      <c r="AK17" s="61"/>
      <c r="AL17" s="61"/>
      <c r="AM17" s="61"/>
      <c r="AN17" s="61"/>
      <c r="AO17" s="61"/>
      <c r="AP17" s="61"/>
      <c r="AQ17" s="61"/>
      <c r="AR17" s="60"/>
      <c r="AS17" s="60"/>
      <c r="AT17" s="60"/>
      <c r="AU17" s="61"/>
      <c r="AV17" s="61"/>
      <c r="AW17" s="61"/>
      <c r="AX17" s="61"/>
      <c r="AY17" s="61"/>
      <c r="AZ17" s="61"/>
    </row>
    <row r="18" spans="1:52" x14ac:dyDescent="0.25">
      <c r="A18" s="48"/>
      <c r="B18" s="48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 t="s">
        <v>396</v>
      </c>
      <c r="Y18" s="49"/>
      <c r="Z18" s="49">
        <v>9</v>
      </c>
      <c r="AA18" s="49"/>
      <c r="AB18" s="49"/>
      <c r="AC18" s="49"/>
      <c r="AD18" s="49"/>
      <c r="AE18" s="49"/>
      <c r="AF18" s="49"/>
      <c r="AG18" s="49"/>
      <c r="AH18" s="49"/>
      <c r="AI18" s="60"/>
      <c r="AJ18" s="61"/>
      <c r="AK18" s="61"/>
      <c r="AL18" s="61"/>
      <c r="AM18" s="61"/>
      <c r="AN18" s="61"/>
      <c r="AO18" s="61"/>
      <c r="AP18" s="61"/>
      <c r="AQ18" s="61"/>
      <c r="AR18" s="60"/>
      <c r="AS18" s="60"/>
      <c r="AT18" s="60"/>
      <c r="AU18" s="61"/>
      <c r="AV18" s="61"/>
      <c r="AW18" s="61"/>
      <c r="AX18" s="61"/>
      <c r="AY18" s="61"/>
      <c r="AZ18" s="61"/>
    </row>
    <row r="20" spans="1:52" x14ac:dyDescent="0.25">
      <c r="A20" s="117" t="s">
        <v>411</v>
      </c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</row>
    <row r="21" spans="1:52" x14ac:dyDescent="0.25">
      <c r="A21" s="47" t="s">
        <v>33</v>
      </c>
      <c r="B21" s="47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 t="s">
        <v>212</v>
      </c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60"/>
      <c r="AJ21" s="61"/>
      <c r="AK21" s="61"/>
      <c r="AL21" s="61"/>
      <c r="AM21" s="61"/>
      <c r="AN21" s="61"/>
      <c r="AO21" s="61"/>
      <c r="AP21" s="61"/>
      <c r="AQ21" s="61"/>
      <c r="AR21" s="60"/>
      <c r="AS21" s="60"/>
      <c r="AT21" s="60"/>
      <c r="AU21" s="61"/>
      <c r="AV21" s="61"/>
      <c r="AW21" s="61"/>
      <c r="AX21" s="61"/>
      <c r="AY21" s="61"/>
      <c r="AZ21" s="61"/>
    </row>
    <row r="22" spans="1:52" x14ac:dyDescent="0.25">
      <c r="A22" s="50" t="s">
        <v>56</v>
      </c>
      <c r="B22" s="101"/>
      <c r="C22" s="57" t="s">
        <v>5</v>
      </c>
      <c r="D22" s="57" t="s">
        <v>6</v>
      </c>
      <c r="E22" s="57" t="s">
        <v>7</v>
      </c>
      <c r="F22" s="57" t="s">
        <v>8</v>
      </c>
      <c r="G22" s="57" t="s">
        <v>18</v>
      </c>
      <c r="H22" s="57" t="s">
        <v>19</v>
      </c>
      <c r="I22" s="57" t="s">
        <v>9</v>
      </c>
      <c r="J22" s="57" t="s">
        <v>169</v>
      </c>
      <c r="K22" s="57" t="s">
        <v>10</v>
      </c>
      <c r="L22" s="57" t="s">
        <v>11</v>
      </c>
      <c r="M22" s="57" t="s">
        <v>12</v>
      </c>
      <c r="N22" s="57" t="s">
        <v>20</v>
      </c>
      <c r="O22" s="57" t="s">
        <v>211</v>
      </c>
      <c r="P22" s="57" t="s">
        <v>21</v>
      </c>
      <c r="Q22" s="57" t="s">
        <v>74</v>
      </c>
      <c r="R22" s="57" t="s">
        <v>22</v>
      </c>
      <c r="S22" s="57" t="s">
        <v>23</v>
      </c>
      <c r="T22" s="57" t="s">
        <v>168</v>
      </c>
      <c r="U22" s="57" t="s">
        <v>75</v>
      </c>
      <c r="V22" s="57" t="s">
        <v>27</v>
      </c>
      <c r="W22" s="57" t="s">
        <v>171</v>
      </c>
      <c r="X22" s="57" t="s">
        <v>28</v>
      </c>
      <c r="Y22" s="57" t="s">
        <v>170</v>
      </c>
      <c r="Z22" s="57" t="s">
        <v>29</v>
      </c>
      <c r="AA22" s="57" t="s">
        <v>4</v>
      </c>
      <c r="AB22" s="57" t="s">
        <v>13</v>
      </c>
      <c r="AC22" s="57" t="s">
        <v>26</v>
      </c>
      <c r="AD22" s="57" t="s">
        <v>30</v>
      </c>
      <c r="AE22" s="57" t="s">
        <v>173</v>
      </c>
      <c r="AF22" s="57" t="s">
        <v>24</v>
      </c>
      <c r="AG22" s="57" t="s">
        <v>25</v>
      </c>
      <c r="AH22" s="57" t="s">
        <v>76</v>
      </c>
      <c r="AI22" s="62"/>
      <c r="AJ22" s="63" t="s">
        <v>14</v>
      </c>
      <c r="AK22" s="63" t="s">
        <v>216</v>
      </c>
      <c r="AL22" s="63" t="s">
        <v>15</v>
      </c>
      <c r="AM22" s="63" t="s">
        <v>16</v>
      </c>
      <c r="AN22" s="63" t="s">
        <v>17</v>
      </c>
      <c r="AO22" s="63" t="s">
        <v>44</v>
      </c>
      <c r="AP22" s="63" t="s">
        <v>43</v>
      </c>
      <c r="AQ22" s="63" t="s">
        <v>40</v>
      </c>
      <c r="AR22" s="62" t="s">
        <v>139</v>
      </c>
      <c r="AS22" s="62" t="s">
        <v>140</v>
      </c>
      <c r="AT22" s="62" t="s">
        <v>141</v>
      </c>
      <c r="AU22" s="63" t="s">
        <v>55</v>
      </c>
      <c r="AV22" s="63" t="s">
        <v>48</v>
      </c>
      <c r="AW22" s="63" t="s">
        <v>51</v>
      </c>
      <c r="AX22" s="63" t="s">
        <v>49</v>
      </c>
      <c r="AY22" s="63" t="s">
        <v>50</v>
      </c>
      <c r="AZ22" s="64" t="s">
        <v>60</v>
      </c>
    </row>
    <row r="23" spans="1:52" x14ac:dyDescent="0.25">
      <c r="A23" s="52" t="s">
        <v>187</v>
      </c>
      <c r="B23" s="48"/>
      <c r="C23" s="49">
        <v>17</v>
      </c>
      <c r="D23" s="49">
        <v>0</v>
      </c>
      <c r="E23" s="49">
        <v>1</v>
      </c>
      <c r="F23" s="49">
        <v>0</v>
      </c>
      <c r="G23" s="49">
        <v>3</v>
      </c>
      <c r="H23" s="49">
        <v>0</v>
      </c>
      <c r="I23" s="49">
        <v>0</v>
      </c>
      <c r="J23" s="49">
        <v>0</v>
      </c>
      <c r="K23" s="49">
        <v>8</v>
      </c>
      <c r="L23" s="49">
        <v>2</v>
      </c>
      <c r="M23" s="49">
        <v>0</v>
      </c>
      <c r="N23" s="49">
        <v>14</v>
      </c>
      <c r="O23" s="49">
        <v>4</v>
      </c>
      <c r="P23" s="49">
        <v>0</v>
      </c>
      <c r="Q23" s="49">
        <v>2</v>
      </c>
      <c r="R23" s="49">
        <v>3</v>
      </c>
      <c r="S23" s="49">
        <v>0</v>
      </c>
      <c r="T23" s="49">
        <v>1</v>
      </c>
      <c r="U23" s="49">
        <v>1</v>
      </c>
      <c r="V23" s="49">
        <v>3</v>
      </c>
      <c r="W23" s="49">
        <v>0</v>
      </c>
      <c r="X23" s="49">
        <v>0</v>
      </c>
      <c r="Y23" s="49">
        <v>0</v>
      </c>
      <c r="Z23" s="74">
        <v>18</v>
      </c>
      <c r="AA23" s="74">
        <v>26</v>
      </c>
      <c r="AB23" s="74">
        <v>36</v>
      </c>
      <c r="AC23" s="74">
        <v>26</v>
      </c>
      <c r="AD23" s="75">
        <v>20</v>
      </c>
      <c r="AE23" s="75">
        <v>28</v>
      </c>
      <c r="AF23" s="75">
        <v>20</v>
      </c>
      <c r="AG23" s="75">
        <v>1</v>
      </c>
      <c r="AH23" s="75">
        <v>3</v>
      </c>
      <c r="AI23" s="65"/>
      <c r="AJ23" s="76">
        <v>0.69230769230769229</v>
      </c>
      <c r="AK23" s="76">
        <v>0.80769230769230771</v>
      </c>
      <c r="AL23" s="76">
        <v>0.77777777777777779</v>
      </c>
      <c r="AM23" s="76">
        <v>0.76923076923076927</v>
      </c>
      <c r="AN23" s="76">
        <v>1.5470085470085471</v>
      </c>
      <c r="AO23" s="77">
        <v>0</v>
      </c>
      <c r="AP23" s="77">
        <v>0.27777777777777779</v>
      </c>
      <c r="AQ23" s="77">
        <v>0.72222222222222221</v>
      </c>
      <c r="AR23" s="79">
        <v>0.76923076923076927</v>
      </c>
      <c r="AS23" s="79">
        <v>3.8461538461538464E-2</v>
      </c>
      <c r="AT23" s="79">
        <v>0.11538461538461539</v>
      </c>
      <c r="AU23" s="80">
        <v>0.19230769230769232</v>
      </c>
      <c r="AV23" s="80">
        <v>0.23076923076923078</v>
      </c>
      <c r="AW23" s="80">
        <v>0.80769230769230771</v>
      </c>
      <c r="AX23" s="76">
        <v>0.69230769230769229</v>
      </c>
      <c r="AY23" s="80">
        <v>7.6923076923076983E-2</v>
      </c>
      <c r="AZ23" s="78">
        <v>0.86111111111111116</v>
      </c>
    </row>
    <row r="24" spans="1:52" x14ac:dyDescent="0.25">
      <c r="A24" s="52" t="s">
        <v>188</v>
      </c>
      <c r="B24" s="48"/>
      <c r="C24" s="49">
        <v>9</v>
      </c>
      <c r="D24" s="49">
        <v>10</v>
      </c>
      <c r="E24" s="49">
        <v>2</v>
      </c>
      <c r="F24" s="49">
        <v>2</v>
      </c>
      <c r="G24" s="49">
        <v>1</v>
      </c>
      <c r="H24" s="49">
        <v>0</v>
      </c>
      <c r="I24" s="49">
        <v>0</v>
      </c>
      <c r="J24" s="49">
        <v>0</v>
      </c>
      <c r="K24" s="49">
        <v>5</v>
      </c>
      <c r="L24" s="49">
        <v>0</v>
      </c>
      <c r="M24" s="49">
        <v>0</v>
      </c>
      <c r="N24" s="49">
        <v>5</v>
      </c>
      <c r="O24" s="49">
        <v>2</v>
      </c>
      <c r="P24" s="49">
        <v>3</v>
      </c>
      <c r="Q24" s="49">
        <v>15</v>
      </c>
      <c r="R24" s="49">
        <v>1</v>
      </c>
      <c r="S24" s="49">
        <v>1</v>
      </c>
      <c r="T24" s="49">
        <v>3</v>
      </c>
      <c r="U24" s="49">
        <v>2</v>
      </c>
      <c r="V24" s="49">
        <v>1</v>
      </c>
      <c r="W24" s="49">
        <v>0</v>
      </c>
      <c r="X24" s="49">
        <v>0</v>
      </c>
      <c r="Y24" s="49">
        <v>0</v>
      </c>
      <c r="Z24" s="74">
        <v>23</v>
      </c>
      <c r="AA24" s="74">
        <v>31</v>
      </c>
      <c r="AB24" s="74">
        <v>36</v>
      </c>
      <c r="AC24" s="74">
        <v>31</v>
      </c>
      <c r="AD24" s="75">
        <v>43</v>
      </c>
      <c r="AE24" s="75">
        <v>28</v>
      </c>
      <c r="AF24" s="75">
        <v>7</v>
      </c>
      <c r="AG24" s="75">
        <v>7</v>
      </c>
      <c r="AH24" s="75">
        <v>17</v>
      </c>
      <c r="AI24" s="65"/>
      <c r="AJ24" s="76">
        <v>0.74193548387096775</v>
      </c>
      <c r="AK24" s="76">
        <v>0.77419354838709675</v>
      </c>
      <c r="AL24" s="76">
        <v>0.77777777777777779</v>
      </c>
      <c r="AM24" s="76">
        <v>1.3870967741935485</v>
      </c>
      <c r="AN24" s="76">
        <v>2.1648745519713262</v>
      </c>
      <c r="AO24" s="77">
        <v>0</v>
      </c>
      <c r="AP24" s="77">
        <v>0.1388888888888889</v>
      </c>
      <c r="AQ24" s="77">
        <v>0.86111111111111116</v>
      </c>
      <c r="AR24" s="79">
        <v>0.22580645161290322</v>
      </c>
      <c r="AS24" s="79">
        <v>0.22580645161290322</v>
      </c>
      <c r="AT24" s="79">
        <v>0.54838709677419351</v>
      </c>
      <c r="AU24" s="80">
        <v>0.22580645161290322</v>
      </c>
      <c r="AV24" s="80">
        <v>9.6774193548387094E-2</v>
      </c>
      <c r="AW24" s="80">
        <v>0.77419354838709675</v>
      </c>
      <c r="AX24" s="76">
        <v>0.74193548387096775</v>
      </c>
      <c r="AY24" s="80">
        <v>0.64516129032258074</v>
      </c>
      <c r="AZ24" s="78">
        <v>0.80555555555555558</v>
      </c>
    </row>
    <row r="25" spans="1:52" x14ac:dyDescent="0.25">
      <c r="A25" s="52" t="s">
        <v>189</v>
      </c>
      <c r="B25" s="48"/>
      <c r="C25" s="49">
        <v>9</v>
      </c>
      <c r="D25" s="49">
        <v>6</v>
      </c>
      <c r="E25" s="49">
        <v>2</v>
      </c>
      <c r="F25" s="49">
        <v>0</v>
      </c>
      <c r="G25" s="49">
        <v>4</v>
      </c>
      <c r="H25" s="49">
        <v>0</v>
      </c>
      <c r="I25" s="49">
        <v>0</v>
      </c>
      <c r="J25" s="49">
        <v>0</v>
      </c>
      <c r="K25" s="49">
        <v>4</v>
      </c>
      <c r="L25" s="49">
        <v>0</v>
      </c>
      <c r="M25" s="49">
        <v>1</v>
      </c>
      <c r="N25" s="49">
        <v>3</v>
      </c>
      <c r="O25" s="49">
        <v>1</v>
      </c>
      <c r="P25" s="49">
        <v>6</v>
      </c>
      <c r="Q25" s="49">
        <v>8</v>
      </c>
      <c r="R25" s="49">
        <v>3</v>
      </c>
      <c r="S25" s="49">
        <v>0</v>
      </c>
      <c r="T25" s="49">
        <v>3</v>
      </c>
      <c r="U25" s="49">
        <v>0</v>
      </c>
      <c r="V25" s="49">
        <v>3</v>
      </c>
      <c r="W25" s="49">
        <v>0</v>
      </c>
      <c r="X25" s="49">
        <v>1</v>
      </c>
      <c r="Y25" s="49">
        <v>0</v>
      </c>
      <c r="Z25" s="74">
        <v>17</v>
      </c>
      <c r="AA25" s="74">
        <v>28</v>
      </c>
      <c r="AB25" s="74">
        <v>32</v>
      </c>
      <c r="AC25" s="74">
        <v>27</v>
      </c>
      <c r="AD25" s="75">
        <v>27</v>
      </c>
      <c r="AE25" s="75">
        <v>21</v>
      </c>
      <c r="AF25" s="75">
        <v>9</v>
      </c>
      <c r="AG25" s="75">
        <v>10</v>
      </c>
      <c r="AH25" s="75">
        <v>8</v>
      </c>
      <c r="AI25" s="65"/>
      <c r="AJ25" s="76">
        <v>0.6071428571428571</v>
      </c>
      <c r="AK25" s="76">
        <v>0.75</v>
      </c>
      <c r="AL25" s="76">
        <v>0.65625</v>
      </c>
      <c r="AM25" s="76">
        <v>0.9642857142857143</v>
      </c>
      <c r="AN25" s="76">
        <v>1.6205357142857144</v>
      </c>
      <c r="AO25" s="77">
        <v>3.125E-2</v>
      </c>
      <c r="AP25" s="77">
        <v>0.125</v>
      </c>
      <c r="AQ25" s="77">
        <v>0.84375</v>
      </c>
      <c r="AR25" s="79">
        <v>0.33333333333333331</v>
      </c>
      <c r="AS25" s="79">
        <v>0.37037037037037035</v>
      </c>
      <c r="AT25" s="79">
        <v>0.29629629629629628</v>
      </c>
      <c r="AU25" s="80">
        <v>0.22222222222222221</v>
      </c>
      <c r="AV25" s="80">
        <v>0.25925925925925924</v>
      </c>
      <c r="AW25" s="80">
        <v>0.77777777777777779</v>
      </c>
      <c r="AX25" s="76">
        <v>0.62962962962962965</v>
      </c>
      <c r="AY25" s="80">
        <v>0.35714285714285721</v>
      </c>
      <c r="AZ25" s="78">
        <v>0.78125</v>
      </c>
    </row>
    <row r="26" spans="1:52" x14ac:dyDescent="0.25">
      <c r="A26" s="52" t="s">
        <v>190</v>
      </c>
      <c r="B26" s="48"/>
      <c r="C26" s="49">
        <v>2</v>
      </c>
      <c r="D26" s="49">
        <v>5</v>
      </c>
      <c r="E26" s="49">
        <v>0</v>
      </c>
      <c r="F26" s="49">
        <v>0</v>
      </c>
      <c r="G26" s="49">
        <v>1</v>
      </c>
      <c r="H26" s="49">
        <v>0</v>
      </c>
      <c r="I26" s="49">
        <v>0</v>
      </c>
      <c r="J26" s="49">
        <v>0</v>
      </c>
      <c r="K26" s="49">
        <v>9</v>
      </c>
      <c r="L26" s="49">
        <v>1</v>
      </c>
      <c r="M26" s="49">
        <v>11</v>
      </c>
      <c r="N26" s="49">
        <v>0</v>
      </c>
      <c r="O26" s="49">
        <v>1</v>
      </c>
      <c r="P26" s="49">
        <v>3</v>
      </c>
      <c r="Q26" s="49">
        <v>2</v>
      </c>
      <c r="R26" s="49">
        <v>3</v>
      </c>
      <c r="S26" s="49">
        <v>0</v>
      </c>
      <c r="T26" s="49">
        <v>0</v>
      </c>
      <c r="U26" s="49">
        <v>0</v>
      </c>
      <c r="V26" s="49">
        <v>0</v>
      </c>
      <c r="W26" s="49">
        <v>1</v>
      </c>
      <c r="X26" s="49">
        <v>0</v>
      </c>
      <c r="Y26" s="49">
        <v>0</v>
      </c>
      <c r="Z26" s="74">
        <v>7</v>
      </c>
      <c r="AA26" s="74">
        <v>22</v>
      </c>
      <c r="AB26" s="74">
        <v>32</v>
      </c>
      <c r="AC26" s="74">
        <v>11</v>
      </c>
      <c r="AD26" s="75">
        <v>12</v>
      </c>
      <c r="AE26" s="75">
        <v>17</v>
      </c>
      <c r="AF26" s="75">
        <v>4</v>
      </c>
      <c r="AG26" s="75">
        <v>3</v>
      </c>
      <c r="AH26" s="75">
        <v>2</v>
      </c>
      <c r="AI26" s="65"/>
      <c r="AJ26" s="76">
        <v>0.31818181818181818</v>
      </c>
      <c r="AK26" s="76">
        <v>0.36363636363636365</v>
      </c>
      <c r="AL26" s="76">
        <v>0.53125</v>
      </c>
      <c r="AM26" s="76">
        <v>0.54545454545454541</v>
      </c>
      <c r="AN26" s="76">
        <v>1.0767045454545454</v>
      </c>
      <c r="AO26" s="77">
        <v>0.34375</v>
      </c>
      <c r="AP26" s="77">
        <v>0.3125</v>
      </c>
      <c r="AQ26" s="77">
        <v>0.34375</v>
      </c>
      <c r="AR26" s="79">
        <v>0.36363636363636365</v>
      </c>
      <c r="AS26" s="79">
        <v>0.27272727272727271</v>
      </c>
      <c r="AT26" s="79">
        <v>0.18181818181818182</v>
      </c>
      <c r="AU26" s="80">
        <v>0.27272727272727271</v>
      </c>
      <c r="AV26" s="80">
        <v>0.27272727272727271</v>
      </c>
      <c r="AW26" s="80">
        <v>0.72727272727272729</v>
      </c>
      <c r="AX26" s="76">
        <v>0.63636363636363635</v>
      </c>
      <c r="AY26" s="80">
        <v>0.22727272727272724</v>
      </c>
      <c r="AZ26" s="78">
        <v>0.5625</v>
      </c>
    </row>
    <row r="27" spans="1:52" x14ac:dyDescent="0.25">
      <c r="A27" s="52" t="s">
        <v>191</v>
      </c>
      <c r="B27" s="48"/>
      <c r="C27" s="49">
        <v>4</v>
      </c>
      <c r="D27" s="49">
        <v>0</v>
      </c>
      <c r="E27" s="49">
        <v>1</v>
      </c>
      <c r="F27" s="49">
        <v>1</v>
      </c>
      <c r="G27" s="49">
        <v>1</v>
      </c>
      <c r="H27" s="49">
        <v>0</v>
      </c>
      <c r="I27" s="49">
        <v>0</v>
      </c>
      <c r="J27" s="49">
        <v>0</v>
      </c>
      <c r="K27" s="49">
        <v>5</v>
      </c>
      <c r="L27" s="49">
        <v>0</v>
      </c>
      <c r="M27" s="49">
        <v>13</v>
      </c>
      <c r="N27" s="49">
        <v>2</v>
      </c>
      <c r="O27" s="49">
        <v>1</v>
      </c>
      <c r="P27" s="49">
        <v>1</v>
      </c>
      <c r="Q27" s="49">
        <v>1</v>
      </c>
      <c r="R27" s="49">
        <v>3</v>
      </c>
      <c r="S27" s="49">
        <v>0</v>
      </c>
      <c r="T27" s="49">
        <v>1</v>
      </c>
      <c r="U27" s="49">
        <v>0</v>
      </c>
      <c r="V27" s="49">
        <v>0</v>
      </c>
      <c r="W27" s="49">
        <v>0</v>
      </c>
      <c r="X27" s="49">
        <v>0</v>
      </c>
      <c r="Y27" s="49">
        <v>0</v>
      </c>
      <c r="Z27" s="74">
        <v>6</v>
      </c>
      <c r="AA27" s="74">
        <v>24</v>
      </c>
      <c r="AB27" s="74">
        <v>29</v>
      </c>
      <c r="AC27" s="74">
        <v>11</v>
      </c>
      <c r="AD27" s="75">
        <v>11</v>
      </c>
      <c r="AE27" s="75">
        <v>11</v>
      </c>
      <c r="AF27" s="75">
        <v>5</v>
      </c>
      <c r="AG27" s="75">
        <v>2</v>
      </c>
      <c r="AH27" s="75">
        <v>1</v>
      </c>
      <c r="AI27" s="65"/>
      <c r="AJ27" s="76">
        <v>0.25</v>
      </c>
      <c r="AK27" s="76">
        <v>0.29166666666666669</v>
      </c>
      <c r="AL27" s="76">
        <v>0.37931034482758619</v>
      </c>
      <c r="AM27" s="76">
        <v>0.45833333333333331</v>
      </c>
      <c r="AN27" s="76">
        <v>0.83764367816091956</v>
      </c>
      <c r="AO27" s="77">
        <v>0.44827586206896552</v>
      </c>
      <c r="AP27" s="77">
        <v>0.17241379310344829</v>
      </c>
      <c r="AQ27" s="77">
        <v>0.37931034482758619</v>
      </c>
      <c r="AR27" s="79">
        <v>0.45454545454545453</v>
      </c>
      <c r="AS27" s="79">
        <v>0.18181818181818182</v>
      </c>
      <c r="AT27" s="79">
        <v>9.0909090909090912E-2</v>
      </c>
      <c r="AU27" s="80">
        <v>0.36363636363636365</v>
      </c>
      <c r="AV27" s="80">
        <v>0.27272727272727271</v>
      </c>
      <c r="AW27" s="80">
        <v>0.63636363636363635</v>
      </c>
      <c r="AX27" s="76">
        <v>0.54545454545454541</v>
      </c>
      <c r="AY27" s="80">
        <v>0.20833333333333331</v>
      </c>
      <c r="AZ27" s="78">
        <v>0.41379310344827586</v>
      </c>
    </row>
    <row r="28" spans="1:52" x14ac:dyDescent="0.25">
      <c r="A28" s="52" t="s">
        <v>192</v>
      </c>
      <c r="B28" s="48"/>
      <c r="C28" s="49">
        <v>5</v>
      </c>
      <c r="D28" s="49">
        <v>1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3</v>
      </c>
      <c r="L28" s="49">
        <v>2</v>
      </c>
      <c r="M28" s="49">
        <v>6</v>
      </c>
      <c r="N28" s="49">
        <v>3</v>
      </c>
      <c r="O28" s="49">
        <v>1</v>
      </c>
      <c r="P28" s="49">
        <v>0</v>
      </c>
      <c r="Q28" s="49">
        <v>3</v>
      </c>
      <c r="R28" s="49">
        <v>6</v>
      </c>
      <c r="S28" s="49">
        <v>0</v>
      </c>
      <c r="T28" s="49">
        <v>2</v>
      </c>
      <c r="U28" s="49">
        <v>1</v>
      </c>
      <c r="V28" s="49">
        <v>0</v>
      </c>
      <c r="W28" s="49">
        <v>0</v>
      </c>
      <c r="X28" s="49">
        <v>0</v>
      </c>
      <c r="Y28" s="49">
        <v>0</v>
      </c>
      <c r="Z28" s="74">
        <v>6</v>
      </c>
      <c r="AA28" s="74">
        <v>21</v>
      </c>
      <c r="AB28" s="74">
        <v>26</v>
      </c>
      <c r="AC28" s="74">
        <v>15</v>
      </c>
      <c r="AD28" s="75">
        <v>7</v>
      </c>
      <c r="AE28" s="75">
        <v>11</v>
      </c>
      <c r="AF28" s="75">
        <v>9</v>
      </c>
      <c r="AG28" s="75">
        <v>2</v>
      </c>
      <c r="AH28" s="75">
        <v>4</v>
      </c>
      <c r="AI28" s="65"/>
      <c r="AJ28" s="76">
        <v>0.2857142857142857</v>
      </c>
      <c r="AK28" s="76">
        <v>0.2857142857142857</v>
      </c>
      <c r="AL28" s="76">
        <v>0.42307692307692307</v>
      </c>
      <c r="AM28" s="76">
        <v>0.33333333333333331</v>
      </c>
      <c r="AN28" s="76">
        <v>0.75641025641025639</v>
      </c>
      <c r="AO28" s="77">
        <v>0.23076923076923078</v>
      </c>
      <c r="AP28" s="77">
        <v>0.19230769230769232</v>
      </c>
      <c r="AQ28" s="77">
        <v>0.57692307692307687</v>
      </c>
      <c r="AR28" s="79">
        <v>0.6</v>
      </c>
      <c r="AS28" s="79">
        <v>0.13333333333333333</v>
      </c>
      <c r="AT28" s="79">
        <v>0.26666666666666666</v>
      </c>
      <c r="AU28" s="80">
        <v>0.6</v>
      </c>
      <c r="AV28" s="80">
        <v>0.4</v>
      </c>
      <c r="AW28" s="80">
        <v>0.4</v>
      </c>
      <c r="AX28" s="76">
        <v>0.4</v>
      </c>
      <c r="AY28" s="80">
        <v>4.7619047619047616E-2</v>
      </c>
      <c r="AZ28" s="78">
        <v>0.42307692307692307</v>
      </c>
    </row>
    <row r="29" spans="1:52" x14ac:dyDescent="0.25">
      <c r="A29" s="52" t="s">
        <v>193</v>
      </c>
      <c r="B29" s="48"/>
      <c r="C29" s="49">
        <v>3</v>
      </c>
      <c r="D29" s="49">
        <v>1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6</v>
      </c>
      <c r="L29" s="49">
        <v>1</v>
      </c>
      <c r="M29" s="49">
        <v>7</v>
      </c>
      <c r="N29" s="49">
        <v>1</v>
      </c>
      <c r="O29" s="49">
        <v>0</v>
      </c>
      <c r="P29" s="49">
        <v>3</v>
      </c>
      <c r="Q29" s="49">
        <v>0</v>
      </c>
      <c r="R29" s="49">
        <v>2</v>
      </c>
      <c r="S29" s="49">
        <v>0</v>
      </c>
      <c r="T29" s="49">
        <v>2</v>
      </c>
      <c r="U29" s="49">
        <v>1</v>
      </c>
      <c r="V29" s="49">
        <v>0</v>
      </c>
      <c r="W29" s="49">
        <v>0</v>
      </c>
      <c r="X29" s="49">
        <v>0</v>
      </c>
      <c r="Y29" s="49">
        <v>0</v>
      </c>
      <c r="Z29" s="74">
        <v>4</v>
      </c>
      <c r="AA29" s="74">
        <v>16</v>
      </c>
      <c r="AB29" s="74">
        <v>23</v>
      </c>
      <c r="AC29" s="74">
        <v>9</v>
      </c>
      <c r="AD29" s="75">
        <v>5</v>
      </c>
      <c r="AE29" s="75">
        <v>11</v>
      </c>
      <c r="AF29" s="75">
        <v>3</v>
      </c>
      <c r="AG29" s="75">
        <v>5</v>
      </c>
      <c r="AH29" s="75">
        <v>1</v>
      </c>
      <c r="AI29" s="65"/>
      <c r="AJ29" s="76">
        <v>0.25</v>
      </c>
      <c r="AK29" s="76">
        <v>0.25</v>
      </c>
      <c r="AL29" s="76">
        <v>0.47826086956521741</v>
      </c>
      <c r="AM29" s="76">
        <v>0.3125</v>
      </c>
      <c r="AN29" s="76">
        <v>0.79076086956521741</v>
      </c>
      <c r="AO29" s="77">
        <v>0.30434782608695654</v>
      </c>
      <c r="AP29" s="77">
        <v>0.30434782608695654</v>
      </c>
      <c r="AQ29" s="77">
        <v>0.39130434782608697</v>
      </c>
      <c r="AR29" s="79">
        <v>0.33333333333333331</v>
      </c>
      <c r="AS29" s="79">
        <v>0.55555555555555558</v>
      </c>
      <c r="AT29" s="79">
        <v>0.1111111111111111</v>
      </c>
      <c r="AU29" s="80">
        <v>0.55555555555555558</v>
      </c>
      <c r="AV29" s="80">
        <v>0.22222222222222221</v>
      </c>
      <c r="AW29" s="80">
        <v>0.44444444444444442</v>
      </c>
      <c r="AX29" s="76">
        <v>0.44444444444444442</v>
      </c>
      <c r="AY29" s="80">
        <v>6.25E-2</v>
      </c>
      <c r="AZ29" s="78">
        <v>0.47826086956521741</v>
      </c>
    </row>
    <row r="30" spans="1:52" x14ac:dyDescent="0.25">
      <c r="A30" s="52" t="s">
        <v>194</v>
      </c>
      <c r="B30" s="48"/>
      <c r="C30" s="49">
        <v>5</v>
      </c>
      <c r="D30" s="49">
        <v>1</v>
      </c>
      <c r="E30" s="49">
        <v>0</v>
      </c>
      <c r="F30" s="49">
        <v>0</v>
      </c>
      <c r="G30" s="49">
        <v>4</v>
      </c>
      <c r="H30" s="49">
        <v>0</v>
      </c>
      <c r="I30" s="49">
        <v>0</v>
      </c>
      <c r="J30" s="49">
        <v>0</v>
      </c>
      <c r="K30" s="49">
        <v>4</v>
      </c>
      <c r="L30" s="49">
        <v>2</v>
      </c>
      <c r="M30" s="49">
        <v>8</v>
      </c>
      <c r="N30" s="49">
        <v>4</v>
      </c>
      <c r="O30" s="49">
        <v>2</v>
      </c>
      <c r="P30" s="49">
        <v>2</v>
      </c>
      <c r="Q30" s="49">
        <v>0</v>
      </c>
      <c r="R30" s="49">
        <v>6</v>
      </c>
      <c r="S30" s="49">
        <v>0</v>
      </c>
      <c r="T30" s="49">
        <v>0</v>
      </c>
      <c r="U30" s="49">
        <v>0</v>
      </c>
      <c r="V30" s="49">
        <v>2</v>
      </c>
      <c r="W30" s="49">
        <v>1</v>
      </c>
      <c r="X30" s="49">
        <v>0</v>
      </c>
      <c r="Y30" s="49">
        <v>0</v>
      </c>
      <c r="Z30" s="74">
        <v>6</v>
      </c>
      <c r="AA30" s="74">
        <v>24</v>
      </c>
      <c r="AB30" s="74">
        <v>30</v>
      </c>
      <c r="AC30" s="74">
        <v>16</v>
      </c>
      <c r="AD30" s="75">
        <v>7</v>
      </c>
      <c r="AE30" s="75">
        <v>12</v>
      </c>
      <c r="AF30" s="75">
        <v>13</v>
      </c>
      <c r="AG30" s="75">
        <v>2</v>
      </c>
      <c r="AH30" s="75">
        <v>0</v>
      </c>
      <c r="AI30" s="65"/>
      <c r="AJ30" s="76">
        <v>0.25</v>
      </c>
      <c r="AK30" s="76">
        <v>0.41666666666666669</v>
      </c>
      <c r="AL30" s="76">
        <v>0.4</v>
      </c>
      <c r="AM30" s="76">
        <v>0.29166666666666669</v>
      </c>
      <c r="AN30" s="76">
        <v>0.69166666666666665</v>
      </c>
      <c r="AO30" s="77">
        <v>0.26666666666666666</v>
      </c>
      <c r="AP30" s="77">
        <v>0.2</v>
      </c>
      <c r="AQ30" s="77">
        <v>0.53333333333333333</v>
      </c>
      <c r="AR30" s="79">
        <v>0.8125</v>
      </c>
      <c r="AS30" s="79">
        <v>0.125</v>
      </c>
      <c r="AT30" s="79">
        <v>0</v>
      </c>
      <c r="AU30" s="80">
        <v>0.375</v>
      </c>
      <c r="AV30" s="80">
        <v>0.5</v>
      </c>
      <c r="AW30" s="80">
        <v>0.625</v>
      </c>
      <c r="AX30" s="76">
        <v>0.375</v>
      </c>
      <c r="AY30" s="80">
        <v>4.1666666666666685E-2</v>
      </c>
      <c r="AZ30" s="78">
        <v>0.53333333333333333</v>
      </c>
    </row>
    <row r="31" spans="1:52" x14ac:dyDescent="0.25">
      <c r="A31" s="52" t="s">
        <v>195</v>
      </c>
      <c r="B31" s="48"/>
      <c r="C31" s="49">
        <v>6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3</v>
      </c>
      <c r="L31" s="49">
        <v>1</v>
      </c>
      <c r="M31" s="49">
        <v>12</v>
      </c>
      <c r="N31" s="49">
        <v>4</v>
      </c>
      <c r="O31" s="49">
        <v>0</v>
      </c>
      <c r="P31" s="49">
        <v>0</v>
      </c>
      <c r="Q31" s="49">
        <v>1</v>
      </c>
      <c r="R31" s="49">
        <v>1</v>
      </c>
      <c r="S31" s="49">
        <v>0</v>
      </c>
      <c r="T31" s="49">
        <v>1</v>
      </c>
      <c r="U31" s="49">
        <v>0</v>
      </c>
      <c r="V31" s="49">
        <v>0</v>
      </c>
      <c r="W31" s="49">
        <v>0</v>
      </c>
      <c r="X31" s="49">
        <v>0</v>
      </c>
      <c r="Y31" s="49">
        <v>0</v>
      </c>
      <c r="Z31" s="74">
        <v>6</v>
      </c>
      <c r="AA31" s="74">
        <v>20</v>
      </c>
      <c r="AB31" s="74">
        <v>24</v>
      </c>
      <c r="AC31" s="74">
        <v>8</v>
      </c>
      <c r="AD31" s="75">
        <v>6</v>
      </c>
      <c r="AE31" s="75">
        <v>10</v>
      </c>
      <c r="AF31" s="75">
        <v>5</v>
      </c>
      <c r="AG31" s="75">
        <v>1</v>
      </c>
      <c r="AH31" s="75">
        <v>1</v>
      </c>
      <c r="AI31" s="65"/>
      <c r="AJ31" s="76">
        <v>0.3</v>
      </c>
      <c r="AK31" s="76">
        <v>0.3</v>
      </c>
      <c r="AL31" s="76">
        <v>0.41666666666666669</v>
      </c>
      <c r="AM31" s="76">
        <v>0.3</v>
      </c>
      <c r="AN31" s="76">
        <v>0.71666666666666667</v>
      </c>
      <c r="AO31" s="77">
        <v>0.5</v>
      </c>
      <c r="AP31" s="77">
        <v>0.16666666666666666</v>
      </c>
      <c r="AQ31" s="77">
        <v>0.33333333333333331</v>
      </c>
      <c r="AR31" s="79">
        <v>0.625</v>
      </c>
      <c r="AS31" s="79">
        <v>0.125</v>
      </c>
      <c r="AT31" s="79">
        <v>0.125</v>
      </c>
      <c r="AU31" s="80">
        <v>0.25</v>
      </c>
      <c r="AV31" s="80">
        <v>0.125</v>
      </c>
      <c r="AW31" s="80">
        <v>0.75</v>
      </c>
      <c r="AX31" s="76">
        <v>0.75</v>
      </c>
      <c r="AY31" s="80">
        <v>0</v>
      </c>
      <c r="AZ31" s="78">
        <v>0.41666666666666669</v>
      </c>
    </row>
    <row r="32" spans="1:52" x14ac:dyDescent="0.25">
      <c r="A32" s="52" t="s">
        <v>196</v>
      </c>
      <c r="B32" s="48"/>
      <c r="C32" s="49">
        <v>3</v>
      </c>
      <c r="D32" s="49">
        <v>0</v>
      </c>
      <c r="E32" s="49">
        <v>0</v>
      </c>
      <c r="F32" s="49">
        <v>0</v>
      </c>
      <c r="G32" s="49">
        <v>2</v>
      </c>
      <c r="H32" s="49">
        <v>0</v>
      </c>
      <c r="I32" s="49">
        <v>0</v>
      </c>
      <c r="J32" s="49">
        <v>0</v>
      </c>
      <c r="K32" s="49">
        <v>5</v>
      </c>
      <c r="L32" s="49">
        <v>2</v>
      </c>
      <c r="M32" s="49">
        <v>7</v>
      </c>
      <c r="N32" s="49">
        <v>3</v>
      </c>
      <c r="O32" s="49">
        <v>1</v>
      </c>
      <c r="P32" s="49">
        <v>0</v>
      </c>
      <c r="Q32" s="49">
        <v>0</v>
      </c>
      <c r="R32" s="49">
        <v>2</v>
      </c>
      <c r="S32" s="49">
        <v>0</v>
      </c>
      <c r="T32" s="49">
        <v>0</v>
      </c>
      <c r="U32" s="49">
        <v>0</v>
      </c>
      <c r="V32" s="49">
        <v>1</v>
      </c>
      <c r="W32" s="49">
        <v>0</v>
      </c>
      <c r="X32" s="49">
        <v>0</v>
      </c>
      <c r="Y32" s="49">
        <v>0</v>
      </c>
      <c r="Z32" s="74">
        <v>3</v>
      </c>
      <c r="AA32" s="74">
        <v>14</v>
      </c>
      <c r="AB32" s="74">
        <v>21</v>
      </c>
      <c r="AC32" s="74">
        <v>7</v>
      </c>
      <c r="AD32" s="75">
        <v>3</v>
      </c>
      <c r="AE32" s="75">
        <v>10</v>
      </c>
      <c r="AF32" s="75">
        <v>6</v>
      </c>
      <c r="AG32" s="75">
        <v>0</v>
      </c>
      <c r="AH32" s="75">
        <v>0</v>
      </c>
      <c r="AI32" s="65"/>
      <c r="AJ32" s="76">
        <v>0.21428571428571427</v>
      </c>
      <c r="AK32" s="76">
        <v>0.35714285714285715</v>
      </c>
      <c r="AL32" s="76">
        <v>0.47619047619047616</v>
      </c>
      <c r="AM32" s="76">
        <v>0.21428571428571427</v>
      </c>
      <c r="AN32" s="76">
        <v>0.69047619047619047</v>
      </c>
      <c r="AO32" s="77">
        <v>0.33333333333333331</v>
      </c>
      <c r="AP32" s="77">
        <v>0.33333333333333331</v>
      </c>
      <c r="AQ32" s="77">
        <v>0.33333333333333331</v>
      </c>
      <c r="AR32" s="79">
        <v>0.8571428571428571</v>
      </c>
      <c r="AS32" s="79">
        <v>0</v>
      </c>
      <c r="AT32" s="79">
        <v>0</v>
      </c>
      <c r="AU32" s="80">
        <v>0.2857142857142857</v>
      </c>
      <c r="AV32" s="80">
        <v>0.42857142857142855</v>
      </c>
      <c r="AW32" s="80">
        <v>0.7142857142857143</v>
      </c>
      <c r="AX32" s="76">
        <v>0.42857142857142855</v>
      </c>
      <c r="AY32" s="80">
        <v>0</v>
      </c>
      <c r="AZ32" s="78">
        <v>0.5714285714285714</v>
      </c>
    </row>
    <row r="33" spans="1:52" hidden="1" x14ac:dyDescent="0.25">
      <c r="A33" s="52"/>
      <c r="B33" s="48"/>
      <c r="C33" s="49">
        <v>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9">
        <v>0</v>
      </c>
      <c r="T33" s="49">
        <v>0</v>
      </c>
      <c r="U33" s="49">
        <v>0</v>
      </c>
      <c r="V33" s="49">
        <v>0</v>
      </c>
      <c r="W33" s="49">
        <v>0</v>
      </c>
      <c r="X33" s="49">
        <v>0</v>
      </c>
      <c r="Y33" s="49">
        <v>0</v>
      </c>
      <c r="Z33" s="74">
        <v>0</v>
      </c>
      <c r="AA33" s="74">
        <v>0</v>
      </c>
      <c r="AB33" s="74">
        <v>0</v>
      </c>
      <c r="AC33" s="74">
        <v>0</v>
      </c>
      <c r="AD33" s="75">
        <v>0</v>
      </c>
      <c r="AE33" s="75">
        <v>0</v>
      </c>
      <c r="AF33" s="75">
        <v>0</v>
      </c>
      <c r="AG33" s="75">
        <v>0</v>
      </c>
      <c r="AH33" s="75">
        <v>0</v>
      </c>
      <c r="AI33" s="65"/>
      <c r="AJ33" s="76" t="s">
        <v>410</v>
      </c>
      <c r="AK33" s="76" t="s">
        <v>410</v>
      </c>
      <c r="AL33" s="76" t="s">
        <v>410</v>
      </c>
      <c r="AM33" s="76" t="s">
        <v>410</v>
      </c>
      <c r="AN33" s="76" t="s">
        <v>410</v>
      </c>
      <c r="AO33" s="77" t="s">
        <v>410</v>
      </c>
      <c r="AP33" s="77" t="s">
        <v>410</v>
      </c>
      <c r="AQ33" s="77" t="s">
        <v>410</v>
      </c>
      <c r="AR33" s="79" t="s">
        <v>410</v>
      </c>
      <c r="AS33" s="79" t="s">
        <v>410</v>
      </c>
      <c r="AT33" s="79" t="s">
        <v>410</v>
      </c>
      <c r="AU33" s="80" t="s">
        <v>410</v>
      </c>
      <c r="AV33" s="80" t="s">
        <v>410</v>
      </c>
      <c r="AW33" s="80" t="s">
        <v>410</v>
      </c>
      <c r="AX33" s="76" t="s">
        <v>410</v>
      </c>
      <c r="AY33" s="80" t="s">
        <v>410</v>
      </c>
      <c r="AZ33" s="78" t="e">
        <v>#DIV/0!</v>
      </c>
    </row>
    <row r="34" spans="1:52" hidden="1" x14ac:dyDescent="0.25">
      <c r="A34" s="52"/>
      <c r="B34" s="48"/>
      <c r="C34" s="49">
        <v>0</v>
      </c>
      <c r="D34" s="49">
        <v>0</v>
      </c>
      <c r="E34" s="49">
        <v>0</v>
      </c>
      <c r="F34" s="49">
        <v>0</v>
      </c>
      <c r="G34" s="49">
        <v>0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0</v>
      </c>
      <c r="N34" s="49">
        <v>0</v>
      </c>
      <c r="O34" s="49">
        <v>0</v>
      </c>
      <c r="P34" s="49">
        <v>0</v>
      </c>
      <c r="Q34" s="49">
        <v>0</v>
      </c>
      <c r="R34" s="49">
        <v>0</v>
      </c>
      <c r="S34" s="49">
        <v>0</v>
      </c>
      <c r="T34" s="49">
        <v>0</v>
      </c>
      <c r="U34" s="49">
        <v>0</v>
      </c>
      <c r="V34" s="49">
        <v>0</v>
      </c>
      <c r="W34" s="49">
        <v>0</v>
      </c>
      <c r="X34" s="49">
        <v>0</v>
      </c>
      <c r="Y34" s="49">
        <v>0</v>
      </c>
      <c r="Z34" s="74">
        <v>0</v>
      </c>
      <c r="AA34" s="74">
        <v>0</v>
      </c>
      <c r="AB34" s="74">
        <v>0</v>
      </c>
      <c r="AC34" s="74">
        <v>0</v>
      </c>
      <c r="AD34" s="75">
        <v>0</v>
      </c>
      <c r="AE34" s="75">
        <v>0</v>
      </c>
      <c r="AF34" s="75">
        <v>0</v>
      </c>
      <c r="AG34" s="75">
        <v>0</v>
      </c>
      <c r="AH34" s="75">
        <v>0</v>
      </c>
      <c r="AI34" s="65"/>
      <c r="AJ34" s="76" t="s">
        <v>410</v>
      </c>
      <c r="AK34" s="76" t="s">
        <v>410</v>
      </c>
      <c r="AL34" s="76" t="s">
        <v>410</v>
      </c>
      <c r="AM34" s="76" t="s">
        <v>410</v>
      </c>
      <c r="AN34" s="76" t="s">
        <v>410</v>
      </c>
      <c r="AO34" s="77" t="s">
        <v>410</v>
      </c>
      <c r="AP34" s="77" t="s">
        <v>410</v>
      </c>
      <c r="AQ34" s="77" t="s">
        <v>410</v>
      </c>
      <c r="AR34" s="79" t="s">
        <v>410</v>
      </c>
      <c r="AS34" s="79" t="s">
        <v>410</v>
      </c>
      <c r="AT34" s="79" t="s">
        <v>410</v>
      </c>
      <c r="AU34" s="80" t="s">
        <v>410</v>
      </c>
      <c r="AV34" s="80" t="s">
        <v>410</v>
      </c>
      <c r="AW34" s="80" t="s">
        <v>410</v>
      </c>
      <c r="AX34" s="76" t="s">
        <v>410</v>
      </c>
      <c r="AY34" s="80" t="s">
        <v>410</v>
      </c>
      <c r="AZ34" s="78" t="e">
        <v>#DIV/0!</v>
      </c>
    </row>
    <row r="35" spans="1:52" x14ac:dyDescent="0.25">
      <c r="A35" s="54" t="s">
        <v>32</v>
      </c>
      <c r="B35" s="102"/>
      <c r="C35" s="58">
        <v>63</v>
      </c>
      <c r="D35" s="58">
        <v>24</v>
      </c>
      <c r="E35" s="58">
        <v>6</v>
      </c>
      <c r="F35" s="58">
        <v>3</v>
      </c>
      <c r="G35" s="58">
        <v>16</v>
      </c>
      <c r="H35" s="58">
        <v>0</v>
      </c>
      <c r="I35" s="58">
        <v>0</v>
      </c>
      <c r="J35" s="58">
        <v>0</v>
      </c>
      <c r="K35" s="58">
        <v>52</v>
      </c>
      <c r="L35" s="58">
        <v>11</v>
      </c>
      <c r="M35" s="58">
        <v>65</v>
      </c>
      <c r="N35" s="58">
        <v>39</v>
      </c>
      <c r="O35" s="81">
        <v>13</v>
      </c>
      <c r="P35" s="58">
        <v>18</v>
      </c>
      <c r="Q35" s="58">
        <v>32</v>
      </c>
      <c r="R35" s="58">
        <v>30</v>
      </c>
      <c r="S35" s="58">
        <v>1</v>
      </c>
      <c r="T35" s="58">
        <v>13</v>
      </c>
      <c r="U35" s="58">
        <v>5</v>
      </c>
      <c r="V35" s="58">
        <v>10</v>
      </c>
      <c r="W35" s="58">
        <v>2</v>
      </c>
      <c r="X35" s="58">
        <v>1</v>
      </c>
      <c r="Y35" s="58">
        <v>0</v>
      </c>
      <c r="Z35" s="58">
        <v>96</v>
      </c>
      <c r="AA35" s="58">
        <v>226</v>
      </c>
      <c r="AB35" s="58">
        <v>289</v>
      </c>
      <c r="AC35" s="58">
        <v>161</v>
      </c>
      <c r="AD35" s="58">
        <v>141</v>
      </c>
      <c r="AE35" s="58">
        <v>159</v>
      </c>
      <c r="AF35" s="58">
        <v>81</v>
      </c>
      <c r="AG35" s="58">
        <v>33</v>
      </c>
      <c r="AH35" s="58">
        <v>37</v>
      </c>
      <c r="AI35" s="68"/>
      <c r="AJ35" s="69">
        <v>0.4247787610619469</v>
      </c>
      <c r="AK35" s="69">
        <v>0.49557522123893805</v>
      </c>
      <c r="AL35" s="69">
        <v>0.55017301038062283</v>
      </c>
      <c r="AM35" s="69">
        <v>0.62389380530973448</v>
      </c>
      <c r="AN35" s="69">
        <v>1.1740668156903573</v>
      </c>
      <c r="AO35" s="68">
        <v>0.22491349480968859</v>
      </c>
      <c r="AP35" s="68">
        <v>0.2179930795847751</v>
      </c>
      <c r="AQ35" s="68">
        <v>0.55709342560553632</v>
      </c>
      <c r="AR35" s="68">
        <v>0.50310559006211175</v>
      </c>
      <c r="AS35" s="68">
        <v>0.20496894409937888</v>
      </c>
      <c r="AT35" s="68">
        <v>0.22981366459627328</v>
      </c>
      <c r="AU35" s="69">
        <v>0.30434782608695654</v>
      </c>
      <c r="AV35" s="69">
        <v>0.2608695652173913</v>
      </c>
      <c r="AW35" s="69">
        <v>0.69565217391304346</v>
      </c>
      <c r="AX35" s="69">
        <v>0.59627329192546585</v>
      </c>
      <c r="AY35" s="69">
        <v>0.19911504424778759</v>
      </c>
      <c r="AZ35" s="70">
        <v>0.60553633217993075</v>
      </c>
    </row>
    <row r="36" spans="1:52" x14ac:dyDescent="0.25">
      <c r="A36" s="48"/>
      <c r="B36" s="48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>
        <v>7.384615384615385</v>
      </c>
      <c r="AA36" s="49">
        <v>17.384615384615383</v>
      </c>
      <c r="AB36" s="49">
        <v>22.23076923076923</v>
      </c>
      <c r="AC36" s="49">
        <v>12.384615384615385</v>
      </c>
      <c r="AD36" s="49"/>
      <c r="AE36" s="49"/>
      <c r="AF36" s="49"/>
      <c r="AG36" s="49"/>
      <c r="AH36" s="49"/>
      <c r="AI36" s="60"/>
      <c r="AJ36" s="61"/>
      <c r="AK36" s="61"/>
      <c r="AL36" s="61"/>
      <c r="AM36" s="61"/>
      <c r="AN36" s="61"/>
      <c r="AO36" s="61"/>
      <c r="AP36" s="61"/>
      <c r="AQ36" s="61"/>
      <c r="AR36" s="60"/>
      <c r="AS36" s="60"/>
      <c r="AT36" s="60"/>
      <c r="AU36" s="61"/>
      <c r="AV36" s="61"/>
      <c r="AW36" s="61"/>
      <c r="AX36" s="61"/>
      <c r="AY36" s="61"/>
      <c r="AZ36" s="61"/>
    </row>
    <row r="37" spans="1:52" x14ac:dyDescent="0.25">
      <c r="C37" s="57" t="s">
        <v>5</v>
      </c>
      <c r="D37" s="57" t="s">
        <v>6</v>
      </c>
      <c r="E37" s="57" t="s">
        <v>7</v>
      </c>
      <c r="F37" s="57" t="s">
        <v>8</v>
      </c>
      <c r="G37" s="57" t="s">
        <v>18</v>
      </c>
      <c r="H37" s="57" t="s">
        <v>19</v>
      </c>
      <c r="I37" s="57" t="s">
        <v>9</v>
      </c>
      <c r="J37" s="57" t="s">
        <v>169</v>
      </c>
      <c r="K37" s="57" t="s">
        <v>10</v>
      </c>
      <c r="L37" s="57" t="s">
        <v>11</v>
      </c>
      <c r="M37" s="57" t="s">
        <v>12</v>
      </c>
      <c r="N37" s="57" t="s">
        <v>20</v>
      </c>
      <c r="O37" s="57" t="s">
        <v>211</v>
      </c>
      <c r="P37" s="57" t="s">
        <v>21</v>
      </c>
      <c r="Q37" s="57" t="s">
        <v>74</v>
      </c>
      <c r="R37" s="57" t="s">
        <v>22</v>
      </c>
      <c r="S37" s="57" t="s">
        <v>23</v>
      </c>
      <c r="T37" s="57" t="s">
        <v>168</v>
      </c>
      <c r="U37" s="57" t="s">
        <v>75</v>
      </c>
      <c r="V37" s="57" t="s">
        <v>27</v>
      </c>
      <c r="W37" s="57" t="s">
        <v>171</v>
      </c>
      <c r="X37" s="57" t="s">
        <v>28</v>
      </c>
      <c r="Y37" s="57" t="s">
        <v>170</v>
      </c>
      <c r="Z37" s="57" t="s">
        <v>29</v>
      </c>
      <c r="AA37" s="57" t="s">
        <v>4</v>
      </c>
      <c r="AB37" s="57" t="s">
        <v>13</v>
      </c>
      <c r="AC37" s="57" t="s">
        <v>26</v>
      </c>
      <c r="AD37" s="57" t="s">
        <v>30</v>
      </c>
      <c r="AE37" s="57" t="s">
        <v>173</v>
      </c>
      <c r="AF37" s="57" t="s">
        <v>24</v>
      </c>
      <c r="AG37" s="57" t="s">
        <v>25</v>
      </c>
      <c r="AH37" s="57" t="s">
        <v>76</v>
      </c>
      <c r="AI37" s="62"/>
      <c r="AJ37" s="63" t="s">
        <v>14</v>
      </c>
      <c r="AK37" s="63" t="s">
        <v>216</v>
      </c>
      <c r="AL37" s="63" t="s">
        <v>15</v>
      </c>
      <c r="AM37" s="63" t="s">
        <v>16</v>
      </c>
      <c r="AN37" s="63" t="s">
        <v>17</v>
      </c>
      <c r="AO37" s="63" t="s">
        <v>44</v>
      </c>
      <c r="AP37" s="63" t="s">
        <v>43</v>
      </c>
      <c r="AQ37" s="63" t="s">
        <v>40</v>
      </c>
      <c r="AR37" s="62" t="s">
        <v>139</v>
      </c>
      <c r="AS37" s="62" t="s">
        <v>140</v>
      </c>
      <c r="AT37" s="62" t="s">
        <v>141</v>
      </c>
      <c r="AU37" s="63" t="s">
        <v>55</v>
      </c>
      <c r="AV37" s="63" t="s">
        <v>48</v>
      </c>
      <c r="AW37" s="63" t="s">
        <v>51</v>
      </c>
      <c r="AX37" s="63" t="s">
        <v>49</v>
      </c>
      <c r="AY37" s="63" t="s">
        <v>50</v>
      </c>
      <c r="AZ37" s="99" t="s">
        <v>60</v>
      </c>
    </row>
    <row r="38" spans="1:52" x14ac:dyDescent="0.25">
      <c r="A38" t="s">
        <v>187</v>
      </c>
    </row>
    <row r="39" spans="1:52" x14ac:dyDescent="0.25">
      <c r="B39" t="s">
        <v>412</v>
      </c>
      <c r="C39" s="49">
        <v>17</v>
      </c>
      <c r="D39" s="49">
        <v>0</v>
      </c>
      <c r="E39" s="49">
        <v>1</v>
      </c>
      <c r="F39" s="49">
        <v>0</v>
      </c>
      <c r="G39" s="49">
        <v>3</v>
      </c>
      <c r="H39" s="49">
        <v>0</v>
      </c>
      <c r="I39" s="49">
        <v>0</v>
      </c>
      <c r="J39" s="49">
        <v>0</v>
      </c>
      <c r="K39" s="49">
        <v>8</v>
      </c>
      <c r="L39" s="49">
        <v>2</v>
      </c>
      <c r="M39" s="49">
        <v>0</v>
      </c>
      <c r="N39" s="49">
        <v>14</v>
      </c>
      <c r="O39" s="49">
        <v>4</v>
      </c>
      <c r="P39" s="49">
        <v>0</v>
      </c>
      <c r="Q39" s="49">
        <v>2</v>
      </c>
      <c r="R39" s="49">
        <v>3</v>
      </c>
      <c r="S39" s="49">
        <v>0</v>
      </c>
      <c r="T39" s="49">
        <v>1</v>
      </c>
      <c r="U39" s="49">
        <v>1</v>
      </c>
      <c r="V39" s="49">
        <v>3</v>
      </c>
      <c r="W39" s="49">
        <v>0</v>
      </c>
      <c r="X39" s="49">
        <v>0</v>
      </c>
      <c r="Y39" s="49">
        <v>0</v>
      </c>
      <c r="Z39" s="74">
        <v>18</v>
      </c>
      <c r="AA39" s="74">
        <v>26</v>
      </c>
      <c r="AB39" s="74">
        <v>36</v>
      </c>
      <c r="AC39" s="74">
        <v>26</v>
      </c>
      <c r="AD39" s="75">
        <v>20</v>
      </c>
      <c r="AE39" s="75">
        <v>28</v>
      </c>
      <c r="AF39" s="75">
        <v>20</v>
      </c>
      <c r="AG39" s="75">
        <v>1</v>
      </c>
      <c r="AH39" s="75">
        <v>3</v>
      </c>
      <c r="AI39" s="65"/>
      <c r="AJ39" s="76">
        <v>0.69230769230769229</v>
      </c>
      <c r="AK39" s="76">
        <v>0.80769230769230771</v>
      </c>
      <c r="AL39" s="76">
        <v>0.77777777777777779</v>
      </c>
      <c r="AM39" s="76">
        <v>0.76923076923076927</v>
      </c>
      <c r="AN39" s="76">
        <v>1.5470085470085471</v>
      </c>
      <c r="AO39" s="77">
        <v>0</v>
      </c>
      <c r="AP39" s="77">
        <v>0.27777777777777779</v>
      </c>
      <c r="AQ39" s="77">
        <v>0.72222222222222221</v>
      </c>
      <c r="AR39" s="79">
        <v>0.76923076923076927</v>
      </c>
      <c r="AS39" s="79">
        <v>3.8461538461538464E-2</v>
      </c>
      <c r="AT39" s="79">
        <v>0.11538461538461539</v>
      </c>
      <c r="AU39" s="80">
        <v>0.19230769230769232</v>
      </c>
      <c r="AV39" s="80">
        <v>0.23076923076923078</v>
      </c>
      <c r="AW39" s="80">
        <v>0.80769230769230771</v>
      </c>
      <c r="AX39" s="76">
        <v>0.69230769230769229</v>
      </c>
      <c r="AY39" s="80">
        <v>7.6923076923076983E-2</v>
      </c>
      <c r="AZ39" s="78">
        <v>0.86111111111111116</v>
      </c>
    </row>
    <row r="40" spans="1:52" x14ac:dyDescent="0.25">
      <c r="B40" t="s">
        <v>413</v>
      </c>
      <c r="C40" s="49">
        <f>C7</f>
        <v>8</v>
      </c>
      <c r="D40" s="49">
        <f t="shared" ref="D40:Y40" si="1">D7</f>
        <v>0</v>
      </c>
      <c r="E40" s="49">
        <f t="shared" si="1"/>
        <v>1</v>
      </c>
      <c r="F40" s="49">
        <f t="shared" si="1"/>
        <v>0</v>
      </c>
      <c r="G40" s="49">
        <f t="shared" si="1"/>
        <v>2</v>
      </c>
      <c r="H40" s="49">
        <f t="shared" si="1"/>
        <v>0</v>
      </c>
      <c r="I40" s="49">
        <f t="shared" si="1"/>
        <v>0</v>
      </c>
      <c r="J40" s="49">
        <f t="shared" si="1"/>
        <v>0</v>
      </c>
      <c r="K40" s="49">
        <f t="shared" si="1"/>
        <v>6</v>
      </c>
      <c r="L40" s="49">
        <f t="shared" si="1"/>
        <v>0</v>
      </c>
      <c r="M40" s="49">
        <f t="shared" si="1"/>
        <v>2</v>
      </c>
      <c r="N40" s="49">
        <f t="shared" si="1"/>
        <v>2</v>
      </c>
      <c r="O40" s="49">
        <f t="shared" si="1"/>
        <v>0</v>
      </c>
      <c r="P40" s="49">
        <f t="shared" si="1"/>
        <v>5</v>
      </c>
      <c r="Q40" s="49">
        <f t="shared" si="1"/>
        <v>2</v>
      </c>
      <c r="R40" s="49">
        <f t="shared" si="1"/>
        <v>4</v>
      </c>
      <c r="S40" s="49">
        <f t="shared" si="1"/>
        <v>0</v>
      </c>
      <c r="T40" s="49">
        <f t="shared" si="1"/>
        <v>4</v>
      </c>
      <c r="U40" s="49">
        <f t="shared" si="1"/>
        <v>0</v>
      </c>
      <c r="V40" s="49">
        <f t="shared" si="1"/>
        <v>2</v>
      </c>
      <c r="W40" s="49">
        <f t="shared" si="1"/>
        <v>0</v>
      </c>
      <c r="X40" s="49">
        <f t="shared" si="1"/>
        <v>0</v>
      </c>
      <c r="Y40" s="49">
        <f t="shared" si="1"/>
        <v>1</v>
      </c>
      <c r="Z40" s="74">
        <f>C40+D40+E40+F40</f>
        <v>9</v>
      </c>
      <c r="AA40" s="74">
        <f t="shared" ref="AA40" si="2">C40+D40+E40+F40+G40+M40+R40+S40+U40+T40</f>
        <v>21</v>
      </c>
      <c r="AB40" s="74">
        <f t="shared" ref="AB40" si="3">C40+D40+E40+F40+G40+H40+I40+K40+L40+M40+R40+S40+U40+T40+J40</f>
        <v>27</v>
      </c>
      <c r="AC40" s="74">
        <f t="shared" ref="AC40" si="4">Z40+I40+G40+R40+S40+U40+T40+J40</f>
        <v>19</v>
      </c>
      <c r="AD40" s="75">
        <f t="shared" ref="AD40" si="5">C40+2*D40+3*E40+4*F40</f>
        <v>11</v>
      </c>
      <c r="AE40" s="75">
        <f t="shared" ref="AE40" si="6">Z40+K40+L40</f>
        <v>15</v>
      </c>
      <c r="AF40" s="75">
        <f t="shared" ref="AF40" si="7">N40+R40+V40+W40</f>
        <v>8</v>
      </c>
      <c r="AG40" s="75">
        <f t="shared" ref="AG40" si="8">P40+S40+X40+T40+J40</f>
        <v>9</v>
      </c>
      <c r="AH40" s="75">
        <f>U40+Q40</f>
        <v>2</v>
      </c>
      <c r="AI40" s="65"/>
      <c r="AJ40" s="76">
        <f t="shared" ref="AJ40" si="9">IF(AA40=0,"NA",Z40/AA40)</f>
        <v>0.42857142857142855</v>
      </c>
      <c r="AK40" s="76">
        <f>(Z40+G40)/AA40</f>
        <v>0.52380952380952384</v>
      </c>
      <c r="AL40" s="76">
        <f t="shared" ref="AL40" si="10">IF(AB40=0,"NA",(Z40+K40+L40)/AB40)</f>
        <v>0.55555555555555558</v>
      </c>
      <c r="AM40" s="76">
        <f>IF(AA40=0,"NA",AD40/AA40)</f>
        <v>0.52380952380952384</v>
      </c>
      <c r="AN40" s="76">
        <f>IF(AA40=0, "NA",AL40+AM40)</f>
        <v>1.0793650793650795</v>
      </c>
      <c r="AO40" s="77">
        <f t="shared" ref="AO40" si="11">IFERROR((M40+H40)/AB40,"NA")</f>
        <v>7.407407407407407E-2</v>
      </c>
      <c r="AP40" s="77">
        <f t="shared" ref="AP40" si="12">IFERROR((K40+L40)/AB40,"NA")</f>
        <v>0.22222222222222221</v>
      </c>
      <c r="AQ40" s="77">
        <f t="shared" ref="AQ40" si="13">IFERROR(AC40/AB40,"NA")</f>
        <v>0.70370370370370372</v>
      </c>
      <c r="AR40" s="79">
        <f t="shared" ref="AR40:AT40" si="14">IFERROR(AF40/$AB40, "NA")</f>
        <v>0.29629629629629628</v>
      </c>
      <c r="AS40" s="79">
        <f t="shared" si="14"/>
        <v>0.33333333333333331</v>
      </c>
      <c r="AT40" s="79">
        <f t="shared" si="14"/>
        <v>7.407407407407407E-2</v>
      </c>
      <c r="AU40" s="80">
        <f>IFERROR((I40+R40+S40+T40+U40)/AC40,"NA")</f>
        <v>0.42105263157894735</v>
      </c>
      <c r="AV40" s="80">
        <f t="shared" ref="AV40" si="15">IFERROR((I40+R40+S40+V40+X40)/AC40,"NA")</f>
        <v>0.31578947368421051</v>
      </c>
      <c r="AW40" s="80">
        <f t="shared" ref="AW40" si="16">IFERROR((G40+Z40)/AC40,"NA")</f>
        <v>0.57894736842105265</v>
      </c>
      <c r="AX40" s="76">
        <f t="shared" ref="AX40" si="17">IFERROR(Z40/AC40,"NA")</f>
        <v>0.47368421052631576</v>
      </c>
      <c r="AY40" s="80">
        <f t="shared" ref="AY40" si="18">IFERROR(AM40-AJ40,"NA")</f>
        <v>9.5238095238095288E-2</v>
      </c>
      <c r="AZ40" s="78">
        <f>IFERROR((AE40+G40+H40)/AB40, "NA")</f>
        <v>0.62962962962962965</v>
      </c>
    </row>
    <row r="41" spans="1:52" x14ac:dyDescent="0.25">
      <c r="A41" t="s">
        <v>188</v>
      </c>
    </row>
    <row r="42" spans="1:52" x14ac:dyDescent="0.25">
      <c r="B42" t="s">
        <v>412</v>
      </c>
      <c r="C42" s="49">
        <v>9</v>
      </c>
      <c r="D42" s="49">
        <v>10</v>
      </c>
      <c r="E42" s="49">
        <v>2</v>
      </c>
      <c r="F42" s="49">
        <v>2</v>
      </c>
      <c r="G42" s="49">
        <v>1</v>
      </c>
      <c r="H42" s="49">
        <v>0</v>
      </c>
      <c r="I42" s="49">
        <v>0</v>
      </c>
      <c r="J42" s="49">
        <v>0</v>
      </c>
      <c r="K42" s="49">
        <v>5</v>
      </c>
      <c r="L42" s="49">
        <v>0</v>
      </c>
      <c r="M42" s="49">
        <v>0</v>
      </c>
      <c r="N42" s="49">
        <v>5</v>
      </c>
      <c r="O42" s="49">
        <v>2</v>
      </c>
      <c r="P42" s="49">
        <v>3</v>
      </c>
      <c r="Q42" s="49">
        <v>15</v>
      </c>
      <c r="R42" s="49">
        <v>1</v>
      </c>
      <c r="S42" s="49">
        <v>1</v>
      </c>
      <c r="T42" s="49">
        <v>3</v>
      </c>
      <c r="U42" s="49">
        <v>2</v>
      </c>
      <c r="V42" s="49">
        <v>1</v>
      </c>
      <c r="W42" s="49">
        <v>0</v>
      </c>
      <c r="X42" s="49">
        <v>0</v>
      </c>
      <c r="Y42" s="49">
        <v>0</v>
      </c>
      <c r="Z42" s="74">
        <v>23</v>
      </c>
      <c r="AA42" s="74">
        <v>31</v>
      </c>
      <c r="AB42" s="74">
        <v>36</v>
      </c>
      <c r="AC42" s="74">
        <v>31</v>
      </c>
      <c r="AD42" s="75">
        <v>43</v>
      </c>
      <c r="AE42" s="75">
        <v>28</v>
      </c>
      <c r="AF42" s="75">
        <v>7</v>
      </c>
      <c r="AG42" s="75">
        <v>7</v>
      </c>
      <c r="AH42" s="75">
        <v>17</v>
      </c>
      <c r="AI42" s="65"/>
      <c r="AJ42" s="76">
        <v>0.74193548387096775</v>
      </c>
      <c r="AK42" s="76">
        <v>0.77419354838709675</v>
      </c>
      <c r="AL42" s="76">
        <v>0.77777777777777779</v>
      </c>
      <c r="AM42" s="76">
        <v>1.3870967741935485</v>
      </c>
      <c r="AN42" s="76">
        <v>2.1648745519713262</v>
      </c>
      <c r="AO42" s="77">
        <v>0</v>
      </c>
      <c r="AP42" s="77">
        <v>0.1388888888888889</v>
      </c>
      <c r="AQ42" s="77">
        <v>0.86111111111111116</v>
      </c>
      <c r="AR42" s="79">
        <v>0.22580645161290322</v>
      </c>
      <c r="AS42" s="79">
        <v>0.22580645161290322</v>
      </c>
      <c r="AT42" s="79">
        <v>0.54838709677419351</v>
      </c>
      <c r="AU42" s="80">
        <v>0.22580645161290322</v>
      </c>
      <c r="AV42" s="80">
        <v>9.6774193548387094E-2</v>
      </c>
      <c r="AW42" s="80">
        <v>0.77419354838709675</v>
      </c>
      <c r="AX42" s="76">
        <v>0.74193548387096775</v>
      </c>
      <c r="AY42" s="80">
        <v>0.64516129032258074</v>
      </c>
      <c r="AZ42" s="78">
        <v>0.80555555555555558</v>
      </c>
    </row>
    <row r="43" spans="1:52" x14ac:dyDescent="0.25">
      <c r="B43" t="s">
        <v>413</v>
      </c>
      <c r="C43" s="49">
        <v>8</v>
      </c>
      <c r="D43" s="49">
        <v>1</v>
      </c>
      <c r="E43" s="49">
        <v>1</v>
      </c>
      <c r="F43" s="49">
        <v>0</v>
      </c>
      <c r="G43" s="49">
        <v>2</v>
      </c>
      <c r="H43" s="49">
        <v>0</v>
      </c>
      <c r="I43" s="49">
        <v>0</v>
      </c>
      <c r="J43" s="49">
        <v>0</v>
      </c>
      <c r="K43" s="49">
        <v>5</v>
      </c>
      <c r="L43" s="49">
        <v>0</v>
      </c>
      <c r="M43" s="49">
        <v>4</v>
      </c>
      <c r="N43" s="49">
        <v>1</v>
      </c>
      <c r="O43" s="49">
        <v>0</v>
      </c>
      <c r="P43" s="49">
        <v>2</v>
      </c>
      <c r="Q43" s="49">
        <v>7</v>
      </c>
      <c r="R43" s="49">
        <v>1</v>
      </c>
      <c r="S43" s="49">
        <v>0</v>
      </c>
      <c r="T43" s="49">
        <v>0</v>
      </c>
      <c r="U43" s="49">
        <v>0</v>
      </c>
      <c r="V43" s="49">
        <v>2</v>
      </c>
      <c r="W43" s="49">
        <v>0</v>
      </c>
      <c r="X43" s="49">
        <v>0</v>
      </c>
      <c r="Y43" s="49">
        <v>0</v>
      </c>
      <c r="Z43" s="74">
        <f>C43+D43+E43+F43</f>
        <v>10</v>
      </c>
      <c r="AA43" s="74">
        <f t="shared" ref="AA43" si="19">C43+D43+E43+F43+G43+M43+R43+S43+U43+T43</f>
        <v>17</v>
      </c>
      <c r="AB43" s="74">
        <f t="shared" ref="AB43" si="20">C43+D43+E43+F43+G43+H43+I43+K43+L43+M43+R43+S43+U43+T43+J43</f>
        <v>22</v>
      </c>
      <c r="AC43" s="74">
        <f t="shared" ref="AC43" si="21">Z43+I43+G43+R43+S43+U43+T43+J43</f>
        <v>13</v>
      </c>
      <c r="AD43" s="75">
        <f t="shared" ref="AD43" si="22">C43+2*D43+3*E43+4*F43</f>
        <v>13</v>
      </c>
      <c r="AE43" s="75">
        <f t="shared" ref="AE43" si="23">Z43+K43+L43</f>
        <v>15</v>
      </c>
      <c r="AF43" s="75">
        <f t="shared" ref="AF43" si="24">N43+R43+V43+W43</f>
        <v>4</v>
      </c>
      <c r="AG43" s="75">
        <f t="shared" ref="AG43" si="25">P43+S43+X43+T43+J43</f>
        <v>2</v>
      </c>
      <c r="AH43" s="75">
        <f>U43+Q43</f>
        <v>7</v>
      </c>
      <c r="AI43" s="65"/>
      <c r="AJ43" s="76">
        <f t="shared" ref="AJ43" si="26">IF(AA43=0,"NA",Z43/AA43)</f>
        <v>0.58823529411764708</v>
      </c>
      <c r="AK43" s="76">
        <f>(Z43+G43)/AA43</f>
        <v>0.70588235294117652</v>
      </c>
      <c r="AL43" s="76">
        <f t="shared" ref="AL43" si="27">IF(AB43=0,"NA",(Z43+K43+L43)/AB43)</f>
        <v>0.68181818181818177</v>
      </c>
      <c r="AM43" s="76">
        <f>IF(AA43=0,"NA",AD43/AA43)</f>
        <v>0.76470588235294112</v>
      </c>
      <c r="AN43" s="76">
        <f>IF(AA43=0, "NA",AL43+AM43)</f>
        <v>1.4465240641711228</v>
      </c>
      <c r="AO43" s="77">
        <f t="shared" ref="AO43" si="28">IFERROR((M43+H43)/AB43,"NA")</f>
        <v>0.18181818181818182</v>
      </c>
      <c r="AP43" s="77">
        <f t="shared" ref="AP43" si="29">IFERROR((K43+L43)/AB43,"NA")</f>
        <v>0.22727272727272727</v>
      </c>
      <c r="AQ43" s="77">
        <f t="shared" ref="AQ43" si="30">IFERROR(AC43/AB43,"NA")</f>
        <v>0.59090909090909094</v>
      </c>
      <c r="AR43" s="79">
        <f t="shared" ref="AR43" si="31">IFERROR(AF43/$AB43, "NA")</f>
        <v>0.18181818181818182</v>
      </c>
      <c r="AS43" s="79">
        <f t="shared" ref="AS43" si="32">IFERROR(AG43/$AB43, "NA")</f>
        <v>9.0909090909090912E-2</v>
      </c>
      <c r="AT43" s="79">
        <f t="shared" ref="AT43" si="33">IFERROR(AH43/$AB43, "NA")</f>
        <v>0.31818181818181818</v>
      </c>
      <c r="AU43" s="80">
        <f>IFERROR((I43+R43+S43+T43+U43)/AC43,"NA")</f>
        <v>7.6923076923076927E-2</v>
      </c>
      <c r="AV43" s="80">
        <f t="shared" ref="AV43" si="34">IFERROR((I43+R43+S43+V43+X43)/AC43,"NA")</f>
        <v>0.23076923076923078</v>
      </c>
      <c r="AW43" s="80">
        <f t="shared" ref="AW43" si="35">IFERROR((G43+Z43)/AC43,"NA")</f>
        <v>0.92307692307692313</v>
      </c>
      <c r="AX43" s="76">
        <f t="shared" ref="AX43" si="36">IFERROR(Z43/AC43,"NA")</f>
        <v>0.76923076923076927</v>
      </c>
      <c r="AY43" s="80">
        <f t="shared" ref="AY43" si="37">IFERROR(AM43-AJ43,"NA")</f>
        <v>0.17647058823529405</v>
      </c>
      <c r="AZ43" s="78">
        <f>IFERROR((AE43+G43+H43)/AB43, "NA")</f>
        <v>0.77272727272727271</v>
      </c>
    </row>
    <row r="44" spans="1:52" x14ac:dyDescent="0.25">
      <c r="A44" t="s">
        <v>324</v>
      </c>
    </row>
    <row r="45" spans="1:52" x14ac:dyDescent="0.25">
      <c r="B45" t="s">
        <v>412</v>
      </c>
      <c r="C45" s="49">
        <v>9</v>
      </c>
      <c r="D45" s="49">
        <v>6</v>
      </c>
      <c r="E45" s="49">
        <v>2</v>
      </c>
      <c r="F45" s="49">
        <v>0</v>
      </c>
      <c r="G45" s="49">
        <v>4</v>
      </c>
      <c r="H45" s="49">
        <v>0</v>
      </c>
      <c r="I45" s="49">
        <v>0</v>
      </c>
      <c r="J45" s="49">
        <v>0</v>
      </c>
      <c r="K45" s="49">
        <v>4</v>
      </c>
      <c r="L45" s="49">
        <v>0</v>
      </c>
      <c r="M45" s="49">
        <v>1</v>
      </c>
      <c r="N45" s="49">
        <v>3</v>
      </c>
      <c r="O45" s="49">
        <v>1</v>
      </c>
      <c r="P45" s="49">
        <v>6</v>
      </c>
      <c r="Q45" s="49">
        <v>8</v>
      </c>
      <c r="R45" s="49">
        <v>3</v>
      </c>
      <c r="S45" s="49">
        <v>0</v>
      </c>
      <c r="T45" s="49">
        <v>3</v>
      </c>
      <c r="U45" s="49">
        <v>0</v>
      </c>
      <c r="V45" s="49">
        <v>3</v>
      </c>
      <c r="W45" s="49">
        <v>0</v>
      </c>
      <c r="X45" s="49">
        <v>1</v>
      </c>
      <c r="Y45" s="49">
        <v>0</v>
      </c>
      <c r="Z45" s="74">
        <v>17</v>
      </c>
      <c r="AA45" s="74">
        <v>28</v>
      </c>
      <c r="AB45" s="74">
        <v>32</v>
      </c>
      <c r="AC45" s="74">
        <v>27</v>
      </c>
      <c r="AD45" s="75">
        <v>27</v>
      </c>
      <c r="AE45" s="75">
        <v>21</v>
      </c>
      <c r="AF45" s="75">
        <v>9</v>
      </c>
      <c r="AG45" s="75">
        <v>10</v>
      </c>
      <c r="AH45" s="75">
        <v>8</v>
      </c>
      <c r="AI45" s="65"/>
      <c r="AJ45" s="76">
        <v>0.6071428571428571</v>
      </c>
      <c r="AK45" s="76">
        <v>0.75</v>
      </c>
      <c r="AL45" s="76">
        <v>0.65625</v>
      </c>
      <c r="AM45" s="76">
        <v>0.9642857142857143</v>
      </c>
      <c r="AN45" s="76">
        <v>1.6205357142857144</v>
      </c>
      <c r="AO45" s="77">
        <v>3.125E-2</v>
      </c>
      <c r="AP45" s="77">
        <v>0.125</v>
      </c>
      <c r="AQ45" s="77">
        <v>0.84375</v>
      </c>
      <c r="AR45" s="79">
        <v>0.33333333333333331</v>
      </c>
      <c r="AS45" s="79">
        <v>0.37037037037037035</v>
      </c>
      <c r="AT45" s="79">
        <v>0.29629629629629628</v>
      </c>
      <c r="AU45" s="80">
        <v>0.22222222222222221</v>
      </c>
      <c r="AV45" s="80">
        <v>0.25925925925925924</v>
      </c>
      <c r="AW45" s="80">
        <v>0.77777777777777779</v>
      </c>
      <c r="AX45" s="76">
        <v>0.62962962962962965</v>
      </c>
      <c r="AY45" s="80">
        <v>0.35714285714285721</v>
      </c>
      <c r="AZ45" s="78">
        <v>0.78125</v>
      </c>
    </row>
    <row r="46" spans="1:52" x14ac:dyDescent="0.25">
      <c r="B46" t="s">
        <v>413</v>
      </c>
      <c r="C46" s="49">
        <v>7</v>
      </c>
      <c r="D46" s="49">
        <v>3</v>
      </c>
      <c r="E46" s="49">
        <v>0</v>
      </c>
      <c r="F46" s="49">
        <v>0</v>
      </c>
      <c r="G46" s="49">
        <v>3</v>
      </c>
      <c r="H46" s="49">
        <v>0</v>
      </c>
      <c r="I46" s="49">
        <v>0</v>
      </c>
      <c r="J46" s="49">
        <v>0</v>
      </c>
      <c r="K46" s="49">
        <v>4</v>
      </c>
      <c r="L46" s="49">
        <v>1</v>
      </c>
      <c r="M46" s="49">
        <v>1</v>
      </c>
      <c r="N46" s="49">
        <v>1</v>
      </c>
      <c r="O46" s="49">
        <v>1</v>
      </c>
      <c r="P46" s="49">
        <v>3</v>
      </c>
      <c r="Q46" s="49">
        <v>6</v>
      </c>
      <c r="R46" s="49">
        <v>2</v>
      </c>
      <c r="S46" s="49">
        <v>0</v>
      </c>
      <c r="T46" s="49">
        <v>1</v>
      </c>
      <c r="U46" s="49">
        <v>0</v>
      </c>
      <c r="V46" s="49">
        <v>0</v>
      </c>
      <c r="W46" s="49">
        <v>1</v>
      </c>
      <c r="X46" s="49">
        <v>2</v>
      </c>
      <c r="Y46" s="49">
        <v>0</v>
      </c>
      <c r="Z46" s="74">
        <f>C46+D46+E46+F46</f>
        <v>10</v>
      </c>
      <c r="AA46" s="74">
        <f t="shared" ref="AA46" si="38">C46+D46+E46+F46+G46+M46+R46+S46+U46+T46</f>
        <v>17</v>
      </c>
      <c r="AB46" s="74">
        <f t="shared" ref="AB46" si="39">C46+D46+E46+F46+G46+H46+I46+K46+L46+M46+R46+S46+U46+T46+J46</f>
        <v>22</v>
      </c>
      <c r="AC46" s="74">
        <f t="shared" ref="AC46" si="40">Z46+I46+G46+R46+S46+U46+T46+J46</f>
        <v>16</v>
      </c>
      <c r="AD46" s="75">
        <f t="shared" ref="AD46" si="41">C46+2*D46+3*E46+4*F46</f>
        <v>13</v>
      </c>
      <c r="AE46" s="75">
        <f t="shared" ref="AE46" si="42">Z46+K46+L46</f>
        <v>15</v>
      </c>
      <c r="AF46" s="75">
        <f t="shared" ref="AF46" si="43">N46+R46+V46+W46</f>
        <v>4</v>
      </c>
      <c r="AG46" s="75">
        <f t="shared" ref="AG46" si="44">P46+S46+X46+T46+J46</f>
        <v>6</v>
      </c>
      <c r="AH46" s="75">
        <f>U46+Q46</f>
        <v>6</v>
      </c>
      <c r="AI46" s="65"/>
      <c r="AJ46" s="76">
        <f t="shared" ref="AJ46" si="45">IF(AA46=0,"NA",Z46/AA46)</f>
        <v>0.58823529411764708</v>
      </c>
      <c r="AK46" s="76">
        <f>(Z46+G46)/AA46</f>
        <v>0.76470588235294112</v>
      </c>
      <c r="AL46" s="76">
        <f t="shared" ref="AL46" si="46">IF(AB46=0,"NA",(Z46+K46+L46)/AB46)</f>
        <v>0.68181818181818177</v>
      </c>
      <c r="AM46" s="76">
        <f>IF(AA46=0,"NA",AD46/AA46)</f>
        <v>0.76470588235294112</v>
      </c>
      <c r="AN46" s="76">
        <f>IF(AA46=0, "NA",AL46+AM46)</f>
        <v>1.4465240641711228</v>
      </c>
      <c r="AO46" s="77">
        <f t="shared" ref="AO46" si="47">IFERROR((M46+H46)/AB46,"NA")</f>
        <v>4.5454545454545456E-2</v>
      </c>
      <c r="AP46" s="77">
        <f t="shared" ref="AP46" si="48">IFERROR((K46+L46)/AB46,"NA")</f>
        <v>0.22727272727272727</v>
      </c>
      <c r="AQ46" s="77">
        <f t="shared" ref="AQ46" si="49">IFERROR(AC46/AB46,"NA")</f>
        <v>0.72727272727272729</v>
      </c>
      <c r="AR46" s="79">
        <f t="shared" ref="AR46" si="50">IFERROR(AF46/$AB46, "NA")</f>
        <v>0.18181818181818182</v>
      </c>
      <c r="AS46" s="79">
        <f t="shared" ref="AS46" si="51">IFERROR(AG46/$AB46, "NA")</f>
        <v>0.27272727272727271</v>
      </c>
      <c r="AT46" s="79">
        <f t="shared" ref="AT46" si="52">IFERROR(AH46/$AB46, "NA")</f>
        <v>0.27272727272727271</v>
      </c>
      <c r="AU46" s="80">
        <f>IFERROR((I46+R46+S46+T46+U46)/AC46,"NA")</f>
        <v>0.1875</v>
      </c>
      <c r="AV46" s="80">
        <f t="shared" ref="AV46" si="53">IFERROR((I46+R46+S46+V46+X46)/AC46,"NA")</f>
        <v>0.25</v>
      </c>
      <c r="AW46" s="80">
        <f t="shared" ref="AW46" si="54">IFERROR((G46+Z46)/AC46,"NA")</f>
        <v>0.8125</v>
      </c>
      <c r="AX46" s="76">
        <f t="shared" ref="AX46" si="55">IFERROR(Z46/AC46,"NA")</f>
        <v>0.625</v>
      </c>
      <c r="AY46" s="80">
        <f t="shared" ref="AY46" si="56">IFERROR(AM46-AJ46,"NA")</f>
        <v>0.17647058823529405</v>
      </c>
      <c r="AZ46" s="78">
        <f>IFERROR((AE46+G46+H46)/AB46, "NA")</f>
        <v>0.81818181818181823</v>
      </c>
    </row>
    <row r="47" spans="1:52" x14ac:dyDescent="0.25">
      <c r="A47" t="s">
        <v>191</v>
      </c>
    </row>
    <row r="48" spans="1:52" x14ac:dyDescent="0.25">
      <c r="B48" t="s">
        <v>412</v>
      </c>
      <c r="C48" s="49">
        <v>4</v>
      </c>
      <c r="D48" s="49">
        <v>0</v>
      </c>
      <c r="E48" s="49">
        <v>1</v>
      </c>
      <c r="F48" s="49">
        <v>1</v>
      </c>
      <c r="G48" s="49">
        <v>1</v>
      </c>
      <c r="H48" s="49">
        <v>0</v>
      </c>
      <c r="I48" s="49">
        <v>0</v>
      </c>
      <c r="J48" s="49">
        <v>0</v>
      </c>
      <c r="K48" s="49">
        <v>5</v>
      </c>
      <c r="L48" s="49">
        <v>0</v>
      </c>
      <c r="M48" s="49">
        <v>13</v>
      </c>
      <c r="N48" s="49">
        <v>2</v>
      </c>
      <c r="O48" s="49">
        <v>1</v>
      </c>
      <c r="P48" s="49">
        <v>1</v>
      </c>
      <c r="Q48" s="49">
        <v>1</v>
      </c>
      <c r="R48" s="49">
        <v>3</v>
      </c>
      <c r="S48" s="49">
        <v>0</v>
      </c>
      <c r="T48" s="49">
        <v>1</v>
      </c>
      <c r="U48" s="49">
        <v>0</v>
      </c>
      <c r="V48" s="49">
        <v>0</v>
      </c>
      <c r="W48" s="49">
        <v>0</v>
      </c>
      <c r="X48" s="49">
        <v>0</v>
      </c>
      <c r="Y48" s="49">
        <v>0</v>
      </c>
      <c r="Z48" s="74">
        <v>6</v>
      </c>
      <c r="AA48" s="74">
        <v>24</v>
      </c>
      <c r="AB48" s="74">
        <v>29</v>
      </c>
      <c r="AC48" s="74">
        <v>11</v>
      </c>
      <c r="AD48" s="75">
        <v>11</v>
      </c>
      <c r="AE48" s="75">
        <v>11</v>
      </c>
      <c r="AF48" s="75">
        <v>5</v>
      </c>
      <c r="AG48" s="75">
        <v>2</v>
      </c>
      <c r="AH48" s="75">
        <v>1</v>
      </c>
      <c r="AI48" s="65"/>
      <c r="AJ48" s="76">
        <v>0.25</v>
      </c>
      <c r="AK48" s="76">
        <v>0.29166666666666669</v>
      </c>
      <c r="AL48" s="76">
        <v>0.37931034482758619</v>
      </c>
      <c r="AM48" s="76">
        <v>0.45833333333333331</v>
      </c>
      <c r="AN48" s="76">
        <v>0.83764367816091956</v>
      </c>
      <c r="AO48" s="77">
        <v>0.44827586206896552</v>
      </c>
      <c r="AP48" s="77">
        <v>0.17241379310344829</v>
      </c>
      <c r="AQ48" s="77">
        <v>0.37931034482758619</v>
      </c>
      <c r="AR48" s="79">
        <v>0.45454545454545453</v>
      </c>
      <c r="AS48" s="79">
        <v>0.18181818181818182</v>
      </c>
      <c r="AT48" s="79">
        <v>9.0909090909090912E-2</v>
      </c>
      <c r="AU48" s="80">
        <v>0.36363636363636365</v>
      </c>
      <c r="AV48" s="80">
        <v>0.27272727272727271</v>
      </c>
      <c r="AW48" s="80">
        <v>0.63636363636363635</v>
      </c>
      <c r="AX48" s="76">
        <v>0.54545454545454541</v>
      </c>
      <c r="AY48" s="80">
        <v>0.20833333333333331</v>
      </c>
      <c r="AZ48" s="78">
        <v>0.41379310344827586</v>
      </c>
    </row>
    <row r="49" spans="1:52" x14ac:dyDescent="0.25">
      <c r="B49" t="s">
        <v>413</v>
      </c>
      <c r="C49" s="49">
        <v>5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7</v>
      </c>
      <c r="L49" s="49">
        <v>0</v>
      </c>
      <c r="M49" s="49">
        <v>3</v>
      </c>
      <c r="N49" s="49">
        <v>2</v>
      </c>
      <c r="O49" s="49">
        <v>0</v>
      </c>
      <c r="P49" s="49">
        <v>0</v>
      </c>
      <c r="Q49" s="49">
        <v>3</v>
      </c>
      <c r="R49" s="49">
        <v>2</v>
      </c>
      <c r="S49" s="49">
        <v>0</v>
      </c>
      <c r="T49" s="49">
        <v>1</v>
      </c>
      <c r="U49" s="49">
        <v>0</v>
      </c>
      <c r="V49" s="49">
        <v>0</v>
      </c>
      <c r="W49" s="49">
        <v>0</v>
      </c>
      <c r="X49" s="49">
        <v>0</v>
      </c>
      <c r="Y49" s="49">
        <v>1</v>
      </c>
      <c r="Z49" s="74">
        <f>C49+D49+E49+F49</f>
        <v>5</v>
      </c>
      <c r="AA49" s="74">
        <f t="shared" ref="AA49" si="57">C49+D49+E49+F49+G49+M49+R49+S49+U49+T49</f>
        <v>11</v>
      </c>
      <c r="AB49" s="74">
        <f t="shared" ref="AB49" si="58">C49+D49+E49+F49+G49+H49+I49+K49+L49+M49+R49+S49+U49+T49+J49</f>
        <v>18</v>
      </c>
      <c r="AC49" s="74">
        <f t="shared" ref="AC49" si="59">Z49+I49+G49+R49+S49+U49+T49+J49</f>
        <v>8</v>
      </c>
      <c r="AD49" s="75">
        <f t="shared" ref="AD49" si="60">C49+2*D49+3*E49+4*F49</f>
        <v>5</v>
      </c>
      <c r="AE49" s="75">
        <f t="shared" ref="AE49" si="61">Z49+K49+L49</f>
        <v>12</v>
      </c>
      <c r="AF49" s="75">
        <f t="shared" ref="AF49" si="62">N49+R49+V49+W49</f>
        <v>4</v>
      </c>
      <c r="AG49" s="75">
        <f t="shared" ref="AG49" si="63">P49+S49+X49+T49+J49</f>
        <v>1</v>
      </c>
      <c r="AH49" s="75">
        <f>U49+Q49</f>
        <v>3</v>
      </c>
      <c r="AI49" s="65"/>
      <c r="AJ49" s="76">
        <f t="shared" ref="AJ49" si="64">IF(AA49=0,"NA",Z49/AA49)</f>
        <v>0.45454545454545453</v>
      </c>
      <c r="AK49" s="76">
        <f>(Z49+G49)/AA49</f>
        <v>0.45454545454545453</v>
      </c>
      <c r="AL49" s="76">
        <f t="shared" ref="AL49" si="65">IF(AB49=0,"NA",(Z49+K49+L49)/AB49)</f>
        <v>0.66666666666666663</v>
      </c>
      <c r="AM49" s="76">
        <f>IF(AA49=0,"NA",AD49/AA49)</f>
        <v>0.45454545454545453</v>
      </c>
      <c r="AN49" s="76">
        <f>IF(AA49=0, "NA",AL49+AM49)</f>
        <v>1.1212121212121211</v>
      </c>
      <c r="AO49" s="77">
        <f t="shared" ref="AO49" si="66">IFERROR((M49+H49)/AB49,"NA")</f>
        <v>0.16666666666666666</v>
      </c>
      <c r="AP49" s="77">
        <f t="shared" ref="AP49" si="67">IFERROR((K49+L49)/AB49,"NA")</f>
        <v>0.3888888888888889</v>
      </c>
      <c r="AQ49" s="77">
        <f t="shared" ref="AQ49" si="68">IFERROR(AC49/AB49,"NA")</f>
        <v>0.44444444444444442</v>
      </c>
      <c r="AR49" s="79">
        <f t="shared" ref="AR49" si="69">IFERROR(AF49/$AB49, "NA")</f>
        <v>0.22222222222222221</v>
      </c>
      <c r="AS49" s="79">
        <f t="shared" ref="AS49" si="70">IFERROR(AG49/$AB49, "NA")</f>
        <v>5.5555555555555552E-2</v>
      </c>
      <c r="AT49" s="79">
        <f t="shared" ref="AT49" si="71">IFERROR(AH49/$AB49, "NA")</f>
        <v>0.16666666666666666</v>
      </c>
      <c r="AU49" s="80">
        <f>IFERROR((I49+R49+S49+T49+U49)/AC49,"NA")</f>
        <v>0.375</v>
      </c>
      <c r="AV49" s="80">
        <f t="shared" ref="AV49" si="72">IFERROR((I49+R49+S49+V49+X49)/AC49,"NA")</f>
        <v>0.25</v>
      </c>
      <c r="AW49" s="80">
        <f t="shared" ref="AW49" si="73">IFERROR((G49+Z49)/AC49,"NA")</f>
        <v>0.625</v>
      </c>
      <c r="AX49" s="76">
        <f t="shared" ref="AX49" si="74">IFERROR(Z49/AC49,"NA")</f>
        <v>0.625</v>
      </c>
      <c r="AY49" s="80">
        <f t="shared" ref="AY49" si="75">IFERROR(AM49-AJ49,"NA")</f>
        <v>0</v>
      </c>
      <c r="AZ49" s="78">
        <f>IFERROR((AE49+G49+H49)/AB49, "NA")</f>
        <v>0.66666666666666663</v>
      </c>
    </row>
    <row r="50" spans="1:52" x14ac:dyDescent="0.25">
      <c r="A50" t="s">
        <v>192</v>
      </c>
    </row>
    <row r="51" spans="1:52" x14ac:dyDescent="0.25">
      <c r="B51" t="s">
        <v>412</v>
      </c>
      <c r="C51" s="49">
        <v>5</v>
      </c>
      <c r="D51" s="49">
        <v>1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3</v>
      </c>
      <c r="L51" s="49">
        <v>2</v>
      </c>
      <c r="M51" s="49">
        <v>6</v>
      </c>
      <c r="N51" s="49">
        <v>3</v>
      </c>
      <c r="O51" s="49">
        <v>1</v>
      </c>
      <c r="P51" s="49">
        <v>0</v>
      </c>
      <c r="Q51" s="49">
        <v>3</v>
      </c>
      <c r="R51" s="49">
        <v>6</v>
      </c>
      <c r="S51" s="49">
        <v>0</v>
      </c>
      <c r="T51" s="49">
        <v>2</v>
      </c>
      <c r="U51" s="49">
        <v>1</v>
      </c>
      <c r="V51" s="49">
        <v>0</v>
      </c>
      <c r="W51" s="49">
        <v>0</v>
      </c>
      <c r="X51" s="49">
        <v>0</v>
      </c>
      <c r="Y51" s="49">
        <v>0</v>
      </c>
      <c r="Z51" s="74">
        <v>6</v>
      </c>
      <c r="AA51" s="74">
        <v>21</v>
      </c>
      <c r="AB51" s="74">
        <v>26</v>
      </c>
      <c r="AC51" s="74">
        <v>15</v>
      </c>
      <c r="AD51" s="75">
        <v>7</v>
      </c>
      <c r="AE51" s="75">
        <v>11</v>
      </c>
      <c r="AF51" s="75">
        <v>9</v>
      </c>
      <c r="AG51" s="75">
        <v>2</v>
      </c>
      <c r="AH51" s="75">
        <v>4</v>
      </c>
      <c r="AI51" s="65"/>
      <c r="AJ51" s="76">
        <v>0.2857142857142857</v>
      </c>
      <c r="AK51" s="76">
        <v>0.2857142857142857</v>
      </c>
      <c r="AL51" s="76">
        <v>0.42307692307692307</v>
      </c>
      <c r="AM51" s="76">
        <v>0.33333333333333331</v>
      </c>
      <c r="AN51" s="76">
        <v>0.75641025641025639</v>
      </c>
      <c r="AO51" s="77">
        <v>0.23076923076923078</v>
      </c>
      <c r="AP51" s="77">
        <v>0.19230769230769232</v>
      </c>
      <c r="AQ51" s="77">
        <v>0.57692307692307687</v>
      </c>
      <c r="AR51" s="79">
        <v>0.6</v>
      </c>
      <c r="AS51" s="79">
        <v>0.13333333333333333</v>
      </c>
      <c r="AT51" s="79">
        <v>0.26666666666666666</v>
      </c>
      <c r="AU51" s="80">
        <v>0.6</v>
      </c>
      <c r="AV51" s="80">
        <v>0.4</v>
      </c>
      <c r="AW51" s="80">
        <v>0.4</v>
      </c>
      <c r="AX51" s="76">
        <v>0.4</v>
      </c>
      <c r="AY51" s="80">
        <v>4.7619047619047616E-2</v>
      </c>
      <c r="AZ51" s="78">
        <v>0.42307692307692307</v>
      </c>
    </row>
    <row r="52" spans="1:52" x14ac:dyDescent="0.25">
      <c r="B52" t="s">
        <v>413</v>
      </c>
      <c r="C52" s="49">
        <v>2</v>
      </c>
      <c r="D52" s="49">
        <v>1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4</v>
      </c>
      <c r="L52" s="49">
        <v>0</v>
      </c>
      <c r="M52" s="49">
        <v>5</v>
      </c>
      <c r="N52" s="49">
        <v>2</v>
      </c>
      <c r="O52" s="49">
        <v>0</v>
      </c>
      <c r="P52" s="49">
        <v>0</v>
      </c>
      <c r="Q52" s="49">
        <v>1</v>
      </c>
      <c r="R52" s="49">
        <v>4</v>
      </c>
      <c r="S52" s="49">
        <v>0</v>
      </c>
      <c r="T52" s="49">
        <v>2</v>
      </c>
      <c r="U52" s="49">
        <v>1</v>
      </c>
      <c r="V52" s="49">
        <v>0</v>
      </c>
      <c r="W52" s="49">
        <v>0</v>
      </c>
      <c r="X52" s="49">
        <v>0</v>
      </c>
      <c r="Y52" s="49">
        <v>1</v>
      </c>
      <c r="Z52" s="74">
        <f>C52+D52+E52+F52</f>
        <v>3</v>
      </c>
      <c r="AA52" s="74">
        <f t="shared" ref="AA52" si="76">C52+D52+E52+F52+G52+M52+R52+S52+U52+T52</f>
        <v>15</v>
      </c>
      <c r="AB52" s="74">
        <f t="shared" ref="AB52" si="77">C52+D52+E52+F52+G52+H52+I52+K52+L52+M52+R52+S52+U52+T52+J52</f>
        <v>19</v>
      </c>
      <c r="AC52" s="74">
        <f t="shared" ref="AC52" si="78">Z52+I52+G52+R52+S52+U52+T52+J52</f>
        <v>10</v>
      </c>
      <c r="AD52" s="75">
        <f t="shared" ref="AD52" si="79">C52+2*D52+3*E52+4*F52</f>
        <v>4</v>
      </c>
      <c r="AE52" s="75">
        <f t="shared" ref="AE52" si="80">Z52+K52+L52</f>
        <v>7</v>
      </c>
      <c r="AF52" s="75">
        <f t="shared" ref="AF52" si="81">N52+R52+V52+W52</f>
        <v>6</v>
      </c>
      <c r="AG52" s="75">
        <f t="shared" ref="AG52" si="82">P52+S52+X52+T52+J52</f>
        <v>2</v>
      </c>
      <c r="AH52" s="75">
        <f>U52+Q52</f>
        <v>2</v>
      </c>
      <c r="AI52" s="65"/>
      <c r="AJ52" s="76">
        <f t="shared" ref="AJ52" si="83">IF(AA52=0,"NA",Z52/AA52)</f>
        <v>0.2</v>
      </c>
      <c r="AK52" s="76">
        <f>(Z52+G52)/AA52</f>
        <v>0.2</v>
      </c>
      <c r="AL52" s="76">
        <f t="shared" ref="AL52" si="84">IF(AB52=0,"NA",(Z52+K52+L52)/AB52)</f>
        <v>0.36842105263157893</v>
      </c>
      <c r="AM52" s="76">
        <f>IF(AA52=0,"NA",AD52/AA52)</f>
        <v>0.26666666666666666</v>
      </c>
      <c r="AN52" s="76">
        <f>IF(AA52=0, "NA",AL52+AM52)</f>
        <v>0.63508771929824559</v>
      </c>
      <c r="AO52" s="77">
        <f t="shared" ref="AO52" si="85">IFERROR((M52+H52)/AB52,"NA")</f>
        <v>0.26315789473684209</v>
      </c>
      <c r="AP52" s="77">
        <f t="shared" ref="AP52" si="86">IFERROR((K52+L52)/AB52,"NA")</f>
        <v>0.21052631578947367</v>
      </c>
      <c r="AQ52" s="77">
        <f t="shared" ref="AQ52" si="87">IFERROR(AC52/AB52,"NA")</f>
        <v>0.52631578947368418</v>
      </c>
      <c r="AR52" s="79">
        <f t="shared" ref="AR52" si="88">IFERROR(AF52/$AB52, "NA")</f>
        <v>0.31578947368421051</v>
      </c>
      <c r="AS52" s="79">
        <f t="shared" ref="AS52" si="89">IFERROR(AG52/$AB52, "NA")</f>
        <v>0.10526315789473684</v>
      </c>
      <c r="AT52" s="79">
        <f t="shared" ref="AT52" si="90">IFERROR(AH52/$AB52, "NA")</f>
        <v>0.10526315789473684</v>
      </c>
      <c r="AU52" s="80">
        <f>IFERROR((I52+R52+S52+T52+U52)/AC52,"NA")</f>
        <v>0.7</v>
      </c>
      <c r="AV52" s="80">
        <f t="shared" ref="AV52" si="91">IFERROR((I52+R52+S52+V52+X52)/AC52,"NA")</f>
        <v>0.4</v>
      </c>
      <c r="AW52" s="80">
        <f t="shared" ref="AW52" si="92">IFERROR((G52+Z52)/AC52,"NA")</f>
        <v>0.3</v>
      </c>
      <c r="AX52" s="76">
        <f t="shared" ref="AX52" si="93">IFERROR(Z52/AC52,"NA")</f>
        <v>0.3</v>
      </c>
      <c r="AY52" s="80">
        <f t="shared" ref="AY52" si="94">IFERROR(AM52-AJ52,"NA")</f>
        <v>6.6666666666666652E-2</v>
      </c>
      <c r="AZ52" s="78">
        <f>IFERROR((AE52+G52+H52)/AB52, "NA")</f>
        <v>0.36842105263157893</v>
      </c>
    </row>
    <row r="53" spans="1:52" x14ac:dyDescent="0.25">
      <c r="A53" t="s">
        <v>195</v>
      </c>
    </row>
    <row r="54" spans="1:52" x14ac:dyDescent="0.25">
      <c r="B54" t="s">
        <v>412</v>
      </c>
      <c r="C54" s="49">
        <v>6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3</v>
      </c>
      <c r="L54" s="49">
        <v>1</v>
      </c>
      <c r="M54" s="49">
        <v>12</v>
      </c>
      <c r="N54" s="49">
        <v>4</v>
      </c>
      <c r="O54" s="49">
        <v>0</v>
      </c>
      <c r="P54" s="49">
        <v>0</v>
      </c>
      <c r="Q54" s="49">
        <v>1</v>
      </c>
      <c r="R54" s="49">
        <v>1</v>
      </c>
      <c r="S54" s="49">
        <v>0</v>
      </c>
      <c r="T54" s="49">
        <v>1</v>
      </c>
      <c r="U54" s="49">
        <v>0</v>
      </c>
      <c r="V54" s="49">
        <v>0</v>
      </c>
      <c r="W54" s="49">
        <v>0</v>
      </c>
      <c r="X54" s="49">
        <v>0</v>
      </c>
      <c r="Y54" s="49">
        <v>0</v>
      </c>
      <c r="Z54" s="74">
        <v>6</v>
      </c>
      <c r="AA54" s="74">
        <v>20</v>
      </c>
      <c r="AB54" s="74">
        <v>24</v>
      </c>
      <c r="AC54" s="74">
        <v>8</v>
      </c>
      <c r="AD54" s="75">
        <v>6</v>
      </c>
      <c r="AE54" s="75">
        <v>10</v>
      </c>
      <c r="AF54" s="75">
        <v>5</v>
      </c>
      <c r="AG54" s="75">
        <v>1</v>
      </c>
      <c r="AH54" s="75">
        <v>1</v>
      </c>
      <c r="AI54" s="65"/>
      <c r="AJ54" s="76">
        <v>0.3</v>
      </c>
      <c r="AK54" s="76">
        <v>0.3</v>
      </c>
      <c r="AL54" s="76">
        <v>0.41666666666666669</v>
      </c>
      <c r="AM54" s="76">
        <v>0.3</v>
      </c>
      <c r="AN54" s="76">
        <v>0.71666666666666667</v>
      </c>
      <c r="AO54" s="77">
        <v>0.5</v>
      </c>
      <c r="AP54" s="77">
        <v>0.16666666666666666</v>
      </c>
      <c r="AQ54" s="77">
        <v>0.33333333333333331</v>
      </c>
      <c r="AR54" s="79">
        <v>0.625</v>
      </c>
      <c r="AS54" s="79">
        <v>0.125</v>
      </c>
      <c r="AT54" s="79">
        <v>0.125</v>
      </c>
      <c r="AU54" s="80">
        <v>0.25</v>
      </c>
      <c r="AV54" s="80">
        <v>0.125</v>
      </c>
      <c r="AW54" s="80">
        <v>0.75</v>
      </c>
      <c r="AX54" s="76">
        <v>0.75</v>
      </c>
      <c r="AY54" s="80">
        <v>0</v>
      </c>
      <c r="AZ54" s="78">
        <v>0.41666666666666669</v>
      </c>
    </row>
    <row r="55" spans="1:52" x14ac:dyDescent="0.25">
      <c r="B55" t="s">
        <v>413</v>
      </c>
      <c r="C55" s="49">
        <v>5</v>
      </c>
      <c r="D55" s="49">
        <v>2</v>
      </c>
      <c r="E55" s="49">
        <v>1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2</v>
      </c>
      <c r="L55" s="49">
        <v>0</v>
      </c>
      <c r="M55" s="49">
        <v>4</v>
      </c>
      <c r="N55" s="49">
        <v>3</v>
      </c>
      <c r="O55" s="49">
        <v>1</v>
      </c>
      <c r="P55" s="49">
        <v>3</v>
      </c>
      <c r="Q55" s="49">
        <v>2</v>
      </c>
      <c r="R55" s="49">
        <v>2</v>
      </c>
      <c r="S55" s="49">
        <v>0</v>
      </c>
      <c r="T55" s="49">
        <v>1</v>
      </c>
      <c r="U55" s="49">
        <v>0</v>
      </c>
      <c r="V55" s="49">
        <v>0</v>
      </c>
      <c r="W55" s="49">
        <v>0</v>
      </c>
      <c r="X55" s="49">
        <v>0</v>
      </c>
      <c r="Y55" s="49">
        <v>0</v>
      </c>
      <c r="Z55" s="74">
        <f>C55+D55+E55+F55</f>
        <v>8</v>
      </c>
      <c r="AA55" s="74">
        <f t="shared" ref="AA55" si="95">C55+D55+E55+F55+G55+M55+R55+S55+U55+T55</f>
        <v>15</v>
      </c>
      <c r="AB55" s="74">
        <f t="shared" ref="AB55" si="96">C55+D55+E55+F55+G55+H55+I55+K55+L55+M55+R55+S55+U55+T55+J55</f>
        <v>17</v>
      </c>
      <c r="AC55" s="74">
        <f t="shared" ref="AC55" si="97">Z55+I55+G55+R55+S55+U55+T55+J55</f>
        <v>11</v>
      </c>
      <c r="AD55" s="75">
        <f t="shared" ref="AD55" si="98">C55+2*D55+3*E55+4*F55</f>
        <v>12</v>
      </c>
      <c r="AE55" s="75">
        <f t="shared" ref="AE55" si="99">Z55+K55+L55</f>
        <v>10</v>
      </c>
      <c r="AF55" s="75">
        <f t="shared" ref="AF55" si="100">N55+R55+V55+W55</f>
        <v>5</v>
      </c>
      <c r="AG55" s="75">
        <f t="shared" ref="AG55" si="101">P55+S55+X55+T55+J55</f>
        <v>4</v>
      </c>
      <c r="AH55" s="75">
        <f>U55+Q55</f>
        <v>2</v>
      </c>
      <c r="AI55" s="65"/>
      <c r="AJ55" s="76">
        <f t="shared" ref="AJ55" si="102">IF(AA55=0,"NA",Z55/AA55)</f>
        <v>0.53333333333333333</v>
      </c>
      <c r="AK55" s="76">
        <f>(Z55+G55)/AA55</f>
        <v>0.53333333333333333</v>
      </c>
      <c r="AL55" s="76">
        <f t="shared" ref="AL55" si="103">IF(AB55=0,"NA",(Z55+K55+L55)/AB55)</f>
        <v>0.58823529411764708</v>
      </c>
      <c r="AM55" s="76">
        <f>IF(AA55=0,"NA",AD55/AA55)</f>
        <v>0.8</v>
      </c>
      <c r="AN55" s="76">
        <f>IF(AA55=0, "NA",AL55+AM55)</f>
        <v>1.388235294117647</v>
      </c>
      <c r="AO55" s="77">
        <f t="shared" ref="AO55" si="104">IFERROR((M55+H55)/AB55,"NA")</f>
        <v>0.23529411764705882</v>
      </c>
      <c r="AP55" s="77">
        <f t="shared" ref="AP55" si="105">IFERROR((K55+L55)/AB55,"NA")</f>
        <v>0.11764705882352941</v>
      </c>
      <c r="AQ55" s="77">
        <f t="shared" ref="AQ55" si="106">IFERROR(AC55/AB55,"NA")</f>
        <v>0.6470588235294118</v>
      </c>
      <c r="AR55" s="79">
        <f t="shared" ref="AR55" si="107">IFERROR(AF55/$AB55, "NA")</f>
        <v>0.29411764705882354</v>
      </c>
      <c r="AS55" s="79">
        <f t="shared" ref="AS55" si="108">IFERROR(AG55/$AB55, "NA")</f>
        <v>0.23529411764705882</v>
      </c>
      <c r="AT55" s="79">
        <f t="shared" ref="AT55" si="109">IFERROR(AH55/$AB55, "NA")</f>
        <v>0.11764705882352941</v>
      </c>
      <c r="AU55" s="80">
        <f>IFERROR((I55+R55+S55+T55+U55)/AC55,"NA")</f>
        <v>0.27272727272727271</v>
      </c>
      <c r="AV55" s="80">
        <f t="shared" ref="AV55" si="110">IFERROR((I55+R55+S55+V55+X55)/AC55,"NA")</f>
        <v>0.18181818181818182</v>
      </c>
      <c r="AW55" s="80">
        <f t="shared" ref="AW55" si="111">IFERROR((G55+Z55)/AC55,"NA")</f>
        <v>0.72727272727272729</v>
      </c>
      <c r="AX55" s="76">
        <f t="shared" ref="AX55" si="112">IFERROR(Z55/AC55,"NA")</f>
        <v>0.72727272727272729</v>
      </c>
      <c r="AY55" s="80">
        <f t="shared" ref="AY55" si="113">IFERROR(AM55-AJ55,"NA")</f>
        <v>0.26666666666666672</v>
      </c>
      <c r="AZ55" s="78">
        <f>IFERROR((AE55+G55+H55)/AB55, "NA")</f>
        <v>0.58823529411764708</v>
      </c>
    </row>
    <row r="56" spans="1:52" x14ac:dyDescent="0.25"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103"/>
      <c r="AJ56" s="66"/>
      <c r="AK56" s="66"/>
      <c r="AL56" s="66"/>
      <c r="AM56" s="66"/>
      <c r="AN56" s="66"/>
      <c r="AO56" s="103"/>
      <c r="AP56" s="103"/>
      <c r="AQ56" s="103"/>
      <c r="AR56" s="103"/>
      <c r="AS56" s="103"/>
      <c r="AT56" s="103"/>
      <c r="AU56" s="66"/>
      <c r="AV56" s="66"/>
      <c r="AW56" s="66"/>
      <c r="AX56" s="66"/>
      <c r="AY56" s="66"/>
      <c r="AZ56" s="103"/>
    </row>
    <row r="57" spans="1:52" x14ac:dyDescent="0.25">
      <c r="C57" s="57" t="s">
        <v>5</v>
      </c>
      <c r="D57" s="57" t="s">
        <v>6</v>
      </c>
      <c r="E57" s="57" t="s">
        <v>7</v>
      </c>
      <c r="F57" s="57" t="s">
        <v>8</v>
      </c>
      <c r="G57" s="57" t="s">
        <v>18</v>
      </c>
      <c r="H57" s="57" t="s">
        <v>19</v>
      </c>
      <c r="I57" s="57" t="s">
        <v>9</v>
      </c>
      <c r="J57" s="57" t="s">
        <v>169</v>
      </c>
      <c r="K57" s="57" t="s">
        <v>10</v>
      </c>
      <c r="L57" s="57" t="s">
        <v>11</v>
      </c>
      <c r="M57" s="57" t="s">
        <v>12</v>
      </c>
      <c r="N57" s="57" t="s">
        <v>20</v>
      </c>
      <c r="O57" s="57" t="s">
        <v>211</v>
      </c>
      <c r="P57" s="57" t="s">
        <v>21</v>
      </c>
      <c r="Q57" s="57" t="s">
        <v>74</v>
      </c>
      <c r="R57" s="57" t="s">
        <v>22</v>
      </c>
      <c r="S57" s="57" t="s">
        <v>23</v>
      </c>
      <c r="T57" s="57" t="s">
        <v>168</v>
      </c>
      <c r="U57" s="57" t="s">
        <v>75</v>
      </c>
      <c r="V57" s="57" t="s">
        <v>27</v>
      </c>
      <c r="W57" s="57" t="s">
        <v>171</v>
      </c>
      <c r="X57" s="57" t="s">
        <v>28</v>
      </c>
      <c r="Y57" s="57" t="s">
        <v>170</v>
      </c>
      <c r="Z57" s="57" t="s">
        <v>29</v>
      </c>
      <c r="AA57" s="57" t="s">
        <v>4</v>
      </c>
      <c r="AB57" s="57" t="s">
        <v>13</v>
      </c>
      <c r="AC57" s="57" t="s">
        <v>26</v>
      </c>
      <c r="AD57" s="57" t="s">
        <v>30</v>
      </c>
      <c r="AE57" s="57" t="s">
        <v>173</v>
      </c>
      <c r="AF57" s="57" t="s">
        <v>24</v>
      </c>
      <c r="AG57" s="57" t="s">
        <v>25</v>
      </c>
      <c r="AH57" s="57" t="s">
        <v>76</v>
      </c>
      <c r="AI57" s="62"/>
      <c r="AJ57" s="63" t="s">
        <v>14</v>
      </c>
      <c r="AK57" s="63" t="s">
        <v>216</v>
      </c>
      <c r="AL57" s="63" t="s">
        <v>15</v>
      </c>
      <c r="AM57" s="63" t="s">
        <v>16</v>
      </c>
      <c r="AN57" s="63" t="s">
        <v>17</v>
      </c>
      <c r="AO57" s="63" t="s">
        <v>44</v>
      </c>
      <c r="AP57" s="63" t="s">
        <v>43</v>
      </c>
      <c r="AQ57" s="63" t="s">
        <v>40</v>
      </c>
      <c r="AR57" s="62" t="s">
        <v>139</v>
      </c>
      <c r="AS57" s="62" t="s">
        <v>140</v>
      </c>
      <c r="AT57" s="62" t="s">
        <v>141</v>
      </c>
      <c r="AU57" s="63" t="s">
        <v>55</v>
      </c>
      <c r="AV57" s="63" t="s">
        <v>48</v>
      </c>
      <c r="AW57" s="63" t="s">
        <v>51</v>
      </c>
      <c r="AX57" s="63" t="s">
        <v>49</v>
      </c>
      <c r="AY57" s="63" t="s">
        <v>50</v>
      </c>
      <c r="AZ57" s="99" t="s">
        <v>60</v>
      </c>
    </row>
    <row r="58" spans="1:52" x14ac:dyDescent="0.25">
      <c r="A58" t="s">
        <v>416</v>
      </c>
      <c r="C58" s="51">
        <f>C39+C42+C45+C48+C51+C54</f>
        <v>50</v>
      </c>
      <c r="D58" s="51">
        <f t="shared" ref="D58:AH58" si="114">D39+D42+D45+D48+D51+D54</f>
        <v>17</v>
      </c>
      <c r="E58" s="51">
        <f t="shared" si="114"/>
        <v>6</v>
      </c>
      <c r="F58" s="51">
        <f t="shared" si="114"/>
        <v>3</v>
      </c>
      <c r="G58" s="51">
        <f t="shared" si="114"/>
        <v>9</v>
      </c>
      <c r="H58" s="51">
        <f t="shared" si="114"/>
        <v>0</v>
      </c>
      <c r="I58" s="51">
        <f t="shared" si="114"/>
        <v>0</v>
      </c>
      <c r="J58" s="51">
        <f t="shared" si="114"/>
        <v>0</v>
      </c>
      <c r="K58" s="51">
        <f t="shared" si="114"/>
        <v>28</v>
      </c>
      <c r="L58" s="51">
        <f t="shared" si="114"/>
        <v>5</v>
      </c>
      <c r="M58" s="51">
        <f t="shared" si="114"/>
        <v>32</v>
      </c>
      <c r="N58" s="51">
        <f t="shared" si="114"/>
        <v>31</v>
      </c>
      <c r="O58" s="51">
        <f t="shared" si="114"/>
        <v>9</v>
      </c>
      <c r="P58" s="51">
        <f t="shared" si="114"/>
        <v>10</v>
      </c>
      <c r="Q58" s="51">
        <f t="shared" si="114"/>
        <v>30</v>
      </c>
      <c r="R58" s="51">
        <f t="shared" si="114"/>
        <v>17</v>
      </c>
      <c r="S58" s="51">
        <f t="shared" si="114"/>
        <v>1</v>
      </c>
      <c r="T58" s="51">
        <f t="shared" si="114"/>
        <v>11</v>
      </c>
      <c r="U58" s="51">
        <f t="shared" si="114"/>
        <v>4</v>
      </c>
      <c r="V58" s="51">
        <f t="shared" si="114"/>
        <v>7</v>
      </c>
      <c r="W58" s="51">
        <f t="shared" si="114"/>
        <v>0</v>
      </c>
      <c r="X58" s="51">
        <f t="shared" si="114"/>
        <v>1</v>
      </c>
      <c r="Y58" s="51">
        <f t="shared" si="114"/>
        <v>0</v>
      </c>
      <c r="Z58" s="51">
        <f t="shared" si="114"/>
        <v>76</v>
      </c>
      <c r="AA58" s="51">
        <f t="shared" si="114"/>
        <v>150</v>
      </c>
      <c r="AB58" s="51">
        <f t="shared" si="114"/>
        <v>183</v>
      </c>
      <c r="AC58" s="51">
        <f t="shared" si="114"/>
        <v>118</v>
      </c>
      <c r="AD58" s="51">
        <f t="shared" si="114"/>
        <v>114</v>
      </c>
      <c r="AE58" s="51">
        <f t="shared" si="114"/>
        <v>109</v>
      </c>
      <c r="AF58" s="51">
        <f t="shared" si="114"/>
        <v>55</v>
      </c>
      <c r="AG58" s="51">
        <f t="shared" si="114"/>
        <v>23</v>
      </c>
      <c r="AH58" s="51">
        <f t="shared" si="114"/>
        <v>34</v>
      </c>
      <c r="AI58" s="98"/>
      <c r="AJ58" s="76">
        <f t="shared" ref="AJ58:AJ59" si="115">IF(AA58=0,"NA",Z58/AA58)</f>
        <v>0.50666666666666671</v>
      </c>
      <c r="AK58" s="76">
        <f>(Z58+G58)/AA58</f>
        <v>0.56666666666666665</v>
      </c>
      <c r="AL58" s="76">
        <f t="shared" ref="AL58:AL59" si="116">IF(AB58=0,"NA",(Z58+K58+L58)/AB58)</f>
        <v>0.59562841530054644</v>
      </c>
      <c r="AM58" s="76">
        <f>IF(AA58=0,"NA",AD58/AA58)</f>
        <v>0.76</v>
      </c>
      <c r="AN58" s="76">
        <f>IF(AA58=0, "NA",AL58+AM58)</f>
        <v>1.3556284153005465</v>
      </c>
      <c r="AO58" s="77">
        <f t="shared" ref="AO58:AO59" si="117">IFERROR((M58+H58)/AB58,"NA")</f>
        <v>0.17486338797814208</v>
      </c>
      <c r="AP58" s="77">
        <f t="shared" ref="AP58:AP59" si="118">IFERROR((K58+L58)/AB58,"NA")</f>
        <v>0.18032786885245902</v>
      </c>
      <c r="AQ58" s="77">
        <f t="shared" ref="AQ58:AQ59" si="119">IFERROR(AC58/AB58,"NA")</f>
        <v>0.64480874316939896</v>
      </c>
      <c r="AR58" s="79">
        <f t="shared" ref="AR58:AR59" si="120">IFERROR(AF58/$AB58, "NA")</f>
        <v>0.30054644808743169</v>
      </c>
      <c r="AS58" s="79">
        <f t="shared" ref="AS58:AS59" si="121">IFERROR(AG58/$AB58, "NA")</f>
        <v>0.12568306010928962</v>
      </c>
      <c r="AT58" s="79">
        <f t="shared" ref="AT58:AT59" si="122">IFERROR(AH58/$AB58, "NA")</f>
        <v>0.18579234972677597</v>
      </c>
      <c r="AU58" s="80">
        <f>IFERROR((I58+R58+S58+T58+U58)/AC58,"NA")</f>
        <v>0.27966101694915252</v>
      </c>
      <c r="AV58" s="80">
        <f t="shared" ref="AV58:AV59" si="123">IFERROR((I58+R58+S58+V58+X58)/AC58,"NA")</f>
        <v>0.22033898305084745</v>
      </c>
      <c r="AW58" s="80">
        <f t="shared" ref="AW58:AW59" si="124">IFERROR((G58+Z58)/AC58,"NA")</f>
        <v>0.72033898305084743</v>
      </c>
      <c r="AX58" s="76">
        <f t="shared" ref="AX58:AX59" si="125">IFERROR(Z58/AC58,"NA")</f>
        <v>0.64406779661016944</v>
      </c>
      <c r="AY58" s="80">
        <f t="shared" ref="AY58:AY59" si="126">IFERROR(AM58-AJ58,"NA")</f>
        <v>0.2533333333333333</v>
      </c>
      <c r="AZ58" s="78">
        <f>IFERROR((AE58+G58+H58)/AB58, "NA")</f>
        <v>0.64480874316939896</v>
      </c>
    </row>
    <row r="59" spans="1:52" x14ac:dyDescent="0.25">
      <c r="A59" t="s">
        <v>417</v>
      </c>
      <c r="C59" s="51">
        <f>C40+C43+C46+C49+C52+C55</f>
        <v>35</v>
      </c>
      <c r="D59" s="51">
        <f t="shared" ref="D59:AH59" si="127">D40+D43+D46+D49+D52+D55</f>
        <v>7</v>
      </c>
      <c r="E59" s="51">
        <f t="shared" si="127"/>
        <v>3</v>
      </c>
      <c r="F59" s="51">
        <f t="shared" si="127"/>
        <v>0</v>
      </c>
      <c r="G59" s="51">
        <f t="shared" si="127"/>
        <v>7</v>
      </c>
      <c r="H59" s="51">
        <f t="shared" si="127"/>
        <v>0</v>
      </c>
      <c r="I59" s="51">
        <f t="shared" si="127"/>
        <v>0</v>
      </c>
      <c r="J59" s="51">
        <f t="shared" si="127"/>
        <v>0</v>
      </c>
      <c r="K59" s="51">
        <f t="shared" si="127"/>
        <v>28</v>
      </c>
      <c r="L59" s="51">
        <f t="shared" si="127"/>
        <v>1</v>
      </c>
      <c r="M59" s="51">
        <f t="shared" si="127"/>
        <v>19</v>
      </c>
      <c r="N59" s="51">
        <f t="shared" si="127"/>
        <v>11</v>
      </c>
      <c r="O59" s="51">
        <f t="shared" si="127"/>
        <v>2</v>
      </c>
      <c r="P59" s="51">
        <f t="shared" si="127"/>
        <v>13</v>
      </c>
      <c r="Q59" s="51">
        <f t="shared" si="127"/>
        <v>21</v>
      </c>
      <c r="R59" s="51">
        <f t="shared" si="127"/>
        <v>15</v>
      </c>
      <c r="S59" s="51">
        <f t="shared" si="127"/>
        <v>0</v>
      </c>
      <c r="T59" s="51">
        <f t="shared" si="127"/>
        <v>9</v>
      </c>
      <c r="U59" s="51">
        <f t="shared" si="127"/>
        <v>1</v>
      </c>
      <c r="V59" s="51">
        <f t="shared" si="127"/>
        <v>4</v>
      </c>
      <c r="W59" s="51">
        <f t="shared" si="127"/>
        <v>1</v>
      </c>
      <c r="X59" s="51">
        <f t="shared" si="127"/>
        <v>2</v>
      </c>
      <c r="Y59" s="51">
        <f t="shared" si="127"/>
        <v>3</v>
      </c>
      <c r="Z59" s="51">
        <f t="shared" si="127"/>
        <v>45</v>
      </c>
      <c r="AA59" s="51">
        <f t="shared" si="127"/>
        <v>96</v>
      </c>
      <c r="AB59" s="51">
        <f t="shared" si="127"/>
        <v>125</v>
      </c>
      <c r="AC59" s="51">
        <f t="shared" si="127"/>
        <v>77</v>
      </c>
      <c r="AD59" s="51">
        <f t="shared" si="127"/>
        <v>58</v>
      </c>
      <c r="AE59" s="51">
        <f t="shared" si="127"/>
        <v>74</v>
      </c>
      <c r="AF59" s="51">
        <f t="shared" si="127"/>
        <v>31</v>
      </c>
      <c r="AG59" s="51">
        <f t="shared" si="127"/>
        <v>24</v>
      </c>
      <c r="AH59" s="51">
        <f t="shared" si="127"/>
        <v>22</v>
      </c>
      <c r="AI59" s="98"/>
      <c r="AJ59" s="76">
        <f t="shared" si="115"/>
        <v>0.46875</v>
      </c>
      <c r="AK59" s="76">
        <f>(Z59+G59)/AA59</f>
        <v>0.54166666666666663</v>
      </c>
      <c r="AL59" s="76">
        <f t="shared" si="116"/>
        <v>0.59199999999999997</v>
      </c>
      <c r="AM59" s="76">
        <f>IF(AA59=0,"NA",AD59/AA59)</f>
        <v>0.60416666666666663</v>
      </c>
      <c r="AN59" s="76">
        <f>IF(AA59=0, "NA",AL59+AM59)</f>
        <v>1.1961666666666666</v>
      </c>
      <c r="AO59" s="77">
        <f t="shared" si="117"/>
        <v>0.152</v>
      </c>
      <c r="AP59" s="77">
        <f t="shared" si="118"/>
        <v>0.23200000000000001</v>
      </c>
      <c r="AQ59" s="77">
        <f t="shared" si="119"/>
        <v>0.61599999999999999</v>
      </c>
      <c r="AR59" s="79">
        <f t="shared" si="120"/>
        <v>0.248</v>
      </c>
      <c r="AS59" s="79">
        <f t="shared" si="121"/>
        <v>0.192</v>
      </c>
      <c r="AT59" s="79">
        <f t="shared" si="122"/>
        <v>0.17599999999999999</v>
      </c>
      <c r="AU59" s="80">
        <f>IFERROR((I59+R59+S59+T59+U59)/AC59,"NA")</f>
        <v>0.32467532467532467</v>
      </c>
      <c r="AV59" s="80">
        <f t="shared" si="123"/>
        <v>0.27272727272727271</v>
      </c>
      <c r="AW59" s="80">
        <f t="shared" si="124"/>
        <v>0.67532467532467533</v>
      </c>
      <c r="AX59" s="76">
        <f t="shared" si="125"/>
        <v>0.58441558441558439</v>
      </c>
      <c r="AY59" s="80">
        <f t="shared" si="126"/>
        <v>0.13541666666666663</v>
      </c>
      <c r="AZ59" s="78">
        <f>IFERROR((AE59+G59+H59)/AB59, "NA")</f>
        <v>0.64800000000000002</v>
      </c>
    </row>
    <row r="60" spans="1:52" x14ac:dyDescent="0.25"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98"/>
      <c r="AJ60" s="66"/>
      <c r="AK60" s="66"/>
      <c r="AL60" s="66"/>
      <c r="AM60" s="66"/>
      <c r="AN60" s="66"/>
      <c r="AO60" s="103"/>
      <c r="AP60" s="103"/>
      <c r="AQ60" s="103"/>
      <c r="AR60" s="103"/>
      <c r="AS60" s="103"/>
      <c r="AT60" s="103"/>
      <c r="AU60" s="66"/>
      <c r="AV60" s="66"/>
      <c r="AW60" s="66"/>
      <c r="AX60" s="66"/>
      <c r="AY60" s="66"/>
      <c r="AZ60" s="103"/>
    </row>
    <row r="61" spans="1:52" x14ac:dyDescent="0.25">
      <c r="A61" t="s">
        <v>418</v>
      </c>
      <c r="C61" s="51">
        <f>C59/($AB$59/$AB$58)</f>
        <v>51.24</v>
      </c>
      <c r="D61" s="51">
        <f t="shared" ref="D61:AH61" si="128">D59/($AB$59/$AB$58)</f>
        <v>10.248000000000001</v>
      </c>
      <c r="E61" s="51">
        <f t="shared" si="128"/>
        <v>4.3920000000000003</v>
      </c>
      <c r="F61" s="51">
        <f t="shared" si="128"/>
        <v>0</v>
      </c>
      <c r="G61" s="51">
        <f t="shared" si="128"/>
        <v>10.248000000000001</v>
      </c>
      <c r="H61" s="51">
        <f t="shared" si="128"/>
        <v>0</v>
      </c>
      <c r="I61" s="51">
        <f t="shared" si="128"/>
        <v>0</v>
      </c>
      <c r="J61" s="51">
        <f t="shared" si="128"/>
        <v>0</v>
      </c>
      <c r="K61" s="51">
        <f t="shared" si="128"/>
        <v>40.992000000000004</v>
      </c>
      <c r="L61" s="51">
        <f t="shared" si="128"/>
        <v>1.464</v>
      </c>
      <c r="M61" s="51">
        <f t="shared" si="128"/>
        <v>27.816000000000003</v>
      </c>
      <c r="N61" s="51">
        <f t="shared" si="128"/>
        <v>16.103999999999999</v>
      </c>
      <c r="O61" s="51">
        <f t="shared" si="128"/>
        <v>2.9279999999999999</v>
      </c>
      <c r="P61" s="51">
        <f t="shared" si="128"/>
        <v>19.032</v>
      </c>
      <c r="Q61" s="51">
        <f t="shared" si="128"/>
        <v>30.744</v>
      </c>
      <c r="R61" s="51">
        <f t="shared" si="128"/>
        <v>21.96</v>
      </c>
      <c r="S61" s="51">
        <f t="shared" si="128"/>
        <v>0</v>
      </c>
      <c r="T61" s="51">
        <f t="shared" si="128"/>
        <v>13.176</v>
      </c>
      <c r="U61" s="51">
        <f t="shared" si="128"/>
        <v>1.464</v>
      </c>
      <c r="V61" s="51">
        <f t="shared" si="128"/>
        <v>5.8559999999999999</v>
      </c>
      <c r="W61" s="51">
        <f t="shared" si="128"/>
        <v>1.464</v>
      </c>
      <c r="X61" s="51">
        <f t="shared" si="128"/>
        <v>2.9279999999999999</v>
      </c>
      <c r="Y61" s="51">
        <f t="shared" si="128"/>
        <v>4.3920000000000003</v>
      </c>
      <c r="Z61" s="51">
        <f t="shared" si="128"/>
        <v>65.88</v>
      </c>
      <c r="AA61" s="51">
        <f t="shared" si="128"/>
        <v>140.54400000000001</v>
      </c>
      <c r="AB61" s="51">
        <f t="shared" si="128"/>
        <v>183</v>
      </c>
      <c r="AC61" s="51">
        <f t="shared" si="128"/>
        <v>112.72800000000001</v>
      </c>
      <c r="AD61" s="51">
        <f t="shared" si="128"/>
        <v>84.912000000000006</v>
      </c>
      <c r="AE61" s="51">
        <f t="shared" si="128"/>
        <v>108.336</v>
      </c>
      <c r="AF61" s="51">
        <f t="shared" si="128"/>
        <v>45.384</v>
      </c>
      <c r="AG61" s="51">
        <f t="shared" si="128"/>
        <v>35.136000000000003</v>
      </c>
      <c r="AH61" s="51">
        <f t="shared" si="128"/>
        <v>32.207999999999998</v>
      </c>
      <c r="AI61" s="98"/>
      <c r="AJ61" s="66"/>
      <c r="AK61" s="66"/>
      <c r="AL61" s="66"/>
      <c r="AM61" s="66"/>
      <c r="AN61" s="66"/>
      <c r="AO61" s="103"/>
      <c r="AP61" s="103"/>
      <c r="AQ61" s="103"/>
      <c r="AR61" s="103"/>
      <c r="AS61" s="103"/>
      <c r="AT61" s="103"/>
      <c r="AU61" s="66"/>
      <c r="AV61" s="66"/>
      <c r="AW61" s="66"/>
      <c r="AX61" s="66"/>
      <c r="AY61" s="66"/>
      <c r="AZ61" s="103"/>
    </row>
    <row r="62" spans="1:52" x14ac:dyDescent="0.25"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98"/>
      <c r="AJ62" s="99"/>
      <c r="AK62" s="99"/>
      <c r="AL62" s="99"/>
      <c r="AM62" s="99"/>
      <c r="AN62" s="99"/>
      <c r="AO62" s="99"/>
      <c r="AP62" s="99"/>
      <c r="AQ62" s="99"/>
      <c r="AR62" s="98"/>
      <c r="AS62" s="98"/>
      <c r="AT62" s="98"/>
      <c r="AU62" s="99"/>
      <c r="AV62" s="99"/>
      <c r="AW62" s="99"/>
      <c r="AX62" s="99"/>
      <c r="AY62" s="99"/>
      <c r="AZ62" s="99"/>
    </row>
    <row r="63" spans="1:52" x14ac:dyDescent="0.25"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98"/>
      <c r="AJ63" s="99"/>
      <c r="AK63" s="99"/>
      <c r="AL63" s="99"/>
      <c r="AM63" s="99"/>
      <c r="AN63" s="99"/>
      <c r="AO63" s="99"/>
      <c r="AP63" s="99"/>
      <c r="AQ63" s="99"/>
      <c r="AR63" s="98"/>
      <c r="AS63" s="98"/>
      <c r="AT63" s="98"/>
      <c r="AU63" s="99"/>
      <c r="AV63" s="99"/>
      <c r="AW63" s="99"/>
      <c r="AX63" s="99"/>
      <c r="AY63" s="99"/>
      <c r="AZ63" s="99"/>
    </row>
    <row r="64" spans="1:52" x14ac:dyDescent="0.25">
      <c r="C64" s="57" t="s">
        <v>5</v>
      </c>
      <c r="D64" s="57" t="s">
        <v>6</v>
      </c>
      <c r="E64" s="57" t="s">
        <v>7</v>
      </c>
      <c r="F64" s="57" t="s">
        <v>8</v>
      </c>
      <c r="G64" s="57" t="s">
        <v>18</v>
      </c>
      <c r="H64" s="57" t="s">
        <v>19</v>
      </c>
      <c r="I64" s="57" t="s">
        <v>9</v>
      </c>
      <c r="J64" s="57" t="s">
        <v>169</v>
      </c>
      <c r="K64" s="57" t="s">
        <v>10</v>
      </c>
      <c r="L64" s="57" t="s">
        <v>11</v>
      </c>
      <c r="M64" s="57" t="s">
        <v>12</v>
      </c>
      <c r="N64" s="57" t="s">
        <v>20</v>
      </c>
      <c r="O64" s="57" t="s">
        <v>211</v>
      </c>
      <c r="P64" s="57" t="s">
        <v>21</v>
      </c>
      <c r="Q64" s="57" t="s">
        <v>74</v>
      </c>
      <c r="R64" s="57" t="s">
        <v>22</v>
      </c>
      <c r="S64" s="57" t="s">
        <v>23</v>
      </c>
      <c r="T64" s="57" t="s">
        <v>168</v>
      </c>
      <c r="U64" s="57" t="s">
        <v>75</v>
      </c>
      <c r="V64" s="57" t="s">
        <v>27</v>
      </c>
      <c r="W64" s="57" t="s">
        <v>171</v>
      </c>
      <c r="X64" s="57" t="s">
        <v>28</v>
      </c>
      <c r="Y64" s="57" t="s">
        <v>170</v>
      </c>
      <c r="Z64" s="57" t="s">
        <v>29</v>
      </c>
      <c r="AA64" s="57" t="s">
        <v>4</v>
      </c>
      <c r="AB64" s="57" t="s">
        <v>13</v>
      </c>
      <c r="AC64" s="57" t="s">
        <v>26</v>
      </c>
      <c r="AD64" s="57" t="s">
        <v>30</v>
      </c>
      <c r="AE64" s="57" t="s">
        <v>173</v>
      </c>
      <c r="AF64" s="57" t="s">
        <v>24</v>
      </c>
      <c r="AG64" s="57" t="s">
        <v>25</v>
      </c>
      <c r="AH64" s="57" t="s">
        <v>76</v>
      </c>
      <c r="AI64" s="62"/>
      <c r="AJ64" s="63" t="s">
        <v>14</v>
      </c>
      <c r="AK64" s="63" t="s">
        <v>216</v>
      </c>
      <c r="AL64" s="63" t="s">
        <v>15</v>
      </c>
      <c r="AM64" s="63" t="s">
        <v>16</v>
      </c>
      <c r="AN64" s="63" t="s">
        <v>17</v>
      </c>
      <c r="AO64" s="63" t="s">
        <v>44</v>
      </c>
      <c r="AP64" s="63" t="s">
        <v>43</v>
      </c>
      <c r="AQ64" s="63" t="s">
        <v>40</v>
      </c>
      <c r="AR64" s="62" t="s">
        <v>139</v>
      </c>
      <c r="AS64" s="62" t="s">
        <v>140</v>
      </c>
      <c r="AT64" s="62" t="s">
        <v>141</v>
      </c>
      <c r="AU64" s="63" t="s">
        <v>55</v>
      </c>
      <c r="AV64" s="63" t="s">
        <v>48</v>
      </c>
      <c r="AW64" s="63" t="s">
        <v>51</v>
      </c>
      <c r="AX64" s="63" t="s">
        <v>49</v>
      </c>
      <c r="AY64" s="63" t="s">
        <v>50</v>
      </c>
      <c r="AZ64" s="99" t="s">
        <v>60</v>
      </c>
    </row>
    <row r="65" spans="1:52" x14ac:dyDescent="0.25">
      <c r="A65" t="s">
        <v>190</v>
      </c>
      <c r="C65" s="49">
        <v>2</v>
      </c>
      <c r="D65" s="49">
        <v>5</v>
      </c>
      <c r="E65" s="49">
        <v>0</v>
      </c>
      <c r="F65" s="49">
        <v>0</v>
      </c>
      <c r="G65" s="49">
        <v>1</v>
      </c>
      <c r="H65" s="49">
        <v>0</v>
      </c>
      <c r="I65" s="49">
        <v>0</v>
      </c>
      <c r="J65" s="49">
        <v>0</v>
      </c>
      <c r="K65" s="49">
        <v>9</v>
      </c>
      <c r="L65" s="49">
        <v>1</v>
      </c>
      <c r="M65" s="49">
        <v>11</v>
      </c>
      <c r="N65" s="49">
        <v>0</v>
      </c>
      <c r="O65" s="49">
        <v>1</v>
      </c>
      <c r="P65" s="49">
        <v>3</v>
      </c>
      <c r="Q65" s="49">
        <v>2</v>
      </c>
      <c r="R65" s="49">
        <v>3</v>
      </c>
      <c r="S65" s="49">
        <v>0</v>
      </c>
      <c r="T65" s="49">
        <v>0</v>
      </c>
      <c r="U65" s="49">
        <v>0</v>
      </c>
      <c r="V65" s="49">
        <v>0</v>
      </c>
      <c r="W65" s="49">
        <v>1</v>
      </c>
      <c r="X65" s="49">
        <v>0</v>
      </c>
      <c r="Y65" s="49">
        <v>0</v>
      </c>
      <c r="Z65" s="74">
        <v>7</v>
      </c>
      <c r="AA65" s="74">
        <v>22</v>
      </c>
      <c r="AB65" s="74">
        <v>32</v>
      </c>
      <c r="AC65" s="74">
        <v>11</v>
      </c>
      <c r="AD65" s="75">
        <v>12</v>
      </c>
      <c r="AE65" s="75">
        <v>17</v>
      </c>
      <c r="AF65" s="75">
        <v>4</v>
      </c>
      <c r="AG65" s="75">
        <v>3</v>
      </c>
      <c r="AH65" s="75">
        <v>2</v>
      </c>
      <c r="AI65" s="65"/>
      <c r="AJ65" s="76">
        <v>0.31818181818181818</v>
      </c>
      <c r="AK65" s="76">
        <v>0.36363636363636365</v>
      </c>
      <c r="AL65" s="76">
        <v>0.53125</v>
      </c>
      <c r="AM65" s="76">
        <v>0.54545454545454541</v>
      </c>
      <c r="AN65" s="76">
        <v>1.0767045454545454</v>
      </c>
      <c r="AO65" s="77">
        <v>0.34375</v>
      </c>
      <c r="AP65" s="77">
        <v>0.3125</v>
      </c>
      <c r="AQ65" s="77">
        <v>0.34375</v>
      </c>
      <c r="AR65" s="79">
        <v>0.36363636363636365</v>
      </c>
      <c r="AS65" s="79">
        <v>0.27272727272727271</v>
      </c>
      <c r="AT65" s="79">
        <v>0.18181818181818182</v>
      </c>
      <c r="AU65" s="80">
        <v>0.27272727272727271</v>
      </c>
      <c r="AV65" s="80">
        <v>0.27272727272727271</v>
      </c>
      <c r="AW65" s="80">
        <v>0.72727272727272729</v>
      </c>
      <c r="AX65" s="76">
        <v>0.63636363636363635</v>
      </c>
      <c r="AY65" s="80">
        <v>0.22727272727272724</v>
      </c>
      <c r="AZ65" s="78">
        <v>0.5625</v>
      </c>
    </row>
    <row r="66" spans="1:52" x14ac:dyDescent="0.25">
      <c r="A66" t="s">
        <v>318</v>
      </c>
      <c r="C66" s="49">
        <v>5</v>
      </c>
      <c r="D66" s="49">
        <v>0</v>
      </c>
      <c r="E66" s="49">
        <v>1</v>
      </c>
      <c r="F66" s="49">
        <v>0</v>
      </c>
      <c r="G66" s="49">
        <v>2</v>
      </c>
      <c r="H66" s="49">
        <v>0</v>
      </c>
      <c r="I66" s="49">
        <v>0</v>
      </c>
      <c r="J66" s="49">
        <v>0</v>
      </c>
      <c r="K66" s="49">
        <v>2</v>
      </c>
      <c r="L66" s="49">
        <v>0</v>
      </c>
      <c r="M66" s="49">
        <v>0</v>
      </c>
      <c r="N66" s="49">
        <v>2</v>
      </c>
      <c r="O66" s="49">
        <v>2</v>
      </c>
      <c r="P66" s="49">
        <v>1</v>
      </c>
      <c r="Q66" s="49">
        <v>3</v>
      </c>
      <c r="R66" s="49">
        <v>1</v>
      </c>
      <c r="S66" s="49">
        <v>1</v>
      </c>
      <c r="T66" s="49">
        <v>1</v>
      </c>
      <c r="U66" s="49">
        <v>0</v>
      </c>
      <c r="V66" s="49">
        <v>1</v>
      </c>
      <c r="W66" s="49">
        <v>1</v>
      </c>
      <c r="X66" s="49">
        <v>0</v>
      </c>
      <c r="Y66" s="49">
        <v>0</v>
      </c>
      <c r="Z66" s="74">
        <f>C66+D66+E66+F66</f>
        <v>6</v>
      </c>
      <c r="AA66" s="74">
        <f t="shared" ref="AA66" si="129">C66+D66+E66+F66+G66+M66+R66+S66+U66+T66</f>
        <v>11</v>
      </c>
      <c r="AB66" s="74">
        <f t="shared" ref="AB66" si="130">C66+D66+E66+F66+G66+H66+I66+K66+L66+M66+R66+S66+U66+T66+J66</f>
        <v>13</v>
      </c>
      <c r="AC66" s="74">
        <f t="shared" ref="AC66" si="131">Z66+I66+G66+R66+S66+U66+T66+J66</f>
        <v>11</v>
      </c>
      <c r="AD66" s="75">
        <f t="shared" ref="AD66" si="132">C66+2*D66+3*E66+4*F66</f>
        <v>8</v>
      </c>
      <c r="AE66" s="75">
        <f t="shared" ref="AE66" si="133">Z66+K66+L66</f>
        <v>8</v>
      </c>
      <c r="AF66" s="75">
        <f t="shared" ref="AF66" si="134">N66+R66+V66+W66</f>
        <v>5</v>
      </c>
      <c r="AG66" s="75">
        <f t="shared" ref="AG66" si="135">P66+S66+X66+T66+J66</f>
        <v>3</v>
      </c>
      <c r="AH66" s="75">
        <f>U66+Q66</f>
        <v>3</v>
      </c>
      <c r="AI66" s="65"/>
      <c r="AJ66" s="76">
        <f t="shared" ref="AJ66" si="136">IF(AA66=0,"NA",Z66/AA66)</f>
        <v>0.54545454545454541</v>
      </c>
      <c r="AK66" s="76">
        <f>(Z66+G66)/AA66</f>
        <v>0.72727272727272729</v>
      </c>
      <c r="AL66" s="76">
        <f t="shared" ref="AL66" si="137">IF(AB66=0,"NA",(Z66+K66+L66)/AB66)</f>
        <v>0.61538461538461542</v>
      </c>
      <c r="AM66" s="76">
        <f>IF(AA66=0,"NA",AD66/AA66)</f>
        <v>0.72727272727272729</v>
      </c>
      <c r="AN66" s="76">
        <f>IF(AA66=0, "NA",AL66+AM66)</f>
        <v>1.3426573426573427</v>
      </c>
      <c r="AO66" s="77">
        <f t="shared" ref="AO66" si="138">IFERROR((M66+H66)/AB66,"NA")</f>
        <v>0</v>
      </c>
      <c r="AP66" s="77">
        <f t="shared" ref="AP66" si="139">IFERROR((K66+L66)/AB66,"NA")</f>
        <v>0.15384615384615385</v>
      </c>
      <c r="AQ66" s="77">
        <f t="shared" ref="AQ66" si="140">IFERROR(AC66/AB66,"NA")</f>
        <v>0.84615384615384615</v>
      </c>
      <c r="AR66" s="79">
        <f t="shared" ref="AR66" si="141">IFERROR(AF66/$AB66, "NA")</f>
        <v>0.38461538461538464</v>
      </c>
      <c r="AS66" s="79">
        <f t="shared" ref="AS66" si="142">IFERROR(AG66/$AB66, "NA")</f>
        <v>0.23076923076923078</v>
      </c>
      <c r="AT66" s="79">
        <f t="shared" ref="AT66" si="143">IFERROR(AH66/$AB66, "NA")</f>
        <v>0.23076923076923078</v>
      </c>
      <c r="AU66" s="80">
        <f>IFERROR((I66+R66+S66+T66+U66)/AC66,"NA")</f>
        <v>0.27272727272727271</v>
      </c>
      <c r="AV66" s="80">
        <f t="shared" ref="AV66" si="144">IFERROR((I66+R66+S66+V66+X66)/AC66,"NA")</f>
        <v>0.27272727272727271</v>
      </c>
      <c r="AW66" s="80">
        <f t="shared" ref="AW66" si="145">IFERROR((G66+Z66)/AC66,"NA")</f>
        <v>0.72727272727272729</v>
      </c>
      <c r="AX66" s="76">
        <f t="shared" ref="AX66" si="146">IFERROR(Z66/AC66,"NA")</f>
        <v>0.54545454545454541</v>
      </c>
      <c r="AY66" s="80">
        <f t="shared" ref="AY66" si="147">IFERROR(AM66-AJ66,"NA")</f>
        <v>0.18181818181818188</v>
      </c>
      <c r="AZ66" s="78">
        <f>IFERROR((AE66+G66+H66)/AB66, "NA")</f>
        <v>0.76923076923076927</v>
      </c>
    </row>
    <row r="68" spans="1:52" x14ac:dyDescent="0.25">
      <c r="A68" t="s">
        <v>193</v>
      </c>
      <c r="C68" s="49">
        <v>3</v>
      </c>
      <c r="D68" s="49">
        <v>1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6</v>
      </c>
      <c r="L68" s="49">
        <v>1</v>
      </c>
      <c r="M68" s="49">
        <v>7</v>
      </c>
      <c r="N68" s="49">
        <v>1</v>
      </c>
      <c r="O68" s="49">
        <v>0</v>
      </c>
      <c r="P68" s="49">
        <v>3</v>
      </c>
      <c r="Q68" s="49">
        <v>0</v>
      </c>
      <c r="R68" s="49">
        <v>2</v>
      </c>
      <c r="S68" s="49">
        <v>0</v>
      </c>
      <c r="T68" s="49">
        <v>2</v>
      </c>
      <c r="U68" s="49">
        <v>1</v>
      </c>
      <c r="V68" s="49">
        <v>0</v>
      </c>
      <c r="W68" s="49">
        <v>0</v>
      </c>
      <c r="X68" s="49">
        <v>0</v>
      </c>
      <c r="Y68" s="49">
        <v>0</v>
      </c>
      <c r="Z68" s="74">
        <v>4</v>
      </c>
      <c r="AA68" s="74">
        <v>16</v>
      </c>
      <c r="AB68" s="74">
        <v>23</v>
      </c>
      <c r="AC68" s="74">
        <v>9</v>
      </c>
      <c r="AD68" s="75">
        <v>5</v>
      </c>
      <c r="AE68" s="75">
        <v>11</v>
      </c>
      <c r="AF68" s="75">
        <v>3</v>
      </c>
      <c r="AG68" s="75">
        <v>5</v>
      </c>
      <c r="AH68" s="75">
        <v>1</v>
      </c>
      <c r="AI68" s="65"/>
      <c r="AJ68" s="76">
        <v>0.25</v>
      </c>
      <c r="AK68" s="76">
        <v>0.25</v>
      </c>
      <c r="AL68" s="76">
        <v>0.47826086956521741</v>
      </c>
      <c r="AM68" s="76">
        <v>0.3125</v>
      </c>
      <c r="AN68" s="76">
        <v>0.79076086956521741</v>
      </c>
      <c r="AO68" s="77">
        <v>0.30434782608695654</v>
      </c>
      <c r="AP68" s="77">
        <v>0.30434782608695654</v>
      </c>
      <c r="AQ68" s="77">
        <v>0.39130434782608697</v>
      </c>
      <c r="AR68" s="79">
        <v>0.33333333333333331</v>
      </c>
      <c r="AS68" s="79">
        <v>0.55555555555555558</v>
      </c>
      <c r="AT68" s="79">
        <v>0.1111111111111111</v>
      </c>
      <c r="AU68" s="80">
        <v>0.55555555555555558</v>
      </c>
      <c r="AV68" s="80">
        <v>0.22222222222222221</v>
      </c>
      <c r="AW68" s="80">
        <v>0.44444444444444442</v>
      </c>
      <c r="AX68" s="76">
        <v>0.44444444444444442</v>
      </c>
      <c r="AY68" s="80">
        <v>6.25E-2</v>
      </c>
      <c r="AZ68" s="78">
        <v>0.47826086956521741</v>
      </c>
    </row>
    <row r="69" spans="1:52" x14ac:dyDescent="0.25">
      <c r="A69" t="s">
        <v>243</v>
      </c>
      <c r="C69" s="49">
        <v>3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7</v>
      </c>
      <c r="L69" s="49">
        <v>2</v>
      </c>
      <c r="M69" s="49">
        <v>4</v>
      </c>
      <c r="N69" s="49">
        <v>2</v>
      </c>
      <c r="O69" s="49">
        <v>2</v>
      </c>
      <c r="P69" s="49">
        <v>1</v>
      </c>
      <c r="Q69" s="49">
        <v>0</v>
      </c>
      <c r="R69" s="49">
        <v>0</v>
      </c>
      <c r="S69" s="49">
        <v>0</v>
      </c>
      <c r="T69" s="49">
        <v>0</v>
      </c>
      <c r="U69" s="49">
        <v>1</v>
      </c>
      <c r="V69" s="49">
        <v>0</v>
      </c>
      <c r="W69" s="49">
        <v>0</v>
      </c>
      <c r="X69" s="49">
        <v>0</v>
      </c>
      <c r="Y69" s="49">
        <v>0</v>
      </c>
      <c r="Z69" s="74">
        <f>C69+D69+E69+F69</f>
        <v>3</v>
      </c>
      <c r="AA69" s="74">
        <f t="shared" ref="AA69" si="148">C69+D69+E69+F69+G69+M69+R69+S69+U69+T69</f>
        <v>8</v>
      </c>
      <c r="AB69" s="74">
        <f t="shared" ref="AB69" si="149">C69+D69+E69+F69+G69+H69+I69+K69+L69+M69+R69+S69+U69+T69+J69</f>
        <v>17</v>
      </c>
      <c r="AC69" s="74">
        <f t="shared" ref="AC69" si="150">Z69+I69+G69+R69+S69+U69+T69+J69</f>
        <v>4</v>
      </c>
      <c r="AD69" s="75">
        <f t="shared" ref="AD69" si="151">C69+2*D69+3*E69+4*F69</f>
        <v>3</v>
      </c>
      <c r="AE69" s="75">
        <f t="shared" ref="AE69" si="152">Z69+K69+L69</f>
        <v>12</v>
      </c>
      <c r="AF69" s="75">
        <f t="shared" ref="AF69" si="153">N69+R69+V69+W69</f>
        <v>2</v>
      </c>
      <c r="AG69" s="75">
        <f t="shared" ref="AG69" si="154">P69+S69+X69+T69+J69</f>
        <v>1</v>
      </c>
      <c r="AH69" s="75">
        <f>U69+Q69</f>
        <v>1</v>
      </c>
      <c r="AI69" s="65"/>
      <c r="AJ69" s="76">
        <f t="shared" ref="AJ69" si="155">IF(AA69=0,"NA",Z69/AA69)</f>
        <v>0.375</v>
      </c>
      <c r="AK69" s="76">
        <f>(Z69+G69)/AA69</f>
        <v>0.375</v>
      </c>
      <c r="AL69" s="76">
        <f t="shared" ref="AL69" si="156">IF(AB69=0,"NA",(Z69+K69+L69)/AB69)</f>
        <v>0.70588235294117652</v>
      </c>
      <c r="AM69" s="76">
        <f>IF(AA69=0,"NA",AD69/AA69)</f>
        <v>0.375</v>
      </c>
      <c r="AN69" s="76">
        <f>IF(AA69=0, "NA",AL69+AM69)</f>
        <v>1.0808823529411766</v>
      </c>
      <c r="AO69" s="77">
        <f t="shared" ref="AO69" si="157">IFERROR((M69+H69)/AB69,"NA")</f>
        <v>0.23529411764705882</v>
      </c>
      <c r="AP69" s="77">
        <f t="shared" ref="AP69" si="158">IFERROR((K69+L69)/AB69,"NA")</f>
        <v>0.52941176470588236</v>
      </c>
      <c r="AQ69" s="77">
        <f t="shared" ref="AQ69" si="159">IFERROR(AC69/AB69,"NA")</f>
        <v>0.23529411764705882</v>
      </c>
      <c r="AR69" s="79">
        <f t="shared" ref="AR69" si="160">IFERROR(AF69/$AB69, "NA")</f>
        <v>0.11764705882352941</v>
      </c>
      <c r="AS69" s="79">
        <f t="shared" ref="AS69" si="161">IFERROR(AG69/$AB69, "NA")</f>
        <v>5.8823529411764705E-2</v>
      </c>
      <c r="AT69" s="79">
        <f t="shared" ref="AT69" si="162">IFERROR(AH69/$AB69, "NA")</f>
        <v>5.8823529411764705E-2</v>
      </c>
      <c r="AU69" s="80">
        <f>IFERROR((I69+R69+S69+T69+U69)/AC69,"NA")</f>
        <v>0.25</v>
      </c>
      <c r="AV69" s="80">
        <f t="shared" ref="AV69" si="163">IFERROR((I69+R69+S69+V69+X69)/AC69,"NA")</f>
        <v>0</v>
      </c>
      <c r="AW69" s="80">
        <f t="shared" ref="AW69" si="164">IFERROR((G69+Z69)/AC69,"NA")</f>
        <v>0.75</v>
      </c>
      <c r="AX69" s="76">
        <f t="shared" ref="AX69" si="165">IFERROR(Z69/AC69,"NA")</f>
        <v>0.75</v>
      </c>
      <c r="AY69" s="80">
        <f t="shared" ref="AY69" si="166">IFERROR(AM69-AJ69,"NA")</f>
        <v>0</v>
      </c>
      <c r="AZ69" s="78">
        <f>IFERROR((AE69+G69+H69)/AB69, "NA")</f>
        <v>0.70588235294117652</v>
      </c>
    </row>
    <row r="71" spans="1:52" x14ac:dyDescent="0.25">
      <c r="A71" t="s">
        <v>194</v>
      </c>
      <c r="C71" s="49">
        <v>5</v>
      </c>
      <c r="D71" s="49">
        <v>1</v>
      </c>
      <c r="E71" s="49">
        <v>0</v>
      </c>
      <c r="F71" s="49">
        <v>0</v>
      </c>
      <c r="G71" s="49">
        <v>4</v>
      </c>
      <c r="H71" s="49">
        <v>0</v>
      </c>
      <c r="I71" s="49">
        <v>0</v>
      </c>
      <c r="J71" s="49">
        <v>0</v>
      </c>
      <c r="K71" s="49">
        <v>4</v>
      </c>
      <c r="L71" s="49">
        <v>2</v>
      </c>
      <c r="M71" s="49">
        <v>8</v>
      </c>
      <c r="N71" s="49">
        <v>4</v>
      </c>
      <c r="O71" s="49">
        <v>2</v>
      </c>
      <c r="P71" s="49">
        <v>2</v>
      </c>
      <c r="Q71" s="49">
        <v>0</v>
      </c>
      <c r="R71" s="49">
        <v>6</v>
      </c>
      <c r="S71" s="49">
        <v>0</v>
      </c>
      <c r="T71" s="49">
        <v>0</v>
      </c>
      <c r="U71" s="49">
        <v>0</v>
      </c>
      <c r="V71" s="49">
        <v>2</v>
      </c>
      <c r="W71" s="49">
        <v>1</v>
      </c>
      <c r="X71" s="49">
        <v>0</v>
      </c>
      <c r="Y71" s="49">
        <v>0</v>
      </c>
      <c r="Z71" s="74">
        <v>6</v>
      </c>
      <c r="AA71" s="74">
        <v>24</v>
      </c>
      <c r="AB71" s="74">
        <v>30</v>
      </c>
      <c r="AC71" s="74">
        <v>16</v>
      </c>
      <c r="AD71" s="75">
        <v>7</v>
      </c>
      <c r="AE71" s="75">
        <v>12</v>
      </c>
      <c r="AF71" s="75">
        <v>13</v>
      </c>
      <c r="AG71" s="75">
        <v>2</v>
      </c>
      <c r="AH71" s="75">
        <v>0</v>
      </c>
      <c r="AI71" s="65"/>
      <c r="AJ71" s="76">
        <v>0.25</v>
      </c>
      <c r="AK71" s="76">
        <v>0.41666666666666669</v>
      </c>
      <c r="AL71" s="76">
        <v>0.4</v>
      </c>
      <c r="AM71" s="76">
        <v>0.29166666666666669</v>
      </c>
      <c r="AN71" s="76">
        <v>0.69166666666666665</v>
      </c>
      <c r="AO71" s="77">
        <v>0.26666666666666666</v>
      </c>
      <c r="AP71" s="77">
        <v>0.2</v>
      </c>
      <c r="AQ71" s="77">
        <v>0.53333333333333333</v>
      </c>
      <c r="AR71" s="79">
        <v>0.8125</v>
      </c>
      <c r="AS71" s="79">
        <v>0.125</v>
      </c>
      <c r="AT71" s="79">
        <v>0</v>
      </c>
      <c r="AU71" s="80">
        <v>0.375</v>
      </c>
      <c r="AV71" s="80">
        <v>0.5</v>
      </c>
      <c r="AW71" s="80">
        <v>0.625</v>
      </c>
      <c r="AX71" s="76">
        <v>0.375</v>
      </c>
      <c r="AY71" s="80">
        <v>4.1666666666666685E-2</v>
      </c>
      <c r="AZ71" s="78">
        <v>0.53333333333333333</v>
      </c>
    </row>
    <row r="72" spans="1:52" x14ac:dyDescent="0.25">
      <c r="A72" t="s">
        <v>319</v>
      </c>
      <c r="C72" s="49">
        <v>5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4</v>
      </c>
      <c r="L72" s="49">
        <v>2</v>
      </c>
      <c r="M72" s="49">
        <v>4</v>
      </c>
      <c r="N72" s="49">
        <v>3</v>
      </c>
      <c r="O72" s="49">
        <v>2</v>
      </c>
      <c r="P72" s="49">
        <v>1</v>
      </c>
      <c r="Q72" s="49">
        <v>1</v>
      </c>
      <c r="R72" s="49">
        <v>1</v>
      </c>
      <c r="S72" s="49">
        <v>0</v>
      </c>
      <c r="T72" s="49">
        <v>0</v>
      </c>
      <c r="U72" s="49">
        <v>1</v>
      </c>
      <c r="V72" s="49">
        <v>0</v>
      </c>
      <c r="W72" s="49">
        <v>0</v>
      </c>
      <c r="X72" s="49">
        <v>0</v>
      </c>
      <c r="Y72" s="49">
        <v>0</v>
      </c>
      <c r="Z72" s="74">
        <f>C72+D72+E72+F72</f>
        <v>5</v>
      </c>
      <c r="AA72" s="74">
        <f t="shared" ref="AA72" si="167">C72+D72+E72+F72+G72+M72+R72+S72+U72+T72</f>
        <v>11</v>
      </c>
      <c r="AB72" s="74">
        <f t="shared" ref="AB72" si="168">C72+D72+E72+F72+G72+H72+I72+K72+L72+M72+R72+S72+U72+T72+J72</f>
        <v>17</v>
      </c>
      <c r="AC72" s="74">
        <f t="shared" ref="AC72" si="169">Z72+I72+G72+R72+S72+U72+T72+J72</f>
        <v>7</v>
      </c>
      <c r="AD72" s="75">
        <f t="shared" ref="AD72" si="170">C72+2*D72+3*E72+4*F72</f>
        <v>5</v>
      </c>
      <c r="AE72" s="75">
        <f t="shared" ref="AE72" si="171">Z72+K72+L72</f>
        <v>11</v>
      </c>
      <c r="AF72" s="75">
        <f t="shared" ref="AF72" si="172">N72+R72+V72+W72</f>
        <v>4</v>
      </c>
      <c r="AG72" s="75">
        <f t="shared" ref="AG72" si="173">P72+S72+X72+T72+J72</f>
        <v>1</v>
      </c>
      <c r="AH72" s="75">
        <f>U72+Q72</f>
        <v>2</v>
      </c>
      <c r="AI72" s="65"/>
      <c r="AJ72" s="76">
        <f t="shared" ref="AJ72" si="174">IF(AA72=0,"NA",Z72/AA72)</f>
        <v>0.45454545454545453</v>
      </c>
      <c r="AK72" s="76">
        <f>(Z72+G72)/AA72</f>
        <v>0.45454545454545453</v>
      </c>
      <c r="AL72" s="76">
        <f t="shared" ref="AL72" si="175">IF(AB72=0,"NA",(Z72+K72+L72)/AB72)</f>
        <v>0.6470588235294118</v>
      </c>
      <c r="AM72" s="76">
        <f>IF(AA72=0,"NA",AD72/AA72)</f>
        <v>0.45454545454545453</v>
      </c>
      <c r="AN72" s="76">
        <f>IF(AA72=0, "NA",AL72+AM72)</f>
        <v>1.1016042780748663</v>
      </c>
      <c r="AO72" s="77">
        <f t="shared" ref="AO72" si="176">IFERROR((M72+H72)/AB72,"NA")</f>
        <v>0.23529411764705882</v>
      </c>
      <c r="AP72" s="77">
        <f t="shared" ref="AP72" si="177">IFERROR((K72+L72)/AB72,"NA")</f>
        <v>0.35294117647058826</v>
      </c>
      <c r="AQ72" s="77">
        <f t="shared" ref="AQ72" si="178">IFERROR(AC72/AB72,"NA")</f>
        <v>0.41176470588235292</v>
      </c>
      <c r="AR72" s="79">
        <f t="shared" ref="AR72" si="179">IFERROR(AF72/$AB72, "NA")</f>
        <v>0.23529411764705882</v>
      </c>
      <c r="AS72" s="79">
        <f t="shared" ref="AS72" si="180">IFERROR(AG72/$AB72, "NA")</f>
        <v>5.8823529411764705E-2</v>
      </c>
      <c r="AT72" s="79">
        <f t="shared" ref="AT72" si="181">IFERROR(AH72/$AB72, "NA")</f>
        <v>0.11764705882352941</v>
      </c>
      <c r="AU72" s="80">
        <f>IFERROR((I72+R72+S72+T72+U72)/AC72,"NA")</f>
        <v>0.2857142857142857</v>
      </c>
      <c r="AV72" s="80">
        <f t="shared" ref="AV72" si="182">IFERROR((I72+R72+S72+V72+X72)/AC72,"NA")</f>
        <v>0.14285714285714285</v>
      </c>
      <c r="AW72" s="80">
        <f t="shared" ref="AW72" si="183">IFERROR((G72+Z72)/AC72,"NA")</f>
        <v>0.7142857142857143</v>
      </c>
      <c r="AX72" s="76">
        <f t="shared" ref="AX72" si="184">IFERROR(Z72/AC72,"NA")</f>
        <v>0.7142857142857143</v>
      </c>
      <c r="AY72" s="80">
        <f t="shared" ref="AY72" si="185">IFERROR(AM72-AJ72,"NA")</f>
        <v>0</v>
      </c>
      <c r="AZ72" s="78">
        <f>IFERROR((AE72+G72+H72)/AB72, "NA")</f>
        <v>0.6470588235294118</v>
      </c>
    </row>
    <row r="74" spans="1:52" x14ac:dyDescent="0.25">
      <c r="A74" t="s">
        <v>196</v>
      </c>
      <c r="C74" s="49">
        <v>3</v>
      </c>
      <c r="D74" s="49">
        <v>0</v>
      </c>
      <c r="E74" s="49">
        <v>0</v>
      </c>
      <c r="F74" s="49">
        <v>0</v>
      </c>
      <c r="G74" s="49">
        <v>2</v>
      </c>
      <c r="H74" s="49">
        <v>0</v>
      </c>
      <c r="I74" s="49">
        <v>0</v>
      </c>
      <c r="J74" s="49">
        <v>0</v>
      </c>
      <c r="K74" s="49">
        <v>5</v>
      </c>
      <c r="L74" s="49">
        <v>2</v>
      </c>
      <c r="M74" s="49">
        <v>7</v>
      </c>
      <c r="N74" s="49">
        <v>3</v>
      </c>
      <c r="O74" s="49">
        <v>1</v>
      </c>
      <c r="P74" s="49">
        <v>0</v>
      </c>
      <c r="Q74" s="49">
        <v>0</v>
      </c>
      <c r="R74" s="49">
        <v>2</v>
      </c>
      <c r="S74" s="49">
        <v>0</v>
      </c>
      <c r="T74" s="49">
        <v>0</v>
      </c>
      <c r="U74" s="49">
        <v>0</v>
      </c>
      <c r="V74" s="49">
        <v>1</v>
      </c>
      <c r="W74" s="49">
        <v>0</v>
      </c>
      <c r="X74" s="49">
        <v>0</v>
      </c>
      <c r="Y74" s="49">
        <v>0</v>
      </c>
      <c r="Z74" s="74">
        <v>3</v>
      </c>
      <c r="AA74" s="74">
        <v>14</v>
      </c>
      <c r="AB74" s="74">
        <v>21</v>
      </c>
      <c r="AC74" s="74">
        <v>7</v>
      </c>
      <c r="AD74" s="75">
        <v>3</v>
      </c>
      <c r="AE74" s="75">
        <v>10</v>
      </c>
      <c r="AF74" s="75">
        <v>6</v>
      </c>
      <c r="AG74" s="75">
        <v>0</v>
      </c>
      <c r="AH74" s="75">
        <v>0</v>
      </c>
      <c r="AI74" s="65"/>
      <c r="AJ74" s="76">
        <v>0.21428571428571427</v>
      </c>
      <c r="AK74" s="76">
        <v>0.35714285714285715</v>
      </c>
      <c r="AL74" s="76">
        <v>0.47619047619047616</v>
      </c>
      <c r="AM74" s="76">
        <v>0.21428571428571427</v>
      </c>
      <c r="AN74" s="76">
        <v>0.69047619047619047</v>
      </c>
      <c r="AO74" s="77">
        <v>0.33333333333333331</v>
      </c>
      <c r="AP74" s="77">
        <v>0.33333333333333331</v>
      </c>
      <c r="AQ74" s="77">
        <v>0.33333333333333331</v>
      </c>
      <c r="AR74" s="79">
        <v>0.8571428571428571</v>
      </c>
      <c r="AS74" s="79">
        <v>0</v>
      </c>
      <c r="AT74" s="79">
        <v>0</v>
      </c>
      <c r="AU74" s="80">
        <v>0.2857142857142857</v>
      </c>
      <c r="AV74" s="80">
        <v>0.42857142857142855</v>
      </c>
      <c r="AW74" s="80">
        <v>0.7142857142857143</v>
      </c>
      <c r="AX74" s="76">
        <v>0.42857142857142855</v>
      </c>
      <c r="AY74" s="80">
        <v>0</v>
      </c>
      <c r="AZ74" s="78">
        <v>0.5714285714285714</v>
      </c>
    </row>
    <row r="75" spans="1:52" x14ac:dyDescent="0.25">
      <c r="A75" t="s">
        <v>320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5</v>
      </c>
      <c r="L75" s="49">
        <v>0</v>
      </c>
      <c r="M75" s="49">
        <v>11</v>
      </c>
      <c r="N75" s="49">
        <v>0</v>
      </c>
      <c r="O75" s="49">
        <v>0</v>
      </c>
      <c r="P75" s="49">
        <v>0</v>
      </c>
      <c r="Q75" s="49">
        <v>0</v>
      </c>
      <c r="R75" s="49">
        <v>0</v>
      </c>
      <c r="S75" s="49">
        <v>0</v>
      </c>
      <c r="T75" s="49">
        <v>0</v>
      </c>
      <c r="U75" s="49">
        <v>0</v>
      </c>
      <c r="V75" s="49">
        <v>0</v>
      </c>
      <c r="W75" s="49">
        <v>0</v>
      </c>
      <c r="X75" s="49">
        <v>0</v>
      </c>
      <c r="Y75" s="49">
        <v>0</v>
      </c>
      <c r="Z75" s="74">
        <f>C75+D75+E75+F75</f>
        <v>0</v>
      </c>
      <c r="AA75" s="74">
        <f t="shared" ref="AA75" si="186">C75+D75+E75+F75+G75+M75+R75+S75+U75+T75</f>
        <v>11</v>
      </c>
      <c r="AB75" s="74">
        <f t="shared" ref="AB75" si="187">C75+D75+E75+F75+G75+H75+I75+K75+L75+M75+R75+S75+U75+T75+J75</f>
        <v>16</v>
      </c>
      <c r="AC75" s="74">
        <f t="shared" ref="AC75" si="188">Z75+I75+G75+R75+S75+U75+T75+J75</f>
        <v>0</v>
      </c>
      <c r="AD75" s="75">
        <f t="shared" ref="AD75" si="189">C75+2*D75+3*E75+4*F75</f>
        <v>0</v>
      </c>
      <c r="AE75" s="75">
        <f t="shared" ref="AE75" si="190">Z75+K75+L75</f>
        <v>5</v>
      </c>
      <c r="AF75" s="75">
        <f t="shared" ref="AF75" si="191">N75+R75+V75+W75</f>
        <v>0</v>
      </c>
      <c r="AG75" s="75">
        <f t="shared" ref="AG75" si="192">P75+S75+X75+T75+J75</f>
        <v>0</v>
      </c>
      <c r="AH75" s="75">
        <f>U75+Q75</f>
        <v>0</v>
      </c>
      <c r="AI75" s="65"/>
      <c r="AJ75" s="76">
        <f t="shared" ref="AJ75" si="193">IF(AA75=0,"NA",Z75/AA75)</f>
        <v>0</v>
      </c>
      <c r="AK75" s="76">
        <f>(Z75+G75)/AA75</f>
        <v>0</v>
      </c>
      <c r="AL75" s="76">
        <f t="shared" ref="AL75" si="194">IF(AB75=0,"NA",(Z75+K75+L75)/AB75)</f>
        <v>0.3125</v>
      </c>
      <c r="AM75" s="76">
        <f>IF(AA75=0,"NA",AD75/AA75)</f>
        <v>0</v>
      </c>
      <c r="AN75" s="76">
        <f>IF(AA75=0, "NA",AL75+AM75)</f>
        <v>0.3125</v>
      </c>
      <c r="AO75" s="77">
        <f t="shared" ref="AO75" si="195">IFERROR((M75+H75)/AB75,"NA")</f>
        <v>0.6875</v>
      </c>
      <c r="AP75" s="77">
        <f t="shared" ref="AP75" si="196">IFERROR((K75+L75)/AB75,"NA")</f>
        <v>0.3125</v>
      </c>
      <c r="AQ75" s="77">
        <f t="shared" ref="AQ75" si="197">IFERROR(AC75/AB75,"NA")</f>
        <v>0</v>
      </c>
      <c r="AR75" s="79">
        <f t="shared" ref="AR75" si="198">IFERROR(AF75/$AB75, "NA")</f>
        <v>0</v>
      </c>
      <c r="AS75" s="79">
        <f t="shared" ref="AS75" si="199">IFERROR(AG75/$AB75, "NA")</f>
        <v>0</v>
      </c>
      <c r="AT75" s="79">
        <f t="shared" ref="AT75" si="200">IFERROR(AH75/$AB75, "NA")</f>
        <v>0</v>
      </c>
      <c r="AU75" s="80" t="str">
        <f>IFERROR((I75+R75+S75+T75+U75)/AC75,"NA")</f>
        <v>NA</v>
      </c>
      <c r="AV75" s="80" t="str">
        <f t="shared" ref="AV75" si="201">IFERROR((I75+R75+S75+V75+X75)/AC75,"NA")</f>
        <v>NA</v>
      </c>
      <c r="AW75" s="80" t="str">
        <f t="shared" ref="AW75" si="202">IFERROR((G75+Z75)/AC75,"NA")</f>
        <v>NA</v>
      </c>
      <c r="AX75" s="76" t="str">
        <f t="shared" ref="AX75" si="203">IFERROR(Z75/AC75,"NA")</f>
        <v>NA</v>
      </c>
      <c r="AY75" s="80">
        <f t="shared" ref="AY75" si="204">IFERROR(AM75-AJ75,"NA")</f>
        <v>0</v>
      </c>
      <c r="AZ75" s="78">
        <f>IFERROR((AE75+G75+H75)/AB75, "NA")</f>
        <v>0.3125</v>
      </c>
    </row>
    <row r="76" spans="1:52" x14ac:dyDescent="0.2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103"/>
      <c r="AJ76" s="66"/>
      <c r="AK76" s="66"/>
      <c r="AL76" s="66"/>
      <c r="AM76" s="66"/>
      <c r="AN76" s="66"/>
      <c r="AO76" s="103"/>
      <c r="AP76" s="103"/>
      <c r="AQ76" s="103"/>
      <c r="AR76" s="103"/>
      <c r="AS76" s="103"/>
      <c r="AT76" s="103"/>
      <c r="AU76" s="66"/>
      <c r="AV76" s="66"/>
      <c r="AW76" s="66"/>
      <c r="AX76" s="66"/>
      <c r="AY76" s="66"/>
      <c r="AZ76" s="103"/>
    </row>
    <row r="77" spans="1:52" x14ac:dyDescent="0.25">
      <c r="C77" s="57" t="s">
        <v>5</v>
      </c>
      <c r="D77" s="57" t="s">
        <v>6</v>
      </c>
      <c r="E77" s="57" t="s">
        <v>7</v>
      </c>
      <c r="F77" s="57" t="s">
        <v>8</v>
      </c>
      <c r="G77" s="57" t="s">
        <v>18</v>
      </c>
      <c r="H77" s="57" t="s">
        <v>19</v>
      </c>
      <c r="I77" s="57" t="s">
        <v>9</v>
      </c>
      <c r="J77" s="57" t="s">
        <v>169</v>
      </c>
      <c r="K77" s="57" t="s">
        <v>10</v>
      </c>
      <c r="L77" s="57" t="s">
        <v>11</v>
      </c>
      <c r="M77" s="57" t="s">
        <v>12</v>
      </c>
      <c r="N77" s="57" t="s">
        <v>20</v>
      </c>
      <c r="O77" s="57" t="s">
        <v>211</v>
      </c>
      <c r="P77" s="57" t="s">
        <v>21</v>
      </c>
      <c r="Q77" s="57" t="s">
        <v>74</v>
      </c>
      <c r="R77" s="57" t="s">
        <v>22</v>
      </c>
      <c r="S77" s="57" t="s">
        <v>23</v>
      </c>
      <c r="T77" s="57" t="s">
        <v>168</v>
      </c>
      <c r="U77" s="57" t="s">
        <v>75</v>
      </c>
      <c r="V77" s="57" t="s">
        <v>27</v>
      </c>
      <c r="W77" s="57" t="s">
        <v>171</v>
      </c>
      <c r="X77" s="57" t="s">
        <v>28</v>
      </c>
      <c r="Y77" s="57" t="s">
        <v>170</v>
      </c>
      <c r="Z77" s="57" t="s">
        <v>29</v>
      </c>
      <c r="AA77" s="57" t="s">
        <v>4</v>
      </c>
      <c r="AB77" s="57" t="s">
        <v>13</v>
      </c>
      <c r="AC77" s="57" t="s">
        <v>26</v>
      </c>
      <c r="AD77" s="57" t="s">
        <v>30</v>
      </c>
      <c r="AE77" s="57" t="s">
        <v>173</v>
      </c>
      <c r="AF77" s="57" t="s">
        <v>24</v>
      </c>
      <c r="AG77" s="57" t="s">
        <v>25</v>
      </c>
      <c r="AH77" s="57" t="s">
        <v>76</v>
      </c>
      <c r="AI77" s="62"/>
      <c r="AJ77" s="63" t="s">
        <v>14</v>
      </c>
      <c r="AK77" s="63" t="s">
        <v>216</v>
      </c>
      <c r="AL77" s="63" t="s">
        <v>15</v>
      </c>
      <c r="AM77" s="63" t="s">
        <v>16</v>
      </c>
      <c r="AN77" s="63" t="s">
        <v>17</v>
      </c>
      <c r="AO77" s="63" t="s">
        <v>44</v>
      </c>
      <c r="AP77" s="63" t="s">
        <v>43</v>
      </c>
      <c r="AQ77" s="63" t="s">
        <v>40</v>
      </c>
      <c r="AR77" s="62" t="s">
        <v>139</v>
      </c>
      <c r="AS77" s="62" t="s">
        <v>140</v>
      </c>
      <c r="AT77" s="62" t="s">
        <v>141</v>
      </c>
      <c r="AU77" s="63" t="s">
        <v>55</v>
      </c>
      <c r="AV77" s="63" t="s">
        <v>48</v>
      </c>
      <c r="AW77" s="63" t="s">
        <v>51</v>
      </c>
      <c r="AX77" s="63" t="s">
        <v>49</v>
      </c>
      <c r="AY77" s="63" t="s">
        <v>50</v>
      </c>
      <c r="AZ77" s="99" t="s">
        <v>60</v>
      </c>
    </row>
    <row r="78" spans="1:52" x14ac:dyDescent="0.25">
      <c r="A78" t="s">
        <v>421</v>
      </c>
      <c r="C78" s="49">
        <f t="shared" ref="C78:AI78" si="205">C26+C29+C30+C32</f>
        <v>13</v>
      </c>
      <c r="D78" s="49">
        <f t="shared" si="205"/>
        <v>7</v>
      </c>
      <c r="E78" s="49">
        <f t="shared" si="205"/>
        <v>0</v>
      </c>
      <c r="F78" s="49">
        <f t="shared" si="205"/>
        <v>0</v>
      </c>
      <c r="G78" s="49">
        <f t="shared" si="205"/>
        <v>7</v>
      </c>
      <c r="H78" s="49">
        <f t="shared" si="205"/>
        <v>0</v>
      </c>
      <c r="I78" s="49">
        <f t="shared" si="205"/>
        <v>0</v>
      </c>
      <c r="J78" s="49">
        <f t="shared" si="205"/>
        <v>0</v>
      </c>
      <c r="K78" s="49">
        <f t="shared" si="205"/>
        <v>24</v>
      </c>
      <c r="L78" s="49">
        <f t="shared" si="205"/>
        <v>6</v>
      </c>
      <c r="M78" s="49">
        <f t="shared" si="205"/>
        <v>33</v>
      </c>
      <c r="N78" s="49">
        <f t="shared" si="205"/>
        <v>8</v>
      </c>
      <c r="O78" s="49">
        <f t="shared" si="205"/>
        <v>4</v>
      </c>
      <c r="P78" s="49">
        <f t="shared" si="205"/>
        <v>8</v>
      </c>
      <c r="Q78" s="49">
        <f t="shared" si="205"/>
        <v>2</v>
      </c>
      <c r="R78" s="49">
        <f t="shared" si="205"/>
        <v>13</v>
      </c>
      <c r="S78" s="49">
        <f t="shared" si="205"/>
        <v>0</v>
      </c>
      <c r="T78" s="49">
        <f t="shared" si="205"/>
        <v>2</v>
      </c>
      <c r="U78" s="49">
        <f t="shared" si="205"/>
        <v>1</v>
      </c>
      <c r="V78" s="49">
        <f t="shared" si="205"/>
        <v>3</v>
      </c>
      <c r="W78" s="49">
        <f t="shared" si="205"/>
        <v>2</v>
      </c>
      <c r="X78" s="49">
        <f t="shared" si="205"/>
        <v>0</v>
      </c>
      <c r="Y78" s="49">
        <f t="shared" si="205"/>
        <v>0</v>
      </c>
      <c r="Z78" s="74">
        <f t="shared" si="205"/>
        <v>20</v>
      </c>
      <c r="AA78" s="74">
        <f t="shared" si="205"/>
        <v>76</v>
      </c>
      <c r="AB78" s="74">
        <f t="shared" si="205"/>
        <v>106</v>
      </c>
      <c r="AC78" s="74">
        <f t="shared" si="205"/>
        <v>43</v>
      </c>
      <c r="AD78" s="75">
        <f t="shared" si="205"/>
        <v>27</v>
      </c>
      <c r="AE78" s="75">
        <f t="shared" si="205"/>
        <v>50</v>
      </c>
      <c r="AF78" s="75">
        <f t="shared" si="205"/>
        <v>26</v>
      </c>
      <c r="AG78" s="75">
        <f t="shared" si="205"/>
        <v>10</v>
      </c>
      <c r="AH78" s="75">
        <f t="shared" si="205"/>
        <v>3</v>
      </c>
      <c r="AI78" s="65">
        <f t="shared" si="205"/>
        <v>0</v>
      </c>
      <c r="AJ78" s="76">
        <f t="shared" ref="AJ78:AJ79" si="206">IF(AA78=0,"NA",Z78/AA78)</f>
        <v>0.26315789473684209</v>
      </c>
      <c r="AK78" s="76">
        <f>(Z78+G78)/AA78</f>
        <v>0.35526315789473684</v>
      </c>
      <c r="AL78" s="76">
        <f t="shared" ref="AL78:AL79" si="207">IF(AB78=0,"NA",(Z78+K78+L78)/AB78)</f>
        <v>0.47169811320754718</v>
      </c>
      <c r="AM78" s="76">
        <f>IF(AA78=0,"NA",AD78/AA78)</f>
        <v>0.35526315789473684</v>
      </c>
      <c r="AN78" s="76">
        <f>IF(AA78=0, "NA",AL78+AM78)</f>
        <v>0.82696127110228401</v>
      </c>
      <c r="AO78" s="77">
        <f t="shared" ref="AO78:AO79" si="208">IFERROR((M78+H78)/AB78,"NA")</f>
        <v>0.31132075471698112</v>
      </c>
      <c r="AP78" s="77">
        <f t="shared" ref="AP78:AP79" si="209">IFERROR((K78+L78)/AB78,"NA")</f>
        <v>0.28301886792452829</v>
      </c>
      <c r="AQ78" s="77">
        <f t="shared" ref="AQ78:AQ79" si="210">IFERROR(AC78/AB78,"NA")</f>
        <v>0.40566037735849059</v>
      </c>
      <c r="AR78" s="79">
        <f t="shared" ref="AR78:AT79" si="211">IFERROR(AF78/$AB78, "NA")</f>
        <v>0.24528301886792453</v>
      </c>
      <c r="AS78" s="79">
        <f t="shared" si="211"/>
        <v>9.4339622641509441E-2</v>
      </c>
      <c r="AT78" s="79">
        <f t="shared" si="211"/>
        <v>2.8301886792452831E-2</v>
      </c>
      <c r="AU78" s="80">
        <f>IFERROR((I78+R78+S78+T78+U78)/AC78,"NA")</f>
        <v>0.37209302325581395</v>
      </c>
      <c r="AV78" s="80">
        <f t="shared" ref="AV78:AV79" si="212">IFERROR((I78+R78+S78+V78+X78)/AC78,"NA")</f>
        <v>0.37209302325581395</v>
      </c>
      <c r="AW78" s="80">
        <f t="shared" ref="AW78:AW79" si="213">IFERROR((G78+Z78)/AC78,"NA")</f>
        <v>0.62790697674418605</v>
      </c>
      <c r="AX78" s="76">
        <f t="shared" ref="AX78:AX79" si="214">IFERROR(Z78/AC78,"NA")</f>
        <v>0.46511627906976744</v>
      </c>
      <c r="AY78" s="80">
        <f t="shared" ref="AY78:AY79" si="215">IFERROR(AM78-AJ78,"NA")</f>
        <v>9.2105263157894746E-2</v>
      </c>
      <c r="AZ78" s="78">
        <f>IFERROR((AE78+G78+H78)/AB78, "NA")</f>
        <v>0.53773584905660377</v>
      </c>
    </row>
    <row r="79" spans="1:52" x14ac:dyDescent="0.25">
      <c r="A79" t="s">
        <v>422</v>
      </c>
      <c r="C79" s="49">
        <f t="shared" ref="C79:AI79" si="216">C4+C11+C12+C13</f>
        <v>17</v>
      </c>
      <c r="D79" s="49">
        <f t="shared" si="216"/>
        <v>1</v>
      </c>
      <c r="E79" s="49">
        <f t="shared" si="216"/>
        <v>3</v>
      </c>
      <c r="F79" s="49">
        <f t="shared" si="216"/>
        <v>0</v>
      </c>
      <c r="G79" s="49">
        <f t="shared" si="216"/>
        <v>2</v>
      </c>
      <c r="H79" s="49">
        <f t="shared" si="216"/>
        <v>0</v>
      </c>
      <c r="I79" s="49">
        <f t="shared" si="216"/>
        <v>0</v>
      </c>
      <c r="J79" s="49">
        <f t="shared" si="216"/>
        <v>0</v>
      </c>
      <c r="K79" s="49">
        <f t="shared" si="216"/>
        <v>24</v>
      </c>
      <c r="L79" s="49">
        <f t="shared" si="216"/>
        <v>4</v>
      </c>
      <c r="M79" s="49">
        <f t="shared" si="216"/>
        <v>22</v>
      </c>
      <c r="N79" s="49">
        <f t="shared" si="216"/>
        <v>8</v>
      </c>
      <c r="O79" s="49">
        <f t="shared" si="216"/>
        <v>6</v>
      </c>
      <c r="P79" s="49">
        <f t="shared" si="216"/>
        <v>7</v>
      </c>
      <c r="Q79" s="49">
        <f t="shared" si="216"/>
        <v>5</v>
      </c>
      <c r="R79" s="49">
        <f t="shared" si="216"/>
        <v>3</v>
      </c>
      <c r="S79" s="49">
        <f t="shared" si="216"/>
        <v>1</v>
      </c>
      <c r="T79" s="49">
        <f t="shared" si="216"/>
        <v>3</v>
      </c>
      <c r="U79" s="49">
        <f t="shared" si="216"/>
        <v>2</v>
      </c>
      <c r="V79" s="49">
        <f t="shared" si="216"/>
        <v>1</v>
      </c>
      <c r="W79" s="49">
        <f t="shared" si="216"/>
        <v>1</v>
      </c>
      <c r="X79" s="49">
        <f t="shared" si="216"/>
        <v>0</v>
      </c>
      <c r="Y79" s="49">
        <f t="shared" si="216"/>
        <v>0</v>
      </c>
      <c r="Z79" s="74">
        <f t="shared" si="216"/>
        <v>21</v>
      </c>
      <c r="AA79" s="74">
        <f t="shared" si="216"/>
        <v>54</v>
      </c>
      <c r="AB79" s="74">
        <f t="shared" si="216"/>
        <v>82</v>
      </c>
      <c r="AC79" s="74">
        <f t="shared" si="216"/>
        <v>32</v>
      </c>
      <c r="AD79" s="75">
        <f t="shared" si="216"/>
        <v>28</v>
      </c>
      <c r="AE79" s="75">
        <f t="shared" si="216"/>
        <v>49</v>
      </c>
      <c r="AF79" s="75">
        <f t="shared" si="216"/>
        <v>13</v>
      </c>
      <c r="AG79" s="75">
        <f t="shared" si="216"/>
        <v>11</v>
      </c>
      <c r="AH79" s="75">
        <f t="shared" si="216"/>
        <v>7</v>
      </c>
      <c r="AI79" s="65">
        <f t="shared" si="216"/>
        <v>0</v>
      </c>
      <c r="AJ79" s="76">
        <f t="shared" si="206"/>
        <v>0.3888888888888889</v>
      </c>
      <c r="AK79" s="76">
        <f>(Z79+G79)/AA79</f>
        <v>0.42592592592592593</v>
      </c>
      <c r="AL79" s="76">
        <f t="shared" si="207"/>
        <v>0.59756097560975607</v>
      </c>
      <c r="AM79" s="76">
        <f>IF(AA79=0,"NA",AD79/AA79)</f>
        <v>0.51851851851851849</v>
      </c>
      <c r="AN79" s="76">
        <f>IF(AA79=0, "NA",AL79+AM79)</f>
        <v>1.1160794941282746</v>
      </c>
      <c r="AO79" s="77">
        <f t="shared" si="208"/>
        <v>0.26829268292682928</v>
      </c>
      <c r="AP79" s="77">
        <f t="shared" si="209"/>
        <v>0.34146341463414637</v>
      </c>
      <c r="AQ79" s="77">
        <f t="shared" si="210"/>
        <v>0.3902439024390244</v>
      </c>
      <c r="AR79" s="79">
        <f t="shared" si="211"/>
        <v>0.15853658536585366</v>
      </c>
      <c r="AS79" s="79">
        <f t="shared" si="211"/>
        <v>0.13414634146341464</v>
      </c>
      <c r="AT79" s="79">
        <f t="shared" si="211"/>
        <v>8.5365853658536592E-2</v>
      </c>
      <c r="AU79" s="80">
        <f>IFERROR((I79+R79+S79+T79+U79)/AC79,"NA")</f>
        <v>0.28125</v>
      </c>
      <c r="AV79" s="80">
        <f t="shared" si="212"/>
        <v>0.15625</v>
      </c>
      <c r="AW79" s="80">
        <f t="shared" si="213"/>
        <v>0.71875</v>
      </c>
      <c r="AX79" s="76">
        <f t="shared" si="214"/>
        <v>0.65625</v>
      </c>
      <c r="AY79" s="80">
        <f t="shared" si="215"/>
        <v>0.12962962962962959</v>
      </c>
      <c r="AZ79" s="78">
        <f>IFERROR((AE79+G79+H79)/AB79, "NA")</f>
        <v>0.62195121951219512</v>
      </c>
    </row>
    <row r="80" spans="1:52" x14ac:dyDescent="0.2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103"/>
      <c r="AJ80" s="66"/>
      <c r="AK80" s="66"/>
      <c r="AL80" s="66"/>
      <c r="AM80" s="66"/>
      <c r="AN80" s="66"/>
      <c r="AO80" s="103"/>
      <c r="AP80" s="103"/>
      <c r="AQ80" s="103"/>
      <c r="AR80" s="103"/>
      <c r="AS80" s="103"/>
      <c r="AT80" s="103"/>
      <c r="AU80" s="66"/>
      <c r="AV80" s="66"/>
      <c r="AW80" s="66"/>
      <c r="AX80" s="66"/>
      <c r="AY80" s="66"/>
      <c r="AZ80" s="103"/>
    </row>
    <row r="81" spans="1:52" x14ac:dyDescent="0.25">
      <c r="A81" t="s">
        <v>419</v>
      </c>
      <c r="C81" s="49">
        <f>C79/($AB$79/$AB$78)</f>
        <v>21.975609756097558</v>
      </c>
      <c r="D81" s="49">
        <f t="shared" ref="D81:AH81" si="217">D79/($AB$79/$AB$78)</f>
        <v>1.2926829268292681</v>
      </c>
      <c r="E81" s="49">
        <f t="shared" si="217"/>
        <v>3.8780487804878048</v>
      </c>
      <c r="F81" s="49">
        <f t="shared" si="217"/>
        <v>0</v>
      </c>
      <c r="G81" s="49">
        <f t="shared" si="217"/>
        <v>2.5853658536585362</v>
      </c>
      <c r="H81" s="49">
        <f t="shared" si="217"/>
        <v>0</v>
      </c>
      <c r="I81" s="49">
        <f t="shared" si="217"/>
        <v>0</v>
      </c>
      <c r="J81" s="49">
        <f t="shared" si="217"/>
        <v>0</v>
      </c>
      <c r="K81" s="49">
        <f t="shared" si="217"/>
        <v>31.024390243902438</v>
      </c>
      <c r="L81" s="49">
        <f t="shared" si="217"/>
        <v>5.1707317073170724</v>
      </c>
      <c r="M81" s="49">
        <f t="shared" si="217"/>
        <v>28.439024390243901</v>
      </c>
      <c r="N81" s="49">
        <f t="shared" si="217"/>
        <v>10.341463414634145</v>
      </c>
      <c r="O81" s="49">
        <f t="shared" si="217"/>
        <v>7.7560975609756095</v>
      </c>
      <c r="P81" s="49">
        <f t="shared" si="217"/>
        <v>9.0487804878048781</v>
      </c>
      <c r="Q81" s="49">
        <f t="shared" si="217"/>
        <v>6.463414634146341</v>
      </c>
      <c r="R81" s="49">
        <f t="shared" si="217"/>
        <v>3.8780487804878048</v>
      </c>
      <c r="S81" s="49">
        <f t="shared" si="217"/>
        <v>1.2926829268292681</v>
      </c>
      <c r="T81" s="49">
        <f t="shared" si="217"/>
        <v>3.8780487804878048</v>
      </c>
      <c r="U81" s="49">
        <f t="shared" si="217"/>
        <v>2.5853658536585362</v>
      </c>
      <c r="V81" s="49">
        <f t="shared" si="217"/>
        <v>1.2926829268292681</v>
      </c>
      <c r="W81" s="49">
        <f t="shared" si="217"/>
        <v>1.2926829268292681</v>
      </c>
      <c r="X81" s="49">
        <f t="shared" si="217"/>
        <v>0</v>
      </c>
      <c r="Y81" s="49">
        <f t="shared" si="217"/>
        <v>0</v>
      </c>
      <c r="Z81" s="74">
        <f t="shared" si="217"/>
        <v>27.146341463414632</v>
      </c>
      <c r="AA81" s="74">
        <f t="shared" si="217"/>
        <v>69.804878048780481</v>
      </c>
      <c r="AB81" s="74">
        <f t="shared" si="217"/>
        <v>106</v>
      </c>
      <c r="AC81" s="74">
        <f t="shared" si="217"/>
        <v>41.365853658536579</v>
      </c>
      <c r="AD81" s="75">
        <f t="shared" si="217"/>
        <v>36.195121951219512</v>
      </c>
      <c r="AE81" s="75">
        <f t="shared" si="217"/>
        <v>63.341463414634141</v>
      </c>
      <c r="AF81" s="75">
        <f t="shared" si="217"/>
        <v>16.804878048780488</v>
      </c>
      <c r="AG81" s="75">
        <f t="shared" si="217"/>
        <v>14.219512195121951</v>
      </c>
      <c r="AH81" s="75">
        <f t="shared" si="217"/>
        <v>9.0487804878048781</v>
      </c>
      <c r="AI81" s="65"/>
      <c r="AJ81" s="66"/>
      <c r="AK81" s="66"/>
      <c r="AL81" s="66"/>
      <c r="AM81" s="66"/>
      <c r="AN81" s="66"/>
      <c r="AO81" s="103"/>
      <c r="AP81" s="103"/>
      <c r="AQ81" s="103"/>
      <c r="AR81" s="103"/>
      <c r="AS81" s="103"/>
      <c r="AT81" s="103"/>
      <c r="AU81" s="66"/>
      <c r="AV81" s="66"/>
      <c r="AW81" s="66"/>
      <c r="AX81" s="66"/>
      <c r="AY81" s="66"/>
      <c r="AZ81" s="103"/>
    </row>
    <row r="82" spans="1:52" x14ac:dyDescent="0.2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103"/>
      <c r="AJ82" s="66"/>
      <c r="AK82" s="66"/>
      <c r="AL82" s="66"/>
      <c r="AM82" s="66"/>
      <c r="AN82" s="66"/>
      <c r="AO82" s="103"/>
      <c r="AP82" s="103"/>
      <c r="AQ82" s="103"/>
      <c r="AR82" s="103"/>
      <c r="AS82" s="103"/>
      <c r="AT82" s="103"/>
      <c r="AU82" s="66"/>
      <c r="AV82" s="66"/>
      <c r="AW82" s="66"/>
      <c r="AX82" s="66"/>
      <c r="AY82" s="66"/>
      <c r="AZ82" s="103"/>
    </row>
    <row r="83" spans="1:52" x14ac:dyDescent="0.25">
      <c r="C83" s="57" t="s">
        <v>5</v>
      </c>
      <c r="D83" s="57" t="s">
        <v>6</v>
      </c>
      <c r="E83" s="57" t="s">
        <v>7</v>
      </c>
      <c r="F83" s="57" t="s">
        <v>8</v>
      </c>
      <c r="G83" s="57" t="s">
        <v>18</v>
      </c>
      <c r="H83" s="57" t="s">
        <v>19</v>
      </c>
      <c r="I83" s="57" t="s">
        <v>9</v>
      </c>
      <c r="J83" s="57" t="s">
        <v>169</v>
      </c>
      <c r="K83" s="57" t="s">
        <v>10</v>
      </c>
      <c r="L83" s="57" t="s">
        <v>11</v>
      </c>
      <c r="M83" s="57" t="s">
        <v>12</v>
      </c>
      <c r="N83" s="57" t="s">
        <v>20</v>
      </c>
      <c r="O83" s="57" t="s">
        <v>211</v>
      </c>
      <c r="P83" s="57" t="s">
        <v>21</v>
      </c>
      <c r="Q83" s="57" t="s">
        <v>74</v>
      </c>
      <c r="R83" s="57" t="s">
        <v>22</v>
      </c>
      <c r="S83" s="57" t="s">
        <v>23</v>
      </c>
      <c r="T83" s="57" t="s">
        <v>168</v>
      </c>
      <c r="U83" s="57" t="s">
        <v>75</v>
      </c>
      <c r="V83" s="57" t="s">
        <v>27</v>
      </c>
      <c r="W83" s="57" t="s">
        <v>171</v>
      </c>
      <c r="X83" s="57" t="s">
        <v>28</v>
      </c>
      <c r="Y83" s="57" t="s">
        <v>170</v>
      </c>
      <c r="Z83" s="57" t="s">
        <v>29</v>
      </c>
      <c r="AA83" s="57" t="s">
        <v>4</v>
      </c>
      <c r="AB83" s="57" t="s">
        <v>13</v>
      </c>
      <c r="AC83" s="57" t="s">
        <v>26</v>
      </c>
      <c r="AD83" s="57" t="s">
        <v>30</v>
      </c>
      <c r="AE83" s="57" t="s">
        <v>173</v>
      </c>
      <c r="AF83" s="57" t="s">
        <v>24</v>
      </c>
      <c r="AG83" s="57" t="s">
        <v>25</v>
      </c>
      <c r="AH83" s="57" t="s">
        <v>76</v>
      </c>
      <c r="AI83" s="62"/>
      <c r="AJ83" s="63" t="s">
        <v>14</v>
      </c>
      <c r="AK83" s="63" t="s">
        <v>216</v>
      </c>
      <c r="AL83" s="63" t="s">
        <v>15</v>
      </c>
      <c r="AM83" s="63" t="s">
        <v>16</v>
      </c>
      <c r="AN83" s="63" t="s">
        <v>17</v>
      </c>
      <c r="AO83" s="63" t="s">
        <v>44</v>
      </c>
      <c r="AP83" s="63" t="s">
        <v>43</v>
      </c>
      <c r="AQ83" s="63" t="s">
        <v>40</v>
      </c>
      <c r="AR83" s="62" t="s">
        <v>139</v>
      </c>
      <c r="AS83" s="62" t="s">
        <v>140</v>
      </c>
      <c r="AT83" s="62" t="s">
        <v>141</v>
      </c>
      <c r="AU83" s="63" t="s">
        <v>55</v>
      </c>
      <c r="AV83" s="63" t="s">
        <v>48</v>
      </c>
      <c r="AW83" s="63" t="s">
        <v>51</v>
      </c>
      <c r="AX83" s="63" t="s">
        <v>49</v>
      </c>
      <c r="AY83" s="63" t="s">
        <v>50</v>
      </c>
      <c r="AZ83" s="99" t="s">
        <v>60</v>
      </c>
    </row>
    <row r="84" spans="1:52" x14ac:dyDescent="0.25">
      <c r="A84" t="s">
        <v>414</v>
      </c>
      <c r="C84" s="51">
        <v>63</v>
      </c>
      <c r="D84" s="51">
        <v>24</v>
      </c>
      <c r="E84" s="51">
        <v>6</v>
      </c>
      <c r="F84" s="51">
        <v>3</v>
      </c>
      <c r="G84" s="51">
        <v>16</v>
      </c>
      <c r="H84" s="51">
        <v>0</v>
      </c>
      <c r="I84" s="51">
        <v>0</v>
      </c>
      <c r="J84" s="51">
        <v>0</v>
      </c>
      <c r="K84" s="51">
        <v>52</v>
      </c>
      <c r="L84" s="51">
        <v>11</v>
      </c>
      <c r="M84" s="51">
        <v>65</v>
      </c>
      <c r="N84" s="51">
        <v>39</v>
      </c>
      <c r="O84" s="100">
        <v>13</v>
      </c>
      <c r="P84" s="51">
        <v>18</v>
      </c>
      <c r="Q84" s="51">
        <v>32</v>
      </c>
      <c r="R84" s="51">
        <v>30</v>
      </c>
      <c r="S84" s="51">
        <v>1</v>
      </c>
      <c r="T84" s="51">
        <v>13</v>
      </c>
      <c r="U84" s="51">
        <v>5</v>
      </c>
      <c r="V84" s="51">
        <v>10</v>
      </c>
      <c r="W84" s="51">
        <v>2</v>
      </c>
      <c r="X84" s="51">
        <v>1</v>
      </c>
      <c r="Y84" s="51">
        <v>0</v>
      </c>
      <c r="Z84" s="74">
        <v>96</v>
      </c>
      <c r="AA84" s="74">
        <v>226</v>
      </c>
      <c r="AB84" s="74">
        <v>289</v>
      </c>
      <c r="AC84" s="74">
        <v>161</v>
      </c>
      <c r="AD84" s="75">
        <v>141</v>
      </c>
      <c r="AE84" s="75">
        <v>159</v>
      </c>
      <c r="AF84" s="75">
        <v>81</v>
      </c>
      <c r="AG84" s="75">
        <v>33</v>
      </c>
      <c r="AH84" s="75">
        <v>37</v>
      </c>
      <c r="AJ84" s="76">
        <f t="shared" ref="AJ84:AJ85" si="218">IF(AA84=0,"NA",Z84/AA84)</f>
        <v>0.4247787610619469</v>
      </c>
      <c r="AK84" s="76">
        <f>(Z84+G84)/AA84</f>
        <v>0.49557522123893805</v>
      </c>
      <c r="AL84" s="76">
        <f t="shared" ref="AL84:AL85" si="219">IF(AB84=0,"NA",(Z84+K84+L84)/AB84)</f>
        <v>0.55017301038062283</v>
      </c>
      <c r="AM84" s="76">
        <f>IF(AA84=0,"NA",AD84/AA84)</f>
        <v>0.62389380530973448</v>
      </c>
      <c r="AN84" s="76">
        <f>IF(AA84=0, "NA",AL84+AM84)</f>
        <v>1.1740668156903573</v>
      </c>
      <c r="AO84" s="77">
        <f t="shared" ref="AO84:AO85" si="220">IFERROR((M84+H84)/AB84,"NA")</f>
        <v>0.22491349480968859</v>
      </c>
      <c r="AP84" s="77">
        <f t="shared" ref="AP84:AP85" si="221">IFERROR((K84+L84)/AB84,"NA")</f>
        <v>0.2179930795847751</v>
      </c>
      <c r="AQ84" s="77">
        <f t="shared" ref="AQ84:AQ85" si="222">IFERROR(AC84/AB84,"NA")</f>
        <v>0.55709342560553632</v>
      </c>
      <c r="AR84" s="79">
        <f t="shared" ref="AR84:AT85" si="223">IFERROR(AF84/$AB84, "NA")</f>
        <v>0.28027681660899656</v>
      </c>
      <c r="AS84" s="79">
        <f t="shared" si="223"/>
        <v>0.11418685121107267</v>
      </c>
      <c r="AT84" s="79">
        <f t="shared" si="223"/>
        <v>0.12802768166089964</v>
      </c>
      <c r="AU84" s="80">
        <f>IFERROR((I84+R84+S84+T84+U84)/AC84,"NA")</f>
        <v>0.30434782608695654</v>
      </c>
      <c r="AV84" s="80">
        <f t="shared" ref="AV84:AV85" si="224">IFERROR((I84+R84+S84+V84+X84)/AC84,"NA")</f>
        <v>0.2608695652173913</v>
      </c>
      <c r="AW84" s="80">
        <f t="shared" ref="AW84:AW85" si="225">IFERROR((G84+Z84)/AC84,"NA")</f>
        <v>0.69565217391304346</v>
      </c>
      <c r="AX84" s="76">
        <f t="shared" ref="AX84:AX85" si="226">IFERROR(Z84/AC84,"NA")</f>
        <v>0.59627329192546585</v>
      </c>
      <c r="AY84" s="80">
        <f t="shared" ref="AY84:AY85" si="227">IFERROR(AM84-AJ84,"NA")</f>
        <v>0.19911504424778759</v>
      </c>
      <c r="AZ84" s="78">
        <f>IFERROR((AE84+G84+H84)/AB84, "NA")</f>
        <v>0.60553633217993075</v>
      </c>
    </row>
    <row r="85" spans="1:52" x14ac:dyDescent="0.25">
      <c r="A85" t="s">
        <v>415</v>
      </c>
      <c r="C85" s="51">
        <f>C16</f>
        <v>59</v>
      </c>
      <c r="D85" s="51">
        <f t="shared" ref="D85:Y85" si="228">D16</f>
        <v>12</v>
      </c>
      <c r="E85" s="51">
        <f t="shared" si="228"/>
        <v>9</v>
      </c>
      <c r="F85" s="51">
        <f t="shared" si="228"/>
        <v>0</v>
      </c>
      <c r="G85" s="51">
        <f t="shared" si="228"/>
        <v>11</v>
      </c>
      <c r="H85" s="51">
        <f t="shared" si="228"/>
        <v>0</v>
      </c>
      <c r="I85" s="51">
        <f t="shared" si="228"/>
        <v>0</v>
      </c>
      <c r="J85" s="51">
        <f t="shared" si="228"/>
        <v>0</v>
      </c>
      <c r="K85" s="51">
        <f t="shared" si="228"/>
        <v>54</v>
      </c>
      <c r="L85" s="51">
        <f t="shared" si="228"/>
        <v>5</v>
      </c>
      <c r="M85" s="51">
        <f t="shared" si="228"/>
        <v>44</v>
      </c>
      <c r="N85" s="51">
        <f t="shared" si="228"/>
        <v>22</v>
      </c>
      <c r="O85" s="51">
        <f t="shared" si="228"/>
        <v>8</v>
      </c>
      <c r="P85" s="51">
        <f t="shared" si="228"/>
        <v>27</v>
      </c>
      <c r="Q85" s="51">
        <f t="shared" si="228"/>
        <v>30</v>
      </c>
      <c r="R85" s="51">
        <f t="shared" si="228"/>
        <v>21</v>
      </c>
      <c r="S85" s="51">
        <f t="shared" si="228"/>
        <v>1</v>
      </c>
      <c r="T85" s="51">
        <f t="shared" si="228"/>
        <v>14</v>
      </c>
      <c r="U85" s="51">
        <f t="shared" si="228"/>
        <v>3</v>
      </c>
      <c r="V85" s="51">
        <f t="shared" si="228"/>
        <v>5</v>
      </c>
      <c r="W85" s="51">
        <f t="shared" si="228"/>
        <v>3</v>
      </c>
      <c r="X85" s="51">
        <f t="shared" si="228"/>
        <v>3</v>
      </c>
      <c r="Y85" s="51">
        <f t="shared" si="228"/>
        <v>5</v>
      </c>
      <c r="Z85" s="74">
        <f>C85+D85+E85+F85</f>
        <v>80</v>
      </c>
      <c r="AA85" s="74">
        <f t="shared" ref="AA85" si="229">C85+D85+E85+F85+G85+M85+R85+S85+U85+T85</f>
        <v>174</v>
      </c>
      <c r="AB85" s="74">
        <f t="shared" ref="AB85" si="230">C85+D85+E85+F85+G85+H85+I85+K85+L85+M85+R85+S85+U85+T85+J85</f>
        <v>233</v>
      </c>
      <c r="AC85" s="74">
        <f t="shared" ref="AC85" si="231">Z85+I85+G85+R85+S85+U85+T85+J85</f>
        <v>130</v>
      </c>
      <c r="AD85" s="75">
        <f t="shared" ref="AD85" si="232">C85+2*D85+3*E85+4*F85</f>
        <v>110</v>
      </c>
      <c r="AE85" s="75">
        <f t="shared" ref="AE85" si="233">Z85+K85+L85</f>
        <v>139</v>
      </c>
      <c r="AF85" s="75">
        <f t="shared" ref="AF85" si="234">N85+R85+V85+W85</f>
        <v>51</v>
      </c>
      <c r="AG85" s="75">
        <f t="shared" ref="AG85" si="235">P85+S85+X85+T85+J85</f>
        <v>45</v>
      </c>
      <c r="AH85" s="75">
        <f>U85+Q85</f>
        <v>33</v>
      </c>
      <c r="AJ85" s="76">
        <f t="shared" si="218"/>
        <v>0.45977011494252873</v>
      </c>
      <c r="AK85" s="76">
        <f>(Z85+G85)/AA85</f>
        <v>0.52298850574712641</v>
      </c>
      <c r="AL85" s="76">
        <f t="shared" si="219"/>
        <v>0.59656652360515017</v>
      </c>
      <c r="AM85" s="76">
        <f>IF(AA85=0,"NA",AD85/AA85)</f>
        <v>0.63218390804597702</v>
      </c>
      <c r="AN85" s="76">
        <f>IF(AA85=0, "NA",AL85+AM85)</f>
        <v>1.2287504316511271</v>
      </c>
      <c r="AO85" s="77">
        <f t="shared" si="220"/>
        <v>0.18884120171673821</v>
      </c>
      <c r="AP85" s="77">
        <f t="shared" si="221"/>
        <v>0.25321888412017168</v>
      </c>
      <c r="AQ85" s="77">
        <f t="shared" si="222"/>
        <v>0.55793991416309008</v>
      </c>
      <c r="AR85" s="79">
        <f t="shared" si="223"/>
        <v>0.21888412017167383</v>
      </c>
      <c r="AS85" s="79">
        <f t="shared" si="223"/>
        <v>0.19313304721030042</v>
      </c>
      <c r="AT85" s="79">
        <f t="shared" si="223"/>
        <v>0.14163090128755365</v>
      </c>
      <c r="AU85" s="80">
        <f>IFERROR((I85+R85+S85+T85+U85)/AC85,"NA")</f>
        <v>0.3</v>
      </c>
      <c r="AV85" s="80">
        <f t="shared" si="224"/>
        <v>0.23076923076923078</v>
      </c>
      <c r="AW85" s="80">
        <f t="shared" si="225"/>
        <v>0.7</v>
      </c>
      <c r="AX85" s="76">
        <f t="shared" si="226"/>
        <v>0.61538461538461542</v>
      </c>
      <c r="AY85" s="80">
        <f t="shared" si="227"/>
        <v>0.17241379310344829</v>
      </c>
      <c r="AZ85" s="78">
        <f>IFERROR((AE85+G85+H85)/AB85, "NA")</f>
        <v>0.64377682403433478</v>
      </c>
    </row>
    <row r="87" spans="1:52" x14ac:dyDescent="0.25">
      <c r="A87" t="s">
        <v>420</v>
      </c>
      <c r="C87" s="58">
        <f>C85/($AB$85/$AB$84)</f>
        <v>73.180257510729618</v>
      </c>
      <c r="D87" s="58">
        <f t="shared" ref="D87:AH87" si="236">D85/($AB$85/$AB$84)</f>
        <v>14.884120171673819</v>
      </c>
      <c r="E87" s="58">
        <f t="shared" si="236"/>
        <v>11.163090128755364</v>
      </c>
      <c r="F87" s="58">
        <f t="shared" si="236"/>
        <v>0</v>
      </c>
      <c r="G87" s="58">
        <f t="shared" si="236"/>
        <v>13.643776824034335</v>
      </c>
      <c r="H87" s="58">
        <f t="shared" si="236"/>
        <v>0</v>
      </c>
      <c r="I87" s="58">
        <f t="shared" si="236"/>
        <v>0</v>
      </c>
      <c r="J87" s="58">
        <f t="shared" si="236"/>
        <v>0</v>
      </c>
      <c r="K87" s="58">
        <f t="shared" si="236"/>
        <v>66.978540772532185</v>
      </c>
      <c r="L87" s="58">
        <f t="shared" si="236"/>
        <v>6.2017167381974243</v>
      </c>
      <c r="M87" s="58">
        <f t="shared" si="236"/>
        <v>54.57510729613734</v>
      </c>
      <c r="N87" s="58">
        <f t="shared" si="236"/>
        <v>27.28755364806867</v>
      </c>
      <c r="O87" s="81">
        <f t="shared" si="236"/>
        <v>9.9227467811158796</v>
      </c>
      <c r="P87" s="58">
        <f t="shared" si="236"/>
        <v>33.489270386266092</v>
      </c>
      <c r="Q87" s="58">
        <f t="shared" si="236"/>
        <v>37.210300429184549</v>
      </c>
      <c r="R87" s="58">
        <f t="shared" si="236"/>
        <v>26.047210300429185</v>
      </c>
      <c r="S87" s="58">
        <f t="shared" si="236"/>
        <v>1.2403433476394849</v>
      </c>
      <c r="T87" s="58">
        <f t="shared" si="236"/>
        <v>17.36480686695279</v>
      </c>
      <c r="U87" s="58">
        <f t="shared" si="236"/>
        <v>3.7210300429184548</v>
      </c>
      <c r="V87" s="58">
        <f t="shared" si="236"/>
        <v>6.2017167381974243</v>
      </c>
      <c r="W87" s="58">
        <f t="shared" si="236"/>
        <v>3.7210300429184548</v>
      </c>
      <c r="X87" s="58">
        <f t="shared" si="236"/>
        <v>3.7210300429184548</v>
      </c>
      <c r="Y87" s="58">
        <f t="shared" si="236"/>
        <v>6.2017167381974243</v>
      </c>
      <c r="Z87" s="74">
        <f t="shared" si="236"/>
        <v>99.227467811158789</v>
      </c>
      <c r="AA87" s="74">
        <f t="shared" si="236"/>
        <v>215.81974248927037</v>
      </c>
      <c r="AB87" s="74">
        <f t="shared" si="236"/>
        <v>289</v>
      </c>
      <c r="AC87" s="74">
        <f t="shared" si="236"/>
        <v>161.24463519313304</v>
      </c>
      <c r="AD87" s="75">
        <f t="shared" si="236"/>
        <v>136.43776824034333</v>
      </c>
      <c r="AE87" s="75">
        <f t="shared" si="236"/>
        <v>172.40772532188839</v>
      </c>
      <c r="AF87" s="75">
        <f t="shared" si="236"/>
        <v>63.257510729613735</v>
      </c>
      <c r="AG87" s="75">
        <f t="shared" si="236"/>
        <v>55.815450643776821</v>
      </c>
      <c r="AH87" s="75">
        <f t="shared" si="236"/>
        <v>40.931330472102999</v>
      </c>
      <c r="AJ87" s="66"/>
      <c r="AK87" s="66"/>
      <c r="AL87" s="66"/>
      <c r="AM87" s="66"/>
      <c r="AN87" s="66"/>
      <c r="AO87" s="103"/>
      <c r="AP87" s="103"/>
      <c r="AQ87" s="103"/>
      <c r="AR87" s="103"/>
      <c r="AS87" s="103"/>
      <c r="AT87" s="103"/>
      <c r="AU87" s="66"/>
      <c r="AV87" s="66"/>
      <c r="AW87" s="66"/>
      <c r="AX87" s="66"/>
      <c r="AY87" s="66"/>
      <c r="AZ87" s="103"/>
    </row>
  </sheetData>
  <mergeCells count="1">
    <mergeCell ref="A20:AZ20"/>
  </mergeCells>
  <conditionalFormatting sqref="AJ56">
    <cfRule type="expression" priority="159">
      <formula>$AJ$55-$AJ$54&gt;0.1</formula>
    </cfRule>
  </conditionalFormatting>
  <conditionalFormatting sqref="AJ55:AN55">
    <cfRule type="expression" dxfId="1243" priority="151">
      <formula>AJ55-AJ54&lt;-0.1</formula>
    </cfRule>
    <cfRule type="expression" dxfId="1242" priority="158">
      <formula>AJ55-AJ54&gt;0.1</formula>
    </cfRule>
  </conditionalFormatting>
  <conditionalFormatting sqref="AJ40:AN40">
    <cfRule type="expression" dxfId="1241" priority="139">
      <formula>AJ40-AJ39&lt;-0.1</formula>
    </cfRule>
    <cfRule type="expression" dxfId="1240" priority="140">
      <formula>AJ40-AJ39&gt;0.1</formula>
    </cfRule>
  </conditionalFormatting>
  <conditionalFormatting sqref="AJ43:AN43">
    <cfRule type="expression" dxfId="1239" priority="137">
      <formula>AJ43-AJ42&lt;-0.1</formula>
    </cfRule>
    <cfRule type="expression" dxfId="1238" priority="138">
      <formula>AJ43-AJ42&gt;0.1</formula>
    </cfRule>
  </conditionalFormatting>
  <conditionalFormatting sqref="AJ46:AN46">
    <cfRule type="expression" dxfId="1237" priority="135">
      <formula>AJ46-AJ45&lt;-0.1</formula>
    </cfRule>
    <cfRule type="expression" dxfId="1236" priority="136">
      <formula>AJ46-AJ45&gt;0.1</formula>
    </cfRule>
  </conditionalFormatting>
  <conditionalFormatting sqref="AJ49:AN49">
    <cfRule type="expression" dxfId="1235" priority="133">
      <formula>AJ49-AJ48&lt;-0.1</formula>
    </cfRule>
    <cfRule type="expression" dxfId="1234" priority="134">
      <formula>AJ49-AJ48&gt;0.1</formula>
    </cfRule>
  </conditionalFormatting>
  <conditionalFormatting sqref="AJ52:AN52">
    <cfRule type="expression" dxfId="1233" priority="131">
      <formula>AJ52-AJ51&lt;-0.1</formula>
    </cfRule>
    <cfRule type="expression" dxfId="1232" priority="132">
      <formula>AJ52-AJ51&gt;0.1</formula>
    </cfRule>
  </conditionalFormatting>
  <conditionalFormatting sqref="AJ59:AN59">
    <cfRule type="expression" dxfId="1231" priority="129">
      <formula>AJ59-AJ58&lt;-0.1</formula>
    </cfRule>
    <cfRule type="expression" dxfId="1230" priority="130">
      <formula>AJ59-AJ58&gt;0.1</formula>
    </cfRule>
  </conditionalFormatting>
  <conditionalFormatting sqref="AJ66:AN66">
    <cfRule type="expression" dxfId="1229" priority="127">
      <formula>AJ66-AJ65&lt;-0.1</formula>
    </cfRule>
    <cfRule type="expression" dxfId="1228" priority="128">
      <formula>AJ66-AJ65&gt;0.1</formula>
    </cfRule>
  </conditionalFormatting>
  <conditionalFormatting sqref="AJ69:AN69">
    <cfRule type="expression" dxfId="1227" priority="125">
      <formula>AJ69-AJ68&lt;-0.1</formula>
    </cfRule>
    <cfRule type="expression" dxfId="1226" priority="126">
      <formula>AJ69-AJ68&gt;0.1</formula>
    </cfRule>
  </conditionalFormatting>
  <conditionalFormatting sqref="AJ72:AN72">
    <cfRule type="expression" dxfId="1225" priority="123">
      <formula>AJ72-AJ71&lt;-0.1</formula>
    </cfRule>
    <cfRule type="expression" dxfId="1224" priority="124">
      <formula>AJ72-AJ71&gt;0.1</formula>
    </cfRule>
  </conditionalFormatting>
  <conditionalFormatting sqref="AJ75:AN75">
    <cfRule type="expression" dxfId="1223" priority="121">
      <formula>AJ75-AJ74&lt;-0.1</formula>
    </cfRule>
    <cfRule type="expression" dxfId="1222" priority="122">
      <formula>AJ75-AJ74&gt;0.1</formula>
    </cfRule>
  </conditionalFormatting>
  <conditionalFormatting sqref="AJ79:AN79">
    <cfRule type="expression" dxfId="1221" priority="119">
      <formula>AJ79-AJ78&lt;-0.1</formula>
    </cfRule>
    <cfRule type="expression" dxfId="1220" priority="120">
      <formula>AJ79-AJ78&gt;0.1</formula>
    </cfRule>
  </conditionalFormatting>
  <conditionalFormatting sqref="AJ85:AN85">
    <cfRule type="expression" dxfId="1219" priority="117">
      <formula>AJ85-AJ84&lt;-0.1</formula>
    </cfRule>
    <cfRule type="expression" dxfId="1218" priority="118">
      <formula>AJ85-AJ84&gt;0.1</formula>
    </cfRule>
  </conditionalFormatting>
  <conditionalFormatting sqref="AO55">
    <cfRule type="expression" dxfId="1217" priority="105">
      <formula>AO55-AO54&gt;(0.1*AO54)</formula>
    </cfRule>
    <cfRule type="expression" dxfId="1216" priority="116">
      <formula>AO55-AO54&lt;-(0.1*AO54)</formula>
    </cfRule>
  </conditionalFormatting>
  <conditionalFormatting sqref="AO40">
    <cfRule type="expression" dxfId="1215" priority="103">
      <formula>AO40-AO39&gt;(0.1*AO39)</formula>
    </cfRule>
    <cfRule type="expression" dxfId="1214" priority="104">
      <formula>AO40-AO39&lt;-(0.1*AO39)</formula>
    </cfRule>
  </conditionalFormatting>
  <conditionalFormatting sqref="AO43">
    <cfRule type="expression" dxfId="1213" priority="101">
      <formula>AO43-AO42&gt;(0.1*AO42)</formula>
    </cfRule>
    <cfRule type="expression" dxfId="1212" priority="102">
      <formula>AO43-AO42&lt;-(0.1*AO42)</formula>
    </cfRule>
  </conditionalFormatting>
  <conditionalFormatting sqref="AO46">
    <cfRule type="expression" dxfId="1211" priority="99">
      <formula>AO46-AO45&gt;(0.1*AO45)</formula>
    </cfRule>
    <cfRule type="expression" dxfId="1210" priority="100">
      <formula>AO46-AO45&lt;-(0.1*AO45)</formula>
    </cfRule>
  </conditionalFormatting>
  <conditionalFormatting sqref="AO49">
    <cfRule type="expression" dxfId="1209" priority="97">
      <formula>AO49-AO48&gt;(0.1*AO48)</formula>
    </cfRule>
    <cfRule type="expression" dxfId="1208" priority="98">
      <formula>AO49-AO48&lt;-(0.1*AO48)</formula>
    </cfRule>
  </conditionalFormatting>
  <conditionalFormatting sqref="AO52">
    <cfRule type="expression" dxfId="1207" priority="95">
      <formula>AO52-AO51&gt;(0.1*AO51)</formula>
    </cfRule>
    <cfRule type="expression" dxfId="1206" priority="96">
      <formula>AO52-AO51&lt;-(0.1*AO51)</formula>
    </cfRule>
  </conditionalFormatting>
  <conditionalFormatting sqref="AO59">
    <cfRule type="expression" dxfId="1205" priority="93">
      <formula>AO59-AO58&gt;(0.1*AO58)</formula>
    </cfRule>
    <cfRule type="expression" dxfId="1204" priority="94">
      <formula>AO59-AO58&lt;-(0.1*AO58)</formula>
    </cfRule>
  </conditionalFormatting>
  <conditionalFormatting sqref="AO66">
    <cfRule type="expression" dxfId="1203" priority="91">
      <formula>AO66-AO65&gt;(0.1*AO65)</formula>
    </cfRule>
    <cfRule type="expression" dxfId="1202" priority="92">
      <formula>AO66-AO65&lt;-(0.1*AO65)</formula>
    </cfRule>
  </conditionalFormatting>
  <conditionalFormatting sqref="AO69">
    <cfRule type="expression" dxfId="1201" priority="89">
      <formula>AO69-AO68&gt;(0.1*AO68)</formula>
    </cfRule>
    <cfRule type="expression" dxfId="1200" priority="90">
      <formula>AO69-AO68&lt;-(0.1*AO68)</formula>
    </cfRule>
  </conditionalFormatting>
  <conditionalFormatting sqref="AO72">
    <cfRule type="expression" dxfId="1199" priority="87">
      <formula>AO72-AO71&gt;(0.1*AO71)</formula>
    </cfRule>
    <cfRule type="expression" dxfId="1198" priority="88">
      <formula>AO72-AO71&lt;-(0.1*AO71)</formula>
    </cfRule>
  </conditionalFormatting>
  <conditionalFormatting sqref="AO75">
    <cfRule type="expression" dxfId="1197" priority="85">
      <formula>AO75-AO74&gt;(0.1*AO74)</formula>
    </cfRule>
    <cfRule type="expression" dxfId="1196" priority="86">
      <formula>AO75-AO74&lt;-(0.1*AO74)</formula>
    </cfRule>
  </conditionalFormatting>
  <conditionalFormatting sqref="AO79">
    <cfRule type="expression" dxfId="1195" priority="83">
      <formula>AO79-AO78&gt;(0.1*AO78)</formula>
    </cfRule>
    <cfRule type="expression" dxfId="1194" priority="84">
      <formula>AO79-AO78&lt;-(0.1*AO78)</formula>
    </cfRule>
  </conditionalFormatting>
  <conditionalFormatting sqref="AO85">
    <cfRule type="expression" dxfId="1193" priority="81">
      <formula>AO85-AO84&gt;(0.1*AO84)</formula>
    </cfRule>
    <cfRule type="expression" dxfId="1192" priority="82">
      <formula>AO85-AO84&lt;-(0.1*AO84)</formula>
    </cfRule>
  </conditionalFormatting>
  <conditionalFormatting sqref="AP66">
    <cfRule type="expression" dxfId="1191" priority="79">
      <formula>AP66-AP65&gt;(0.1*AP65)</formula>
    </cfRule>
    <cfRule type="expression" dxfId="1190" priority="80">
      <formula>AP66-AP65&lt;-(0.1*AP65)</formula>
    </cfRule>
  </conditionalFormatting>
  <conditionalFormatting sqref="AP69">
    <cfRule type="expression" dxfId="1189" priority="73">
      <formula>AP69-AP68&gt;(0.1*AP68)</formula>
    </cfRule>
    <cfRule type="expression" dxfId="1188" priority="74">
      <formula>AP69-AP68&lt;-(0.1*AP68)</formula>
    </cfRule>
  </conditionalFormatting>
  <conditionalFormatting sqref="AP72">
    <cfRule type="expression" dxfId="1187" priority="71">
      <formula>AP72-AP71&gt;(0.1*AP71)</formula>
    </cfRule>
    <cfRule type="expression" dxfId="1186" priority="72">
      <formula>AP72-AP71&lt;-(0.1*AP71)</formula>
    </cfRule>
  </conditionalFormatting>
  <conditionalFormatting sqref="AP75">
    <cfRule type="expression" dxfId="1185" priority="69">
      <formula>AP75-AP74&gt;(0.1*AP74)</formula>
    </cfRule>
    <cfRule type="expression" dxfId="1184" priority="70">
      <formula>AP75-AP74&lt;-(0.1*AP74)</formula>
    </cfRule>
  </conditionalFormatting>
  <conditionalFormatting sqref="AP79">
    <cfRule type="expression" dxfId="1183" priority="67">
      <formula>AP79-AP78&gt;(0.1*AP78)</formula>
    </cfRule>
    <cfRule type="expression" dxfId="1182" priority="68">
      <formula>AP79-AP78&lt;-(0.1*AP78)</formula>
    </cfRule>
  </conditionalFormatting>
  <conditionalFormatting sqref="AP85">
    <cfRule type="expression" dxfId="1181" priority="65">
      <formula>AP85-AP84&gt;(0.1*AP84)</formula>
    </cfRule>
    <cfRule type="expression" dxfId="1180" priority="66">
      <formula>AP85-AP84&lt;-(0.1*AP84)</formula>
    </cfRule>
  </conditionalFormatting>
  <conditionalFormatting sqref="AP59">
    <cfRule type="expression" dxfId="1179" priority="63">
      <formula>AP59-AP58&gt;(0.1*AP58)</formula>
    </cfRule>
    <cfRule type="expression" dxfId="1178" priority="64">
      <formula>AP59-AP58&lt;-(0.1*AP58)</formula>
    </cfRule>
  </conditionalFormatting>
  <conditionalFormatting sqref="AP55">
    <cfRule type="expression" dxfId="1177" priority="61">
      <formula>AP55-AP54&gt;(0.1*AP54)</formula>
    </cfRule>
    <cfRule type="expression" dxfId="1176" priority="62">
      <formula>AP55-AP54&lt;-(0.1*AP54)</formula>
    </cfRule>
  </conditionalFormatting>
  <conditionalFormatting sqref="AP52">
    <cfRule type="expression" dxfId="1175" priority="59">
      <formula>AP52-AP51&gt;(0.1*AP51)</formula>
    </cfRule>
    <cfRule type="expression" dxfId="1174" priority="60">
      <formula>AP52-AP51&lt;-(0.1*AP51)</formula>
    </cfRule>
  </conditionalFormatting>
  <conditionalFormatting sqref="AP49">
    <cfRule type="expression" dxfId="1173" priority="57">
      <formula>AP49-AP48&gt;(0.1*AP48)</formula>
    </cfRule>
    <cfRule type="expression" dxfId="1172" priority="58">
      <formula>AP49-AP48&lt;-(0.1*AP48)</formula>
    </cfRule>
  </conditionalFormatting>
  <conditionalFormatting sqref="AP46">
    <cfRule type="expression" dxfId="1171" priority="55">
      <formula>AP46-AP45&gt;(0.1*AP45)</formula>
    </cfRule>
    <cfRule type="expression" dxfId="1170" priority="56">
      <formula>AP46-AP45&lt;-(0.1*AP45)</formula>
    </cfRule>
  </conditionalFormatting>
  <conditionalFormatting sqref="AP43">
    <cfRule type="expression" dxfId="1169" priority="53">
      <formula>AP43-AP42&gt;(0.1*AP42)</formula>
    </cfRule>
    <cfRule type="expression" dxfId="1168" priority="54">
      <formula>AP43-AP42&lt;-(0.1*AP42)</formula>
    </cfRule>
  </conditionalFormatting>
  <conditionalFormatting sqref="AP40:AQ40">
    <cfRule type="expression" dxfId="1167" priority="51">
      <formula>AP40-AP39&gt;(0.1*AP39)</formula>
    </cfRule>
    <cfRule type="expression" dxfId="1166" priority="52">
      <formula>AP40-AP39&lt;-(0.1*AP39)</formula>
    </cfRule>
  </conditionalFormatting>
  <conditionalFormatting sqref="AQ43">
    <cfRule type="expression" dxfId="1165" priority="49">
      <formula>AQ43-AQ42&gt;(0.1*AQ42)</formula>
    </cfRule>
    <cfRule type="expression" dxfId="1164" priority="50">
      <formula>AQ43-AQ42&lt;-(0.1*AQ42)</formula>
    </cfRule>
  </conditionalFormatting>
  <conditionalFormatting sqref="AQ46">
    <cfRule type="expression" dxfId="1163" priority="47">
      <formula>AQ46-AQ45&gt;(0.1*AQ45)</formula>
    </cfRule>
    <cfRule type="expression" dxfId="1162" priority="48">
      <formula>AQ46-AQ45&lt;-(0.1*AQ45)</formula>
    </cfRule>
  </conditionalFormatting>
  <conditionalFormatting sqref="AQ49">
    <cfRule type="expression" dxfId="1161" priority="45">
      <formula>AQ49-AQ48&gt;(0.1*AQ48)</formula>
    </cfRule>
    <cfRule type="expression" dxfId="1160" priority="46">
      <formula>AQ49-AQ48&lt;-(0.1*AQ48)</formula>
    </cfRule>
  </conditionalFormatting>
  <conditionalFormatting sqref="AQ52">
    <cfRule type="expression" dxfId="1159" priority="43">
      <formula>AQ52-AQ51&gt;(0.1*AQ51)</formula>
    </cfRule>
    <cfRule type="expression" dxfId="1158" priority="44">
      <formula>AQ52-AQ51&lt;-(0.1*AQ51)</formula>
    </cfRule>
  </conditionalFormatting>
  <conditionalFormatting sqref="AQ55">
    <cfRule type="expression" dxfId="1157" priority="41">
      <formula>AQ55-AQ54&gt;(0.1*AQ54)</formula>
    </cfRule>
    <cfRule type="expression" dxfId="1156" priority="42">
      <formula>AQ55-AQ54&lt;-(0.1*AQ54)</formula>
    </cfRule>
  </conditionalFormatting>
  <conditionalFormatting sqref="AQ59">
    <cfRule type="expression" dxfId="1155" priority="39">
      <formula>AQ59-AQ58&gt;(0.1*AQ58)</formula>
    </cfRule>
    <cfRule type="expression" dxfId="1154" priority="40">
      <formula>AQ59-AQ58&lt;-(0.1*AQ58)</formula>
    </cfRule>
  </conditionalFormatting>
  <conditionalFormatting sqref="AQ66">
    <cfRule type="expression" dxfId="1153" priority="37">
      <formula>AQ66-AQ65&gt;(0.1*AQ65)</formula>
    </cfRule>
    <cfRule type="expression" dxfId="1152" priority="38">
      <formula>AQ66-AQ65&lt;-(0.1*AQ65)</formula>
    </cfRule>
  </conditionalFormatting>
  <conditionalFormatting sqref="AQ69">
    <cfRule type="expression" dxfId="1151" priority="35">
      <formula>AQ69-AQ68&gt;(0.1*AQ68)</formula>
    </cfRule>
    <cfRule type="expression" dxfId="1150" priority="36">
      <formula>AQ69-AQ68&lt;-(0.1*AQ68)</formula>
    </cfRule>
  </conditionalFormatting>
  <conditionalFormatting sqref="AQ72">
    <cfRule type="expression" dxfId="1149" priority="33">
      <formula>AQ72-AQ71&gt;(0.1*AQ71)</formula>
    </cfRule>
    <cfRule type="expression" dxfId="1148" priority="34">
      <formula>AQ72-AQ71&lt;-(0.1*AQ71)</formula>
    </cfRule>
  </conditionalFormatting>
  <conditionalFormatting sqref="AQ75">
    <cfRule type="expression" dxfId="1147" priority="31">
      <formula>AQ75-AQ74&gt;(0.1*AQ74)</formula>
    </cfRule>
    <cfRule type="expression" dxfId="1146" priority="32">
      <formula>AQ75-AQ74&lt;-(0.1*AQ74)</formula>
    </cfRule>
  </conditionalFormatting>
  <conditionalFormatting sqref="AQ79">
    <cfRule type="expression" dxfId="1145" priority="29">
      <formula>AQ79-AQ78&gt;(0.1*AQ78)</formula>
    </cfRule>
    <cfRule type="expression" dxfId="1144" priority="30">
      <formula>AQ79-AQ78&lt;-(0.1*AQ78)</formula>
    </cfRule>
  </conditionalFormatting>
  <conditionalFormatting sqref="AQ85">
    <cfRule type="expression" dxfId="1143" priority="27">
      <formula>AQ85-AQ84&gt;(0.1*AQ84)</formula>
    </cfRule>
    <cfRule type="expression" dxfId="1142" priority="28">
      <formula>AQ85-AQ84&lt;-(0.1*AQ84)</formula>
    </cfRule>
  </conditionalFormatting>
  <conditionalFormatting sqref="AX40">
    <cfRule type="expression" dxfId="1141" priority="25">
      <formula>AX40-AX39&lt;-0.05</formula>
    </cfRule>
    <cfRule type="expression" dxfId="1140" priority="26">
      <formula>AX40-AX39&gt;0.05</formula>
    </cfRule>
  </conditionalFormatting>
  <conditionalFormatting sqref="AX43">
    <cfRule type="expression" dxfId="1139" priority="23">
      <formula>AX43-AX42&lt;-0.05</formula>
    </cfRule>
    <cfRule type="expression" dxfId="1138" priority="24">
      <formula>AX43-AX42&gt;0.05</formula>
    </cfRule>
  </conditionalFormatting>
  <conditionalFormatting sqref="AX46">
    <cfRule type="expression" dxfId="1137" priority="21">
      <formula>AX46-AX45&lt;-0.05</formula>
    </cfRule>
    <cfRule type="expression" dxfId="1136" priority="22">
      <formula>AX46-AX45&gt;0.05</formula>
    </cfRule>
  </conditionalFormatting>
  <conditionalFormatting sqref="AX49">
    <cfRule type="expression" dxfId="1135" priority="19">
      <formula>AX49-AX48&lt;-0.05</formula>
    </cfRule>
    <cfRule type="expression" dxfId="1134" priority="20">
      <formula>AX49-AX48&gt;0.05</formula>
    </cfRule>
  </conditionalFormatting>
  <conditionalFormatting sqref="AX52">
    <cfRule type="expression" dxfId="1133" priority="17">
      <formula>AX52-AX51&lt;-0.05</formula>
    </cfRule>
    <cfRule type="expression" dxfId="1132" priority="18">
      <formula>AX52-AX51&gt;0.05</formula>
    </cfRule>
  </conditionalFormatting>
  <conditionalFormatting sqref="AX55">
    <cfRule type="expression" dxfId="1131" priority="15">
      <formula>AX55-AX54&lt;-0.05</formula>
    </cfRule>
    <cfRule type="expression" dxfId="1130" priority="16">
      <formula>AX55-AX54&gt;0.05</formula>
    </cfRule>
  </conditionalFormatting>
  <conditionalFormatting sqref="AX59">
    <cfRule type="expression" dxfId="1129" priority="13">
      <formula>AX59-AX58&lt;-0.05</formula>
    </cfRule>
    <cfRule type="expression" dxfId="1128" priority="14">
      <formula>AX59-AX58&gt;0.05</formula>
    </cfRule>
  </conditionalFormatting>
  <conditionalFormatting sqref="AX66">
    <cfRule type="expression" dxfId="1127" priority="11">
      <formula>AX66-AX65&lt;-0.05</formula>
    </cfRule>
    <cfRule type="expression" dxfId="1126" priority="12">
      <formula>AX66-AX65&gt;0.05</formula>
    </cfRule>
  </conditionalFormatting>
  <conditionalFormatting sqref="AX69">
    <cfRule type="expression" dxfId="1125" priority="9">
      <formula>AX69-AX68&lt;-0.05</formula>
    </cfRule>
    <cfRule type="expression" dxfId="1124" priority="10">
      <formula>AX69-AX68&gt;0.05</formula>
    </cfRule>
  </conditionalFormatting>
  <conditionalFormatting sqref="AX72">
    <cfRule type="expression" dxfId="1123" priority="7">
      <formula>AX72-AX71&lt;-0.05</formula>
    </cfRule>
    <cfRule type="expression" dxfId="1122" priority="8">
      <formula>AX72-AX71&gt;0.05</formula>
    </cfRule>
  </conditionalFormatting>
  <conditionalFormatting sqref="AX75">
    <cfRule type="expression" dxfId="1121" priority="5">
      <formula>AX75-AX74&lt;-0.05</formula>
    </cfRule>
    <cfRule type="expression" dxfId="1120" priority="6">
      <formula>AX75-AX74&gt;0.05</formula>
    </cfRule>
  </conditionalFormatting>
  <conditionalFormatting sqref="AX79">
    <cfRule type="expression" dxfId="1119" priority="3">
      <formula>AX79-AX78&lt;-0.05</formula>
    </cfRule>
    <cfRule type="expression" dxfId="1118" priority="4">
      <formula>AX79-AX78&gt;0.05</formula>
    </cfRule>
  </conditionalFormatting>
  <conditionalFormatting sqref="AX85">
    <cfRule type="expression" dxfId="1117" priority="1">
      <formula>AX85-AX84&lt;-0.05</formula>
    </cfRule>
    <cfRule type="expression" dxfId="1116" priority="2">
      <formula>AX85-AX84&gt;0.05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1"/>
  <sheetViews>
    <sheetView workbookViewId="0">
      <selection activeCell="O3" sqref="O3"/>
    </sheetView>
  </sheetViews>
  <sheetFormatPr defaultRowHeight="15" x14ac:dyDescent="0.25"/>
  <cols>
    <col min="3" max="15" width="9.140625" style="7"/>
    <col min="16" max="16" width="6.7109375" style="7" customWidth="1"/>
    <col min="17" max="17" width="7.42578125" style="7" bestFit="1" customWidth="1"/>
  </cols>
  <sheetData>
    <row r="1" spans="1:17" x14ac:dyDescent="0.25">
      <c r="C1" s="10" t="s">
        <v>14</v>
      </c>
      <c r="D1" s="10" t="s">
        <v>15</v>
      </c>
      <c r="E1" s="10" t="s">
        <v>16</v>
      </c>
      <c r="F1" s="10" t="s">
        <v>17</v>
      </c>
      <c r="G1" s="10" t="s">
        <v>44</v>
      </c>
      <c r="H1" s="10" t="s">
        <v>43</v>
      </c>
      <c r="I1" s="10" t="s">
        <v>40</v>
      </c>
      <c r="J1" s="10" t="s">
        <v>47</v>
      </c>
      <c r="K1" s="10" t="s">
        <v>48</v>
      </c>
      <c r="L1" s="10" t="s">
        <v>51</v>
      </c>
      <c r="M1" s="10" t="s">
        <v>49</v>
      </c>
      <c r="N1" s="10" t="s">
        <v>50</v>
      </c>
      <c r="O1" s="10" t="s">
        <v>54</v>
      </c>
      <c r="P1" s="10" t="s">
        <v>13</v>
      </c>
      <c r="Q1" s="10" t="s">
        <v>37</v>
      </c>
    </row>
    <row r="2" spans="1:17" x14ac:dyDescent="0.25">
      <c r="A2" t="s">
        <v>326</v>
      </c>
    </row>
    <row r="3" spans="1:17" x14ac:dyDescent="0.25">
      <c r="B3" t="s">
        <v>57</v>
      </c>
      <c r="C3" s="14">
        <f>Batting!AI32</f>
        <v>0.46153846153846156</v>
      </c>
      <c r="D3" s="14">
        <f>Batting!AK32</f>
        <v>0.65</v>
      </c>
      <c r="E3" s="14">
        <f>Batting!AL32</f>
        <v>0.46153846153846156</v>
      </c>
      <c r="F3" s="14">
        <f>Batting!AM32</f>
        <v>1.1115384615384616</v>
      </c>
      <c r="G3" s="15">
        <f>Batting!AN32</f>
        <v>0.15</v>
      </c>
      <c r="H3" s="15">
        <f>Batting!AO32</f>
        <v>0.35</v>
      </c>
      <c r="I3" s="15">
        <f>Batting!AP32</f>
        <v>0.5</v>
      </c>
      <c r="J3" s="14">
        <f>Batting!AT32</f>
        <v>0.1</v>
      </c>
      <c r="K3" s="14">
        <f>Batting!AU32</f>
        <v>0.2</v>
      </c>
      <c r="L3" s="14">
        <f>Batting!AV32</f>
        <v>0.7</v>
      </c>
      <c r="M3" s="14">
        <f>Batting!AW32</f>
        <v>0.6</v>
      </c>
      <c r="N3" s="14">
        <f>Batting!AX32</f>
        <v>0</v>
      </c>
      <c r="O3" s="8"/>
      <c r="P3" s="7">
        <f>Batting!AA32</f>
        <v>20</v>
      </c>
    </row>
    <row r="4" spans="1:17" x14ac:dyDescent="0.25">
      <c r="B4" t="s">
        <v>58</v>
      </c>
      <c r="C4" s="14">
        <f>Pitching!AN16</f>
        <v>0.2</v>
      </c>
      <c r="D4" s="14">
        <f>Pitching!AP16</f>
        <v>0.36842105263157893</v>
      </c>
      <c r="E4" s="14">
        <f>Pitching!AQ16</f>
        <v>0.2</v>
      </c>
      <c r="F4" s="14">
        <f>Pitching!AR16</f>
        <v>0.56842105263157894</v>
      </c>
      <c r="G4" s="15">
        <f>Pitching!AS16</f>
        <v>0.26315789473684209</v>
      </c>
      <c r="H4" s="15">
        <f>Pitching!AT16</f>
        <v>0.21052631578947367</v>
      </c>
      <c r="I4" s="15">
        <f>Pitching!AU16</f>
        <v>0.36842105263157893</v>
      </c>
      <c r="J4" s="14">
        <f>Pitching!AV16</f>
        <v>0.14285714285714285</v>
      </c>
      <c r="K4" s="14">
        <f>Pitching!AW16</f>
        <v>0.5714285714285714</v>
      </c>
      <c r="L4" s="14">
        <f>Pitching!AX16</f>
        <v>0.8571428571428571</v>
      </c>
      <c r="M4" s="14">
        <f>Pitching!AY16</f>
        <v>0.42857142857142855</v>
      </c>
      <c r="N4" s="14">
        <f>Pitching!AZ16</f>
        <v>0</v>
      </c>
      <c r="O4" s="8">
        <f>Pitching!BA16</f>
        <v>4.1578947368421053</v>
      </c>
      <c r="P4" s="7">
        <f>Pitching!AD16</f>
        <v>19</v>
      </c>
      <c r="Q4" s="7">
        <f>Pitching!AE16</f>
        <v>79</v>
      </c>
    </row>
    <row r="5" spans="1:17" x14ac:dyDescent="0.25">
      <c r="A5" t="s">
        <v>327</v>
      </c>
      <c r="C5" s="16"/>
      <c r="D5" s="16"/>
      <c r="E5" s="16"/>
      <c r="F5" s="16"/>
      <c r="G5" s="17"/>
      <c r="H5" s="17"/>
      <c r="I5" s="17"/>
      <c r="J5" s="16"/>
      <c r="K5" s="16"/>
      <c r="L5" s="16"/>
      <c r="M5" s="16"/>
      <c r="N5" s="16"/>
      <c r="O5" s="8"/>
    </row>
    <row r="6" spans="1:17" x14ac:dyDescent="0.25">
      <c r="B6" t="s">
        <v>57</v>
      </c>
      <c r="C6" s="14">
        <f>Batting!AI48</f>
        <v>0.53846153846153844</v>
      </c>
      <c r="D6" s="14">
        <f>Batting!AK48</f>
        <v>0.76923076923076927</v>
      </c>
      <c r="E6" s="14">
        <f>Batting!AL48</f>
        <v>0.69230769230769229</v>
      </c>
      <c r="F6" s="14">
        <f>Batting!AM48</f>
        <v>1.4615384615384617</v>
      </c>
      <c r="G6" s="15">
        <f>Batting!AN48</f>
        <v>7.6923076923076927E-2</v>
      </c>
      <c r="H6" s="15">
        <f>Batting!AO48</f>
        <v>0.5</v>
      </c>
      <c r="I6" s="15">
        <f>Batting!AP48</f>
        <v>0.42307692307692307</v>
      </c>
      <c r="J6" s="14">
        <f>Batting!AT48</f>
        <v>9.0909090909090912E-2</v>
      </c>
      <c r="K6" s="14">
        <f>Batting!AU48</f>
        <v>0.27272727272727271</v>
      </c>
      <c r="L6" s="14">
        <f>Batting!AV48</f>
        <v>0.81818181818181823</v>
      </c>
      <c r="M6" s="14">
        <f>Batting!AW48</f>
        <v>0.63636363636363635</v>
      </c>
      <c r="N6" s="14">
        <f>Batting!AX48</f>
        <v>0.15384615384615385</v>
      </c>
      <c r="O6" s="8">
        <v>3.6071428571428572</v>
      </c>
      <c r="P6" s="7">
        <f>Batting!AA48</f>
        <v>26</v>
      </c>
      <c r="Q6" s="7">
        <f>Batting!BB4</f>
        <v>0</v>
      </c>
    </row>
    <row r="7" spans="1:17" x14ac:dyDescent="0.25">
      <c r="B7" t="s">
        <v>58</v>
      </c>
      <c r="C7" s="14">
        <f>Pitching!AN20</f>
        <v>0</v>
      </c>
      <c r="D7" s="14">
        <f>Pitching!AP20</f>
        <v>0.14285714285714285</v>
      </c>
      <c r="E7" s="14">
        <f>Pitching!AQ20</f>
        <v>0</v>
      </c>
      <c r="F7" s="14">
        <f>Pitching!AR20</f>
        <v>0.14285714285714285</v>
      </c>
      <c r="G7" s="15">
        <f>Pitching!AS20</f>
        <v>0.7142857142857143</v>
      </c>
      <c r="H7" s="15">
        <f>Pitching!AT20</f>
        <v>0.14285714285714285</v>
      </c>
      <c r="I7" s="15">
        <f>Pitching!AU20</f>
        <v>0.14285714285714285</v>
      </c>
      <c r="J7" s="14">
        <f>Pitching!AV20</f>
        <v>0</v>
      </c>
      <c r="K7" s="14">
        <f>Pitching!AW20</f>
        <v>1</v>
      </c>
      <c r="L7" s="14">
        <f>Pitching!AX20</f>
        <v>1</v>
      </c>
      <c r="M7" s="14">
        <f>Pitching!AY20</f>
        <v>0</v>
      </c>
      <c r="N7" s="14">
        <f>Pitching!AZ20</f>
        <v>0</v>
      </c>
      <c r="O7" s="8">
        <f>Pitching!BA20</f>
        <v>4.4285714285714288</v>
      </c>
      <c r="P7" s="7">
        <f>Pitching!AD20</f>
        <v>7</v>
      </c>
      <c r="Q7" s="7">
        <f>Pitching!AE20</f>
        <v>31</v>
      </c>
    </row>
    <row r="8" spans="1:17" x14ac:dyDescent="0.25">
      <c r="A8" t="s">
        <v>328</v>
      </c>
      <c r="C8" s="14"/>
      <c r="D8" s="14"/>
      <c r="E8" s="14"/>
      <c r="F8" s="14"/>
      <c r="G8" s="15"/>
      <c r="H8" s="15"/>
      <c r="I8" s="15"/>
      <c r="J8" s="14"/>
      <c r="K8" s="14"/>
      <c r="L8" s="14"/>
      <c r="M8" s="14"/>
      <c r="N8" s="14"/>
      <c r="O8" s="8"/>
    </row>
    <row r="9" spans="1:17" x14ac:dyDescent="0.25">
      <c r="B9" t="s">
        <v>57</v>
      </c>
      <c r="C9" s="14">
        <f>Batting!AI64</f>
        <v>0.33333333333333331</v>
      </c>
      <c r="D9" s="14">
        <f>Batting!AK64</f>
        <v>0.37931034482758619</v>
      </c>
      <c r="E9" s="14">
        <f>Batting!AL64</f>
        <v>0.33333333333333331</v>
      </c>
      <c r="F9" s="14">
        <f>Batting!AM64</f>
        <v>0.71264367816091956</v>
      </c>
      <c r="G9" s="15">
        <f>Batting!AN64</f>
        <v>0.37931034482758619</v>
      </c>
      <c r="H9" s="15">
        <f>Batting!AO64</f>
        <v>6.8965517241379309E-2</v>
      </c>
      <c r="I9" s="15">
        <f>Batting!AP64</f>
        <v>0.55172413793103448</v>
      </c>
      <c r="J9" s="14">
        <f>Batting!AT64</f>
        <v>0.3125</v>
      </c>
      <c r="K9" s="14">
        <f>Batting!AU64</f>
        <v>0.3125</v>
      </c>
      <c r="L9" s="14">
        <f>Batting!AV64</f>
        <v>0.625</v>
      </c>
      <c r="M9" s="14">
        <f>Batting!AW64</f>
        <v>0.5625</v>
      </c>
      <c r="N9" s="14">
        <f>Batting!AX64</f>
        <v>0</v>
      </c>
      <c r="O9" s="8">
        <v>3.4285714285714284</v>
      </c>
      <c r="P9" s="7">
        <f>Batting!AA64</f>
        <v>29</v>
      </c>
      <c r="Q9" s="7">
        <f>Batting!BB5</f>
        <v>0</v>
      </c>
    </row>
    <row r="10" spans="1:17" x14ac:dyDescent="0.25">
      <c r="B10" t="s">
        <v>58</v>
      </c>
      <c r="C10" s="14">
        <f>Pitching!AN25</f>
        <v>0.28000000000000003</v>
      </c>
      <c r="D10" s="14">
        <f>Pitching!AP25</f>
        <v>0.33333333333333331</v>
      </c>
      <c r="E10" s="14">
        <f>Pitching!AQ25</f>
        <v>0.36</v>
      </c>
      <c r="F10" s="14">
        <f>Pitching!AR25</f>
        <v>0.69333333333333336</v>
      </c>
      <c r="G10" s="15">
        <f>Pitching!AS25</f>
        <v>0.48148148148148145</v>
      </c>
      <c r="H10" s="15">
        <f>Pitching!AT25</f>
        <v>7.407407407407407E-2</v>
      </c>
      <c r="I10" s="15">
        <f>Pitching!AU25</f>
        <v>0.33333333333333331</v>
      </c>
      <c r="J10" s="14">
        <f>Pitching!AV25</f>
        <v>0</v>
      </c>
      <c r="K10" s="14">
        <f>Pitching!AW25</f>
        <v>0.22222222222222221</v>
      </c>
      <c r="L10" s="14">
        <f>Pitching!AX25</f>
        <v>1</v>
      </c>
      <c r="M10" s="14">
        <f>Pitching!AY25</f>
        <v>0.77777777777777779</v>
      </c>
      <c r="N10" s="14">
        <f>Pitching!AZ25</f>
        <v>7.999999999999996E-2</v>
      </c>
      <c r="O10" s="8">
        <f>Pitching!BA25</f>
        <v>3.3333333333333335</v>
      </c>
      <c r="P10" s="7">
        <f>Pitching!AD25</f>
        <v>27</v>
      </c>
      <c r="Q10" s="7">
        <f>Pitching!AE25</f>
        <v>90</v>
      </c>
    </row>
    <row r="11" spans="1:17" x14ac:dyDescent="0.25">
      <c r="A11" t="s">
        <v>198</v>
      </c>
      <c r="C11" s="14"/>
      <c r="D11" s="14"/>
      <c r="E11" s="14"/>
      <c r="F11" s="14"/>
      <c r="G11" s="15"/>
      <c r="H11" s="15"/>
      <c r="I11" s="15"/>
      <c r="J11" s="14"/>
      <c r="K11" s="14"/>
      <c r="L11" s="14"/>
      <c r="M11" s="14"/>
      <c r="N11" s="14"/>
      <c r="O11" s="8"/>
    </row>
    <row r="12" spans="1:17" x14ac:dyDescent="0.25">
      <c r="B12" t="s">
        <v>57</v>
      </c>
      <c r="C12" s="14">
        <f>Batting!AI80</f>
        <v>0.5</v>
      </c>
      <c r="D12" s="14">
        <f>Batting!AK80</f>
        <v>0.6</v>
      </c>
      <c r="E12" s="14">
        <f>Batting!AL80</f>
        <v>0.5625</v>
      </c>
      <c r="F12" s="14">
        <f>Batting!AM80</f>
        <v>1.1625000000000001</v>
      </c>
      <c r="G12" s="15">
        <f>Batting!AN80</f>
        <v>0.2</v>
      </c>
      <c r="H12" s="15">
        <f>Batting!AO80</f>
        <v>0.2</v>
      </c>
      <c r="I12" s="15">
        <f>Batting!AP80</f>
        <v>0.6</v>
      </c>
      <c r="J12" s="14">
        <f>Batting!AT80</f>
        <v>0.125</v>
      </c>
      <c r="K12" s="14">
        <f>Batting!AU80</f>
        <v>0.16666666666666666</v>
      </c>
      <c r="L12" s="14">
        <f>Batting!AV80</f>
        <v>0.70833333333333337</v>
      </c>
      <c r="M12" s="14">
        <f>Batting!AW80</f>
        <v>0.66666666666666663</v>
      </c>
      <c r="N12" s="14">
        <f>Batting!AX80</f>
        <v>6.25E-2</v>
      </c>
      <c r="O12" s="8">
        <v>4.5357142857142856</v>
      </c>
      <c r="P12" s="7">
        <f>Batting!AA80</f>
        <v>40</v>
      </c>
      <c r="Q12" s="7">
        <f>Batting!BB6</f>
        <v>0</v>
      </c>
    </row>
    <row r="13" spans="1:17" x14ac:dyDescent="0.25">
      <c r="B13" t="s">
        <v>58</v>
      </c>
      <c r="C13" s="14">
        <f>Pitching!AN31</f>
        <v>0.42857142857142855</v>
      </c>
      <c r="D13" s="14">
        <f>Pitching!AP31</f>
        <v>0.42857142857142855</v>
      </c>
      <c r="E13" s="14">
        <f>Pitching!AQ31</f>
        <v>0.42857142857142855</v>
      </c>
      <c r="F13" s="14">
        <f>Pitching!AR31</f>
        <v>0.8571428571428571</v>
      </c>
      <c r="G13" s="14">
        <f>Pitching!AS31</f>
        <v>0</v>
      </c>
      <c r="H13" s="14">
        <f>Pitching!AT31</f>
        <v>0</v>
      </c>
      <c r="I13" s="14">
        <f>Pitching!AU31</f>
        <v>0.8571428571428571</v>
      </c>
      <c r="J13" s="14">
        <f>Pitching!AV31</f>
        <v>0.16666666666666666</v>
      </c>
      <c r="K13" s="14">
        <f>Pitching!AW31</f>
        <v>0.5</v>
      </c>
      <c r="L13" s="14">
        <f>Pitching!AX31</f>
        <v>0.83333333333333337</v>
      </c>
      <c r="M13" s="14">
        <f>Pitching!AY31</f>
        <v>0.5</v>
      </c>
      <c r="N13" s="14">
        <f>Pitching!AZ31</f>
        <v>0</v>
      </c>
      <c r="O13" s="8">
        <f>Pitching!BA31</f>
        <v>2</v>
      </c>
      <c r="P13" s="7">
        <f>Pitching!AD31</f>
        <v>7</v>
      </c>
      <c r="Q13" s="7">
        <f>Pitching!AE31</f>
        <v>14</v>
      </c>
    </row>
    <row r="14" spans="1:17" x14ac:dyDescent="0.25">
      <c r="A14" t="s">
        <v>78</v>
      </c>
      <c r="C14" s="14"/>
      <c r="D14" s="14"/>
      <c r="E14" s="14"/>
      <c r="F14" s="14"/>
      <c r="G14" s="15"/>
      <c r="H14" s="15"/>
      <c r="I14" s="15"/>
      <c r="J14" s="14"/>
      <c r="K14" s="14"/>
      <c r="L14" s="14"/>
      <c r="M14" s="14"/>
      <c r="N14" s="14"/>
      <c r="O14" s="8"/>
    </row>
    <row r="15" spans="1:17" x14ac:dyDescent="0.25">
      <c r="B15" t="s">
        <v>57</v>
      </c>
      <c r="C15" s="14">
        <f>Batting!AI96</f>
        <v>0.3888888888888889</v>
      </c>
      <c r="D15" s="14">
        <f>Batting!AK96</f>
        <v>0.54166666666666663</v>
      </c>
      <c r="E15" s="14">
        <f>Batting!AL96</f>
        <v>0.5</v>
      </c>
      <c r="F15" s="14">
        <f>Batting!AM96</f>
        <v>1.0416666666666665</v>
      </c>
      <c r="G15" s="15">
        <f>Batting!AN96</f>
        <v>0.16666666666666666</v>
      </c>
      <c r="H15" s="15">
        <f>Batting!AO96</f>
        <v>0.25</v>
      </c>
      <c r="I15" s="15">
        <f>Batting!AP96</f>
        <v>0.58333333333333337</v>
      </c>
      <c r="J15" s="14">
        <f>Batting!AT96</f>
        <v>0.35714285714285715</v>
      </c>
      <c r="K15" s="14">
        <f>Batting!AU96</f>
        <v>0.35714285714285715</v>
      </c>
      <c r="L15" s="14">
        <f>Batting!AV96</f>
        <v>0.5</v>
      </c>
      <c r="M15" s="14">
        <f>Batting!AW96</f>
        <v>0.5</v>
      </c>
      <c r="N15" s="14">
        <f>Batting!AX96</f>
        <v>0.1111111111111111</v>
      </c>
      <c r="O15" s="8">
        <v>3.7307692307692308</v>
      </c>
      <c r="P15" s="7">
        <f>Batting!AA96</f>
        <v>24</v>
      </c>
      <c r="Q15" s="7">
        <f>Batting!BB7</f>
        <v>0</v>
      </c>
    </row>
    <row r="16" spans="1:17" x14ac:dyDescent="0.25">
      <c r="B16" t="s">
        <v>58</v>
      </c>
      <c r="C16" s="14">
        <f>Pitching!AN31</f>
        <v>0.42857142857142855</v>
      </c>
      <c r="D16" s="14">
        <f>Pitching!AP31</f>
        <v>0.42857142857142855</v>
      </c>
      <c r="E16" s="14">
        <f>Pitching!AQ31</f>
        <v>0.42857142857142855</v>
      </c>
      <c r="F16" s="14">
        <f>Pitching!AR31</f>
        <v>0.8571428571428571</v>
      </c>
      <c r="G16" s="15">
        <f>Pitching!AS31</f>
        <v>0</v>
      </c>
      <c r="H16" s="15">
        <f>Pitching!AT31</f>
        <v>0</v>
      </c>
      <c r="I16" s="15">
        <f>Pitching!AU31</f>
        <v>0.8571428571428571</v>
      </c>
      <c r="J16" s="14">
        <f>Pitching!AV31</f>
        <v>0.16666666666666666</v>
      </c>
      <c r="K16" s="14">
        <f>Pitching!AW31</f>
        <v>0.5</v>
      </c>
      <c r="L16" s="14">
        <f>Pitching!AX31</f>
        <v>0.83333333333333337</v>
      </c>
      <c r="M16" s="14">
        <f>Pitching!AY31</f>
        <v>0.5</v>
      </c>
      <c r="N16" s="14">
        <f>Pitching!AZ31</f>
        <v>0</v>
      </c>
      <c r="O16" s="8">
        <f>Pitching!BA31</f>
        <v>2</v>
      </c>
      <c r="P16" s="7">
        <f>Pitching!AD31</f>
        <v>7</v>
      </c>
      <c r="Q16" s="7">
        <f>Pitching!AE31</f>
        <v>14</v>
      </c>
    </row>
    <row r="17" spans="1:17" x14ac:dyDescent="0.25">
      <c r="A17" t="s">
        <v>79</v>
      </c>
      <c r="G17" s="15"/>
      <c r="H17" s="15"/>
      <c r="I17" s="15"/>
      <c r="O17" s="8"/>
    </row>
    <row r="18" spans="1:17" x14ac:dyDescent="0.25">
      <c r="B18" t="s">
        <v>57</v>
      </c>
      <c r="C18" s="14">
        <f>Batting!AI112</f>
        <v>0.72727272727272729</v>
      </c>
      <c r="D18" s="14">
        <f>Batting!AK112</f>
        <v>0.84210526315789469</v>
      </c>
      <c r="E18" s="14">
        <f>Batting!AL112</f>
        <v>1.2727272727272727</v>
      </c>
      <c r="F18" s="14">
        <f>Batting!AM112</f>
        <v>2.1148325358851672</v>
      </c>
      <c r="G18" s="15">
        <f>Batting!AN112</f>
        <v>0</v>
      </c>
      <c r="H18" s="15">
        <f>Batting!AO112</f>
        <v>0.42105263157894735</v>
      </c>
      <c r="I18" s="15">
        <f>Batting!AP112</f>
        <v>0.57894736842105265</v>
      </c>
      <c r="J18" s="14">
        <f>Batting!AT112</f>
        <v>0</v>
      </c>
      <c r="K18" s="14">
        <f>Batting!AU112</f>
        <v>9.0909090909090912E-2</v>
      </c>
      <c r="L18" s="14">
        <f>Batting!AV112</f>
        <v>0.81818181818181823</v>
      </c>
      <c r="M18" s="14">
        <f>Batting!AW112</f>
        <v>0.72727272727272729</v>
      </c>
      <c r="N18" s="14">
        <f>Batting!AX112</f>
        <v>0.54545454545454541</v>
      </c>
      <c r="O18" s="8">
        <f>Batting!BD8</f>
        <v>0</v>
      </c>
      <c r="P18" s="7">
        <f>Batting!AA112</f>
        <v>19</v>
      </c>
      <c r="Q18" s="7">
        <f>Batting!BB8</f>
        <v>0</v>
      </c>
    </row>
    <row r="19" spans="1:17" x14ac:dyDescent="0.25">
      <c r="B19" t="s">
        <v>58</v>
      </c>
      <c r="C19" s="14">
        <f>Pitching!AN36</f>
        <v>1</v>
      </c>
      <c r="D19" s="14">
        <f>Pitching!AP36</f>
        <v>1</v>
      </c>
      <c r="E19" s="14">
        <f>Pitching!AQ36</f>
        <v>1</v>
      </c>
      <c r="F19" s="14">
        <f>Pitching!AR36</f>
        <v>2</v>
      </c>
      <c r="G19" s="15">
        <f>Pitching!AS36</f>
        <v>0</v>
      </c>
      <c r="H19" s="15">
        <f>Pitching!AT36</f>
        <v>0</v>
      </c>
      <c r="I19" s="15">
        <f>Pitching!AU36</f>
        <v>1</v>
      </c>
      <c r="J19" s="14">
        <f>Pitching!AV36</f>
        <v>0</v>
      </c>
      <c r="K19" s="14">
        <f>Pitching!AW36</f>
        <v>0</v>
      </c>
      <c r="L19" s="14">
        <f>Pitching!AX36</f>
        <v>1</v>
      </c>
      <c r="M19" s="14">
        <f>Pitching!AY36</f>
        <v>1</v>
      </c>
      <c r="N19" s="14">
        <f>Pitching!AZ36</f>
        <v>0</v>
      </c>
      <c r="O19" s="8">
        <f>Pitching!BA36</f>
        <v>2</v>
      </c>
      <c r="P19" s="7">
        <f>Pitching!AD36</f>
        <v>1</v>
      </c>
      <c r="Q19" s="7">
        <f>Pitching!AE36</f>
        <v>2</v>
      </c>
    </row>
    <row r="20" spans="1:17" x14ac:dyDescent="0.25">
      <c r="A20" t="s">
        <v>59</v>
      </c>
      <c r="O20" s="8"/>
    </row>
    <row r="21" spans="1:17" x14ac:dyDescent="0.25">
      <c r="B21" t="s">
        <v>57</v>
      </c>
      <c r="C21" s="14">
        <f>Batting!AI128</f>
        <v>0.22222222222222221</v>
      </c>
      <c r="D21" s="14">
        <f>Batting!AK128</f>
        <v>0.41666666666666669</v>
      </c>
      <c r="E21" s="14">
        <f>Batting!AL128</f>
        <v>0.27777777777777779</v>
      </c>
      <c r="F21" s="14">
        <f>Batting!AM128</f>
        <v>0.69444444444444442</v>
      </c>
      <c r="G21" s="15">
        <f>Batting!AN128</f>
        <v>0.41666666666666669</v>
      </c>
      <c r="H21" s="15">
        <f>Batting!AO128</f>
        <v>0.25</v>
      </c>
      <c r="I21" s="15">
        <f>Batting!AP128</f>
        <v>0.33333333333333331</v>
      </c>
      <c r="J21" s="14">
        <f>Batting!AT128</f>
        <v>0.25</v>
      </c>
      <c r="K21" s="14">
        <f>Batting!AU128</f>
        <v>0.375</v>
      </c>
      <c r="L21" s="14">
        <f>Batting!AV128</f>
        <v>0.75</v>
      </c>
      <c r="M21" s="14">
        <f>Batting!AW128</f>
        <v>0.5</v>
      </c>
      <c r="N21" s="14">
        <f>Batting!AX128</f>
        <v>5.555555555555558E-2</v>
      </c>
      <c r="O21" s="8">
        <f>Batting!BD9</f>
        <v>0</v>
      </c>
      <c r="P21" s="7">
        <f>Batting!AA128</f>
        <v>24</v>
      </c>
      <c r="Q21" s="7">
        <f>Batting!BB9</f>
        <v>0</v>
      </c>
    </row>
    <row r="22" spans="1:17" x14ac:dyDescent="0.25">
      <c r="B22" t="s">
        <v>58</v>
      </c>
      <c r="C22" s="14">
        <f>Pitching!AN41</f>
        <v>0.2</v>
      </c>
      <c r="D22" s="14">
        <f>Pitching!AP41</f>
        <v>0.2</v>
      </c>
      <c r="E22" s="14">
        <f>Pitching!AQ41</f>
        <v>0.2</v>
      </c>
      <c r="F22" s="14">
        <f>Pitching!AR41</f>
        <v>0.4</v>
      </c>
      <c r="G22" s="15">
        <f>Pitching!AS41</f>
        <v>0.5</v>
      </c>
      <c r="H22" s="15">
        <f>Pitching!AT41</f>
        <v>0</v>
      </c>
      <c r="I22" s="15">
        <f>Pitching!AU41</f>
        <v>0.4</v>
      </c>
      <c r="J22" s="14">
        <f>Pitching!AV41</f>
        <v>0.5</v>
      </c>
      <c r="K22" s="14">
        <f>Pitching!AW41</f>
        <v>0.5</v>
      </c>
      <c r="L22" s="14">
        <f>Pitching!AX41</f>
        <v>0.5</v>
      </c>
      <c r="M22" s="14">
        <f>Pitching!AY41</f>
        <v>0.5</v>
      </c>
      <c r="N22" s="14">
        <f>Pitching!AZ41</f>
        <v>0</v>
      </c>
      <c r="O22" s="8">
        <f>Pitching!BA41</f>
        <v>3.5</v>
      </c>
      <c r="P22" s="7">
        <f>Pitching!AD41</f>
        <v>10</v>
      </c>
      <c r="Q22" s="7">
        <f>Pitching!AE41</f>
        <v>35</v>
      </c>
    </row>
    <row r="23" spans="1:17" x14ac:dyDescent="0.25">
      <c r="A23" t="s">
        <v>61</v>
      </c>
      <c r="O23" s="8"/>
    </row>
    <row r="24" spans="1:17" x14ac:dyDescent="0.25">
      <c r="B24" t="s">
        <v>57</v>
      </c>
      <c r="C24" s="14">
        <f>Batting!AI144</f>
        <v>0.55000000000000004</v>
      </c>
      <c r="D24" s="14">
        <f>Batting!AK144</f>
        <v>0.65384615384615385</v>
      </c>
      <c r="E24" s="14">
        <f>Batting!AL144</f>
        <v>1.05</v>
      </c>
      <c r="F24" s="14">
        <f>Batting!AM144</f>
        <v>1.703846153846154</v>
      </c>
      <c r="G24" s="15">
        <f>Batting!AN144</f>
        <v>7.6923076923076927E-2</v>
      </c>
      <c r="H24" s="15">
        <f>Batting!AO144</f>
        <v>0.23076923076923078</v>
      </c>
      <c r="I24" s="15">
        <f>Batting!AP144</f>
        <v>0.69230769230769229</v>
      </c>
      <c r="J24" s="14">
        <f>Batting!AT144</f>
        <v>0.16666666666666666</v>
      </c>
      <c r="K24" s="14">
        <f>Batting!AU144</f>
        <v>0.22222222222222221</v>
      </c>
      <c r="L24" s="14">
        <f>Batting!AV144</f>
        <v>0.66666666666666663</v>
      </c>
      <c r="M24" s="14">
        <f>Batting!AW144</f>
        <v>0.61111111111111116</v>
      </c>
      <c r="N24" s="14">
        <f>Batting!AX144</f>
        <v>0.5</v>
      </c>
      <c r="O24" s="8">
        <f>Batting!BD10</f>
        <v>0</v>
      </c>
      <c r="P24" s="7">
        <f>Batting!AA144</f>
        <v>26</v>
      </c>
      <c r="Q24" s="7">
        <f>Batting!BB10</f>
        <v>0</v>
      </c>
    </row>
    <row r="25" spans="1:17" x14ac:dyDescent="0.25">
      <c r="B25" t="s">
        <v>58</v>
      </c>
      <c r="C25" s="14" t="e">
        <f>Pitching!#REF!</f>
        <v>#REF!</v>
      </c>
      <c r="D25" s="14" t="e">
        <f>Pitching!#REF!</f>
        <v>#REF!</v>
      </c>
      <c r="E25" s="14" t="e">
        <f>Pitching!#REF!</f>
        <v>#REF!</v>
      </c>
      <c r="F25" s="14" t="e">
        <f>Pitching!#REF!</f>
        <v>#REF!</v>
      </c>
      <c r="G25" s="15" t="e">
        <f>Pitching!#REF!</f>
        <v>#REF!</v>
      </c>
      <c r="H25" s="15" t="e">
        <f>Pitching!#REF!</f>
        <v>#REF!</v>
      </c>
      <c r="I25" s="15" t="e">
        <f>Pitching!#REF!</f>
        <v>#REF!</v>
      </c>
      <c r="J25" s="14" t="e">
        <f>Pitching!#REF!</f>
        <v>#REF!</v>
      </c>
      <c r="K25" s="14" t="e">
        <f>Pitching!#REF!</f>
        <v>#REF!</v>
      </c>
      <c r="L25" s="14" t="e">
        <f>Pitching!#REF!</f>
        <v>#REF!</v>
      </c>
      <c r="M25" s="14" t="e">
        <f>Pitching!#REF!</f>
        <v>#REF!</v>
      </c>
      <c r="N25" s="14" t="e">
        <f>Pitching!#REF!</f>
        <v>#REF!</v>
      </c>
      <c r="O25" s="8" t="e">
        <f>Pitching!#REF!</f>
        <v>#REF!</v>
      </c>
      <c r="P25" s="7" t="e">
        <f>Pitching!#REF!</f>
        <v>#REF!</v>
      </c>
      <c r="Q25" s="7" t="e">
        <f>Pitching!#REF!</f>
        <v>#REF!</v>
      </c>
    </row>
    <row r="26" spans="1:17" x14ac:dyDescent="0.25">
      <c r="A26" t="s">
        <v>62</v>
      </c>
      <c r="O26" s="8"/>
    </row>
    <row r="27" spans="1:17" x14ac:dyDescent="0.25">
      <c r="B27" t="s">
        <v>57</v>
      </c>
      <c r="C27" s="14">
        <f>Batting!AI160</f>
        <v>0.54545454545454541</v>
      </c>
      <c r="D27" s="14">
        <f>Batting!AK160</f>
        <v>0.6</v>
      </c>
      <c r="E27" s="14">
        <f>Batting!AL160</f>
        <v>0.86363636363636365</v>
      </c>
      <c r="F27" s="14">
        <f>Batting!AM160</f>
        <v>1.4636363636363636</v>
      </c>
      <c r="G27" s="15">
        <f>Batting!AN160</f>
        <v>0.16</v>
      </c>
      <c r="H27" s="15">
        <f>Batting!AO160</f>
        <v>0.12</v>
      </c>
      <c r="I27" s="15">
        <f>Batting!AP160</f>
        <v>0.72</v>
      </c>
      <c r="J27" s="14">
        <f>Batting!AT160</f>
        <v>0.1111111111111111</v>
      </c>
      <c r="K27" s="14">
        <f>Batting!AU160</f>
        <v>0.16666666666666666</v>
      </c>
      <c r="L27" s="14">
        <f>Batting!AV160</f>
        <v>0.77777777777777779</v>
      </c>
      <c r="M27" s="14">
        <f>Batting!AW160</f>
        <v>0.66666666666666663</v>
      </c>
      <c r="N27" s="14">
        <f>Batting!AX160</f>
        <v>0.31818181818181823</v>
      </c>
      <c r="O27" s="8">
        <f>Batting!BD11</f>
        <v>0</v>
      </c>
      <c r="P27" s="7">
        <f>Batting!AA160</f>
        <v>25</v>
      </c>
      <c r="Q27" s="7">
        <f>Batting!BB11</f>
        <v>0</v>
      </c>
    </row>
    <row r="28" spans="1:17" x14ac:dyDescent="0.25">
      <c r="B28" t="s">
        <v>58</v>
      </c>
      <c r="C28" s="14" t="e">
        <f>Pitching!#REF!</f>
        <v>#REF!</v>
      </c>
      <c r="D28" s="14" t="e">
        <f>Pitching!#REF!</f>
        <v>#REF!</v>
      </c>
      <c r="E28" s="14" t="e">
        <f>Pitching!#REF!</f>
        <v>#REF!</v>
      </c>
      <c r="F28" s="14" t="e">
        <f>Pitching!#REF!</f>
        <v>#REF!</v>
      </c>
      <c r="G28" s="15" t="e">
        <f>Pitching!#REF!</f>
        <v>#REF!</v>
      </c>
      <c r="H28" s="15" t="e">
        <f>Pitching!#REF!</f>
        <v>#REF!</v>
      </c>
      <c r="I28" s="15" t="e">
        <f>Pitching!#REF!</f>
        <v>#REF!</v>
      </c>
      <c r="J28" s="14" t="e">
        <f>Pitching!#REF!</f>
        <v>#REF!</v>
      </c>
      <c r="K28" s="14" t="e">
        <f>Pitching!#REF!</f>
        <v>#REF!</v>
      </c>
      <c r="L28" s="14" t="e">
        <f>Pitching!#REF!</f>
        <v>#REF!</v>
      </c>
      <c r="M28" s="14" t="e">
        <f>Pitching!#REF!</f>
        <v>#REF!</v>
      </c>
      <c r="N28" s="14" t="e">
        <f>Pitching!#REF!</f>
        <v>#REF!</v>
      </c>
      <c r="O28" s="8" t="e">
        <f>Pitching!#REF!</f>
        <v>#REF!</v>
      </c>
      <c r="P28" s="7" t="e">
        <f>Pitching!#REF!</f>
        <v>#REF!</v>
      </c>
      <c r="Q28" s="7" t="e">
        <f>Pitching!#REF!</f>
        <v>#REF!</v>
      </c>
    </row>
    <row r="29" spans="1:17" x14ac:dyDescent="0.25">
      <c r="A29" t="s">
        <v>63</v>
      </c>
      <c r="O29" s="8"/>
    </row>
    <row r="30" spans="1:17" x14ac:dyDescent="0.25">
      <c r="B30" t="s">
        <v>57</v>
      </c>
      <c r="C30" s="14" t="str">
        <f>Batting!AI176</f>
        <v>NA</v>
      </c>
      <c r="D30" s="14" t="str">
        <f>Batting!AK176</f>
        <v>NA</v>
      </c>
      <c r="E30" s="14" t="str">
        <f>Batting!AL176</f>
        <v>NA</v>
      </c>
      <c r="F30" s="14" t="str">
        <f>Batting!AM176</f>
        <v>NA</v>
      </c>
      <c r="G30" s="15" t="str">
        <f>Batting!AN176</f>
        <v>NA</v>
      </c>
      <c r="H30" s="15" t="str">
        <f>Batting!AO176</f>
        <v>NA</v>
      </c>
      <c r="I30" s="15" t="str">
        <f>Batting!AP176</f>
        <v>NA</v>
      </c>
      <c r="J30" s="14" t="str">
        <f>Batting!AT176</f>
        <v>NA</v>
      </c>
      <c r="K30" s="14" t="str">
        <f>Batting!AU176</f>
        <v>NA</v>
      </c>
      <c r="L30" s="14" t="str">
        <f>Batting!AV176</f>
        <v>NA</v>
      </c>
      <c r="M30" s="14" t="str">
        <f>Batting!AW176</f>
        <v>NA</v>
      </c>
      <c r="N30" s="14" t="str">
        <f>Batting!AX176</f>
        <v>NA</v>
      </c>
      <c r="O30" s="8">
        <f>Batting!BD14</f>
        <v>0</v>
      </c>
      <c r="P30" s="7">
        <f>Batting!BC14</f>
        <v>0</v>
      </c>
      <c r="Q30" s="7">
        <f>Batting!BB14</f>
        <v>0</v>
      </c>
    </row>
    <row r="31" spans="1:17" x14ac:dyDescent="0.25">
      <c r="B31" t="s">
        <v>58</v>
      </c>
      <c r="C31" s="14" t="e">
        <f>Pitching!#REF!</f>
        <v>#REF!</v>
      </c>
      <c r="D31" s="14" t="e">
        <f>Pitching!#REF!</f>
        <v>#REF!</v>
      </c>
      <c r="E31" s="14" t="e">
        <f>Pitching!#REF!</f>
        <v>#REF!</v>
      </c>
      <c r="F31" s="14" t="e">
        <f>Pitching!#REF!</f>
        <v>#REF!</v>
      </c>
      <c r="G31" s="15" t="e">
        <f>Pitching!#REF!</f>
        <v>#REF!</v>
      </c>
      <c r="H31" s="15" t="e">
        <f>Pitching!#REF!</f>
        <v>#REF!</v>
      </c>
      <c r="I31" s="15" t="e">
        <f>Pitching!#REF!</f>
        <v>#REF!</v>
      </c>
      <c r="J31" s="14" t="e">
        <f>Pitching!#REF!</f>
        <v>#REF!</v>
      </c>
      <c r="K31" s="14" t="e">
        <f>Pitching!#REF!</f>
        <v>#REF!</v>
      </c>
      <c r="L31" s="14" t="e">
        <f>Pitching!#REF!</f>
        <v>#REF!</v>
      </c>
      <c r="M31" s="14" t="e">
        <f>Pitching!#REF!</f>
        <v>#REF!</v>
      </c>
      <c r="N31" s="14" t="e">
        <f>Pitching!#REF!</f>
        <v>#REF!</v>
      </c>
      <c r="O31" s="8" t="e">
        <f>Pitching!#REF!</f>
        <v>#REF!</v>
      </c>
      <c r="P31" s="7" t="e">
        <f>Pitching!#REF!</f>
        <v>#REF!</v>
      </c>
      <c r="Q31" s="7" t="e">
        <f>Pitching!#REF!</f>
        <v>#REF!</v>
      </c>
    </row>
    <row r="32" spans="1:17" x14ac:dyDescent="0.25">
      <c r="A32" t="s">
        <v>66</v>
      </c>
      <c r="O32" s="8"/>
    </row>
    <row r="33" spans="1:17" x14ac:dyDescent="0.25">
      <c r="B33" t="s">
        <v>57</v>
      </c>
      <c r="C33" s="14" t="str">
        <f>Batting!AI192</f>
        <v>NA</v>
      </c>
      <c r="D33" s="14" t="str">
        <f>Batting!AK192</f>
        <v>NA</v>
      </c>
      <c r="E33" s="14" t="str">
        <f>Batting!AL192</f>
        <v>NA</v>
      </c>
      <c r="F33" s="14" t="str">
        <f>Batting!AM192</f>
        <v>NA</v>
      </c>
      <c r="G33" s="15" t="str">
        <f>Batting!AN192</f>
        <v>NA</v>
      </c>
      <c r="H33" s="15" t="str">
        <f>Batting!AO192</f>
        <v>NA</v>
      </c>
      <c r="I33" s="15" t="str">
        <f>Batting!AP192</f>
        <v>NA</v>
      </c>
      <c r="J33" s="14" t="str">
        <f>Batting!AT192</f>
        <v>NA</v>
      </c>
      <c r="K33" s="14" t="str">
        <f>Batting!AU192</f>
        <v>NA</v>
      </c>
      <c r="L33" s="14" t="str">
        <f>Batting!AV192</f>
        <v>NA</v>
      </c>
      <c r="M33" s="14" t="str">
        <f>Batting!AW192</f>
        <v>NA</v>
      </c>
      <c r="N33" s="14" t="str">
        <f>Batting!AX192</f>
        <v>NA</v>
      </c>
      <c r="O33" s="8">
        <f>Batting!BD15</f>
        <v>0</v>
      </c>
      <c r="P33" s="7">
        <f>Batting!BC15</f>
        <v>0</v>
      </c>
      <c r="Q33" s="7">
        <f>Batting!BB15</f>
        <v>0</v>
      </c>
    </row>
    <row r="34" spans="1:17" x14ac:dyDescent="0.25">
      <c r="B34" t="s">
        <v>58</v>
      </c>
      <c r="C34" s="14">
        <f>Pitching!AN49</f>
        <v>0.16666666666666666</v>
      </c>
      <c r="D34" s="14">
        <f>Pitching!AP49</f>
        <v>0.2857142857142857</v>
      </c>
      <c r="E34" s="14">
        <f>Pitching!AQ49</f>
        <v>0.33333333333333331</v>
      </c>
      <c r="F34" s="14">
        <f>Pitching!AR49</f>
        <v>0.61904761904761907</v>
      </c>
      <c r="G34" s="15">
        <f>Pitching!AS49</f>
        <v>0.42857142857142855</v>
      </c>
      <c r="H34" s="15">
        <f>Pitching!AT49</f>
        <v>0.14285714285714285</v>
      </c>
      <c r="I34" s="15">
        <f>Pitching!AU49</f>
        <v>0.42857142857142855</v>
      </c>
      <c r="J34" s="14">
        <f>Pitching!AV49</f>
        <v>0.66666666666666663</v>
      </c>
      <c r="K34" s="14">
        <f>Pitching!AW49</f>
        <v>0.66666666666666663</v>
      </c>
      <c r="L34" s="14">
        <f>Pitching!AX49</f>
        <v>0.33333333333333331</v>
      </c>
      <c r="M34" s="14">
        <f>Pitching!AY49</f>
        <v>0.33333333333333331</v>
      </c>
      <c r="N34" s="14">
        <f>Pitching!AZ49</f>
        <v>0.16666666666666666</v>
      </c>
      <c r="O34" s="8">
        <f>Pitching!BA49</f>
        <v>3.5714285714285716</v>
      </c>
      <c r="P34" s="7">
        <f>Pitching!AD49</f>
        <v>7</v>
      </c>
      <c r="Q34" s="7">
        <f>Pitching!AE49</f>
        <v>25</v>
      </c>
    </row>
    <row r="35" spans="1:17" x14ac:dyDescent="0.25">
      <c r="A35" t="s">
        <v>67</v>
      </c>
      <c r="C35" s="14"/>
      <c r="D35" s="14"/>
      <c r="E35" s="14"/>
      <c r="F35" s="14"/>
      <c r="G35" s="15"/>
      <c r="H35" s="15"/>
      <c r="I35" s="15"/>
      <c r="J35" s="14"/>
      <c r="K35" s="14"/>
      <c r="L35" s="14"/>
      <c r="M35" s="14"/>
      <c r="N35" s="14"/>
      <c r="O35" s="8"/>
    </row>
    <row r="36" spans="1:17" x14ac:dyDescent="0.25">
      <c r="B36" t="s">
        <v>57</v>
      </c>
      <c r="C36" s="14" t="str">
        <f>Batting!AI208</f>
        <v>NA</v>
      </c>
      <c r="D36" s="14" t="str">
        <f>Batting!AK208</f>
        <v>NA</v>
      </c>
      <c r="E36" s="14" t="str">
        <f>Batting!AL208</f>
        <v>NA</v>
      </c>
      <c r="F36" s="14" t="str">
        <f>Batting!AM208</f>
        <v>NA</v>
      </c>
      <c r="G36" s="15" t="str">
        <f>Batting!AN208</f>
        <v>NA</v>
      </c>
      <c r="H36" s="15" t="str">
        <f>Batting!AO208</f>
        <v>NA</v>
      </c>
      <c r="I36" s="15" t="str">
        <f>Batting!AP208</f>
        <v>NA</v>
      </c>
      <c r="J36" s="14" t="str">
        <f>Batting!AT208</f>
        <v>NA</v>
      </c>
      <c r="K36" s="14" t="str">
        <f>Batting!AU208</f>
        <v>NA</v>
      </c>
      <c r="L36" s="14" t="str">
        <f>Batting!AV208</f>
        <v>NA</v>
      </c>
      <c r="M36" s="14" t="str">
        <f>Batting!AW208</f>
        <v>NA</v>
      </c>
      <c r="N36" s="14" t="str">
        <f>Batting!AX208</f>
        <v>NA</v>
      </c>
      <c r="O36" s="8">
        <f>Batting!BD16</f>
        <v>0</v>
      </c>
      <c r="P36" s="7">
        <f>Batting!AA208</f>
        <v>0</v>
      </c>
      <c r="Q36" s="7">
        <f>Batting!BB16</f>
        <v>0</v>
      </c>
    </row>
    <row r="37" spans="1:17" x14ac:dyDescent="0.25">
      <c r="B37" t="s">
        <v>58</v>
      </c>
      <c r="C37" s="14" t="str">
        <f>Pitching!AN53</f>
        <v>oBA</v>
      </c>
      <c r="D37" s="14" t="str">
        <f>Pitching!AP53</f>
        <v>oOBS</v>
      </c>
      <c r="E37" s="14" t="str">
        <f>Pitching!AQ53</f>
        <v>Slug</v>
      </c>
      <c r="F37" s="14" t="str">
        <f>Pitching!AR53</f>
        <v>OPS</v>
      </c>
      <c r="G37" s="15" t="str">
        <f>Pitching!AS53</f>
        <v>K%</v>
      </c>
      <c r="H37" s="15" t="str">
        <f>Pitching!AT53</f>
        <v>BB%</v>
      </c>
      <c r="I37" s="15" t="str">
        <f>Pitching!AU53</f>
        <v>BIP%</v>
      </c>
      <c r="J37" s="14" t="str">
        <f>Pitching!AV53</f>
        <v>O/BIP</v>
      </c>
      <c r="K37" s="14" t="str">
        <f>Pitching!AW53</f>
        <v>O+E/BIP</v>
      </c>
      <c r="L37" s="14" t="str">
        <f>Pitching!AX53</f>
        <v>H+E/BIP</v>
      </c>
      <c r="M37" s="14" t="str">
        <f>Pitching!AY53</f>
        <v>BABIP</v>
      </c>
      <c r="N37" s="14" t="str">
        <f>Pitching!AZ53</f>
        <v>ISO</v>
      </c>
      <c r="O37" s="8" t="str">
        <f>Pitching!BA53</f>
        <v>P/Bat</v>
      </c>
      <c r="P37" s="7" t="str">
        <f>Pitching!AD53</f>
        <v>PA</v>
      </c>
      <c r="Q37" s="7" t="str">
        <f>Pitching!AE53</f>
        <v>Pitches</v>
      </c>
    </row>
    <row r="38" spans="1:17" x14ac:dyDescent="0.25">
      <c r="O38" s="8"/>
    </row>
    <row r="39" spans="1:17" x14ac:dyDescent="0.25">
      <c r="A39" t="s">
        <v>46</v>
      </c>
      <c r="C39" s="10" t="s">
        <v>14</v>
      </c>
      <c r="D39" s="10" t="s">
        <v>15</v>
      </c>
      <c r="E39" s="10" t="s">
        <v>16</v>
      </c>
      <c r="F39" s="10" t="s">
        <v>17</v>
      </c>
      <c r="G39" s="10" t="s">
        <v>44</v>
      </c>
      <c r="H39" s="10" t="s">
        <v>43</v>
      </c>
      <c r="I39" s="10" t="s">
        <v>40</v>
      </c>
      <c r="J39" s="10" t="s">
        <v>47</v>
      </c>
      <c r="K39" s="10" t="s">
        <v>48</v>
      </c>
      <c r="L39" s="10" t="s">
        <v>51</v>
      </c>
      <c r="M39" s="10" t="s">
        <v>49</v>
      </c>
      <c r="N39" s="10" t="s">
        <v>50</v>
      </c>
      <c r="O39" s="11" t="s">
        <v>54</v>
      </c>
      <c r="P39" s="10" t="s">
        <v>13</v>
      </c>
      <c r="Q39" s="10" t="s">
        <v>37</v>
      </c>
    </row>
    <row r="40" spans="1:17" x14ac:dyDescent="0.25">
      <c r="B40" t="s">
        <v>57</v>
      </c>
      <c r="C40" s="14">
        <f>Batting!AI15</f>
        <v>0.45977011494252873</v>
      </c>
      <c r="D40" s="14">
        <f>Batting!AK15</f>
        <v>0.59656652360515017</v>
      </c>
      <c r="E40" s="14">
        <f>Batting!AL15</f>
        <v>0.63218390804597702</v>
      </c>
      <c r="F40" s="14">
        <f>Batting!AM15</f>
        <v>1.2287504316511271</v>
      </c>
      <c r="G40" s="15">
        <f>Batting!AN15</f>
        <v>0.18884120171673821</v>
      </c>
      <c r="H40" s="15">
        <f>Batting!AO15</f>
        <v>0.25321888412017168</v>
      </c>
      <c r="I40" s="15">
        <f>Batting!AP15</f>
        <v>0.55793991416309008</v>
      </c>
      <c r="J40" s="14">
        <f>Batting!AT15</f>
        <v>0.3</v>
      </c>
      <c r="K40" s="14">
        <f>Batting!AU15</f>
        <v>0.23076923076923078</v>
      </c>
      <c r="L40" s="14">
        <f>Batting!AV15</f>
        <v>0.7</v>
      </c>
      <c r="M40" s="14">
        <f>Batting!AW15</f>
        <v>0.61538461538461542</v>
      </c>
      <c r="N40" s="14">
        <f>Batting!AX15</f>
        <v>0.17241379310344829</v>
      </c>
      <c r="O40" s="8">
        <f>Batting!BD18</f>
        <v>0</v>
      </c>
      <c r="P40" s="7">
        <f>Batting!AA15</f>
        <v>233</v>
      </c>
      <c r="Q40" s="7">
        <f>Batting!BB18</f>
        <v>0</v>
      </c>
    </row>
    <row r="41" spans="1:17" x14ac:dyDescent="0.25">
      <c r="B41" t="s">
        <v>58</v>
      </c>
      <c r="C41" s="14">
        <f>Pitching!AN10</f>
        <v>0.25185185185185183</v>
      </c>
      <c r="D41" s="14">
        <f>Pitching!AP10</f>
        <v>0.33986928104575165</v>
      </c>
      <c r="E41" s="14">
        <f>Pitching!AQ10</f>
        <v>0.28888888888888886</v>
      </c>
      <c r="F41" s="14">
        <f>Pitching!AR10</f>
        <v>0.62875816993464051</v>
      </c>
      <c r="G41" s="15">
        <f>Pitching!AS10</f>
        <v>0.36601307189542481</v>
      </c>
      <c r="H41" s="15">
        <f>Pitching!AT10</f>
        <v>0.11764705882352941</v>
      </c>
      <c r="I41" s="15">
        <f>Pitching!AU10</f>
        <v>0.44444444444444442</v>
      </c>
      <c r="J41" s="14">
        <f>Pitching!AV10</f>
        <v>0.26470588235294118</v>
      </c>
      <c r="K41" s="14">
        <f>Pitching!AW10</f>
        <v>0.5</v>
      </c>
      <c r="L41" s="14">
        <f>Pitching!AX10</f>
        <v>0.73529411764705888</v>
      </c>
      <c r="M41" s="14">
        <f>Pitching!AY10</f>
        <v>0.5</v>
      </c>
      <c r="N41" s="14">
        <f>Pitching!AZ10</f>
        <v>3.7037037037037035E-2</v>
      </c>
      <c r="O41" s="8">
        <f>Pitching!BA10</f>
        <v>3.4836601307189543</v>
      </c>
      <c r="P41" s="7">
        <f>Pitching!AD10</f>
        <v>153</v>
      </c>
      <c r="Q41" s="7">
        <f>Pitching!AE10</f>
        <v>533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8891-8570-42F8-87B0-533A491E8485}">
  <sheetPr>
    <pageSetUpPr fitToPage="1"/>
  </sheetPr>
  <dimension ref="A1:BD241"/>
  <sheetViews>
    <sheetView topLeftCell="A19" workbookViewId="0">
      <selection activeCell="A115" sqref="A115"/>
    </sheetView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hidden="1" customWidth="1"/>
    <col min="8" max="8" width="3.7109375" style="49" customWidth="1"/>
    <col min="9" max="9" width="4.7109375" style="49" customWidth="1"/>
    <col min="10" max="12" width="3.7109375" style="49" customWidth="1"/>
    <col min="13" max="21" width="4.28515625" style="49" customWidth="1"/>
    <col min="22" max="22" width="5.7109375" style="49" customWidth="1"/>
    <col min="23" max="23" width="4.28515625" style="49" customWidth="1"/>
    <col min="24" max="24" width="5" style="49" customWidth="1"/>
    <col min="25" max="29" width="4.28515625" style="49" customWidth="1"/>
    <col min="30" max="30" width="5.140625" style="49" customWidth="1"/>
    <col min="31" max="33" width="4.28515625" style="49" customWidth="1"/>
    <col min="34" max="34" width="1" style="60" customWidth="1"/>
    <col min="35" max="42" width="6.28515625" style="61" customWidth="1"/>
    <col min="43" max="45" width="6.28515625" style="60" customWidth="1"/>
    <col min="46" max="51" width="6.28515625" style="61" customWidth="1"/>
    <col min="52" max="52" width="2.140625" style="48" customWidth="1"/>
    <col min="53" max="53" width="11.85546875" style="48" bestFit="1" customWidth="1"/>
    <col min="54" max="55" width="7.5703125" style="49" customWidth="1"/>
    <col min="56" max="56" width="9.42578125" style="49" customWidth="1"/>
    <col min="57" max="16384" width="9.140625" style="48"/>
  </cols>
  <sheetData>
    <row r="1" spans="1:56" x14ac:dyDescent="0.2">
      <c r="A1" s="47" t="s">
        <v>33</v>
      </c>
      <c r="N1" s="49" t="s">
        <v>212</v>
      </c>
      <c r="BB1" s="116"/>
      <c r="BC1" s="116"/>
      <c r="BD1" s="116"/>
    </row>
    <row r="2" spans="1:56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211</v>
      </c>
      <c r="O2" s="57" t="s">
        <v>21</v>
      </c>
      <c r="P2" s="57" t="s">
        <v>74</v>
      </c>
      <c r="Q2" s="57" t="s">
        <v>22</v>
      </c>
      <c r="R2" s="57" t="s">
        <v>23</v>
      </c>
      <c r="S2" s="57" t="s">
        <v>168</v>
      </c>
      <c r="T2" s="57" t="s">
        <v>75</v>
      </c>
      <c r="U2" s="57" t="s">
        <v>27</v>
      </c>
      <c r="V2" s="57" t="s">
        <v>171</v>
      </c>
      <c r="W2" s="57" t="s">
        <v>28</v>
      </c>
      <c r="X2" s="57" t="s">
        <v>170</v>
      </c>
      <c r="Y2" s="57" t="s">
        <v>29</v>
      </c>
      <c r="Z2" s="57" t="s">
        <v>4</v>
      </c>
      <c r="AA2" s="57" t="s">
        <v>13</v>
      </c>
      <c r="AB2" s="57" t="s">
        <v>26</v>
      </c>
      <c r="AC2" s="57" t="s">
        <v>30</v>
      </c>
      <c r="AD2" s="57" t="s">
        <v>173</v>
      </c>
      <c r="AE2" s="57" t="s">
        <v>24</v>
      </c>
      <c r="AF2" s="57" t="s">
        <v>25</v>
      </c>
      <c r="AG2" s="57" t="s">
        <v>76</v>
      </c>
      <c r="AH2" s="62"/>
      <c r="AI2" s="63" t="s">
        <v>14</v>
      </c>
      <c r="AJ2" s="63" t="s">
        <v>216</v>
      </c>
      <c r="AK2" s="63" t="s">
        <v>15</v>
      </c>
      <c r="AL2" s="63" t="s">
        <v>16</v>
      </c>
      <c r="AM2" s="63" t="s">
        <v>17</v>
      </c>
      <c r="AN2" s="63" t="s">
        <v>44</v>
      </c>
      <c r="AO2" s="63" t="s">
        <v>43</v>
      </c>
      <c r="AP2" s="63" t="s">
        <v>40</v>
      </c>
      <c r="AQ2" s="62" t="s">
        <v>139</v>
      </c>
      <c r="AR2" s="62" t="s">
        <v>140</v>
      </c>
      <c r="AS2" s="62" t="s">
        <v>141</v>
      </c>
      <c r="AT2" s="63" t="s">
        <v>55</v>
      </c>
      <c r="AU2" s="63" t="s">
        <v>48</v>
      </c>
      <c r="AV2" s="63" t="s">
        <v>51</v>
      </c>
      <c r="AW2" s="63" t="s">
        <v>49</v>
      </c>
      <c r="AX2" s="63" t="s">
        <v>50</v>
      </c>
      <c r="AY2" s="64" t="s">
        <v>60</v>
      </c>
      <c r="BC2" s="51"/>
      <c r="BD2" s="51"/>
    </row>
    <row r="3" spans="1:56" x14ac:dyDescent="0.2">
      <c r="A3" s="52" t="s">
        <v>318</v>
      </c>
      <c r="B3" s="49">
        <f t="shared" ref="B3:AG10" si="0">B20+B36+B52+B68+B84+B100+B116+B132+B148+B164+B180+B196+B212+B228</f>
        <v>1</v>
      </c>
      <c r="C3" s="49">
        <f t="shared" si="0"/>
        <v>0</v>
      </c>
      <c r="D3" s="49">
        <f t="shared" si="0"/>
        <v>0</v>
      </c>
      <c r="E3" s="49">
        <f t="shared" si="0"/>
        <v>0</v>
      </c>
      <c r="F3" s="49">
        <f t="shared" si="0"/>
        <v>1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1</v>
      </c>
      <c r="K3" s="49">
        <f t="shared" si="0"/>
        <v>0</v>
      </c>
      <c r="L3" s="49">
        <f t="shared" si="0"/>
        <v>0</v>
      </c>
      <c r="M3" s="49">
        <f t="shared" si="0"/>
        <v>0</v>
      </c>
      <c r="N3" s="49">
        <f t="shared" si="0"/>
        <v>0</v>
      </c>
      <c r="O3" s="49">
        <f t="shared" si="0"/>
        <v>1</v>
      </c>
      <c r="P3" s="49">
        <f t="shared" si="0"/>
        <v>0</v>
      </c>
      <c r="Q3" s="49">
        <f t="shared" si="0"/>
        <v>0</v>
      </c>
      <c r="R3" s="49">
        <f t="shared" si="0"/>
        <v>1</v>
      </c>
      <c r="S3" s="49">
        <f t="shared" si="0"/>
        <v>1</v>
      </c>
      <c r="T3" s="49">
        <f t="shared" si="0"/>
        <v>0</v>
      </c>
      <c r="U3" s="49">
        <f t="shared" si="0"/>
        <v>1</v>
      </c>
      <c r="V3" s="49">
        <f t="shared" si="0"/>
        <v>0</v>
      </c>
      <c r="W3" s="49">
        <f t="shared" si="0"/>
        <v>0</v>
      </c>
      <c r="X3" s="49">
        <f t="shared" si="0"/>
        <v>0</v>
      </c>
      <c r="Y3" s="74">
        <f t="shared" si="0"/>
        <v>1</v>
      </c>
      <c r="Z3" s="74">
        <f t="shared" si="0"/>
        <v>4</v>
      </c>
      <c r="AA3" s="74">
        <f t="shared" si="0"/>
        <v>5</v>
      </c>
      <c r="AB3" s="74">
        <f t="shared" si="0"/>
        <v>4</v>
      </c>
      <c r="AC3" s="75">
        <f t="shared" si="0"/>
        <v>1</v>
      </c>
      <c r="AD3" s="75">
        <f t="shared" si="0"/>
        <v>2</v>
      </c>
      <c r="AE3" s="75">
        <f t="shared" si="0"/>
        <v>1</v>
      </c>
      <c r="AF3" s="75">
        <f t="shared" si="0"/>
        <v>3</v>
      </c>
      <c r="AG3" s="75">
        <f t="shared" si="0"/>
        <v>0</v>
      </c>
      <c r="AH3" s="65"/>
      <c r="AI3" s="76">
        <f t="shared" ref="AI3:AI15" si="1">IF(Z3=0,"NA",Y3/Z3)</f>
        <v>0.25</v>
      </c>
      <c r="AJ3" s="76">
        <f>(Y3+F3)/Z3</f>
        <v>0.5</v>
      </c>
      <c r="AK3" s="76">
        <f t="shared" ref="AK3:AK15" si="2">IF(AA3=0,"NA",(Y3+J3+K3)/AA3)</f>
        <v>0.4</v>
      </c>
      <c r="AL3" s="76">
        <f>IF(Z3=0,"NA",AC3/Z3)</f>
        <v>0.25</v>
      </c>
      <c r="AM3" s="76">
        <f>IF(Z3=0, "NA",AK3+AL3)</f>
        <v>0.65</v>
      </c>
      <c r="AN3" s="77">
        <f t="shared" ref="AN3:AN15" si="3">IFERROR((L3+G3)/AA3,"NA")</f>
        <v>0</v>
      </c>
      <c r="AO3" s="77">
        <f t="shared" ref="AO3:AO15" si="4">IFERROR((J3+K3)/AA3,"NA")</f>
        <v>0.2</v>
      </c>
      <c r="AP3" s="77">
        <f t="shared" ref="AP3:AP15" si="5">IFERROR(AB3/AA3,"NA")</f>
        <v>0.8</v>
      </c>
      <c r="AQ3" s="79">
        <f t="shared" ref="AQ3:AS14" si="6">IFERROR(AE3/$AB3, "NA")</f>
        <v>0.25</v>
      </c>
      <c r="AR3" s="79">
        <f t="shared" si="6"/>
        <v>0.75</v>
      </c>
      <c r="AS3" s="79">
        <f t="shared" si="6"/>
        <v>0</v>
      </c>
      <c r="AT3" s="80">
        <f>IFERROR((H3+Q3+R3+S3+T3)/AB3,"NA")</f>
        <v>0.5</v>
      </c>
      <c r="AU3" s="80">
        <f t="shared" ref="AU3:AU15" si="7">IFERROR((H3+Q3+R3+U3+W3)/AB3,"NA")</f>
        <v>0.5</v>
      </c>
      <c r="AV3" s="80">
        <f t="shared" ref="AV3:AV15" si="8">IFERROR((F3+Y3)/AB3,"NA")</f>
        <v>0.5</v>
      </c>
      <c r="AW3" s="76">
        <f t="shared" ref="AW3:AW15" si="9">IFERROR(Y3/AB3,"NA")</f>
        <v>0.25</v>
      </c>
      <c r="AX3" s="80">
        <f t="shared" ref="AX3:AX15" si="10">IFERROR(AL3-AI3,"NA")</f>
        <v>0</v>
      </c>
      <c r="AY3" s="78">
        <f>IFERROR((AD3+F3+G3)/AA3, "NA")</f>
        <v>0.6</v>
      </c>
      <c r="BD3" s="53"/>
    </row>
    <row r="4" spans="1:56" x14ac:dyDescent="0.2">
      <c r="A4" s="52" t="s">
        <v>188</v>
      </c>
      <c r="B4" s="49">
        <f t="shared" si="0"/>
        <v>5</v>
      </c>
      <c r="C4" s="49">
        <f t="shared" si="0"/>
        <v>0</v>
      </c>
      <c r="D4" s="49">
        <f t="shared" si="0"/>
        <v>0</v>
      </c>
      <c r="E4" s="49">
        <f t="shared" si="0"/>
        <v>0</v>
      </c>
      <c r="F4" s="49">
        <f t="shared" si="0"/>
        <v>2</v>
      </c>
      <c r="G4" s="49">
        <f t="shared" si="0"/>
        <v>0</v>
      </c>
      <c r="H4" s="49">
        <f t="shared" si="0"/>
        <v>0</v>
      </c>
      <c r="I4" s="49">
        <f t="shared" si="0"/>
        <v>0</v>
      </c>
      <c r="J4" s="49">
        <f t="shared" si="0"/>
        <v>3</v>
      </c>
      <c r="K4" s="49">
        <f t="shared" si="0"/>
        <v>0</v>
      </c>
      <c r="L4" s="49">
        <f t="shared" si="0"/>
        <v>3</v>
      </c>
      <c r="M4" s="49">
        <f t="shared" si="0"/>
        <v>1</v>
      </c>
      <c r="N4" s="49">
        <f t="shared" si="0"/>
        <v>0</v>
      </c>
      <c r="O4" s="49">
        <f t="shared" si="0"/>
        <v>2</v>
      </c>
      <c r="P4" s="49">
        <f t="shared" si="0"/>
        <v>2</v>
      </c>
      <c r="Q4" s="49">
        <f t="shared" si="0"/>
        <v>1</v>
      </c>
      <c r="R4" s="49">
        <f t="shared" si="0"/>
        <v>0</v>
      </c>
      <c r="S4" s="49">
        <f t="shared" si="0"/>
        <v>0</v>
      </c>
      <c r="T4" s="49">
        <f t="shared" si="0"/>
        <v>0</v>
      </c>
      <c r="U4" s="49">
        <f t="shared" si="0"/>
        <v>2</v>
      </c>
      <c r="V4" s="49">
        <f t="shared" si="0"/>
        <v>0</v>
      </c>
      <c r="W4" s="49">
        <f t="shared" si="0"/>
        <v>0</v>
      </c>
      <c r="X4" s="49">
        <f t="shared" si="0"/>
        <v>0</v>
      </c>
      <c r="Y4" s="74">
        <f t="shared" si="0"/>
        <v>5</v>
      </c>
      <c r="Z4" s="74">
        <f t="shared" si="0"/>
        <v>11</v>
      </c>
      <c r="AA4" s="74">
        <f t="shared" si="0"/>
        <v>14</v>
      </c>
      <c r="AB4" s="74">
        <f t="shared" si="0"/>
        <v>8</v>
      </c>
      <c r="AC4" s="75">
        <f t="shared" si="0"/>
        <v>5</v>
      </c>
      <c r="AD4" s="75">
        <f t="shared" si="0"/>
        <v>8</v>
      </c>
      <c r="AE4" s="75">
        <f t="shared" si="0"/>
        <v>4</v>
      </c>
      <c r="AF4" s="75">
        <f t="shared" si="0"/>
        <v>2</v>
      </c>
      <c r="AG4" s="75">
        <f t="shared" si="0"/>
        <v>2</v>
      </c>
      <c r="AH4" s="65"/>
      <c r="AI4" s="76">
        <f t="shared" si="1"/>
        <v>0.45454545454545453</v>
      </c>
      <c r="AJ4" s="76">
        <f t="shared" ref="AJ4:AJ12" si="11">(Y4+F4)/Z4</f>
        <v>0.63636363636363635</v>
      </c>
      <c r="AK4" s="76">
        <f t="shared" si="2"/>
        <v>0.5714285714285714</v>
      </c>
      <c r="AL4" s="76">
        <f t="shared" ref="AL4:AL14" si="12">IF(Z4=0,"NA",AC4/Z4)</f>
        <v>0.45454545454545453</v>
      </c>
      <c r="AM4" s="76">
        <f t="shared" ref="AM4:AM14" si="13">IF(Z4=0, "NA",AK4+AL4)</f>
        <v>1.025974025974026</v>
      </c>
      <c r="AN4" s="77">
        <f t="shared" si="3"/>
        <v>0.21428571428571427</v>
      </c>
      <c r="AO4" s="77">
        <f t="shared" si="4"/>
        <v>0.21428571428571427</v>
      </c>
      <c r="AP4" s="77">
        <f t="shared" si="5"/>
        <v>0.5714285714285714</v>
      </c>
      <c r="AQ4" s="79">
        <f t="shared" si="6"/>
        <v>0.5</v>
      </c>
      <c r="AR4" s="79">
        <f t="shared" si="6"/>
        <v>0.25</v>
      </c>
      <c r="AS4" s="79">
        <f t="shared" si="6"/>
        <v>0.25</v>
      </c>
      <c r="AT4" s="80">
        <f t="shared" ref="AT4:AT14" si="14">IFERROR((H4+Q4+R4+S4+T4)/AB4,"NA")</f>
        <v>0.125</v>
      </c>
      <c r="AU4" s="80">
        <f t="shared" si="7"/>
        <v>0.375</v>
      </c>
      <c r="AV4" s="80">
        <f t="shared" si="8"/>
        <v>0.875</v>
      </c>
      <c r="AW4" s="76">
        <f t="shared" si="9"/>
        <v>0.625</v>
      </c>
      <c r="AX4" s="80">
        <f t="shared" si="10"/>
        <v>0</v>
      </c>
      <c r="AY4" s="78">
        <f t="shared" ref="AY4:AY14" si="15">IFERROR((AD4+F4+G4)/AA4, "NA")</f>
        <v>0.7142857142857143</v>
      </c>
      <c r="BD4" s="53"/>
    </row>
    <row r="5" spans="1:56" x14ac:dyDescent="0.2">
      <c r="A5" s="52" t="s">
        <v>189</v>
      </c>
      <c r="B5" s="49">
        <f t="shared" si="0"/>
        <v>6</v>
      </c>
      <c r="C5" s="49">
        <f t="shared" si="0"/>
        <v>2</v>
      </c>
      <c r="D5" s="49">
        <f t="shared" si="0"/>
        <v>0</v>
      </c>
      <c r="E5" s="49">
        <f t="shared" si="0"/>
        <v>0</v>
      </c>
      <c r="F5" s="49">
        <f t="shared" si="0"/>
        <v>2</v>
      </c>
      <c r="G5" s="49">
        <f t="shared" si="0"/>
        <v>0</v>
      </c>
      <c r="H5" s="49">
        <f t="shared" si="0"/>
        <v>0</v>
      </c>
      <c r="I5" s="49">
        <f t="shared" si="0"/>
        <v>0</v>
      </c>
      <c r="J5" s="49">
        <f t="shared" si="0"/>
        <v>2</v>
      </c>
      <c r="K5" s="49">
        <f t="shared" si="0"/>
        <v>1</v>
      </c>
      <c r="L5" s="49">
        <f t="shared" si="0"/>
        <v>0</v>
      </c>
      <c r="M5" s="49">
        <f t="shared" si="0"/>
        <v>0</v>
      </c>
      <c r="N5" s="49">
        <f t="shared" si="0"/>
        <v>0</v>
      </c>
      <c r="O5" s="49">
        <f t="shared" si="0"/>
        <v>2</v>
      </c>
      <c r="P5" s="49">
        <f t="shared" si="0"/>
        <v>6</v>
      </c>
      <c r="Q5" s="49">
        <f t="shared" si="0"/>
        <v>1</v>
      </c>
      <c r="R5" s="49">
        <f t="shared" si="0"/>
        <v>0</v>
      </c>
      <c r="S5" s="49">
        <f t="shared" si="0"/>
        <v>0</v>
      </c>
      <c r="T5" s="49">
        <f t="shared" si="0"/>
        <v>0</v>
      </c>
      <c r="U5" s="49">
        <f t="shared" si="0"/>
        <v>0</v>
      </c>
      <c r="V5" s="49">
        <f t="shared" si="0"/>
        <v>1</v>
      </c>
      <c r="W5" s="49">
        <f t="shared" si="0"/>
        <v>1</v>
      </c>
      <c r="X5" s="49">
        <f t="shared" si="0"/>
        <v>0</v>
      </c>
      <c r="Y5" s="74">
        <f t="shared" si="0"/>
        <v>8</v>
      </c>
      <c r="Z5" s="74">
        <f t="shared" si="0"/>
        <v>11</v>
      </c>
      <c r="AA5" s="74">
        <f t="shared" si="0"/>
        <v>14</v>
      </c>
      <c r="AB5" s="74">
        <f t="shared" si="0"/>
        <v>11</v>
      </c>
      <c r="AC5" s="75">
        <f t="shared" si="0"/>
        <v>10</v>
      </c>
      <c r="AD5" s="75">
        <f t="shared" si="0"/>
        <v>11</v>
      </c>
      <c r="AE5" s="75">
        <f t="shared" si="0"/>
        <v>2</v>
      </c>
      <c r="AF5" s="75">
        <f t="shared" si="0"/>
        <v>3</v>
      </c>
      <c r="AG5" s="75">
        <f t="shared" si="0"/>
        <v>6</v>
      </c>
      <c r="AH5" s="65"/>
      <c r="AI5" s="76">
        <f t="shared" si="1"/>
        <v>0.72727272727272729</v>
      </c>
      <c r="AJ5" s="76">
        <f t="shared" si="11"/>
        <v>0.90909090909090906</v>
      </c>
      <c r="AK5" s="76">
        <f t="shared" si="2"/>
        <v>0.7857142857142857</v>
      </c>
      <c r="AL5" s="76">
        <f t="shared" si="12"/>
        <v>0.90909090909090906</v>
      </c>
      <c r="AM5" s="76">
        <f t="shared" si="13"/>
        <v>1.6948051948051948</v>
      </c>
      <c r="AN5" s="77">
        <f t="shared" si="3"/>
        <v>0</v>
      </c>
      <c r="AO5" s="77">
        <f t="shared" si="4"/>
        <v>0.21428571428571427</v>
      </c>
      <c r="AP5" s="77">
        <f t="shared" si="5"/>
        <v>0.7857142857142857</v>
      </c>
      <c r="AQ5" s="79">
        <f t="shared" si="6"/>
        <v>0.18181818181818182</v>
      </c>
      <c r="AR5" s="79">
        <f t="shared" si="6"/>
        <v>0.27272727272727271</v>
      </c>
      <c r="AS5" s="79">
        <f t="shared" si="6"/>
        <v>0.54545454545454541</v>
      </c>
      <c r="AT5" s="80">
        <f t="shared" si="14"/>
        <v>9.0909090909090912E-2</v>
      </c>
      <c r="AU5" s="80">
        <f t="shared" si="7"/>
        <v>0.18181818181818182</v>
      </c>
      <c r="AV5" s="80">
        <f t="shared" si="8"/>
        <v>0.90909090909090906</v>
      </c>
      <c r="AW5" s="76">
        <f t="shared" si="9"/>
        <v>0.72727272727272729</v>
      </c>
      <c r="AX5" s="80">
        <f t="shared" si="10"/>
        <v>0.18181818181818177</v>
      </c>
      <c r="AY5" s="78">
        <f t="shared" si="15"/>
        <v>0.9285714285714286</v>
      </c>
      <c r="BD5" s="53"/>
    </row>
    <row r="6" spans="1:56" x14ac:dyDescent="0.2">
      <c r="A6" s="52" t="s">
        <v>187</v>
      </c>
      <c r="B6" s="49">
        <f t="shared" si="0"/>
        <v>5</v>
      </c>
      <c r="C6" s="49">
        <f t="shared" si="0"/>
        <v>0</v>
      </c>
      <c r="D6" s="49">
        <f t="shared" si="0"/>
        <v>0</v>
      </c>
      <c r="E6" s="49">
        <f t="shared" si="0"/>
        <v>0</v>
      </c>
      <c r="F6" s="49">
        <f t="shared" si="0"/>
        <v>0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5</v>
      </c>
      <c r="K6" s="49">
        <f t="shared" si="0"/>
        <v>0</v>
      </c>
      <c r="L6" s="49">
        <f t="shared" si="0"/>
        <v>1</v>
      </c>
      <c r="M6" s="49">
        <f t="shared" si="0"/>
        <v>0</v>
      </c>
      <c r="N6" s="49">
        <f t="shared" si="0"/>
        <v>0</v>
      </c>
      <c r="O6" s="49">
        <f t="shared" si="0"/>
        <v>3</v>
      </c>
      <c r="P6" s="49">
        <f t="shared" si="0"/>
        <v>2</v>
      </c>
      <c r="Q6" s="49">
        <f t="shared" si="0"/>
        <v>0</v>
      </c>
      <c r="R6" s="49">
        <f t="shared" si="0"/>
        <v>0</v>
      </c>
      <c r="S6" s="49">
        <f t="shared" si="0"/>
        <v>2</v>
      </c>
      <c r="T6" s="49">
        <f t="shared" si="0"/>
        <v>0</v>
      </c>
      <c r="U6" s="49">
        <f t="shared" si="0"/>
        <v>0</v>
      </c>
      <c r="V6" s="49">
        <f t="shared" si="0"/>
        <v>0</v>
      </c>
      <c r="W6" s="49">
        <f t="shared" si="0"/>
        <v>0</v>
      </c>
      <c r="X6" s="49">
        <f t="shared" si="0"/>
        <v>0</v>
      </c>
      <c r="Y6" s="74">
        <f t="shared" si="0"/>
        <v>5</v>
      </c>
      <c r="Z6" s="74">
        <f t="shared" si="0"/>
        <v>8</v>
      </c>
      <c r="AA6" s="74">
        <f t="shared" si="0"/>
        <v>13</v>
      </c>
      <c r="AB6" s="74">
        <f t="shared" si="0"/>
        <v>7</v>
      </c>
      <c r="AC6" s="75">
        <f t="shared" si="0"/>
        <v>5</v>
      </c>
      <c r="AD6" s="75">
        <f t="shared" si="0"/>
        <v>10</v>
      </c>
      <c r="AE6" s="75">
        <f t="shared" si="0"/>
        <v>0</v>
      </c>
      <c r="AF6" s="75">
        <f t="shared" si="0"/>
        <v>5</v>
      </c>
      <c r="AG6" s="75">
        <f t="shared" si="0"/>
        <v>2</v>
      </c>
      <c r="AH6" s="65"/>
      <c r="AI6" s="76">
        <f t="shared" si="1"/>
        <v>0.625</v>
      </c>
      <c r="AJ6" s="76">
        <f t="shared" si="11"/>
        <v>0.625</v>
      </c>
      <c r="AK6" s="76">
        <f t="shared" si="2"/>
        <v>0.76923076923076927</v>
      </c>
      <c r="AL6" s="76">
        <f t="shared" si="12"/>
        <v>0.625</v>
      </c>
      <c r="AM6" s="76">
        <f t="shared" si="13"/>
        <v>1.3942307692307692</v>
      </c>
      <c r="AN6" s="77">
        <f t="shared" si="3"/>
        <v>7.6923076923076927E-2</v>
      </c>
      <c r="AO6" s="77">
        <f t="shared" si="4"/>
        <v>0.38461538461538464</v>
      </c>
      <c r="AP6" s="77">
        <f t="shared" si="5"/>
        <v>0.53846153846153844</v>
      </c>
      <c r="AQ6" s="79">
        <f t="shared" si="6"/>
        <v>0</v>
      </c>
      <c r="AR6" s="79">
        <f t="shared" si="6"/>
        <v>0.7142857142857143</v>
      </c>
      <c r="AS6" s="79">
        <f t="shared" si="6"/>
        <v>0.2857142857142857</v>
      </c>
      <c r="AT6" s="80">
        <f t="shared" si="14"/>
        <v>0.2857142857142857</v>
      </c>
      <c r="AU6" s="80">
        <f t="shared" si="7"/>
        <v>0</v>
      </c>
      <c r="AV6" s="80">
        <f t="shared" si="8"/>
        <v>0.7142857142857143</v>
      </c>
      <c r="AW6" s="76">
        <f t="shared" si="9"/>
        <v>0.7142857142857143</v>
      </c>
      <c r="AX6" s="80">
        <f t="shared" si="10"/>
        <v>0</v>
      </c>
      <c r="AY6" s="78">
        <f t="shared" si="15"/>
        <v>0.76923076923076927</v>
      </c>
      <c r="BD6" s="53"/>
    </row>
    <row r="7" spans="1:56" x14ac:dyDescent="0.2">
      <c r="A7" s="52" t="s">
        <v>192</v>
      </c>
      <c r="B7" s="49">
        <f t="shared" si="0"/>
        <v>1</v>
      </c>
      <c r="C7" s="49">
        <f t="shared" si="0"/>
        <v>1</v>
      </c>
      <c r="D7" s="49">
        <f t="shared" si="0"/>
        <v>0</v>
      </c>
      <c r="E7" s="49">
        <f t="shared" si="0"/>
        <v>0</v>
      </c>
      <c r="F7" s="49">
        <f t="shared" si="0"/>
        <v>0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3</v>
      </c>
      <c r="K7" s="49">
        <f t="shared" si="0"/>
        <v>0</v>
      </c>
      <c r="L7" s="49">
        <f t="shared" si="0"/>
        <v>3</v>
      </c>
      <c r="M7" s="49">
        <f t="shared" si="0"/>
        <v>1</v>
      </c>
      <c r="N7" s="49">
        <f t="shared" si="0"/>
        <v>0</v>
      </c>
      <c r="O7" s="49">
        <f t="shared" si="0"/>
        <v>0</v>
      </c>
      <c r="P7" s="49">
        <f t="shared" si="0"/>
        <v>1</v>
      </c>
      <c r="Q7" s="49">
        <f t="shared" si="0"/>
        <v>3</v>
      </c>
      <c r="R7" s="49">
        <f t="shared" si="0"/>
        <v>0</v>
      </c>
      <c r="S7" s="49">
        <f t="shared" si="0"/>
        <v>1</v>
      </c>
      <c r="T7" s="49">
        <f t="shared" si="0"/>
        <v>1</v>
      </c>
      <c r="U7" s="49">
        <f t="shared" si="0"/>
        <v>0</v>
      </c>
      <c r="V7" s="49">
        <f t="shared" si="0"/>
        <v>0</v>
      </c>
      <c r="W7" s="49">
        <f t="shared" si="0"/>
        <v>0</v>
      </c>
      <c r="X7" s="49">
        <f t="shared" si="0"/>
        <v>1</v>
      </c>
      <c r="Y7" s="74">
        <f t="shared" si="0"/>
        <v>2</v>
      </c>
      <c r="Z7" s="74">
        <f t="shared" si="0"/>
        <v>10</v>
      </c>
      <c r="AA7" s="74">
        <f t="shared" si="0"/>
        <v>13</v>
      </c>
      <c r="AB7" s="74">
        <f t="shared" si="0"/>
        <v>7</v>
      </c>
      <c r="AC7" s="75">
        <f t="shared" si="0"/>
        <v>3</v>
      </c>
      <c r="AD7" s="75">
        <f t="shared" si="0"/>
        <v>5</v>
      </c>
      <c r="AE7" s="75">
        <f t="shared" si="0"/>
        <v>4</v>
      </c>
      <c r="AF7" s="75">
        <f t="shared" si="0"/>
        <v>1</v>
      </c>
      <c r="AG7" s="75">
        <f t="shared" si="0"/>
        <v>2</v>
      </c>
      <c r="AH7" s="65"/>
      <c r="AI7" s="76">
        <f t="shared" si="1"/>
        <v>0.2</v>
      </c>
      <c r="AJ7" s="76">
        <f t="shared" si="11"/>
        <v>0.2</v>
      </c>
      <c r="AK7" s="76">
        <f t="shared" si="2"/>
        <v>0.38461538461538464</v>
      </c>
      <c r="AL7" s="76">
        <f t="shared" si="12"/>
        <v>0.3</v>
      </c>
      <c r="AM7" s="76">
        <f t="shared" si="13"/>
        <v>0.68461538461538463</v>
      </c>
      <c r="AN7" s="77">
        <f t="shared" si="3"/>
        <v>0.23076923076923078</v>
      </c>
      <c r="AO7" s="77">
        <f t="shared" si="4"/>
        <v>0.23076923076923078</v>
      </c>
      <c r="AP7" s="77">
        <f t="shared" si="5"/>
        <v>0.53846153846153844</v>
      </c>
      <c r="AQ7" s="79">
        <f t="shared" si="6"/>
        <v>0.5714285714285714</v>
      </c>
      <c r="AR7" s="79">
        <f t="shared" si="6"/>
        <v>0.14285714285714285</v>
      </c>
      <c r="AS7" s="79">
        <f t="shared" si="6"/>
        <v>0.2857142857142857</v>
      </c>
      <c r="AT7" s="80">
        <f t="shared" si="14"/>
        <v>0.7142857142857143</v>
      </c>
      <c r="AU7" s="80">
        <f t="shared" si="7"/>
        <v>0.42857142857142855</v>
      </c>
      <c r="AV7" s="80">
        <f t="shared" si="8"/>
        <v>0.2857142857142857</v>
      </c>
      <c r="AW7" s="76">
        <f t="shared" si="9"/>
        <v>0.2857142857142857</v>
      </c>
      <c r="AX7" s="80">
        <f t="shared" si="10"/>
        <v>9.9999999999999978E-2</v>
      </c>
      <c r="AY7" s="78">
        <f t="shared" si="15"/>
        <v>0.38461538461538464</v>
      </c>
      <c r="BD7" s="53"/>
    </row>
    <row r="8" spans="1:56" x14ac:dyDescent="0.2">
      <c r="A8" s="52" t="s">
        <v>191</v>
      </c>
      <c r="B8" s="49">
        <f t="shared" si="0"/>
        <v>5</v>
      </c>
      <c r="C8" s="49">
        <f t="shared" si="0"/>
        <v>0</v>
      </c>
      <c r="D8" s="49">
        <f t="shared" si="0"/>
        <v>0</v>
      </c>
      <c r="E8" s="49">
        <f t="shared" si="0"/>
        <v>0</v>
      </c>
      <c r="F8" s="49">
        <f t="shared" si="0"/>
        <v>0</v>
      </c>
      <c r="G8" s="49">
        <f t="shared" si="0"/>
        <v>0</v>
      </c>
      <c r="H8" s="49">
        <f t="shared" si="0"/>
        <v>0</v>
      </c>
      <c r="I8" s="49">
        <f t="shared" si="0"/>
        <v>0</v>
      </c>
      <c r="J8" s="49">
        <f t="shared" si="0"/>
        <v>2</v>
      </c>
      <c r="K8" s="49">
        <f t="shared" si="0"/>
        <v>0</v>
      </c>
      <c r="L8" s="49">
        <f t="shared" si="0"/>
        <v>2</v>
      </c>
      <c r="M8" s="49">
        <f t="shared" si="0"/>
        <v>2</v>
      </c>
      <c r="N8" s="49">
        <f t="shared" si="0"/>
        <v>0</v>
      </c>
      <c r="O8" s="49">
        <f t="shared" si="0"/>
        <v>0</v>
      </c>
      <c r="P8" s="49">
        <f t="shared" si="0"/>
        <v>3</v>
      </c>
      <c r="Q8" s="49">
        <f t="shared" si="0"/>
        <v>2</v>
      </c>
      <c r="R8" s="49">
        <f t="shared" si="0"/>
        <v>0</v>
      </c>
      <c r="S8" s="49">
        <f t="shared" si="0"/>
        <v>1</v>
      </c>
      <c r="T8" s="49">
        <f t="shared" si="0"/>
        <v>0</v>
      </c>
      <c r="U8" s="49">
        <f t="shared" si="0"/>
        <v>0</v>
      </c>
      <c r="V8" s="49">
        <f t="shared" si="0"/>
        <v>0</v>
      </c>
      <c r="W8" s="49">
        <f t="shared" si="0"/>
        <v>0</v>
      </c>
      <c r="X8" s="49">
        <f t="shared" si="0"/>
        <v>1</v>
      </c>
      <c r="Y8" s="74">
        <f t="shared" si="0"/>
        <v>5</v>
      </c>
      <c r="Z8" s="74">
        <f t="shared" si="0"/>
        <v>10</v>
      </c>
      <c r="AA8" s="74">
        <f t="shared" si="0"/>
        <v>12</v>
      </c>
      <c r="AB8" s="74">
        <f t="shared" si="0"/>
        <v>8</v>
      </c>
      <c r="AC8" s="75">
        <f t="shared" si="0"/>
        <v>5</v>
      </c>
      <c r="AD8" s="75">
        <f t="shared" si="0"/>
        <v>7</v>
      </c>
      <c r="AE8" s="75">
        <f t="shared" si="0"/>
        <v>4</v>
      </c>
      <c r="AF8" s="75">
        <f t="shared" si="0"/>
        <v>1</v>
      </c>
      <c r="AG8" s="75">
        <f t="shared" si="0"/>
        <v>3</v>
      </c>
      <c r="AH8" s="65"/>
      <c r="AI8" s="76">
        <f t="shared" si="1"/>
        <v>0.5</v>
      </c>
      <c r="AJ8" s="76">
        <f t="shared" si="11"/>
        <v>0.5</v>
      </c>
      <c r="AK8" s="76">
        <f t="shared" si="2"/>
        <v>0.58333333333333337</v>
      </c>
      <c r="AL8" s="76">
        <f t="shared" si="12"/>
        <v>0.5</v>
      </c>
      <c r="AM8" s="76">
        <f t="shared" si="13"/>
        <v>1.0833333333333335</v>
      </c>
      <c r="AN8" s="77">
        <f t="shared" si="3"/>
        <v>0.16666666666666666</v>
      </c>
      <c r="AO8" s="77">
        <f t="shared" si="4"/>
        <v>0.16666666666666666</v>
      </c>
      <c r="AP8" s="77">
        <f t="shared" si="5"/>
        <v>0.66666666666666663</v>
      </c>
      <c r="AQ8" s="79">
        <f t="shared" si="6"/>
        <v>0.5</v>
      </c>
      <c r="AR8" s="79">
        <f t="shared" si="6"/>
        <v>0.125</v>
      </c>
      <c r="AS8" s="79">
        <f t="shared" si="6"/>
        <v>0.375</v>
      </c>
      <c r="AT8" s="80">
        <f t="shared" si="14"/>
        <v>0.375</v>
      </c>
      <c r="AU8" s="80">
        <f t="shared" si="7"/>
        <v>0.25</v>
      </c>
      <c r="AV8" s="80">
        <f t="shared" si="8"/>
        <v>0.625</v>
      </c>
      <c r="AW8" s="76">
        <f t="shared" si="9"/>
        <v>0.625</v>
      </c>
      <c r="AX8" s="80">
        <f t="shared" si="10"/>
        <v>0</v>
      </c>
      <c r="AY8" s="78">
        <f t="shared" si="15"/>
        <v>0.58333333333333337</v>
      </c>
      <c r="BD8" s="53"/>
    </row>
    <row r="9" spans="1:56" x14ac:dyDescent="0.2">
      <c r="A9" s="52" t="s">
        <v>195</v>
      </c>
      <c r="B9" s="49">
        <f t="shared" si="0"/>
        <v>5</v>
      </c>
      <c r="C9" s="49">
        <f t="shared" si="0"/>
        <v>1</v>
      </c>
      <c r="D9" s="49">
        <f t="shared" si="0"/>
        <v>0</v>
      </c>
      <c r="E9" s="49">
        <f t="shared" si="0"/>
        <v>0</v>
      </c>
      <c r="F9" s="49">
        <f t="shared" si="0"/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1</v>
      </c>
      <c r="K9" s="49">
        <f t="shared" si="0"/>
        <v>0</v>
      </c>
      <c r="L9" s="49">
        <f t="shared" si="0"/>
        <v>2</v>
      </c>
      <c r="M9" s="49">
        <f t="shared" si="0"/>
        <v>3</v>
      </c>
      <c r="N9" s="49">
        <f t="shared" si="0"/>
        <v>1</v>
      </c>
      <c r="O9" s="49">
        <f t="shared" si="0"/>
        <v>2</v>
      </c>
      <c r="P9" s="49">
        <f t="shared" si="0"/>
        <v>1</v>
      </c>
      <c r="Q9" s="49">
        <f t="shared" si="0"/>
        <v>1</v>
      </c>
      <c r="R9" s="49">
        <f t="shared" si="0"/>
        <v>0</v>
      </c>
      <c r="S9" s="49">
        <f t="shared" si="0"/>
        <v>1</v>
      </c>
      <c r="T9" s="49">
        <f t="shared" si="0"/>
        <v>0</v>
      </c>
      <c r="U9" s="49">
        <f t="shared" si="0"/>
        <v>0</v>
      </c>
      <c r="V9" s="49">
        <f t="shared" si="0"/>
        <v>0</v>
      </c>
      <c r="W9" s="49">
        <f t="shared" si="0"/>
        <v>0</v>
      </c>
      <c r="X9" s="49">
        <f t="shared" si="0"/>
        <v>0</v>
      </c>
      <c r="Y9" s="74">
        <f t="shared" si="0"/>
        <v>6</v>
      </c>
      <c r="Z9" s="74">
        <f t="shared" si="0"/>
        <v>10</v>
      </c>
      <c r="AA9" s="74">
        <f t="shared" si="0"/>
        <v>11</v>
      </c>
      <c r="AB9" s="74">
        <f t="shared" si="0"/>
        <v>8</v>
      </c>
      <c r="AC9" s="75">
        <f t="shared" si="0"/>
        <v>7</v>
      </c>
      <c r="AD9" s="75">
        <f t="shared" si="0"/>
        <v>7</v>
      </c>
      <c r="AE9" s="75">
        <f t="shared" si="0"/>
        <v>4</v>
      </c>
      <c r="AF9" s="75">
        <f t="shared" si="0"/>
        <v>3</v>
      </c>
      <c r="AG9" s="75">
        <f t="shared" si="0"/>
        <v>1</v>
      </c>
      <c r="AH9" s="65"/>
      <c r="AI9" s="76">
        <f t="shared" si="1"/>
        <v>0.6</v>
      </c>
      <c r="AJ9" s="76">
        <f t="shared" si="11"/>
        <v>0.6</v>
      </c>
      <c r="AK9" s="76">
        <f t="shared" si="2"/>
        <v>0.63636363636363635</v>
      </c>
      <c r="AL9" s="76">
        <f t="shared" si="12"/>
        <v>0.7</v>
      </c>
      <c r="AM9" s="76">
        <f t="shared" si="13"/>
        <v>1.3363636363636364</v>
      </c>
      <c r="AN9" s="77">
        <f t="shared" si="3"/>
        <v>0.18181818181818182</v>
      </c>
      <c r="AO9" s="77">
        <f t="shared" si="4"/>
        <v>9.0909090909090912E-2</v>
      </c>
      <c r="AP9" s="77">
        <f t="shared" si="5"/>
        <v>0.72727272727272729</v>
      </c>
      <c r="AQ9" s="79">
        <f t="shared" si="6"/>
        <v>0.5</v>
      </c>
      <c r="AR9" s="79">
        <f t="shared" si="6"/>
        <v>0.375</v>
      </c>
      <c r="AS9" s="79">
        <f t="shared" si="6"/>
        <v>0.125</v>
      </c>
      <c r="AT9" s="80">
        <f t="shared" si="14"/>
        <v>0.25</v>
      </c>
      <c r="AU9" s="80">
        <f t="shared" si="7"/>
        <v>0.125</v>
      </c>
      <c r="AV9" s="80">
        <f t="shared" si="8"/>
        <v>0.75</v>
      </c>
      <c r="AW9" s="76">
        <f t="shared" si="9"/>
        <v>0.75</v>
      </c>
      <c r="AX9" s="80">
        <f t="shared" si="10"/>
        <v>9.9999999999999978E-2</v>
      </c>
      <c r="AY9" s="78">
        <f t="shared" si="15"/>
        <v>0.63636363636363635</v>
      </c>
      <c r="BD9" s="53"/>
    </row>
    <row r="10" spans="1:56" x14ac:dyDescent="0.2">
      <c r="A10" s="52" t="s">
        <v>319</v>
      </c>
      <c r="B10" s="49">
        <f t="shared" si="0"/>
        <v>3</v>
      </c>
      <c r="C10" s="49">
        <f t="shared" si="0"/>
        <v>0</v>
      </c>
      <c r="D10" s="49">
        <f t="shared" si="0"/>
        <v>0</v>
      </c>
      <c r="E10" s="49">
        <f t="shared" si="0"/>
        <v>0</v>
      </c>
      <c r="F10" s="49">
        <f t="shared" si="0"/>
        <v>0</v>
      </c>
      <c r="G10" s="49">
        <f t="shared" si="0"/>
        <v>0</v>
      </c>
      <c r="H10" s="49">
        <f t="shared" si="0"/>
        <v>0</v>
      </c>
      <c r="I10" s="49">
        <f t="shared" si="0"/>
        <v>0</v>
      </c>
      <c r="J10" s="49">
        <f t="shared" si="0"/>
        <v>4</v>
      </c>
      <c r="K10" s="49">
        <f t="shared" si="0"/>
        <v>0</v>
      </c>
      <c r="L10" s="49">
        <f t="shared" si="0"/>
        <v>3</v>
      </c>
      <c r="M10" s="49">
        <f t="shared" si="0"/>
        <v>1</v>
      </c>
      <c r="N10" s="49">
        <f t="shared" si="0"/>
        <v>1</v>
      </c>
      <c r="O10" s="49">
        <f t="shared" si="0"/>
        <v>1</v>
      </c>
      <c r="P10" s="49">
        <f t="shared" si="0"/>
        <v>1</v>
      </c>
      <c r="Q10" s="49">
        <f t="shared" si="0"/>
        <v>1</v>
      </c>
      <c r="R10" s="49">
        <f t="shared" si="0"/>
        <v>0</v>
      </c>
      <c r="S10" s="49">
        <f t="shared" si="0"/>
        <v>0</v>
      </c>
      <c r="T10" s="49">
        <f t="shared" si="0"/>
        <v>0</v>
      </c>
      <c r="U10" s="49">
        <f t="shared" si="0"/>
        <v>0</v>
      </c>
      <c r="V10" s="49">
        <f t="shared" si="0"/>
        <v>0</v>
      </c>
      <c r="W10" s="49">
        <f t="shared" si="0"/>
        <v>0</v>
      </c>
      <c r="X10" s="49">
        <f t="shared" si="0"/>
        <v>0</v>
      </c>
      <c r="Y10" s="74">
        <f t="shared" si="0"/>
        <v>3</v>
      </c>
      <c r="Z10" s="74">
        <f t="shared" si="0"/>
        <v>7</v>
      </c>
      <c r="AA10" s="74">
        <f t="shared" si="0"/>
        <v>11</v>
      </c>
      <c r="AB10" s="74">
        <f t="shared" si="0"/>
        <v>4</v>
      </c>
      <c r="AC10" s="75">
        <f t="shared" si="0"/>
        <v>3</v>
      </c>
      <c r="AD10" s="75">
        <f t="shared" si="0"/>
        <v>7</v>
      </c>
      <c r="AE10" s="75">
        <f t="shared" si="0"/>
        <v>2</v>
      </c>
      <c r="AF10" s="75">
        <f t="shared" si="0"/>
        <v>1</v>
      </c>
      <c r="AG10" s="75">
        <f t="shared" ref="AG10" si="16">AG27+AG43+AG59+AG75+AG91+AG107+AG123+AG139+AG155+AG171+AG187+AG203+AG219+AG235</f>
        <v>1</v>
      </c>
      <c r="AH10" s="65"/>
      <c r="AI10" s="76">
        <f t="shared" si="1"/>
        <v>0.42857142857142855</v>
      </c>
      <c r="AJ10" s="76">
        <f t="shared" si="11"/>
        <v>0.42857142857142855</v>
      </c>
      <c r="AK10" s="76">
        <f t="shared" si="2"/>
        <v>0.63636363636363635</v>
      </c>
      <c r="AL10" s="76">
        <f t="shared" si="12"/>
        <v>0.42857142857142855</v>
      </c>
      <c r="AM10" s="76">
        <f t="shared" si="13"/>
        <v>1.0649350649350648</v>
      </c>
      <c r="AN10" s="77">
        <f t="shared" si="3"/>
        <v>0.27272727272727271</v>
      </c>
      <c r="AO10" s="77">
        <f t="shared" si="4"/>
        <v>0.36363636363636365</v>
      </c>
      <c r="AP10" s="77">
        <f t="shared" si="5"/>
        <v>0.36363636363636365</v>
      </c>
      <c r="AQ10" s="79">
        <f t="shared" si="6"/>
        <v>0.5</v>
      </c>
      <c r="AR10" s="79">
        <f t="shared" si="6"/>
        <v>0.25</v>
      </c>
      <c r="AS10" s="79">
        <f t="shared" si="6"/>
        <v>0.25</v>
      </c>
      <c r="AT10" s="80">
        <f t="shared" si="14"/>
        <v>0.25</v>
      </c>
      <c r="AU10" s="80">
        <f t="shared" si="7"/>
        <v>0.25</v>
      </c>
      <c r="AV10" s="80">
        <f t="shared" si="8"/>
        <v>0.75</v>
      </c>
      <c r="AW10" s="76">
        <f t="shared" si="9"/>
        <v>0.75</v>
      </c>
      <c r="AX10" s="80">
        <f t="shared" si="10"/>
        <v>0</v>
      </c>
      <c r="AY10" s="78">
        <f t="shared" si="15"/>
        <v>0.63636363636363635</v>
      </c>
      <c r="BD10" s="53"/>
    </row>
    <row r="11" spans="1:56" x14ac:dyDescent="0.2">
      <c r="A11" s="52" t="s">
        <v>243</v>
      </c>
      <c r="B11" s="49">
        <f t="shared" ref="B11:AG14" si="17">B28+B44+B60+B76+B92+B108+B124+B140+B156+B172+B188+B204+B220+B236</f>
        <v>3</v>
      </c>
      <c r="C11" s="49">
        <f t="shared" si="17"/>
        <v>0</v>
      </c>
      <c r="D11" s="49">
        <f t="shared" si="17"/>
        <v>0</v>
      </c>
      <c r="E11" s="49">
        <f t="shared" si="17"/>
        <v>0</v>
      </c>
      <c r="F11" s="49">
        <f t="shared" si="17"/>
        <v>0</v>
      </c>
      <c r="G11" s="49">
        <f t="shared" si="17"/>
        <v>0</v>
      </c>
      <c r="H11" s="49">
        <f t="shared" si="17"/>
        <v>0</v>
      </c>
      <c r="I11" s="49">
        <f t="shared" si="17"/>
        <v>0</v>
      </c>
      <c r="J11" s="49">
        <f t="shared" si="17"/>
        <v>4</v>
      </c>
      <c r="K11" s="49">
        <f t="shared" si="17"/>
        <v>0</v>
      </c>
      <c r="L11" s="49">
        <f t="shared" si="17"/>
        <v>3</v>
      </c>
      <c r="M11" s="49">
        <f t="shared" si="17"/>
        <v>2</v>
      </c>
      <c r="N11" s="49">
        <f t="shared" si="17"/>
        <v>2</v>
      </c>
      <c r="O11" s="49">
        <f t="shared" si="17"/>
        <v>1</v>
      </c>
      <c r="P11" s="49">
        <f t="shared" si="17"/>
        <v>0</v>
      </c>
      <c r="Q11" s="49">
        <f t="shared" si="17"/>
        <v>0</v>
      </c>
      <c r="R11" s="49">
        <f t="shared" si="17"/>
        <v>0</v>
      </c>
      <c r="S11" s="49">
        <f t="shared" si="17"/>
        <v>0</v>
      </c>
      <c r="T11" s="49">
        <f t="shared" si="17"/>
        <v>1</v>
      </c>
      <c r="U11" s="49">
        <f t="shared" si="17"/>
        <v>0</v>
      </c>
      <c r="V11" s="49">
        <f t="shared" si="17"/>
        <v>0</v>
      </c>
      <c r="W11" s="49">
        <f t="shared" si="17"/>
        <v>0</v>
      </c>
      <c r="X11" s="49">
        <f t="shared" si="17"/>
        <v>0</v>
      </c>
      <c r="Y11" s="74">
        <f t="shared" si="17"/>
        <v>3</v>
      </c>
      <c r="Z11" s="74">
        <f t="shared" si="17"/>
        <v>7</v>
      </c>
      <c r="AA11" s="74">
        <f t="shared" si="17"/>
        <v>11</v>
      </c>
      <c r="AB11" s="74">
        <f t="shared" si="17"/>
        <v>4</v>
      </c>
      <c r="AC11" s="75">
        <f t="shared" si="17"/>
        <v>3</v>
      </c>
      <c r="AD11" s="75">
        <f t="shared" si="17"/>
        <v>7</v>
      </c>
      <c r="AE11" s="75">
        <f t="shared" si="17"/>
        <v>2</v>
      </c>
      <c r="AF11" s="75">
        <f t="shared" si="17"/>
        <v>1</v>
      </c>
      <c r="AG11" s="75">
        <f t="shared" si="17"/>
        <v>1</v>
      </c>
      <c r="AH11" s="65"/>
      <c r="AI11" s="76">
        <f t="shared" si="1"/>
        <v>0.42857142857142855</v>
      </c>
      <c r="AJ11" s="76">
        <f t="shared" si="11"/>
        <v>0.42857142857142855</v>
      </c>
      <c r="AK11" s="76">
        <f t="shared" si="2"/>
        <v>0.63636363636363635</v>
      </c>
      <c r="AL11" s="76">
        <f t="shared" si="12"/>
        <v>0.42857142857142855</v>
      </c>
      <c r="AM11" s="76">
        <f t="shared" si="13"/>
        <v>1.0649350649350648</v>
      </c>
      <c r="AN11" s="77">
        <f t="shared" si="3"/>
        <v>0.27272727272727271</v>
      </c>
      <c r="AO11" s="77">
        <f t="shared" si="4"/>
        <v>0.36363636363636365</v>
      </c>
      <c r="AP11" s="77">
        <f t="shared" si="5"/>
        <v>0.36363636363636365</v>
      </c>
      <c r="AQ11" s="79">
        <f t="shared" si="6"/>
        <v>0.5</v>
      </c>
      <c r="AR11" s="79">
        <f t="shared" si="6"/>
        <v>0.25</v>
      </c>
      <c r="AS11" s="79">
        <f t="shared" si="6"/>
        <v>0.25</v>
      </c>
      <c r="AT11" s="80">
        <f t="shared" si="14"/>
        <v>0.25</v>
      </c>
      <c r="AU11" s="80">
        <f t="shared" si="7"/>
        <v>0</v>
      </c>
      <c r="AV11" s="80">
        <f t="shared" si="8"/>
        <v>0.75</v>
      </c>
      <c r="AW11" s="76">
        <f t="shared" si="9"/>
        <v>0.75</v>
      </c>
      <c r="AX11" s="80">
        <f t="shared" si="10"/>
        <v>0</v>
      </c>
      <c r="AY11" s="78">
        <f t="shared" si="15"/>
        <v>0.63636363636363635</v>
      </c>
      <c r="BD11" s="53"/>
    </row>
    <row r="12" spans="1:56" x14ac:dyDescent="0.2">
      <c r="A12" s="52" t="s">
        <v>320</v>
      </c>
      <c r="B12" s="49">
        <f t="shared" si="17"/>
        <v>0</v>
      </c>
      <c r="C12" s="49">
        <f t="shared" si="17"/>
        <v>0</v>
      </c>
      <c r="D12" s="49">
        <f t="shared" si="17"/>
        <v>0</v>
      </c>
      <c r="E12" s="49">
        <f t="shared" si="17"/>
        <v>0</v>
      </c>
      <c r="F12" s="49">
        <f t="shared" si="17"/>
        <v>0</v>
      </c>
      <c r="G12" s="49">
        <f t="shared" si="17"/>
        <v>0</v>
      </c>
      <c r="H12" s="49">
        <f t="shared" si="17"/>
        <v>0</v>
      </c>
      <c r="I12" s="49">
        <f t="shared" si="17"/>
        <v>0</v>
      </c>
      <c r="J12" s="49">
        <f t="shared" si="17"/>
        <v>4</v>
      </c>
      <c r="K12" s="49">
        <f t="shared" si="17"/>
        <v>0</v>
      </c>
      <c r="L12" s="49">
        <f t="shared" si="17"/>
        <v>7</v>
      </c>
      <c r="M12" s="49">
        <f t="shared" si="17"/>
        <v>0</v>
      </c>
      <c r="N12" s="49">
        <f t="shared" si="17"/>
        <v>0</v>
      </c>
      <c r="O12" s="49">
        <f t="shared" si="17"/>
        <v>0</v>
      </c>
      <c r="P12" s="49">
        <f t="shared" si="17"/>
        <v>0</v>
      </c>
      <c r="Q12" s="49">
        <f t="shared" si="17"/>
        <v>0</v>
      </c>
      <c r="R12" s="49">
        <f t="shared" si="17"/>
        <v>0</v>
      </c>
      <c r="S12" s="49">
        <f t="shared" si="17"/>
        <v>0</v>
      </c>
      <c r="T12" s="49">
        <f t="shared" si="17"/>
        <v>0</v>
      </c>
      <c r="U12" s="49">
        <f t="shared" si="17"/>
        <v>0</v>
      </c>
      <c r="V12" s="49">
        <f t="shared" si="17"/>
        <v>0</v>
      </c>
      <c r="W12" s="49">
        <f t="shared" si="17"/>
        <v>0</v>
      </c>
      <c r="X12" s="49">
        <f t="shared" si="17"/>
        <v>0</v>
      </c>
      <c r="Y12" s="74">
        <f t="shared" si="17"/>
        <v>0</v>
      </c>
      <c r="Z12" s="74">
        <f t="shared" si="17"/>
        <v>7</v>
      </c>
      <c r="AA12" s="74">
        <f t="shared" si="17"/>
        <v>11</v>
      </c>
      <c r="AB12" s="74">
        <f t="shared" si="17"/>
        <v>0</v>
      </c>
      <c r="AC12" s="75">
        <f t="shared" si="17"/>
        <v>0</v>
      </c>
      <c r="AD12" s="75">
        <f t="shared" si="17"/>
        <v>4</v>
      </c>
      <c r="AE12" s="75">
        <f t="shared" si="17"/>
        <v>0</v>
      </c>
      <c r="AF12" s="75">
        <f t="shared" si="17"/>
        <v>0</v>
      </c>
      <c r="AG12" s="75">
        <f t="shared" si="17"/>
        <v>0</v>
      </c>
      <c r="AH12" s="65"/>
      <c r="AI12" s="76">
        <f t="shared" si="1"/>
        <v>0</v>
      </c>
      <c r="AJ12" s="76">
        <f t="shared" si="11"/>
        <v>0</v>
      </c>
      <c r="AK12" s="76">
        <f t="shared" si="2"/>
        <v>0.36363636363636365</v>
      </c>
      <c r="AL12" s="76">
        <f t="shared" si="12"/>
        <v>0</v>
      </c>
      <c r="AM12" s="76">
        <f t="shared" si="13"/>
        <v>0.36363636363636365</v>
      </c>
      <c r="AN12" s="77">
        <f t="shared" si="3"/>
        <v>0.63636363636363635</v>
      </c>
      <c r="AO12" s="77">
        <f t="shared" si="4"/>
        <v>0.36363636363636365</v>
      </c>
      <c r="AP12" s="77">
        <f t="shared" si="5"/>
        <v>0</v>
      </c>
      <c r="AQ12" s="79" t="str">
        <f t="shared" si="6"/>
        <v>NA</v>
      </c>
      <c r="AR12" s="79" t="str">
        <f t="shared" si="6"/>
        <v>NA</v>
      </c>
      <c r="AS12" s="79" t="str">
        <f t="shared" si="6"/>
        <v>NA</v>
      </c>
      <c r="AT12" s="80" t="str">
        <f t="shared" si="14"/>
        <v>NA</v>
      </c>
      <c r="AU12" s="80" t="str">
        <f t="shared" si="7"/>
        <v>NA</v>
      </c>
      <c r="AV12" s="80" t="str">
        <f t="shared" si="8"/>
        <v>NA</v>
      </c>
      <c r="AW12" s="76" t="str">
        <f t="shared" si="9"/>
        <v>NA</v>
      </c>
      <c r="AX12" s="80">
        <f t="shared" si="10"/>
        <v>0</v>
      </c>
      <c r="AY12" s="78">
        <f t="shared" si="15"/>
        <v>0.36363636363636365</v>
      </c>
      <c r="BD12" s="53"/>
    </row>
    <row r="13" spans="1:56" x14ac:dyDescent="0.2">
      <c r="A13" s="52"/>
      <c r="B13" s="49">
        <f t="shared" si="17"/>
        <v>0</v>
      </c>
      <c r="C13" s="49">
        <f t="shared" si="17"/>
        <v>0</v>
      </c>
      <c r="D13" s="49">
        <f t="shared" si="17"/>
        <v>0</v>
      </c>
      <c r="E13" s="49">
        <f t="shared" si="17"/>
        <v>0</v>
      </c>
      <c r="F13" s="49">
        <f t="shared" si="17"/>
        <v>0</v>
      </c>
      <c r="G13" s="49">
        <f t="shared" si="17"/>
        <v>0</v>
      </c>
      <c r="H13" s="49">
        <f t="shared" si="17"/>
        <v>0</v>
      </c>
      <c r="I13" s="49">
        <f t="shared" si="17"/>
        <v>0</v>
      </c>
      <c r="J13" s="49">
        <f t="shared" si="17"/>
        <v>0</v>
      </c>
      <c r="K13" s="49">
        <f t="shared" si="17"/>
        <v>0</v>
      </c>
      <c r="L13" s="49">
        <f t="shared" si="17"/>
        <v>0</v>
      </c>
      <c r="M13" s="49">
        <f t="shared" si="17"/>
        <v>0</v>
      </c>
      <c r="N13" s="49">
        <f t="shared" si="17"/>
        <v>0</v>
      </c>
      <c r="O13" s="49">
        <f t="shared" si="17"/>
        <v>0</v>
      </c>
      <c r="P13" s="49">
        <f t="shared" si="17"/>
        <v>0</v>
      </c>
      <c r="Q13" s="49">
        <f t="shared" si="17"/>
        <v>0</v>
      </c>
      <c r="R13" s="49">
        <f t="shared" si="17"/>
        <v>0</v>
      </c>
      <c r="S13" s="49">
        <f t="shared" si="17"/>
        <v>0</v>
      </c>
      <c r="T13" s="49">
        <f t="shared" si="17"/>
        <v>0</v>
      </c>
      <c r="U13" s="49">
        <f t="shared" si="17"/>
        <v>0</v>
      </c>
      <c r="V13" s="49">
        <f t="shared" si="17"/>
        <v>0</v>
      </c>
      <c r="W13" s="49">
        <f t="shared" si="17"/>
        <v>0</v>
      </c>
      <c r="X13" s="49">
        <f t="shared" si="17"/>
        <v>0</v>
      </c>
      <c r="Y13" s="74">
        <f t="shared" si="17"/>
        <v>0</v>
      </c>
      <c r="Z13" s="74">
        <f t="shared" si="17"/>
        <v>0</v>
      </c>
      <c r="AA13" s="74">
        <f t="shared" si="17"/>
        <v>0</v>
      </c>
      <c r="AB13" s="74">
        <f t="shared" si="17"/>
        <v>0</v>
      </c>
      <c r="AC13" s="75">
        <f t="shared" si="17"/>
        <v>0</v>
      </c>
      <c r="AD13" s="75">
        <f t="shared" si="17"/>
        <v>0</v>
      </c>
      <c r="AE13" s="75">
        <f t="shared" si="17"/>
        <v>0</v>
      </c>
      <c r="AF13" s="75">
        <f t="shared" si="17"/>
        <v>0</v>
      </c>
      <c r="AG13" s="75">
        <f t="shared" si="17"/>
        <v>0</v>
      </c>
      <c r="AH13" s="65"/>
      <c r="AI13" s="76" t="str">
        <f t="shared" si="1"/>
        <v>NA</v>
      </c>
      <c r="AJ13" s="76" t="str">
        <f>IFERROR((Y13+F13)/Z13, "NA")</f>
        <v>NA</v>
      </c>
      <c r="AK13" s="76" t="str">
        <f t="shared" si="2"/>
        <v>NA</v>
      </c>
      <c r="AL13" s="76" t="str">
        <f t="shared" si="12"/>
        <v>NA</v>
      </c>
      <c r="AM13" s="76" t="str">
        <f t="shared" si="13"/>
        <v>NA</v>
      </c>
      <c r="AN13" s="77" t="str">
        <f t="shared" si="3"/>
        <v>NA</v>
      </c>
      <c r="AO13" s="77" t="str">
        <f t="shared" si="4"/>
        <v>NA</v>
      </c>
      <c r="AP13" s="77" t="str">
        <f t="shared" si="5"/>
        <v>NA</v>
      </c>
      <c r="AQ13" s="79" t="str">
        <f t="shared" si="6"/>
        <v>NA</v>
      </c>
      <c r="AR13" s="79" t="str">
        <f t="shared" si="6"/>
        <v>NA</v>
      </c>
      <c r="AS13" s="79" t="str">
        <f t="shared" si="6"/>
        <v>NA</v>
      </c>
      <c r="AT13" s="80" t="str">
        <f t="shared" si="14"/>
        <v>NA</v>
      </c>
      <c r="AU13" s="80" t="str">
        <f t="shared" si="7"/>
        <v>NA</v>
      </c>
      <c r="AV13" s="80" t="str">
        <f t="shared" si="8"/>
        <v>NA</v>
      </c>
      <c r="AW13" s="76" t="str">
        <f t="shared" si="9"/>
        <v>NA</v>
      </c>
      <c r="AX13" s="80" t="str">
        <f t="shared" si="10"/>
        <v>NA</v>
      </c>
      <c r="AY13" s="78" t="str">
        <f t="shared" si="15"/>
        <v>NA</v>
      </c>
      <c r="BD13" s="53"/>
    </row>
    <row r="14" spans="1:56" x14ac:dyDescent="0.2">
      <c r="A14" s="52"/>
      <c r="B14" s="49">
        <f t="shared" si="17"/>
        <v>0</v>
      </c>
      <c r="C14" s="49">
        <f t="shared" si="17"/>
        <v>0</v>
      </c>
      <c r="D14" s="49">
        <f t="shared" si="17"/>
        <v>0</v>
      </c>
      <c r="E14" s="49">
        <f t="shared" si="17"/>
        <v>0</v>
      </c>
      <c r="F14" s="49">
        <f t="shared" si="17"/>
        <v>0</v>
      </c>
      <c r="G14" s="49">
        <f t="shared" si="17"/>
        <v>0</v>
      </c>
      <c r="H14" s="49">
        <f t="shared" si="17"/>
        <v>0</v>
      </c>
      <c r="I14" s="49">
        <f t="shared" si="17"/>
        <v>0</v>
      </c>
      <c r="J14" s="49">
        <f t="shared" si="17"/>
        <v>0</v>
      </c>
      <c r="K14" s="49">
        <f t="shared" si="17"/>
        <v>0</v>
      </c>
      <c r="L14" s="49">
        <f t="shared" si="17"/>
        <v>0</v>
      </c>
      <c r="M14" s="49">
        <f t="shared" si="17"/>
        <v>0</v>
      </c>
      <c r="N14" s="49">
        <f t="shared" si="17"/>
        <v>0</v>
      </c>
      <c r="O14" s="49">
        <f t="shared" si="17"/>
        <v>0</v>
      </c>
      <c r="P14" s="49">
        <f t="shared" si="17"/>
        <v>0</v>
      </c>
      <c r="Q14" s="49">
        <f t="shared" si="17"/>
        <v>0</v>
      </c>
      <c r="R14" s="49">
        <f t="shared" si="17"/>
        <v>0</v>
      </c>
      <c r="S14" s="49">
        <f t="shared" si="17"/>
        <v>0</v>
      </c>
      <c r="T14" s="49">
        <f t="shared" si="17"/>
        <v>0</v>
      </c>
      <c r="U14" s="49">
        <f t="shared" si="17"/>
        <v>0</v>
      </c>
      <c r="V14" s="49">
        <f t="shared" si="17"/>
        <v>0</v>
      </c>
      <c r="W14" s="49">
        <f t="shared" si="17"/>
        <v>0</v>
      </c>
      <c r="X14" s="49">
        <f t="shared" si="17"/>
        <v>0</v>
      </c>
      <c r="Y14" s="74">
        <f t="shared" si="17"/>
        <v>0</v>
      </c>
      <c r="Z14" s="74">
        <f t="shared" si="17"/>
        <v>0</v>
      </c>
      <c r="AA14" s="74">
        <f t="shared" si="17"/>
        <v>0</v>
      </c>
      <c r="AB14" s="74">
        <f t="shared" si="17"/>
        <v>0</v>
      </c>
      <c r="AC14" s="75">
        <f t="shared" si="17"/>
        <v>0</v>
      </c>
      <c r="AD14" s="75">
        <f t="shared" si="17"/>
        <v>0</v>
      </c>
      <c r="AE14" s="75">
        <f t="shared" si="17"/>
        <v>0</v>
      </c>
      <c r="AF14" s="75">
        <f t="shared" si="17"/>
        <v>0</v>
      </c>
      <c r="AG14" s="75">
        <f t="shared" si="17"/>
        <v>0</v>
      </c>
      <c r="AH14" s="65"/>
      <c r="AI14" s="76" t="str">
        <f t="shared" si="1"/>
        <v>NA</v>
      </c>
      <c r="AJ14" s="76" t="str">
        <f>IFERROR((Y14+F14)/Z14, "NA")</f>
        <v>NA</v>
      </c>
      <c r="AK14" s="76" t="str">
        <f t="shared" si="2"/>
        <v>NA</v>
      </c>
      <c r="AL14" s="76" t="str">
        <f t="shared" si="12"/>
        <v>NA</v>
      </c>
      <c r="AM14" s="76" t="str">
        <f t="shared" si="13"/>
        <v>NA</v>
      </c>
      <c r="AN14" s="77" t="str">
        <f t="shared" si="3"/>
        <v>NA</v>
      </c>
      <c r="AO14" s="77" t="str">
        <f t="shared" si="4"/>
        <v>NA</v>
      </c>
      <c r="AP14" s="77" t="str">
        <f t="shared" si="5"/>
        <v>NA</v>
      </c>
      <c r="AQ14" s="79" t="str">
        <f t="shared" si="6"/>
        <v>NA</v>
      </c>
      <c r="AR14" s="79" t="str">
        <f t="shared" si="6"/>
        <v>NA</v>
      </c>
      <c r="AS14" s="79" t="str">
        <f t="shared" si="6"/>
        <v>NA</v>
      </c>
      <c r="AT14" s="80" t="str">
        <f t="shared" si="14"/>
        <v>NA</v>
      </c>
      <c r="AU14" s="80" t="str">
        <f t="shared" si="7"/>
        <v>NA</v>
      </c>
      <c r="AV14" s="80" t="str">
        <f t="shared" si="8"/>
        <v>NA</v>
      </c>
      <c r="AW14" s="76" t="str">
        <f t="shared" si="9"/>
        <v>NA</v>
      </c>
      <c r="AX14" s="80" t="str">
        <f t="shared" si="10"/>
        <v>NA</v>
      </c>
      <c r="AY14" s="78" t="str">
        <f t="shared" si="15"/>
        <v>NA</v>
      </c>
      <c r="BD14" s="53"/>
    </row>
    <row r="15" spans="1:56" s="47" customFormat="1" x14ac:dyDescent="0.2">
      <c r="A15" s="54" t="s">
        <v>32</v>
      </c>
      <c r="B15" s="58">
        <f>SUM(B3:B14)</f>
        <v>34</v>
      </c>
      <c r="C15" s="58">
        <f t="shared" ref="C15:AG15" si="18">SUM(C3:C14)</f>
        <v>4</v>
      </c>
      <c r="D15" s="58">
        <f t="shared" si="18"/>
        <v>0</v>
      </c>
      <c r="E15" s="58">
        <f t="shared" si="18"/>
        <v>0</v>
      </c>
      <c r="F15" s="58">
        <f t="shared" si="18"/>
        <v>5</v>
      </c>
      <c r="G15" s="58">
        <f t="shared" si="18"/>
        <v>0</v>
      </c>
      <c r="H15" s="58">
        <f t="shared" si="18"/>
        <v>0</v>
      </c>
      <c r="I15" s="58">
        <f t="shared" si="18"/>
        <v>0</v>
      </c>
      <c r="J15" s="58">
        <f t="shared" si="18"/>
        <v>29</v>
      </c>
      <c r="K15" s="58">
        <f t="shared" si="18"/>
        <v>1</v>
      </c>
      <c r="L15" s="58">
        <f t="shared" si="18"/>
        <v>24</v>
      </c>
      <c r="M15" s="58">
        <f t="shared" si="18"/>
        <v>10</v>
      </c>
      <c r="N15" s="81">
        <f t="shared" si="18"/>
        <v>4</v>
      </c>
      <c r="O15" s="58">
        <f t="shared" si="18"/>
        <v>12</v>
      </c>
      <c r="P15" s="58">
        <f t="shared" si="18"/>
        <v>16</v>
      </c>
      <c r="Q15" s="58">
        <f t="shared" si="18"/>
        <v>9</v>
      </c>
      <c r="R15" s="58">
        <f t="shared" si="18"/>
        <v>1</v>
      </c>
      <c r="S15" s="58">
        <f t="shared" si="18"/>
        <v>6</v>
      </c>
      <c r="T15" s="58">
        <f t="shared" si="18"/>
        <v>2</v>
      </c>
      <c r="U15" s="58">
        <f t="shared" si="18"/>
        <v>3</v>
      </c>
      <c r="V15" s="58">
        <f t="shared" si="18"/>
        <v>1</v>
      </c>
      <c r="W15" s="58">
        <f t="shared" si="18"/>
        <v>1</v>
      </c>
      <c r="X15" s="58">
        <f t="shared" si="18"/>
        <v>2</v>
      </c>
      <c r="Y15" s="58">
        <f t="shared" si="18"/>
        <v>38</v>
      </c>
      <c r="Z15" s="58">
        <f t="shared" si="18"/>
        <v>85</v>
      </c>
      <c r="AA15" s="58">
        <f t="shared" si="18"/>
        <v>115</v>
      </c>
      <c r="AB15" s="58">
        <f>SUM(AB3:AB14)</f>
        <v>61</v>
      </c>
      <c r="AC15" s="58">
        <f>SUM(AC3:AC14)</f>
        <v>42</v>
      </c>
      <c r="AD15" s="58">
        <f>SUM(AD3:AD14)</f>
        <v>68</v>
      </c>
      <c r="AE15" s="58">
        <f t="shared" si="18"/>
        <v>23</v>
      </c>
      <c r="AF15" s="58">
        <f t="shared" si="18"/>
        <v>20</v>
      </c>
      <c r="AG15" s="58">
        <f t="shared" si="18"/>
        <v>18</v>
      </c>
      <c r="AH15" s="68"/>
      <c r="AI15" s="69">
        <f t="shared" si="1"/>
        <v>0.44705882352941179</v>
      </c>
      <c r="AJ15" s="69">
        <f>(Y15+F15)/Z15</f>
        <v>0.50588235294117645</v>
      </c>
      <c r="AK15" s="69">
        <f t="shared" si="2"/>
        <v>0.59130434782608698</v>
      </c>
      <c r="AL15" s="69">
        <f>AC15/Z15</f>
        <v>0.49411764705882355</v>
      </c>
      <c r="AM15" s="69">
        <f t="shared" ref="AM15" si="19">AK15+AL15</f>
        <v>1.0854219948849106</v>
      </c>
      <c r="AN15" s="68">
        <f t="shared" si="3"/>
        <v>0.20869565217391303</v>
      </c>
      <c r="AO15" s="68">
        <f t="shared" si="4"/>
        <v>0.2608695652173913</v>
      </c>
      <c r="AP15" s="68">
        <f t="shared" si="5"/>
        <v>0.5304347826086957</v>
      </c>
      <c r="AQ15" s="68">
        <f>AE15/$AB15</f>
        <v>0.37704918032786883</v>
      </c>
      <c r="AR15" s="68">
        <f>AF15/$AB15</f>
        <v>0.32786885245901637</v>
      </c>
      <c r="AS15" s="68">
        <f>AG15/$AB15</f>
        <v>0.29508196721311475</v>
      </c>
      <c r="AT15" s="69">
        <f>IFERROR((H15+Q15+R15+S15+T15)/AB15,"NA")</f>
        <v>0.29508196721311475</v>
      </c>
      <c r="AU15" s="69">
        <f t="shared" si="7"/>
        <v>0.22950819672131148</v>
      </c>
      <c r="AV15" s="69">
        <f t="shared" si="8"/>
        <v>0.70491803278688525</v>
      </c>
      <c r="AW15" s="69">
        <f t="shared" si="9"/>
        <v>0.62295081967213117</v>
      </c>
      <c r="AX15" s="69">
        <f t="shared" si="10"/>
        <v>4.7058823529411764E-2</v>
      </c>
      <c r="AY15" s="70">
        <f t="shared" ref="AY15" si="20">(AD15+F15+G15)/AA15</f>
        <v>0.63478260869565217</v>
      </c>
      <c r="BA15" s="48"/>
      <c r="BB15" s="49"/>
      <c r="BC15" s="49"/>
      <c r="BD15" s="53"/>
    </row>
    <row r="16" spans="1:56" x14ac:dyDescent="0.2">
      <c r="V16" s="90"/>
      <c r="W16" s="90" t="s">
        <v>331</v>
      </c>
      <c r="Y16" s="49">
        <f>Y15/$Y$17</f>
        <v>9.5</v>
      </c>
      <c r="Z16" s="49">
        <f t="shared" ref="Z16:AB16" si="21">Z15/$Y$17</f>
        <v>21.25</v>
      </c>
      <c r="AA16" s="49">
        <f t="shared" si="21"/>
        <v>28.75</v>
      </c>
      <c r="AB16" s="49">
        <f t="shared" si="21"/>
        <v>15.25</v>
      </c>
      <c r="BD16" s="53"/>
    </row>
    <row r="17" spans="1:56" x14ac:dyDescent="0.2">
      <c r="W17" s="49" t="s">
        <v>396</v>
      </c>
      <c r="Y17" s="49">
        <v>4</v>
      </c>
      <c r="BD17" s="53"/>
    </row>
    <row r="18" spans="1:56" x14ac:dyDescent="0.2">
      <c r="A18" s="47" t="s">
        <v>321</v>
      </c>
      <c r="BA18" s="47"/>
      <c r="BB18" s="51"/>
      <c r="BC18" s="51"/>
      <c r="BD18" s="55"/>
    </row>
    <row r="19" spans="1:56" x14ac:dyDescent="0.2">
      <c r="A19" s="56"/>
      <c r="B19" s="59" t="s">
        <v>5</v>
      </c>
      <c r="C19" s="59" t="s">
        <v>6</v>
      </c>
      <c r="D19" s="59" t="s">
        <v>7</v>
      </c>
      <c r="E19" s="59" t="s">
        <v>8</v>
      </c>
      <c r="F19" s="59" t="s">
        <v>18</v>
      </c>
      <c r="G19" s="59" t="s">
        <v>19</v>
      </c>
      <c r="H19" s="59" t="s">
        <v>9</v>
      </c>
      <c r="I19" s="59" t="s">
        <v>169</v>
      </c>
      <c r="J19" s="59" t="s">
        <v>10</v>
      </c>
      <c r="K19" s="59" t="s">
        <v>11</v>
      </c>
      <c r="L19" s="59" t="s">
        <v>12</v>
      </c>
      <c r="M19" s="59" t="s">
        <v>20</v>
      </c>
      <c r="N19" s="59" t="s">
        <v>197</v>
      </c>
      <c r="O19" s="59" t="s">
        <v>21</v>
      </c>
      <c r="P19" s="59" t="s">
        <v>74</v>
      </c>
      <c r="Q19" s="59" t="s">
        <v>22</v>
      </c>
      <c r="R19" s="59" t="s">
        <v>23</v>
      </c>
      <c r="S19" s="59" t="s">
        <v>168</v>
      </c>
      <c r="T19" s="59" t="s">
        <v>75</v>
      </c>
      <c r="U19" s="59" t="s">
        <v>27</v>
      </c>
      <c r="V19" s="59" t="s">
        <v>172</v>
      </c>
      <c r="W19" s="59" t="s">
        <v>28</v>
      </c>
      <c r="X19" s="59" t="s">
        <v>170</v>
      </c>
      <c r="Y19" s="59" t="s">
        <v>29</v>
      </c>
      <c r="Z19" s="59" t="s">
        <v>4</v>
      </c>
      <c r="AA19" s="59" t="s">
        <v>13</v>
      </c>
      <c r="AB19" s="59" t="s">
        <v>26</v>
      </c>
      <c r="AC19" s="59" t="s">
        <v>30</v>
      </c>
      <c r="AD19" s="59" t="s">
        <v>173</v>
      </c>
      <c r="AE19" s="59" t="s">
        <v>24</v>
      </c>
      <c r="AF19" s="59" t="s">
        <v>25</v>
      </c>
      <c r="AG19" s="59" t="s">
        <v>76</v>
      </c>
      <c r="AH19" s="62"/>
      <c r="AI19" s="71" t="s">
        <v>14</v>
      </c>
      <c r="AJ19" s="71"/>
      <c r="AK19" s="71" t="s">
        <v>15</v>
      </c>
      <c r="AL19" s="71" t="s">
        <v>16</v>
      </c>
      <c r="AM19" s="71" t="s">
        <v>17</v>
      </c>
      <c r="AN19" s="71" t="s">
        <v>44</v>
      </c>
      <c r="AO19" s="71" t="s">
        <v>43</v>
      </c>
      <c r="AP19" s="71" t="s">
        <v>40</v>
      </c>
      <c r="AQ19" s="62" t="s">
        <v>139</v>
      </c>
      <c r="AR19" s="62" t="s">
        <v>140</v>
      </c>
      <c r="AS19" s="62" t="s">
        <v>141</v>
      </c>
      <c r="AT19" s="71" t="s">
        <v>55</v>
      </c>
      <c r="AU19" s="71" t="s">
        <v>48</v>
      </c>
      <c r="AV19" s="71" t="s">
        <v>51</v>
      </c>
      <c r="AW19" s="71" t="s">
        <v>49</v>
      </c>
      <c r="AX19" s="63" t="s">
        <v>50</v>
      </c>
      <c r="AY19" s="64" t="s">
        <v>60</v>
      </c>
    </row>
    <row r="20" spans="1:56" x14ac:dyDescent="0.2">
      <c r="A20" s="52" t="s">
        <v>318</v>
      </c>
      <c r="B20" s="49">
        <v>1</v>
      </c>
      <c r="O20" s="49">
        <v>1</v>
      </c>
      <c r="R20" s="49">
        <v>1</v>
      </c>
      <c r="Y20" s="49">
        <f>B20+C20+D20+E20</f>
        <v>1</v>
      </c>
      <c r="Z20" s="49">
        <f t="shared" ref="Z20:Z31" si="22">B20+C20+D20+E20+F20+L20+Q20+R20+T20+S20</f>
        <v>2</v>
      </c>
      <c r="AA20" s="49">
        <f t="shared" ref="AA20:AA31" si="23">B20+C20+D20+E20+F20+G20+H20+J20+K20+L20+Q20+R20+T20+S20+I20</f>
        <v>2</v>
      </c>
      <c r="AB20" s="49">
        <f t="shared" ref="AB20:AB31" si="24">Y20+H20+F20+Q20+R20+T20+S20+I20</f>
        <v>2</v>
      </c>
      <c r="AC20" s="49">
        <f t="shared" ref="AC20:AC31" si="25">B20+2*C20+3*D20+4*E20</f>
        <v>1</v>
      </c>
      <c r="AD20" s="49">
        <f t="shared" ref="AD20:AD31" si="26">Y20+J20+K20</f>
        <v>1</v>
      </c>
      <c r="AE20" s="49">
        <f t="shared" ref="AE20:AE31" si="27">M20+Q20+U20+V20</f>
        <v>0</v>
      </c>
      <c r="AF20" s="49">
        <f t="shared" ref="AF20:AF31" si="28">O20+R20+W20+S20+I20</f>
        <v>2</v>
      </c>
      <c r="AG20" s="49">
        <f>T20+P20</f>
        <v>0</v>
      </c>
      <c r="AH20" s="65"/>
      <c r="AI20" s="66">
        <f t="shared" ref="AI20:AI32" si="29">IF(Z20=0,"NA",Y20/Z20)</f>
        <v>0.5</v>
      </c>
      <c r="AJ20" s="66"/>
      <c r="AK20" s="66">
        <f t="shared" ref="AK20:AK32" si="30">IF(AA20=0,"NA",(Y20+J20+K20)/AA20)</f>
        <v>0.5</v>
      </c>
      <c r="AL20" s="66">
        <f t="shared" ref="AL20:AL32" si="31">IFERROR(AC20/Z20,"NA")</f>
        <v>0.5</v>
      </c>
      <c r="AM20" s="66">
        <f>IFERROR(AK20+AL20,"NA")</f>
        <v>1</v>
      </c>
      <c r="AN20" s="65">
        <f>IFERROR((L20+G20)/AA20,"NA")</f>
        <v>0</v>
      </c>
      <c r="AO20" s="65">
        <f t="shared" ref="AO20:AO32" si="32">IFERROR((J20+K20)/AA20,"NA")</f>
        <v>0</v>
      </c>
      <c r="AP20" s="65">
        <f t="shared" ref="AP20:AP32" si="33">IFERROR(AB20/AA20,"NA")</f>
        <v>1</v>
      </c>
      <c r="AQ20" s="65">
        <f t="shared" ref="AQ20:AS31" si="34">IFERROR(AE20/$AB20, "NA")</f>
        <v>0</v>
      </c>
      <c r="AR20" s="65">
        <f t="shared" si="34"/>
        <v>1</v>
      </c>
      <c r="AS20" s="65">
        <f t="shared" si="34"/>
        <v>0</v>
      </c>
      <c r="AT20" s="66">
        <f t="shared" ref="AT20:AT32" si="35">IFERROR((H20+Q20+R20)/AB20,"NA")</f>
        <v>0.5</v>
      </c>
      <c r="AU20" s="66">
        <f t="shared" ref="AU20:AU32" si="36">IFERROR((H20+Q20+R20+U20+W20)/AB20,"NA")</f>
        <v>0.5</v>
      </c>
      <c r="AV20" s="66">
        <f t="shared" ref="AV20:AV32" si="37">IFERROR((F20+Y20)/AB20,"NA")</f>
        <v>0.5</v>
      </c>
      <c r="AW20" s="66">
        <f t="shared" ref="AW20:AW32" si="38">IFERROR(Y20/AB20,"NA")</f>
        <v>0.5</v>
      </c>
      <c r="AX20" s="66">
        <f>IFERROR(AL20-AI20,"NA")</f>
        <v>0</v>
      </c>
      <c r="AY20" s="67">
        <f t="shared" ref="AY20:AY31" si="39">IFERROR((AD20+F20+G20)/AA20, "NA")</f>
        <v>0.5</v>
      </c>
      <c r="BA20" s="48" t="s">
        <v>332</v>
      </c>
      <c r="BB20" s="49">
        <v>3</v>
      </c>
    </row>
    <row r="21" spans="1:56" x14ac:dyDescent="0.2">
      <c r="A21" s="52" t="s">
        <v>188</v>
      </c>
      <c r="F21" s="49">
        <v>1</v>
      </c>
      <c r="L21" s="49">
        <v>1</v>
      </c>
      <c r="U21" s="49">
        <v>1</v>
      </c>
      <c r="Y21" s="49">
        <f t="shared" ref="Y21:Y31" si="40">B21+C21+D21+E21</f>
        <v>0</v>
      </c>
      <c r="Z21" s="49">
        <f t="shared" si="22"/>
        <v>2</v>
      </c>
      <c r="AA21" s="49">
        <f t="shared" si="23"/>
        <v>2</v>
      </c>
      <c r="AB21" s="49">
        <f t="shared" si="24"/>
        <v>1</v>
      </c>
      <c r="AC21" s="49">
        <f t="shared" si="25"/>
        <v>0</v>
      </c>
      <c r="AD21" s="49">
        <f t="shared" si="26"/>
        <v>0</v>
      </c>
      <c r="AE21" s="49">
        <f t="shared" si="27"/>
        <v>1</v>
      </c>
      <c r="AF21" s="49">
        <f t="shared" si="28"/>
        <v>0</v>
      </c>
      <c r="AG21" s="49">
        <f t="shared" ref="AG21:AG31" si="41">T21+P21</f>
        <v>0</v>
      </c>
      <c r="AH21" s="65"/>
      <c r="AI21" s="66">
        <f t="shared" si="29"/>
        <v>0</v>
      </c>
      <c r="AJ21" s="66"/>
      <c r="AK21" s="66">
        <f t="shared" si="30"/>
        <v>0</v>
      </c>
      <c r="AL21" s="66">
        <f t="shared" si="31"/>
        <v>0</v>
      </c>
      <c r="AM21" s="66">
        <f>IFERROR(AK21+AL21,"NA")</f>
        <v>0</v>
      </c>
      <c r="AN21" s="65">
        <f t="shared" ref="AN21:AN30" si="42">IFERROR((L21+G21)/AA21,"NA")</f>
        <v>0.5</v>
      </c>
      <c r="AO21" s="65">
        <f t="shared" si="32"/>
        <v>0</v>
      </c>
      <c r="AP21" s="65">
        <f t="shared" si="33"/>
        <v>0.5</v>
      </c>
      <c r="AQ21" s="65">
        <f t="shared" si="34"/>
        <v>1</v>
      </c>
      <c r="AR21" s="65">
        <f t="shared" si="34"/>
        <v>0</v>
      </c>
      <c r="AS21" s="65">
        <f t="shared" si="34"/>
        <v>0</v>
      </c>
      <c r="AT21" s="66">
        <f t="shared" si="35"/>
        <v>0</v>
      </c>
      <c r="AU21" s="66">
        <f t="shared" si="36"/>
        <v>1</v>
      </c>
      <c r="AV21" s="66">
        <f t="shared" si="37"/>
        <v>1</v>
      </c>
      <c r="AW21" s="66">
        <f t="shared" si="38"/>
        <v>0</v>
      </c>
      <c r="AX21" s="66">
        <f>IFERROR(AL21-AI21,"NA")</f>
        <v>0</v>
      </c>
      <c r="AY21" s="67">
        <f t="shared" si="39"/>
        <v>0.5</v>
      </c>
      <c r="BA21" s="48" t="s">
        <v>333</v>
      </c>
      <c r="BB21" s="49">
        <v>6</v>
      </c>
    </row>
    <row r="22" spans="1:56" x14ac:dyDescent="0.2">
      <c r="A22" s="52" t="s">
        <v>189</v>
      </c>
      <c r="B22" s="49">
        <v>1</v>
      </c>
      <c r="J22" s="49">
        <v>1</v>
      </c>
      <c r="O22" s="49">
        <v>1</v>
      </c>
      <c r="Y22" s="49">
        <f t="shared" si="40"/>
        <v>1</v>
      </c>
      <c r="Z22" s="49">
        <f t="shared" si="22"/>
        <v>1</v>
      </c>
      <c r="AA22" s="49">
        <f t="shared" si="23"/>
        <v>2</v>
      </c>
      <c r="AB22" s="49">
        <f t="shared" si="24"/>
        <v>1</v>
      </c>
      <c r="AC22" s="49">
        <f t="shared" si="25"/>
        <v>1</v>
      </c>
      <c r="AD22" s="49">
        <f t="shared" si="26"/>
        <v>2</v>
      </c>
      <c r="AE22" s="49">
        <f t="shared" si="27"/>
        <v>0</v>
      </c>
      <c r="AF22" s="49">
        <f t="shared" si="28"/>
        <v>1</v>
      </c>
      <c r="AG22" s="49">
        <f t="shared" si="41"/>
        <v>0</v>
      </c>
      <c r="AH22" s="65"/>
      <c r="AI22" s="66">
        <f t="shared" si="29"/>
        <v>1</v>
      </c>
      <c r="AJ22" s="66"/>
      <c r="AK22" s="66">
        <f t="shared" si="30"/>
        <v>1</v>
      </c>
      <c r="AL22" s="66">
        <f t="shared" si="31"/>
        <v>1</v>
      </c>
      <c r="AM22" s="66">
        <f>IFERROR(AK22+AL22,"NA")</f>
        <v>2</v>
      </c>
      <c r="AN22" s="65">
        <f t="shared" si="42"/>
        <v>0</v>
      </c>
      <c r="AO22" s="65">
        <f t="shared" si="32"/>
        <v>0.5</v>
      </c>
      <c r="AP22" s="65">
        <f t="shared" si="33"/>
        <v>0.5</v>
      </c>
      <c r="AQ22" s="65">
        <f t="shared" si="34"/>
        <v>0</v>
      </c>
      <c r="AR22" s="65">
        <f t="shared" si="34"/>
        <v>1</v>
      </c>
      <c r="AS22" s="65">
        <f t="shared" si="34"/>
        <v>0</v>
      </c>
      <c r="AT22" s="66">
        <f t="shared" si="35"/>
        <v>0</v>
      </c>
      <c r="AU22" s="66">
        <f t="shared" si="36"/>
        <v>0</v>
      </c>
      <c r="AV22" s="66">
        <f t="shared" si="37"/>
        <v>1</v>
      </c>
      <c r="AW22" s="66">
        <f t="shared" si="38"/>
        <v>1</v>
      </c>
      <c r="AX22" s="66">
        <f>IFERROR(AL22-AI22,"NA")</f>
        <v>0</v>
      </c>
      <c r="AY22" s="67">
        <f t="shared" si="39"/>
        <v>1</v>
      </c>
    </row>
    <row r="23" spans="1:56" x14ac:dyDescent="0.2">
      <c r="A23" s="52" t="s">
        <v>187</v>
      </c>
      <c r="J23" s="49">
        <v>1</v>
      </c>
      <c r="S23" s="49">
        <v>1</v>
      </c>
      <c r="Y23" s="49">
        <f t="shared" si="40"/>
        <v>0</v>
      </c>
      <c r="Z23" s="49">
        <f t="shared" si="22"/>
        <v>1</v>
      </c>
      <c r="AA23" s="49">
        <f t="shared" si="23"/>
        <v>2</v>
      </c>
      <c r="AB23" s="49">
        <f t="shared" si="24"/>
        <v>1</v>
      </c>
      <c r="AC23" s="49">
        <f t="shared" si="25"/>
        <v>0</v>
      </c>
      <c r="AD23" s="49">
        <f t="shared" si="26"/>
        <v>1</v>
      </c>
      <c r="AE23" s="49">
        <f t="shared" si="27"/>
        <v>0</v>
      </c>
      <c r="AF23" s="49">
        <f t="shared" si="28"/>
        <v>1</v>
      </c>
      <c r="AG23" s="49">
        <f t="shared" si="41"/>
        <v>0</v>
      </c>
      <c r="AH23" s="65"/>
      <c r="AI23" s="66">
        <f t="shared" si="29"/>
        <v>0</v>
      </c>
      <c r="AJ23" s="66"/>
      <c r="AK23" s="66">
        <f t="shared" si="30"/>
        <v>0.5</v>
      </c>
      <c r="AL23" s="66">
        <f t="shared" si="31"/>
        <v>0</v>
      </c>
      <c r="AM23" s="66">
        <f t="shared" ref="AM23:AM30" si="43">IFERROR(AK23+AL23,"NA")</f>
        <v>0.5</v>
      </c>
      <c r="AN23" s="65">
        <f t="shared" si="42"/>
        <v>0</v>
      </c>
      <c r="AO23" s="65">
        <f t="shared" si="32"/>
        <v>0.5</v>
      </c>
      <c r="AP23" s="65">
        <f t="shared" si="33"/>
        <v>0.5</v>
      </c>
      <c r="AQ23" s="65">
        <f t="shared" si="34"/>
        <v>0</v>
      </c>
      <c r="AR23" s="65">
        <f t="shared" si="34"/>
        <v>1</v>
      </c>
      <c r="AS23" s="65">
        <f t="shared" si="34"/>
        <v>0</v>
      </c>
      <c r="AT23" s="66">
        <f t="shared" si="35"/>
        <v>0</v>
      </c>
      <c r="AU23" s="66">
        <f t="shared" si="36"/>
        <v>0</v>
      </c>
      <c r="AV23" s="66">
        <f t="shared" si="37"/>
        <v>0</v>
      </c>
      <c r="AW23" s="66">
        <f t="shared" si="38"/>
        <v>0</v>
      </c>
      <c r="AX23" s="66">
        <f t="shared" ref="AX23:AX30" si="44">IFERROR(AL23-AI23,"NA")</f>
        <v>0</v>
      </c>
      <c r="AY23" s="67">
        <f t="shared" si="39"/>
        <v>0.5</v>
      </c>
    </row>
    <row r="24" spans="1:56" x14ac:dyDescent="0.2">
      <c r="A24" s="52" t="s">
        <v>192</v>
      </c>
      <c r="B24" s="49">
        <v>1</v>
      </c>
      <c r="P24" s="49">
        <v>1</v>
      </c>
      <c r="T24" s="49">
        <v>1</v>
      </c>
      <c r="Y24" s="49">
        <f t="shared" si="40"/>
        <v>1</v>
      </c>
      <c r="Z24" s="49">
        <f t="shared" si="22"/>
        <v>2</v>
      </c>
      <c r="AA24" s="49">
        <f t="shared" si="23"/>
        <v>2</v>
      </c>
      <c r="AB24" s="49">
        <f t="shared" si="24"/>
        <v>2</v>
      </c>
      <c r="AC24" s="49">
        <f t="shared" si="25"/>
        <v>1</v>
      </c>
      <c r="AD24" s="49">
        <f t="shared" si="26"/>
        <v>1</v>
      </c>
      <c r="AE24" s="49">
        <f t="shared" si="27"/>
        <v>0</v>
      </c>
      <c r="AF24" s="49">
        <f t="shared" si="28"/>
        <v>0</v>
      </c>
      <c r="AG24" s="49">
        <f t="shared" si="41"/>
        <v>2</v>
      </c>
      <c r="AH24" s="65"/>
      <c r="AI24" s="66">
        <f t="shared" si="29"/>
        <v>0.5</v>
      </c>
      <c r="AJ24" s="66"/>
      <c r="AK24" s="66">
        <f t="shared" si="30"/>
        <v>0.5</v>
      </c>
      <c r="AL24" s="66">
        <f t="shared" si="31"/>
        <v>0.5</v>
      </c>
      <c r="AM24" s="66">
        <f t="shared" si="43"/>
        <v>1</v>
      </c>
      <c r="AN24" s="65">
        <f t="shared" si="42"/>
        <v>0</v>
      </c>
      <c r="AO24" s="65">
        <f t="shared" si="32"/>
        <v>0</v>
      </c>
      <c r="AP24" s="65">
        <f t="shared" si="33"/>
        <v>1</v>
      </c>
      <c r="AQ24" s="65">
        <f t="shared" si="34"/>
        <v>0</v>
      </c>
      <c r="AR24" s="65">
        <f t="shared" si="34"/>
        <v>0</v>
      </c>
      <c r="AS24" s="65">
        <f t="shared" si="34"/>
        <v>1</v>
      </c>
      <c r="AT24" s="66">
        <f t="shared" si="35"/>
        <v>0</v>
      </c>
      <c r="AU24" s="66">
        <f t="shared" si="36"/>
        <v>0</v>
      </c>
      <c r="AV24" s="66">
        <f t="shared" si="37"/>
        <v>0.5</v>
      </c>
      <c r="AW24" s="66">
        <f t="shared" si="38"/>
        <v>0.5</v>
      </c>
      <c r="AX24" s="66">
        <f t="shared" si="44"/>
        <v>0</v>
      </c>
      <c r="AY24" s="67">
        <f t="shared" si="39"/>
        <v>0.5</v>
      </c>
    </row>
    <row r="25" spans="1:56" x14ac:dyDescent="0.2">
      <c r="A25" s="52" t="s">
        <v>191</v>
      </c>
      <c r="B25" s="49">
        <v>1</v>
      </c>
      <c r="J25" s="49">
        <v>1</v>
      </c>
      <c r="P25" s="49">
        <v>1</v>
      </c>
      <c r="X25" s="49">
        <v>1</v>
      </c>
      <c r="Y25" s="49">
        <f t="shared" si="40"/>
        <v>1</v>
      </c>
      <c r="Z25" s="49">
        <f t="shared" si="22"/>
        <v>1</v>
      </c>
      <c r="AA25" s="49">
        <f t="shared" si="23"/>
        <v>2</v>
      </c>
      <c r="AB25" s="49">
        <f t="shared" si="24"/>
        <v>1</v>
      </c>
      <c r="AC25" s="49">
        <f t="shared" si="25"/>
        <v>1</v>
      </c>
      <c r="AD25" s="49">
        <f t="shared" si="26"/>
        <v>2</v>
      </c>
      <c r="AE25" s="49">
        <f t="shared" si="27"/>
        <v>0</v>
      </c>
      <c r="AF25" s="49">
        <f t="shared" si="28"/>
        <v>0</v>
      </c>
      <c r="AG25" s="49">
        <f t="shared" si="41"/>
        <v>1</v>
      </c>
      <c r="AH25" s="65"/>
      <c r="AI25" s="66">
        <f t="shared" si="29"/>
        <v>1</v>
      </c>
      <c r="AJ25" s="66"/>
      <c r="AK25" s="66">
        <f t="shared" si="30"/>
        <v>1</v>
      </c>
      <c r="AL25" s="66">
        <f t="shared" si="31"/>
        <v>1</v>
      </c>
      <c r="AM25" s="66">
        <f t="shared" si="43"/>
        <v>2</v>
      </c>
      <c r="AN25" s="65">
        <f t="shared" si="42"/>
        <v>0</v>
      </c>
      <c r="AO25" s="65">
        <f t="shared" si="32"/>
        <v>0.5</v>
      </c>
      <c r="AP25" s="65">
        <f t="shared" si="33"/>
        <v>0.5</v>
      </c>
      <c r="AQ25" s="65">
        <f t="shared" si="34"/>
        <v>0</v>
      </c>
      <c r="AR25" s="65">
        <f t="shared" si="34"/>
        <v>0</v>
      </c>
      <c r="AS25" s="65">
        <f t="shared" si="34"/>
        <v>1</v>
      </c>
      <c r="AT25" s="66">
        <f t="shared" si="35"/>
        <v>0</v>
      </c>
      <c r="AU25" s="66">
        <f t="shared" si="36"/>
        <v>0</v>
      </c>
      <c r="AV25" s="66">
        <f t="shared" si="37"/>
        <v>1</v>
      </c>
      <c r="AW25" s="66">
        <f t="shared" si="38"/>
        <v>1</v>
      </c>
      <c r="AX25" s="66">
        <f t="shared" si="44"/>
        <v>0</v>
      </c>
      <c r="AY25" s="67">
        <f t="shared" si="39"/>
        <v>1</v>
      </c>
    </row>
    <row r="26" spans="1:56" x14ac:dyDescent="0.2">
      <c r="A26" s="52" t="s">
        <v>195</v>
      </c>
      <c r="B26" s="49">
        <v>1</v>
      </c>
      <c r="J26" s="49">
        <v>1</v>
      </c>
      <c r="M26" s="49">
        <v>1</v>
      </c>
      <c r="Y26" s="49">
        <f t="shared" si="40"/>
        <v>1</v>
      </c>
      <c r="Z26" s="49">
        <f t="shared" si="22"/>
        <v>1</v>
      </c>
      <c r="AA26" s="49">
        <f t="shared" si="23"/>
        <v>2</v>
      </c>
      <c r="AB26" s="49">
        <f t="shared" si="24"/>
        <v>1</v>
      </c>
      <c r="AC26" s="49">
        <f t="shared" si="25"/>
        <v>1</v>
      </c>
      <c r="AD26" s="49">
        <f t="shared" si="26"/>
        <v>2</v>
      </c>
      <c r="AE26" s="49">
        <f t="shared" si="27"/>
        <v>1</v>
      </c>
      <c r="AF26" s="49">
        <f t="shared" si="28"/>
        <v>0</v>
      </c>
      <c r="AG26" s="49">
        <f t="shared" si="41"/>
        <v>0</v>
      </c>
      <c r="AH26" s="65"/>
      <c r="AI26" s="66">
        <f t="shared" si="29"/>
        <v>1</v>
      </c>
      <c r="AJ26" s="66"/>
      <c r="AK26" s="66">
        <f t="shared" si="30"/>
        <v>1</v>
      </c>
      <c r="AL26" s="66">
        <f t="shared" si="31"/>
        <v>1</v>
      </c>
      <c r="AM26" s="66">
        <f t="shared" si="43"/>
        <v>2</v>
      </c>
      <c r="AN26" s="65">
        <f t="shared" si="42"/>
        <v>0</v>
      </c>
      <c r="AO26" s="65">
        <f t="shared" si="32"/>
        <v>0.5</v>
      </c>
      <c r="AP26" s="65">
        <f t="shared" si="33"/>
        <v>0.5</v>
      </c>
      <c r="AQ26" s="65">
        <f t="shared" si="34"/>
        <v>1</v>
      </c>
      <c r="AR26" s="65">
        <f t="shared" si="34"/>
        <v>0</v>
      </c>
      <c r="AS26" s="65">
        <f t="shared" si="34"/>
        <v>0</v>
      </c>
      <c r="AT26" s="66">
        <f t="shared" si="35"/>
        <v>0</v>
      </c>
      <c r="AU26" s="66">
        <f t="shared" si="36"/>
        <v>0</v>
      </c>
      <c r="AV26" s="66">
        <f t="shared" si="37"/>
        <v>1</v>
      </c>
      <c r="AW26" s="66">
        <f t="shared" si="38"/>
        <v>1</v>
      </c>
      <c r="AX26" s="66">
        <f t="shared" si="44"/>
        <v>0</v>
      </c>
      <c r="AY26" s="67">
        <f t="shared" si="39"/>
        <v>1</v>
      </c>
    </row>
    <row r="27" spans="1:56" x14ac:dyDescent="0.2">
      <c r="A27" s="52" t="s">
        <v>319</v>
      </c>
      <c r="B27" s="49">
        <v>1</v>
      </c>
      <c r="L27" s="49">
        <v>1</v>
      </c>
      <c r="M27" s="49">
        <v>1</v>
      </c>
      <c r="N27" s="49">
        <v>1</v>
      </c>
      <c r="Y27" s="49">
        <f t="shared" si="40"/>
        <v>1</v>
      </c>
      <c r="Z27" s="49">
        <f t="shared" si="22"/>
        <v>2</v>
      </c>
      <c r="AA27" s="49">
        <f t="shared" si="23"/>
        <v>2</v>
      </c>
      <c r="AB27" s="49">
        <f t="shared" si="24"/>
        <v>1</v>
      </c>
      <c r="AC27" s="49">
        <f t="shared" si="25"/>
        <v>1</v>
      </c>
      <c r="AD27" s="49">
        <f t="shared" si="26"/>
        <v>1</v>
      </c>
      <c r="AE27" s="49">
        <f t="shared" si="27"/>
        <v>1</v>
      </c>
      <c r="AF27" s="49">
        <f t="shared" si="28"/>
        <v>0</v>
      </c>
      <c r="AG27" s="49">
        <f t="shared" si="41"/>
        <v>0</v>
      </c>
      <c r="AH27" s="65"/>
      <c r="AI27" s="66">
        <f t="shared" si="29"/>
        <v>0.5</v>
      </c>
      <c r="AJ27" s="66"/>
      <c r="AK27" s="66">
        <f t="shared" si="30"/>
        <v>0.5</v>
      </c>
      <c r="AL27" s="66">
        <f t="shared" si="31"/>
        <v>0.5</v>
      </c>
      <c r="AM27" s="66">
        <f t="shared" si="43"/>
        <v>1</v>
      </c>
      <c r="AN27" s="65">
        <f t="shared" si="42"/>
        <v>0.5</v>
      </c>
      <c r="AO27" s="65">
        <f t="shared" si="32"/>
        <v>0</v>
      </c>
      <c r="AP27" s="65">
        <f t="shared" si="33"/>
        <v>0.5</v>
      </c>
      <c r="AQ27" s="65">
        <f t="shared" si="34"/>
        <v>1</v>
      </c>
      <c r="AR27" s="65">
        <f t="shared" si="34"/>
        <v>0</v>
      </c>
      <c r="AS27" s="65">
        <f t="shared" si="34"/>
        <v>0</v>
      </c>
      <c r="AT27" s="66">
        <f t="shared" si="35"/>
        <v>0</v>
      </c>
      <c r="AU27" s="66">
        <f t="shared" si="36"/>
        <v>0</v>
      </c>
      <c r="AV27" s="66">
        <f t="shared" si="37"/>
        <v>1</v>
      </c>
      <c r="AW27" s="66">
        <f t="shared" si="38"/>
        <v>1</v>
      </c>
      <c r="AX27" s="66">
        <f t="shared" si="44"/>
        <v>0</v>
      </c>
      <c r="AY27" s="67">
        <f t="shared" si="39"/>
        <v>0.5</v>
      </c>
    </row>
    <row r="28" spans="1:56" x14ac:dyDescent="0.2">
      <c r="A28" s="52" t="s">
        <v>243</v>
      </c>
      <c r="J28" s="49">
        <v>2</v>
      </c>
      <c r="Y28" s="49">
        <f t="shared" si="40"/>
        <v>0</v>
      </c>
      <c r="Z28" s="49">
        <f t="shared" si="22"/>
        <v>0</v>
      </c>
      <c r="AA28" s="49">
        <f t="shared" si="23"/>
        <v>2</v>
      </c>
      <c r="AB28" s="49">
        <f t="shared" si="24"/>
        <v>0</v>
      </c>
      <c r="AC28" s="49">
        <f t="shared" si="25"/>
        <v>0</v>
      </c>
      <c r="AD28" s="49">
        <f t="shared" si="26"/>
        <v>2</v>
      </c>
      <c r="AE28" s="49">
        <f t="shared" si="27"/>
        <v>0</v>
      </c>
      <c r="AF28" s="49">
        <f t="shared" si="28"/>
        <v>0</v>
      </c>
      <c r="AG28" s="49">
        <f t="shared" si="41"/>
        <v>0</v>
      </c>
      <c r="AH28" s="65"/>
      <c r="AI28" s="66" t="str">
        <f t="shared" si="29"/>
        <v>NA</v>
      </c>
      <c r="AJ28" s="66"/>
      <c r="AK28" s="66">
        <f t="shared" si="30"/>
        <v>1</v>
      </c>
      <c r="AL28" s="66" t="str">
        <f t="shared" si="31"/>
        <v>NA</v>
      </c>
      <c r="AM28" s="66" t="str">
        <f t="shared" si="43"/>
        <v>NA</v>
      </c>
      <c r="AN28" s="65">
        <f t="shared" si="42"/>
        <v>0</v>
      </c>
      <c r="AO28" s="65">
        <f t="shared" si="32"/>
        <v>1</v>
      </c>
      <c r="AP28" s="65">
        <f t="shared" si="33"/>
        <v>0</v>
      </c>
      <c r="AQ28" s="65" t="str">
        <f t="shared" si="34"/>
        <v>NA</v>
      </c>
      <c r="AR28" s="65" t="str">
        <f t="shared" si="34"/>
        <v>NA</v>
      </c>
      <c r="AS28" s="65" t="str">
        <f t="shared" si="34"/>
        <v>NA</v>
      </c>
      <c r="AT28" s="66" t="str">
        <f t="shared" si="35"/>
        <v>NA</v>
      </c>
      <c r="AU28" s="66" t="str">
        <f t="shared" si="36"/>
        <v>NA</v>
      </c>
      <c r="AV28" s="66" t="str">
        <f t="shared" si="37"/>
        <v>NA</v>
      </c>
      <c r="AW28" s="66" t="str">
        <f t="shared" si="38"/>
        <v>NA</v>
      </c>
      <c r="AX28" s="66" t="str">
        <f t="shared" si="44"/>
        <v>NA</v>
      </c>
      <c r="AY28" s="67">
        <f t="shared" si="39"/>
        <v>1</v>
      </c>
    </row>
    <row r="29" spans="1:56" x14ac:dyDescent="0.2">
      <c r="A29" s="52" t="s">
        <v>320</v>
      </c>
      <c r="J29" s="49">
        <v>1</v>
      </c>
      <c r="L29" s="49">
        <v>1</v>
      </c>
      <c r="Y29" s="49">
        <f t="shared" si="40"/>
        <v>0</v>
      </c>
      <c r="Z29" s="49">
        <f t="shared" si="22"/>
        <v>1</v>
      </c>
      <c r="AA29" s="49">
        <f t="shared" si="23"/>
        <v>2</v>
      </c>
      <c r="AB29" s="49">
        <f t="shared" si="24"/>
        <v>0</v>
      </c>
      <c r="AC29" s="49">
        <f t="shared" si="25"/>
        <v>0</v>
      </c>
      <c r="AD29" s="49">
        <f t="shared" si="26"/>
        <v>1</v>
      </c>
      <c r="AE29" s="49">
        <f t="shared" si="27"/>
        <v>0</v>
      </c>
      <c r="AF29" s="49">
        <f t="shared" si="28"/>
        <v>0</v>
      </c>
      <c r="AG29" s="49">
        <f t="shared" si="41"/>
        <v>0</v>
      </c>
      <c r="AH29" s="65"/>
      <c r="AI29" s="66">
        <f t="shared" si="29"/>
        <v>0</v>
      </c>
      <c r="AJ29" s="66"/>
      <c r="AK29" s="66">
        <f t="shared" si="30"/>
        <v>0.5</v>
      </c>
      <c r="AL29" s="66">
        <f t="shared" si="31"/>
        <v>0</v>
      </c>
      <c r="AM29" s="66">
        <f t="shared" si="43"/>
        <v>0.5</v>
      </c>
      <c r="AN29" s="65">
        <f t="shared" si="42"/>
        <v>0.5</v>
      </c>
      <c r="AO29" s="65">
        <f t="shared" si="32"/>
        <v>0.5</v>
      </c>
      <c r="AP29" s="65">
        <f t="shared" si="33"/>
        <v>0</v>
      </c>
      <c r="AQ29" s="65" t="str">
        <f t="shared" si="34"/>
        <v>NA</v>
      </c>
      <c r="AR29" s="65" t="str">
        <f t="shared" si="34"/>
        <v>NA</v>
      </c>
      <c r="AS29" s="65" t="str">
        <f t="shared" si="34"/>
        <v>NA</v>
      </c>
      <c r="AT29" s="66" t="str">
        <f t="shared" si="35"/>
        <v>NA</v>
      </c>
      <c r="AU29" s="66" t="str">
        <f t="shared" si="36"/>
        <v>NA</v>
      </c>
      <c r="AV29" s="66" t="str">
        <f t="shared" si="37"/>
        <v>NA</v>
      </c>
      <c r="AW29" s="66" t="str">
        <f t="shared" si="38"/>
        <v>NA</v>
      </c>
      <c r="AX29" s="66">
        <f t="shared" si="44"/>
        <v>0</v>
      </c>
      <c r="AY29" s="67">
        <f t="shared" si="39"/>
        <v>0.5</v>
      </c>
    </row>
    <row r="30" spans="1:56" x14ac:dyDescent="0.2">
      <c r="A30" s="52"/>
      <c r="Y30" s="49">
        <f t="shared" si="40"/>
        <v>0</v>
      </c>
      <c r="Z30" s="49">
        <f t="shared" si="22"/>
        <v>0</v>
      </c>
      <c r="AA30" s="49">
        <f t="shared" si="23"/>
        <v>0</v>
      </c>
      <c r="AB30" s="49">
        <f t="shared" si="24"/>
        <v>0</v>
      </c>
      <c r="AC30" s="49">
        <f t="shared" si="25"/>
        <v>0</v>
      </c>
      <c r="AD30" s="49">
        <f t="shared" si="26"/>
        <v>0</v>
      </c>
      <c r="AE30" s="49">
        <f t="shared" si="27"/>
        <v>0</v>
      </c>
      <c r="AF30" s="49">
        <f t="shared" si="28"/>
        <v>0</v>
      </c>
      <c r="AG30" s="49">
        <f t="shared" si="41"/>
        <v>0</v>
      </c>
      <c r="AH30" s="65"/>
      <c r="AI30" s="66" t="str">
        <f t="shared" si="29"/>
        <v>NA</v>
      </c>
      <c r="AJ30" s="66"/>
      <c r="AK30" s="66" t="str">
        <f t="shared" si="30"/>
        <v>NA</v>
      </c>
      <c r="AL30" s="66" t="str">
        <f t="shared" si="31"/>
        <v>NA</v>
      </c>
      <c r="AM30" s="66" t="str">
        <f t="shared" si="43"/>
        <v>NA</v>
      </c>
      <c r="AN30" s="65" t="str">
        <f t="shared" si="42"/>
        <v>NA</v>
      </c>
      <c r="AO30" s="65" t="str">
        <f t="shared" si="32"/>
        <v>NA</v>
      </c>
      <c r="AP30" s="65" t="str">
        <f t="shared" si="33"/>
        <v>NA</v>
      </c>
      <c r="AQ30" s="65" t="str">
        <f t="shared" si="34"/>
        <v>NA</v>
      </c>
      <c r="AR30" s="65" t="str">
        <f t="shared" si="34"/>
        <v>NA</v>
      </c>
      <c r="AS30" s="65" t="str">
        <f t="shared" si="34"/>
        <v>NA</v>
      </c>
      <c r="AT30" s="66" t="str">
        <f t="shared" si="35"/>
        <v>NA</v>
      </c>
      <c r="AU30" s="66" t="str">
        <f t="shared" si="36"/>
        <v>NA</v>
      </c>
      <c r="AV30" s="66" t="str">
        <f t="shared" si="37"/>
        <v>NA</v>
      </c>
      <c r="AW30" s="66" t="str">
        <f t="shared" si="38"/>
        <v>NA</v>
      </c>
      <c r="AX30" s="66" t="str">
        <f t="shared" si="44"/>
        <v>NA</v>
      </c>
      <c r="AY30" s="67" t="str">
        <f>IFERROR((AD30+F30+G30)/AA30, "NA")</f>
        <v>NA</v>
      </c>
    </row>
    <row r="31" spans="1:56" x14ac:dyDescent="0.2">
      <c r="A31" s="52"/>
      <c r="Y31" s="49">
        <f t="shared" si="40"/>
        <v>0</v>
      </c>
      <c r="Z31" s="49">
        <f t="shared" si="22"/>
        <v>0</v>
      </c>
      <c r="AA31" s="49">
        <f t="shared" si="23"/>
        <v>0</v>
      </c>
      <c r="AB31" s="49">
        <f t="shared" si="24"/>
        <v>0</v>
      </c>
      <c r="AC31" s="49">
        <f t="shared" si="25"/>
        <v>0</v>
      </c>
      <c r="AD31" s="49">
        <f t="shared" si="26"/>
        <v>0</v>
      </c>
      <c r="AE31" s="49">
        <f t="shared" si="27"/>
        <v>0</v>
      </c>
      <c r="AF31" s="49">
        <f t="shared" si="28"/>
        <v>0</v>
      </c>
      <c r="AG31" s="49">
        <f t="shared" si="41"/>
        <v>0</v>
      </c>
      <c r="AH31" s="65"/>
      <c r="AI31" s="66" t="str">
        <f t="shared" si="29"/>
        <v>NA</v>
      </c>
      <c r="AJ31" s="66"/>
      <c r="AK31" s="66" t="str">
        <f t="shared" si="30"/>
        <v>NA</v>
      </c>
      <c r="AL31" s="66" t="str">
        <f t="shared" si="31"/>
        <v>NA</v>
      </c>
      <c r="AM31" s="66" t="str">
        <f>IFERROR(AK31+AL31,"NA")</f>
        <v>NA</v>
      </c>
      <c r="AN31" s="65" t="str">
        <f>IFERROR((L31+G31)/AA31,"NA")</f>
        <v>NA</v>
      </c>
      <c r="AO31" s="65" t="str">
        <f t="shared" si="32"/>
        <v>NA</v>
      </c>
      <c r="AP31" s="65" t="str">
        <f t="shared" si="33"/>
        <v>NA</v>
      </c>
      <c r="AQ31" s="65" t="str">
        <f t="shared" si="34"/>
        <v>NA</v>
      </c>
      <c r="AR31" s="65" t="str">
        <f t="shared" si="34"/>
        <v>NA</v>
      </c>
      <c r="AS31" s="65" t="str">
        <f t="shared" si="34"/>
        <v>NA</v>
      </c>
      <c r="AT31" s="66" t="str">
        <f t="shared" si="35"/>
        <v>NA</v>
      </c>
      <c r="AU31" s="66" t="str">
        <f t="shared" si="36"/>
        <v>NA</v>
      </c>
      <c r="AV31" s="66" t="str">
        <f t="shared" si="37"/>
        <v>NA</v>
      </c>
      <c r="AW31" s="66" t="str">
        <f t="shared" si="38"/>
        <v>NA</v>
      </c>
      <c r="AX31" s="66" t="str">
        <f>IFERROR(AL31-AI31,"NA")</f>
        <v>NA</v>
      </c>
      <c r="AY31" s="67" t="str">
        <f t="shared" si="39"/>
        <v>NA</v>
      </c>
    </row>
    <row r="32" spans="1:56" s="47" customFormat="1" x14ac:dyDescent="0.2">
      <c r="A32" s="54" t="s">
        <v>32</v>
      </c>
      <c r="B32" s="58">
        <f>SUM(B20:B31)</f>
        <v>6</v>
      </c>
      <c r="C32" s="58">
        <f t="shared" ref="C32:AG32" si="45">SUM(C20:C31)</f>
        <v>0</v>
      </c>
      <c r="D32" s="58">
        <f t="shared" si="45"/>
        <v>0</v>
      </c>
      <c r="E32" s="58">
        <f t="shared" si="45"/>
        <v>0</v>
      </c>
      <c r="F32" s="58">
        <f t="shared" si="45"/>
        <v>1</v>
      </c>
      <c r="G32" s="58">
        <f t="shared" si="45"/>
        <v>0</v>
      </c>
      <c r="H32" s="58">
        <f t="shared" si="45"/>
        <v>0</v>
      </c>
      <c r="I32" s="58">
        <f t="shared" si="45"/>
        <v>0</v>
      </c>
      <c r="J32" s="58">
        <f t="shared" si="45"/>
        <v>7</v>
      </c>
      <c r="K32" s="58">
        <f t="shared" si="45"/>
        <v>0</v>
      </c>
      <c r="L32" s="58">
        <f t="shared" si="45"/>
        <v>3</v>
      </c>
      <c r="M32" s="58">
        <f t="shared" si="45"/>
        <v>2</v>
      </c>
      <c r="N32" s="58">
        <f t="shared" si="45"/>
        <v>1</v>
      </c>
      <c r="O32" s="58">
        <f t="shared" si="45"/>
        <v>2</v>
      </c>
      <c r="P32" s="58">
        <f t="shared" si="45"/>
        <v>2</v>
      </c>
      <c r="Q32" s="58">
        <f t="shared" si="45"/>
        <v>0</v>
      </c>
      <c r="R32" s="58">
        <f t="shared" si="45"/>
        <v>1</v>
      </c>
      <c r="S32" s="58">
        <f t="shared" si="45"/>
        <v>1</v>
      </c>
      <c r="T32" s="58">
        <f t="shared" si="45"/>
        <v>1</v>
      </c>
      <c r="U32" s="58">
        <f t="shared" si="45"/>
        <v>1</v>
      </c>
      <c r="V32" s="58">
        <f t="shared" si="45"/>
        <v>0</v>
      </c>
      <c r="W32" s="58">
        <f t="shared" si="45"/>
        <v>0</v>
      </c>
      <c r="X32" s="58">
        <f t="shared" si="45"/>
        <v>1</v>
      </c>
      <c r="Y32" s="58">
        <f t="shared" si="45"/>
        <v>6</v>
      </c>
      <c r="Z32" s="58">
        <f t="shared" si="45"/>
        <v>13</v>
      </c>
      <c r="AA32" s="58">
        <f t="shared" si="45"/>
        <v>20</v>
      </c>
      <c r="AB32" s="58">
        <f>SUM(AB20:AB31)</f>
        <v>10</v>
      </c>
      <c r="AC32" s="58">
        <f>SUM(AC20:AC31)</f>
        <v>6</v>
      </c>
      <c r="AD32" s="58">
        <f>SUM(AD20:AD31)</f>
        <v>13</v>
      </c>
      <c r="AE32" s="58">
        <f t="shared" si="45"/>
        <v>3</v>
      </c>
      <c r="AF32" s="58">
        <f t="shared" si="45"/>
        <v>4</v>
      </c>
      <c r="AG32" s="58">
        <f t="shared" si="45"/>
        <v>3</v>
      </c>
      <c r="AH32" s="68"/>
      <c r="AI32" s="69">
        <f t="shared" si="29"/>
        <v>0.46153846153846156</v>
      </c>
      <c r="AJ32" s="69"/>
      <c r="AK32" s="69">
        <f t="shared" si="30"/>
        <v>0.65</v>
      </c>
      <c r="AL32" s="69">
        <f t="shared" si="31"/>
        <v>0.46153846153846156</v>
      </c>
      <c r="AM32" s="69">
        <f>IFERROR(AK32+AL32,"NA")</f>
        <v>1.1115384615384616</v>
      </c>
      <c r="AN32" s="68">
        <f>IFERROR((L32+G32)/AA32,"NA")</f>
        <v>0.15</v>
      </c>
      <c r="AO32" s="68">
        <f t="shared" si="32"/>
        <v>0.35</v>
      </c>
      <c r="AP32" s="68">
        <f t="shared" si="33"/>
        <v>0.5</v>
      </c>
      <c r="AQ32" s="68">
        <f>AE32/$AB32</f>
        <v>0.3</v>
      </c>
      <c r="AR32" s="68">
        <f>AF32/$AB32</f>
        <v>0.4</v>
      </c>
      <c r="AS32" s="68">
        <f>AG32/$AB32</f>
        <v>0.3</v>
      </c>
      <c r="AT32" s="69">
        <f t="shared" si="35"/>
        <v>0.1</v>
      </c>
      <c r="AU32" s="69">
        <f t="shared" si="36"/>
        <v>0.2</v>
      </c>
      <c r="AV32" s="69">
        <f t="shared" si="37"/>
        <v>0.7</v>
      </c>
      <c r="AW32" s="69">
        <f t="shared" si="38"/>
        <v>0.6</v>
      </c>
      <c r="AX32" s="69">
        <f>IFERROR(AL32-AI32,"NA")</f>
        <v>0</v>
      </c>
      <c r="AY32" s="70">
        <f>IFERROR((AD32+F32+G32)/AA32, "NA")</f>
        <v>0.7</v>
      </c>
      <c r="BB32" s="51"/>
      <c r="BC32" s="51"/>
      <c r="BD32" s="51"/>
    </row>
    <row r="33" spans="1:56" x14ac:dyDescent="0.2">
      <c r="AH33" s="65"/>
      <c r="AI33" s="66"/>
      <c r="AJ33" s="66"/>
      <c r="AK33" s="66"/>
      <c r="AM33" s="66"/>
      <c r="AQ33" s="65"/>
      <c r="AR33" s="65"/>
      <c r="AS33" s="65"/>
    </row>
    <row r="34" spans="1:56" x14ac:dyDescent="0.2">
      <c r="A34" s="47" t="s">
        <v>322</v>
      </c>
      <c r="AH34" s="65"/>
      <c r="AQ34" s="65"/>
      <c r="AR34" s="65"/>
      <c r="AS34" s="65"/>
    </row>
    <row r="35" spans="1:56" x14ac:dyDescent="0.2">
      <c r="A35" s="56"/>
      <c r="B35" s="59" t="s">
        <v>5</v>
      </c>
      <c r="C35" s="59" t="s">
        <v>6</v>
      </c>
      <c r="D35" s="59" t="s">
        <v>7</v>
      </c>
      <c r="E35" s="59" t="s">
        <v>8</v>
      </c>
      <c r="F35" s="59" t="s">
        <v>18</v>
      </c>
      <c r="G35" s="59" t="s">
        <v>19</v>
      </c>
      <c r="H35" s="59" t="s">
        <v>9</v>
      </c>
      <c r="I35" s="59" t="s">
        <v>169</v>
      </c>
      <c r="J35" s="59" t="s">
        <v>10</v>
      </c>
      <c r="K35" s="59" t="s">
        <v>11</v>
      </c>
      <c r="L35" s="59" t="s">
        <v>12</v>
      </c>
      <c r="M35" s="59" t="s">
        <v>20</v>
      </c>
      <c r="N35" s="59" t="s">
        <v>197</v>
      </c>
      <c r="O35" s="59" t="s">
        <v>21</v>
      </c>
      <c r="P35" s="59" t="s">
        <v>74</v>
      </c>
      <c r="Q35" s="59" t="s">
        <v>22</v>
      </c>
      <c r="R35" s="59" t="s">
        <v>23</v>
      </c>
      <c r="S35" s="59" t="s">
        <v>168</v>
      </c>
      <c r="T35" s="59" t="s">
        <v>75</v>
      </c>
      <c r="U35" s="59" t="s">
        <v>27</v>
      </c>
      <c r="V35" s="59" t="s">
        <v>172</v>
      </c>
      <c r="W35" s="59" t="s">
        <v>28</v>
      </c>
      <c r="X35" s="59" t="s">
        <v>170</v>
      </c>
      <c r="Y35" s="59" t="s">
        <v>29</v>
      </c>
      <c r="Z35" s="59" t="s">
        <v>4</v>
      </c>
      <c r="AA35" s="59" t="s">
        <v>13</v>
      </c>
      <c r="AB35" s="59" t="s">
        <v>26</v>
      </c>
      <c r="AC35" s="59" t="s">
        <v>30</v>
      </c>
      <c r="AD35" s="59" t="s">
        <v>31</v>
      </c>
      <c r="AE35" s="59" t="s">
        <v>24</v>
      </c>
      <c r="AF35" s="59" t="s">
        <v>25</v>
      </c>
      <c r="AG35" s="59" t="s">
        <v>76</v>
      </c>
      <c r="AH35" s="73"/>
      <c r="AI35" s="71" t="s">
        <v>14</v>
      </c>
      <c r="AJ35" s="71"/>
      <c r="AK35" s="71" t="s">
        <v>15</v>
      </c>
      <c r="AL35" s="71" t="s">
        <v>16</v>
      </c>
      <c r="AM35" s="71" t="s">
        <v>17</v>
      </c>
      <c r="AN35" s="71" t="s">
        <v>44</v>
      </c>
      <c r="AO35" s="71" t="s">
        <v>43</v>
      </c>
      <c r="AP35" s="71" t="s">
        <v>40</v>
      </c>
      <c r="AQ35" s="62" t="s">
        <v>139</v>
      </c>
      <c r="AR35" s="62" t="s">
        <v>140</v>
      </c>
      <c r="AS35" s="62" t="s">
        <v>141</v>
      </c>
      <c r="AT35" s="71" t="s">
        <v>47</v>
      </c>
      <c r="AU35" s="71" t="s">
        <v>48</v>
      </c>
      <c r="AV35" s="71" t="s">
        <v>51</v>
      </c>
      <c r="AW35" s="71" t="s">
        <v>49</v>
      </c>
      <c r="AX35" s="63" t="s">
        <v>50</v>
      </c>
      <c r="AY35" s="64" t="s">
        <v>60</v>
      </c>
    </row>
    <row r="36" spans="1:56" x14ac:dyDescent="0.2">
      <c r="A36" s="52" t="s">
        <v>318</v>
      </c>
      <c r="F36" s="49">
        <v>1</v>
      </c>
      <c r="J36" s="49">
        <v>1</v>
      </c>
      <c r="S36" s="49">
        <v>1</v>
      </c>
      <c r="U36" s="49">
        <v>1</v>
      </c>
      <c r="Y36" s="49">
        <f>B36+C36+D36+E36</f>
        <v>0</v>
      </c>
      <c r="Z36" s="49">
        <f t="shared" ref="Z36:Z47" si="46">B36+C36+D36+E36+F36+L36+Q36+R36+T36+S36</f>
        <v>2</v>
      </c>
      <c r="AA36" s="49">
        <f t="shared" ref="AA36:AA47" si="47">B36+C36+D36+E36+F36+G36+H36+J36+K36+L36+Q36+R36+T36+S36+I36</f>
        <v>3</v>
      </c>
      <c r="AB36" s="49">
        <f t="shared" ref="AB36:AB47" si="48">Y36+H36+F36+Q36+R36+T36+S36+I36</f>
        <v>2</v>
      </c>
      <c r="AC36" s="49">
        <f t="shared" ref="AC36:AC47" si="49">B36+2*C36+3*D36+4*E36</f>
        <v>0</v>
      </c>
      <c r="AD36" s="49">
        <f t="shared" ref="AD36:AD47" si="50">Y36+J36+K36</f>
        <v>1</v>
      </c>
      <c r="AE36" s="49">
        <f t="shared" ref="AE36:AE47" si="51">M36+Q36+U36+V36</f>
        <v>1</v>
      </c>
      <c r="AF36" s="49">
        <f t="shared" ref="AF36:AF47" si="52">O36+R36+W36+S36+I36</f>
        <v>1</v>
      </c>
      <c r="AG36" s="49">
        <f>T36+P36</f>
        <v>0</v>
      </c>
      <c r="AH36" s="65"/>
      <c r="AI36" s="66">
        <f t="shared" ref="AI36:AI48" si="53">IF(Z36=0,"NA",Y36/Z36)</f>
        <v>0</v>
      </c>
      <c r="AJ36" s="66"/>
      <c r="AK36" s="66">
        <f t="shared" ref="AK36:AK48" si="54">IF(AA36=0,"NA",(Y36+J36+K36)/AA36)</f>
        <v>0.33333333333333331</v>
      </c>
      <c r="AL36" s="66">
        <f t="shared" ref="AL36:AL48" si="55">IFERROR(AC36/Z36,"NA")</f>
        <v>0</v>
      </c>
      <c r="AM36" s="66">
        <f>IFERROR(AK36+AL36,"NA")</f>
        <v>0.33333333333333331</v>
      </c>
      <c r="AN36" s="65">
        <f t="shared" ref="AN36:AN48" si="56">IFERROR(L36/AA36,"NA")</f>
        <v>0</v>
      </c>
      <c r="AO36" s="65">
        <f t="shared" ref="AO36:AO48" si="57">IFERROR((J36+K36)/AA36,"NA")</f>
        <v>0.33333333333333331</v>
      </c>
      <c r="AP36" s="65">
        <f t="shared" ref="AP36:AP48" si="58">IFERROR(AB36/AA36,"NA")</f>
        <v>0.66666666666666663</v>
      </c>
      <c r="AQ36" s="65">
        <f t="shared" ref="AQ36:AS47" si="59">IFERROR(AE36/$AB36, "NA")</f>
        <v>0.5</v>
      </c>
      <c r="AR36" s="65">
        <f t="shared" si="59"/>
        <v>0.5</v>
      </c>
      <c r="AS36" s="65">
        <f t="shared" si="59"/>
        <v>0</v>
      </c>
      <c r="AT36" s="66">
        <f t="shared" ref="AT36:AT48" si="60">IFERROR((H36+Q36+R36)/AB36,"NA")</f>
        <v>0</v>
      </c>
      <c r="AU36" s="66">
        <f t="shared" ref="AU36:AU48" si="61">IFERROR((H36+Q36+R36+U36+W36)/AB36,"NA")</f>
        <v>0.5</v>
      </c>
      <c r="AV36" s="66">
        <f t="shared" ref="AV36:AV48" si="62">IFERROR((F36+Y36)/AB36,"NA")</f>
        <v>0.5</v>
      </c>
      <c r="AW36" s="66">
        <f t="shared" ref="AW36:AW48" si="63">IFERROR(Y36/AB36,"NA")</f>
        <v>0</v>
      </c>
      <c r="AX36" s="66">
        <f>IFERROR(AL36-AI36,"NA")</f>
        <v>0</v>
      </c>
      <c r="AY36" s="67">
        <f t="shared" ref="AY36:AY47" si="64">IFERROR((AD36+F36+G36)/AA36, "NA")</f>
        <v>0.66666666666666663</v>
      </c>
      <c r="BA36" s="48" t="s">
        <v>332</v>
      </c>
      <c r="BB36" s="49">
        <v>3</v>
      </c>
    </row>
    <row r="37" spans="1:56" x14ac:dyDescent="0.2">
      <c r="A37" s="52" t="s">
        <v>188</v>
      </c>
      <c r="B37" s="49">
        <v>1</v>
      </c>
      <c r="J37" s="49">
        <v>2</v>
      </c>
      <c r="P37" s="49">
        <v>1</v>
      </c>
      <c r="Y37" s="49">
        <f t="shared" ref="Y37:Y47" si="65">B37+C37+D37+E37</f>
        <v>1</v>
      </c>
      <c r="Z37" s="49">
        <f t="shared" si="46"/>
        <v>1</v>
      </c>
      <c r="AA37" s="49">
        <f t="shared" si="47"/>
        <v>3</v>
      </c>
      <c r="AB37" s="49">
        <f t="shared" si="48"/>
        <v>1</v>
      </c>
      <c r="AC37" s="49">
        <f t="shared" si="49"/>
        <v>1</v>
      </c>
      <c r="AD37" s="49">
        <f t="shared" si="50"/>
        <v>3</v>
      </c>
      <c r="AE37" s="49">
        <f t="shared" si="51"/>
        <v>0</v>
      </c>
      <c r="AF37" s="49">
        <f t="shared" si="52"/>
        <v>0</v>
      </c>
      <c r="AG37" s="49">
        <f t="shared" ref="AG37:AG47" si="66">T37+P37</f>
        <v>1</v>
      </c>
      <c r="AH37" s="65"/>
      <c r="AI37" s="66">
        <f t="shared" si="53"/>
        <v>1</v>
      </c>
      <c r="AJ37" s="66"/>
      <c r="AK37" s="66">
        <f t="shared" si="54"/>
        <v>1</v>
      </c>
      <c r="AL37" s="66">
        <f t="shared" si="55"/>
        <v>1</v>
      </c>
      <c r="AM37" s="66">
        <f t="shared" ref="AM37:AM48" si="67">IFERROR(AK37+AL37,"NA")</f>
        <v>2</v>
      </c>
      <c r="AN37" s="65">
        <f t="shared" si="56"/>
        <v>0</v>
      </c>
      <c r="AO37" s="65">
        <f t="shared" si="57"/>
        <v>0.66666666666666663</v>
      </c>
      <c r="AP37" s="65">
        <f t="shared" si="58"/>
        <v>0.33333333333333331</v>
      </c>
      <c r="AQ37" s="65">
        <f t="shared" si="59"/>
        <v>0</v>
      </c>
      <c r="AR37" s="65">
        <f t="shared" si="59"/>
        <v>0</v>
      </c>
      <c r="AS37" s="65">
        <f t="shared" si="59"/>
        <v>1</v>
      </c>
      <c r="AT37" s="66">
        <f t="shared" si="60"/>
        <v>0</v>
      </c>
      <c r="AU37" s="66">
        <f t="shared" si="61"/>
        <v>0</v>
      </c>
      <c r="AV37" s="66">
        <f t="shared" si="62"/>
        <v>1</v>
      </c>
      <c r="AW37" s="66">
        <f t="shared" si="63"/>
        <v>1</v>
      </c>
      <c r="AX37" s="66">
        <f t="shared" ref="AX37:AX48" si="68">IFERROR(AL37-AI37,"NA")</f>
        <v>0</v>
      </c>
      <c r="AY37" s="67">
        <f t="shared" si="64"/>
        <v>1</v>
      </c>
      <c r="BA37" s="48" t="s">
        <v>333</v>
      </c>
      <c r="BB37" s="49">
        <v>4</v>
      </c>
    </row>
    <row r="38" spans="1:56" x14ac:dyDescent="0.2">
      <c r="A38" s="52" t="s">
        <v>189</v>
      </c>
      <c r="B38" s="49">
        <v>1</v>
      </c>
      <c r="C38" s="49">
        <v>1</v>
      </c>
      <c r="F38" s="49">
        <v>1</v>
      </c>
      <c r="P38" s="49">
        <v>2</v>
      </c>
      <c r="W38" s="49">
        <v>1</v>
      </c>
      <c r="Y38" s="49">
        <f t="shared" si="65"/>
        <v>2</v>
      </c>
      <c r="Z38" s="49">
        <f t="shared" si="46"/>
        <v>3</v>
      </c>
      <c r="AA38" s="49">
        <f t="shared" si="47"/>
        <v>3</v>
      </c>
      <c r="AB38" s="49">
        <f t="shared" si="48"/>
        <v>3</v>
      </c>
      <c r="AC38" s="49">
        <f t="shared" si="49"/>
        <v>3</v>
      </c>
      <c r="AD38" s="49">
        <f t="shared" si="50"/>
        <v>2</v>
      </c>
      <c r="AE38" s="49">
        <f t="shared" si="51"/>
        <v>0</v>
      </c>
      <c r="AF38" s="49">
        <f t="shared" si="52"/>
        <v>1</v>
      </c>
      <c r="AG38" s="49">
        <f t="shared" si="66"/>
        <v>2</v>
      </c>
      <c r="AH38" s="65"/>
      <c r="AI38" s="66">
        <f t="shared" si="53"/>
        <v>0.66666666666666663</v>
      </c>
      <c r="AJ38" s="66"/>
      <c r="AK38" s="66">
        <f t="shared" si="54"/>
        <v>0.66666666666666663</v>
      </c>
      <c r="AL38" s="66">
        <f t="shared" si="55"/>
        <v>1</v>
      </c>
      <c r="AM38" s="66">
        <f t="shared" si="67"/>
        <v>1.6666666666666665</v>
      </c>
      <c r="AN38" s="65">
        <f t="shared" si="56"/>
        <v>0</v>
      </c>
      <c r="AO38" s="65">
        <f t="shared" si="57"/>
        <v>0</v>
      </c>
      <c r="AP38" s="65">
        <f t="shared" si="58"/>
        <v>1</v>
      </c>
      <c r="AQ38" s="65">
        <f t="shared" si="59"/>
        <v>0</v>
      </c>
      <c r="AR38" s="65">
        <f t="shared" si="59"/>
        <v>0.33333333333333331</v>
      </c>
      <c r="AS38" s="65">
        <f t="shared" si="59"/>
        <v>0.66666666666666663</v>
      </c>
      <c r="AT38" s="66">
        <f t="shared" si="60"/>
        <v>0</v>
      </c>
      <c r="AU38" s="66">
        <f t="shared" si="61"/>
        <v>0.33333333333333331</v>
      </c>
      <c r="AV38" s="66">
        <f t="shared" si="62"/>
        <v>1</v>
      </c>
      <c r="AW38" s="66">
        <f t="shared" si="63"/>
        <v>0.66666666666666663</v>
      </c>
      <c r="AX38" s="66">
        <f t="shared" si="68"/>
        <v>0.33333333333333337</v>
      </c>
      <c r="AY38" s="67">
        <f t="shared" si="64"/>
        <v>1</v>
      </c>
    </row>
    <row r="39" spans="1:56" x14ac:dyDescent="0.2">
      <c r="A39" s="52" t="s">
        <v>187</v>
      </c>
      <c r="J39" s="49">
        <v>3</v>
      </c>
      <c r="Y39" s="49">
        <f t="shared" si="65"/>
        <v>0</v>
      </c>
      <c r="Z39" s="49">
        <f t="shared" si="46"/>
        <v>0</v>
      </c>
      <c r="AA39" s="49">
        <f t="shared" si="47"/>
        <v>3</v>
      </c>
      <c r="AB39" s="49">
        <f t="shared" si="48"/>
        <v>0</v>
      </c>
      <c r="AC39" s="49">
        <f t="shared" si="49"/>
        <v>0</v>
      </c>
      <c r="AD39" s="49">
        <f t="shared" si="50"/>
        <v>3</v>
      </c>
      <c r="AE39" s="49">
        <f t="shared" si="51"/>
        <v>0</v>
      </c>
      <c r="AF39" s="49">
        <f t="shared" si="52"/>
        <v>0</v>
      </c>
      <c r="AG39" s="49">
        <f t="shared" si="66"/>
        <v>0</v>
      </c>
      <c r="AH39" s="65"/>
      <c r="AI39" s="66" t="str">
        <f t="shared" si="53"/>
        <v>NA</v>
      </c>
      <c r="AJ39" s="66"/>
      <c r="AK39" s="66">
        <f t="shared" si="54"/>
        <v>1</v>
      </c>
      <c r="AL39" s="66" t="str">
        <f t="shared" si="55"/>
        <v>NA</v>
      </c>
      <c r="AM39" s="66" t="str">
        <f t="shared" si="67"/>
        <v>NA</v>
      </c>
      <c r="AN39" s="65">
        <f t="shared" si="56"/>
        <v>0</v>
      </c>
      <c r="AO39" s="65">
        <f t="shared" si="57"/>
        <v>1</v>
      </c>
      <c r="AP39" s="65">
        <f t="shared" si="58"/>
        <v>0</v>
      </c>
      <c r="AQ39" s="65" t="str">
        <f t="shared" si="59"/>
        <v>NA</v>
      </c>
      <c r="AR39" s="65" t="str">
        <f t="shared" si="59"/>
        <v>NA</v>
      </c>
      <c r="AS39" s="65" t="str">
        <f t="shared" si="59"/>
        <v>NA</v>
      </c>
      <c r="AT39" s="66" t="str">
        <f t="shared" si="60"/>
        <v>NA</v>
      </c>
      <c r="AU39" s="66" t="str">
        <f t="shared" si="61"/>
        <v>NA</v>
      </c>
      <c r="AV39" s="66" t="str">
        <f t="shared" si="62"/>
        <v>NA</v>
      </c>
      <c r="AW39" s="66" t="str">
        <f t="shared" si="63"/>
        <v>NA</v>
      </c>
      <c r="AX39" s="66" t="str">
        <f t="shared" si="68"/>
        <v>NA</v>
      </c>
      <c r="AY39" s="67">
        <f t="shared" si="64"/>
        <v>1</v>
      </c>
    </row>
    <row r="40" spans="1:56" x14ac:dyDescent="0.2">
      <c r="A40" s="52" t="s">
        <v>192</v>
      </c>
      <c r="J40" s="49">
        <v>3</v>
      </c>
      <c r="Y40" s="49">
        <f t="shared" si="65"/>
        <v>0</v>
      </c>
      <c r="Z40" s="49">
        <f t="shared" si="46"/>
        <v>0</v>
      </c>
      <c r="AA40" s="49">
        <f t="shared" si="47"/>
        <v>3</v>
      </c>
      <c r="AB40" s="49">
        <f t="shared" si="48"/>
        <v>0</v>
      </c>
      <c r="AC40" s="49">
        <f t="shared" si="49"/>
        <v>0</v>
      </c>
      <c r="AD40" s="49">
        <f t="shared" si="50"/>
        <v>3</v>
      </c>
      <c r="AE40" s="49">
        <f t="shared" si="51"/>
        <v>0</v>
      </c>
      <c r="AF40" s="49">
        <f t="shared" si="52"/>
        <v>0</v>
      </c>
      <c r="AG40" s="49">
        <f t="shared" si="66"/>
        <v>0</v>
      </c>
      <c r="AH40" s="65"/>
      <c r="AI40" s="66" t="str">
        <f t="shared" si="53"/>
        <v>NA</v>
      </c>
      <c r="AJ40" s="66"/>
      <c r="AK40" s="66">
        <f t="shared" si="54"/>
        <v>1</v>
      </c>
      <c r="AL40" s="66" t="str">
        <f t="shared" si="55"/>
        <v>NA</v>
      </c>
      <c r="AM40" s="66" t="str">
        <f t="shared" si="67"/>
        <v>NA</v>
      </c>
      <c r="AN40" s="65">
        <f t="shared" si="56"/>
        <v>0</v>
      </c>
      <c r="AO40" s="65">
        <f t="shared" si="57"/>
        <v>1</v>
      </c>
      <c r="AP40" s="65">
        <f t="shared" si="58"/>
        <v>0</v>
      </c>
      <c r="AQ40" s="65" t="str">
        <f t="shared" si="59"/>
        <v>NA</v>
      </c>
      <c r="AR40" s="65" t="str">
        <f t="shared" si="59"/>
        <v>NA</v>
      </c>
      <c r="AS40" s="65" t="str">
        <f t="shared" si="59"/>
        <v>NA</v>
      </c>
      <c r="AT40" s="66" t="str">
        <f t="shared" si="60"/>
        <v>NA</v>
      </c>
      <c r="AU40" s="66" t="str">
        <f t="shared" si="61"/>
        <v>NA</v>
      </c>
      <c r="AV40" s="66" t="str">
        <f t="shared" si="62"/>
        <v>NA</v>
      </c>
      <c r="AW40" s="66" t="str">
        <f t="shared" si="63"/>
        <v>NA</v>
      </c>
      <c r="AX40" s="66" t="str">
        <f t="shared" si="68"/>
        <v>NA</v>
      </c>
      <c r="AY40" s="67">
        <f t="shared" si="64"/>
        <v>1</v>
      </c>
    </row>
    <row r="41" spans="1:56" x14ac:dyDescent="0.2">
      <c r="A41" s="52" t="s">
        <v>191</v>
      </c>
      <c r="J41" s="49">
        <v>1</v>
      </c>
      <c r="L41" s="49">
        <v>1</v>
      </c>
      <c r="Q41" s="49">
        <v>1</v>
      </c>
      <c r="Y41" s="49">
        <f t="shared" si="65"/>
        <v>0</v>
      </c>
      <c r="Z41" s="49">
        <f t="shared" si="46"/>
        <v>2</v>
      </c>
      <c r="AA41" s="49">
        <f t="shared" si="47"/>
        <v>3</v>
      </c>
      <c r="AB41" s="49">
        <f t="shared" si="48"/>
        <v>1</v>
      </c>
      <c r="AC41" s="49">
        <f t="shared" si="49"/>
        <v>0</v>
      </c>
      <c r="AD41" s="49">
        <f t="shared" si="50"/>
        <v>1</v>
      </c>
      <c r="AE41" s="49">
        <f t="shared" si="51"/>
        <v>1</v>
      </c>
      <c r="AF41" s="49">
        <f t="shared" si="52"/>
        <v>0</v>
      </c>
      <c r="AG41" s="49">
        <f t="shared" si="66"/>
        <v>0</v>
      </c>
      <c r="AH41" s="65"/>
      <c r="AI41" s="66">
        <f t="shared" si="53"/>
        <v>0</v>
      </c>
      <c r="AJ41" s="66"/>
      <c r="AK41" s="66">
        <f t="shared" si="54"/>
        <v>0.33333333333333331</v>
      </c>
      <c r="AL41" s="66">
        <f t="shared" si="55"/>
        <v>0</v>
      </c>
      <c r="AM41" s="66">
        <f t="shared" si="67"/>
        <v>0.33333333333333331</v>
      </c>
      <c r="AN41" s="65">
        <f t="shared" si="56"/>
        <v>0.33333333333333331</v>
      </c>
      <c r="AO41" s="65">
        <f t="shared" si="57"/>
        <v>0.33333333333333331</v>
      </c>
      <c r="AP41" s="65">
        <f t="shared" si="58"/>
        <v>0.33333333333333331</v>
      </c>
      <c r="AQ41" s="65">
        <f t="shared" si="59"/>
        <v>1</v>
      </c>
      <c r="AR41" s="65">
        <f t="shared" si="59"/>
        <v>0</v>
      </c>
      <c r="AS41" s="65">
        <f t="shared" si="59"/>
        <v>0</v>
      </c>
      <c r="AT41" s="66">
        <f t="shared" si="60"/>
        <v>1</v>
      </c>
      <c r="AU41" s="66">
        <f t="shared" si="61"/>
        <v>1</v>
      </c>
      <c r="AV41" s="66">
        <f t="shared" si="62"/>
        <v>0</v>
      </c>
      <c r="AW41" s="66">
        <f t="shared" si="63"/>
        <v>0</v>
      </c>
      <c r="AX41" s="66">
        <f t="shared" si="68"/>
        <v>0</v>
      </c>
      <c r="AY41" s="67">
        <f t="shared" si="64"/>
        <v>0.33333333333333331</v>
      </c>
    </row>
    <row r="42" spans="1:56" x14ac:dyDescent="0.2">
      <c r="A42" s="52" t="s">
        <v>195</v>
      </c>
      <c r="B42" s="49">
        <v>1</v>
      </c>
      <c r="C42" s="49">
        <v>1</v>
      </c>
      <c r="M42" s="49">
        <v>1</v>
      </c>
      <c r="P42" s="49">
        <v>1</v>
      </c>
      <c r="Y42" s="49">
        <f t="shared" si="65"/>
        <v>2</v>
      </c>
      <c r="Z42" s="49">
        <f t="shared" si="46"/>
        <v>2</v>
      </c>
      <c r="AA42" s="49">
        <f t="shared" si="47"/>
        <v>2</v>
      </c>
      <c r="AB42" s="49">
        <f t="shared" si="48"/>
        <v>2</v>
      </c>
      <c r="AC42" s="49">
        <f t="shared" si="49"/>
        <v>3</v>
      </c>
      <c r="AD42" s="49">
        <f t="shared" si="50"/>
        <v>2</v>
      </c>
      <c r="AE42" s="49">
        <f t="shared" si="51"/>
        <v>1</v>
      </c>
      <c r="AF42" s="49">
        <f t="shared" si="52"/>
        <v>0</v>
      </c>
      <c r="AG42" s="49">
        <f t="shared" si="66"/>
        <v>1</v>
      </c>
      <c r="AH42" s="65"/>
      <c r="AI42" s="66">
        <f t="shared" si="53"/>
        <v>1</v>
      </c>
      <c r="AJ42" s="66"/>
      <c r="AK42" s="66">
        <f t="shared" si="54"/>
        <v>1</v>
      </c>
      <c r="AL42" s="66">
        <f t="shared" si="55"/>
        <v>1.5</v>
      </c>
      <c r="AM42" s="66">
        <f t="shared" si="67"/>
        <v>2.5</v>
      </c>
      <c r="AN42" s="65">
        <f t="shared" si="56"/>
        <v>0</v>
      </c>
      <c r="AO42" s="65">
        <f t="shared" si="57"/>
        <v>0</v>
      </c>
      <c r="AP42" s="65">
        <f t="shared" si="58"/>
        <v>1</v>
      </c>
      <c r="AQ42" s="65">
        <f t="shared" si="59"/>
        <v>0.5</v>
      </c>
      <c r="AR42" s="65">
        <f t="shared" si="59"/>
        <v>0</v>
      </c>
      <c r="AS42" s="65">
        <f t="shared" si="59"/>
        <v>0.5</v>
      </c>
      <c r="AT42" s="66">
        <f t="shared" si="60"/>
        <v>0</v>
      </c>
      <c r="AU42" s="66">
        <f t="shared" si="61"/>
        <v>0</v>
      </c>
      <c r="AV42" s="66">
        <f t="shared" si="62"/>
        <v>1</v>
      </c>
      <c r="AW42" s="66">
        <f t="shared" si="63"/>
        <v>1</v>
      </c>
      <c r="AX42" s="66">
        <f t="shared" si="68"/>
        <v>0.5</v>
      </c>
      <c r="AY42" s="67">
        <f t="shared" si="64"/>
        <v>1</v>
      </c>
    </row>
    <row r="43" spans="1:56" x14ac:dyDescent="0.2">
      <c r="A43" s="52" t="s">
        <v>319</v>
      </c>
      <c r="B43" s="49">
        <v>1</v>
      </c>
      <c r="J43" s="49">
        <v>1</v>
      </c>
      <c r="P43" s="49">
        <v>1</v>
      </c>
      <c r="Y43" s="49">
        <f t="shared" si="65"/>
        <v>1</v>
      </c>
      <c r="Z43" s="49">
        <f t="shared" si="46"/>
        <v>1</v>
      </c>
      <c r="AA43" s="49">
        <f t="shared" si="47"/>
        <v>2</v>
      </c>
      <c r="AB43" s="49">
        <f t="shared" si="48"/>
        <v>1</v>
      </c>
      <c r="AC43" s="49">
        <f t="shared" si="49"/>
        <v>1</v>
      </c>
      <c r="AD43" s="49">
        <f t="shared" si="50"/>
        <v>2</v>
      </c>
      <c r="AE43" s="49">
        <f t="shared" si="51"/>
        <v>0</v>
      </c>
      <c r="AF43" s="49">
        <f t="shared" si="52"/>
        <v>0</v>
      </c>
      <c r="AG43" s="49">
        <f t="shared" si="66"/>
        <v>1</v>
      </c>
      <c r="AH43" s="65"/>
      <c r="AI43" s="66">
        <f t="shared" si="53"/>
        <v>1</v>
      </c>
      <c r="AJ43" s="66"/>
      <c r="AK43" s="66">
        <f t="shared" si="54"/>
        <v>1</v>
      </c>
      <c r="AL43" s="66">
        <f t="shared" si="55"/>
        <v>1</v>
      </c>
      <c r="AM43" s="66">
        <f t="shared" si="67"/>
        <v>2</v>
      </c>
      <c r="AN43" s="65">
        <f t="shared" si="56"/>
        <v>0</v>
      </c>
      <c r="AO43" s="65">
        <f t="shared" si="57"/>
        <v>0.5</v>
      </c>
      <c r="AP43" s="65">
        <f t="shared" si="58"/>
        <v>0.5</v>
      </c>
      <c r="AQ43" s="65">
        <f t="shared" si="59"/>
        <v>0</v>
      </c>
      <c r="AR43" s="65">
        <f t="shared" si="59"/>
        <v>0</v>
      </c>
      <c r="AS43" s="65">
        <f t="shared" si="59"/>
        <v>1</v>
      </c>
      <c r="AT43" s="66">
        <f t="shared" si="60"/>
        <v>0</v>
      </c>
      <c r="AU43" s="66">
        <f t="shared" si="61"/>
        <v>0</v>
      </c>
      <c r="AV43" s="66">
        <f t="shared" si="62"/>
        <v>1</v>
      </c>
      <c r="AW43" s="66">
        <f t="shared" si="63"/>
        <v>1</v>
      </c>
      <c r="AX43" s="66">
        <f t="shared" si="68"/>
        <v>0</v>
      </c>
      <c r="AY43" s="67">
        <f t="shared" si="64"/>
        <v>1</v>
      </c>
    </row>
    <row r="44" spans="1:56" x14ac:dyDescent="0.2">
      <c r="A44" s="52" t="s">
        <v>243</v>
      </c>
      <c r="B44" s="49">
        <v>1</v>
      </c>
      <c r="J44" s="49">
        <v>1</v>
      </c>
      <c r="M44" s="49">
        <v>1</v>
      </c>
      <c r="N44" s="49">
        <v>1</v>
      </c>
      <c r="Y44" s="49">
        <f t="shared" si="65"/>
        <v>1</v>
      </c>
      <c r="Z44" s="49">
        <f t="shared" si="46"/>
        <v>1</v>
      </c>
      <c r="AA44" s="49">
        <f t="shared" si="47"/>
        <v>2</v>
      </c>
      <c r="AB44" s="49">
        <f t="shared" si="48"/>
        <v>1</v>
      </c>
      <c r="AC44" s="49">
        <f t="shared" si="49"/>
        <v>1</v>
      </c>
      <c r="AD44" s="49">
        <f t="shared" si="50"/>
        <v>2</v>
      </c>
      <c r="AE44" s="49">
        <f t="shared" si="51"/>
        <v>1</v>
      </c>
      <c r="AF44" s="49">
        <f t="shared" si="52"/>
        <v>0</v>
      </c>
      <c r="AG44" s="49">
        <f t="shared" si="66"/>
        <v>0</v>
      </c>
      <c r="AH44" s="65"/>
      <c r="AI44" s="66">
        <f t="shared" si="53"/>
        <v>1</v>
      </c>
      <c r="AJ44" s="66"/>
      <c r="AK44" s="66">
        <f t="shared" si="54"/>
        <v>1</v>
      </c>
      <c r="AL44" s="66">
        <f t="shared" si="55"/>
        <v>1</v>
      </c>
      <c r="AM44" s="66">
        <f t="shared" si="67"/>
        <v>2</v>
      </c>
      <c r="AN44" s="65">
        <f t="shared" si="56"/>
        <v>0</v>
      </c>
      <c r="AO44" s="65">
        <f t="shared" si="57"/>
        <v>0.5</v>
      </c>
      <c r="AP44" s="65">
        <f t="shared" si="58"/>
        <v>0.5</v>
      </c>
      <c r="AQ44" s="65">
        <f t="shared" si="59"/>
        <v>1</v>
      </c>
      <c r="AR44" s="65">
        <f t="shared" si="59"/>
        <v>0</v>
      </c>
      <c r="AS44" s="65">
        <f t="shared" si="59"/>
        <v>0</v>
      </c>
      <c r="AT44" s="66">
        <f t="shared" si="60"/>
        <v>0</v>
      </c>
      <c r="AU44" s="66">
        <f t="shared" si="61"/>
        <v>0</v>
      </c>
      <c r="AV44" s="66">
        <f t="shared" si="62"/>
        <v>1</v>
      </c>
      <c r="AW44" s="66">
        <f t="shared" si="63"/>
        <v>1</v>
      </c>
      <c r="AX44" s="66">
        <f t="shared" si="68"/>
        <v>0</v>
      </c>
      <c r="AY44" s="67">
        <f t="shared" si="64"/>
        <v>1</v>
      </c>
    </row>
    <row r="45" spans="1:56" x14ac:dyDescent="0.2">
      <c r="A45" s="52" t="s">
        <v>320</v>
      </c>
      <c r="J45" s="49">
        <v>1</v>
      </c>
      <c r="L45" s="49">
        <v>1</v>
      </c>
      <c r="Y45" s="49">
        <f t="shared" si="65"/>
        <v>0</v>
      </c>
      <c r="Z45" s="49">
        <f t="shared" si="46"/>
        <v>1</v>
      </c>
      <c r="AA45" s="49">
        <f t="shared" si="47"/>
        <v>2</v>
      </c>
      <c r="AB45" s="49">
        <f t="shared" si="48"/>
        <v>0</v>
      </c>
      <c r="AC45" s="49">
        <f t="shared" si="49"/>
        <v>0</v>
      </c>
      <c r="AD45" s="49">
        <f t="shared" si="50"/>
        <v>1</v>
      </c>
      <c r="AE45" s="49">
        <f t="shared" si="51"/>
        <v>0</v>
      </c>
      <c r="AF45" s="49">
        <f t="shared" si="52"/>
        <v>0</v>
      </c>
      <c r="AG45" s="49">
        <f t="shared" si="66"/>
        <v>0</v>
      </c>
      <c r="AH45" s="65"/>
      <c r="AI45" s="66">
        <f t="shared" si="53"/>
        <v>0</v>
      </c>
      <c r="AJ45" s="66"/>
      <c r="AK45" s="66">
        <f t="shared" si="54"/>
        <v>0.5</v>
      </c>
      <c r="AL45" s="66">
        <f t="shared" si="55"/>
        <v>0</v>
      </c>
      <c r="AM45" s="66">
        <f>IFERROR(AK45+AL45,"NA")</f>
        <v>0.5</v>
      </c>
      <c r="AN45" s="65">
        <f t="shared" si="56"/>
        <v>0.5</v>
      </c>
      <c r="AO45" s="65">
        <f t="shared" si="57"/>
        <v>0.5</v>
      </c>
      <c r="AP45" s="65">
        <f t="shared" si="58"/>
        <v>0</v>
      </c>
      <c r="AQ45" s="65" t="str">
        <f t="shared" si="59"/>
        <v>NA</v>
      </c>
      <c r="AR45" s="65" t="str">
        <f t="shared" si="59"/>
        <v>NA</v>
      </c>
      <c r="AS45" s="65" t="str">
        <f t="shared" si="59"/>
        <v>NA</v>
      </c>
      <c r="AT45" s="66" t="str">
        <f t="shared" si="60"/>
        <v>NA</v>
      </c>
      <c r="AU45" s="66" t="str">
        <f t="shared" si="61"/>
        <v>NA</v>
      </c>
      <c r="AV45" s="66" t="str">
        <f t="shared" si="62"/>
        <v>NA</v>
      </c>
      <c r="AW45" s="66" t="str">
        <f t="shared" si="63"/>
        <v>NA</v>
      </c>
      <c r="AX45" s="66">
        <f>IFERROR(AL45-AI45,"NA")</f>
        <v>0</v>
      </c>
      <c r="AY45" s="67">
        <f t="shared" si="64"/>
        <v>0.5</v>
      </c>
    </row>
    <row r="46" spans="1:56" x14ac:dyDescent="0.2">
      <c r="A46" s="52"/>
      <c r="Y46" s="49">
        <f t="shared" si="65"/>
        <v>0</v>
      </c>
      <c r="Z46" s="49">
        <f t="shared" si="46"/>
        <v>0</v>
      </c>
      <c r="AA46" s="49">
        <f t="shared" si="47"/>
        <v>0</v>
      </c>
      <c r="AB46" s="49">
        <f t="shared" si="48"/>
        <v>0</v>
      </c>
      <c r="AC46" s="49">
        <f t="shared" si="49"/>
        <v>0</v>
      </c>
      <c r="AD46" s="49">
        <f t="shared" si="50"/>
        <v>0</v>
      </c>
      <c r="AE46" s="49">
        <f t="shared" si="51"/>
        <v>0</v>
      </c>
      <c r="AF46" s="49">
        <f t="shared" si="52"/>
        <v>0</v>
      </c>
      <c r="AG46" s="49">
        <f t="shared" si="66"/>
        <v>0</v>
      </c>
      <c r="AH46" s="65"/>
      <c r="AI46" s="66" t="str">
        <f t="shared" si="53"/>
        <v>NA</v>
      </c>
      <c r="AJ46" s="66"/>
      <c r="AK46" s="66" t="str">
        <f t="shared" si="54"/>
        <v>NA</v>
      </c>
      <c r="AL46" s="66" t="str">
        <f t="shared" si="55"/>
        <v>NA</v>
      </c>
      <c r="AM46" s="66" t="str">
        <f>IFERROR(AK46+AL46,"NA")</f>
        <v>NA</v>
      </c>
      <c r="AN46" s="65" t="str">
        <f t="shared" si="56"/>
        <v>NA</v>
      </c>
      <c r="AO46" s="65" t="str">
        <f t="shared" si="57"/>
        <v>NA</v>
      </c>
      <c r="AP46" s="65" t="str">
        <f t="shared" si="58"/>
        <v>NA</v>
      </c>
      <c r="AQ46" s="65" t="str">
        <f t="shared" si="59"/>
        <v>NA</v>
      </c>
      <c r="AR46" s="65" t="str">
        <f t="shared" si="59"/>
        <v>NA</v>
      </c>
      <c r="AS46" s="65" t="str">
        <f t="shared" si="59"/>
        <v>NA</v>
      </c>
      <c r="AT46" s="66" t="str">
        <f t="shared" si="60"/>
        <v>NA</v>
      </c>
      <c r="AU46" s="66" t="str">
        <f t="shared" si="61"/>
        <v>NA</v>
      </c>
      <c r="AV46" s="66" t="str">
        <f t="shared" si="62"/>
        <v>NA</v>
      </c>
      <c r="AW46" s="66" t="str">
        <f t="shared" si="63"/>
        <v>NA</v>
      </c>
      <c r="AX46" s="66" t="str">
        <f>IFERROR(AL46-AI46,"NA")</f>
        <v>NA</v>
      </c>
      <c r="AY46" s="67" t="str">
        <f>IFERROR((AD46+F46+G46)/AA46, "NA")</f>
        <v>NA</v>
      </c>
    </row>
    <row r="47" spans="1:56" x14ac:dyDescent="0.2">
      <c r="A47" s="52"/>
      <c r="Y47" s="49">
        <f t="shared" si="65"/>
        <v>0</v>
      </c>
      <c r="Z47" s="49">
        <f t="shared" si="46"/>
        <v>0</v>
      </c>
      <c r="AA47" s="49">
        <f t="shared" si="47"/>
        <v>0</v>
      </c>
      <c r="AB47" s="49">
        <f t="shared" si="48"/>
        <v>0</v>
      </c>
      <c r="AC47" s="49">
        <f t="shared" si="49"/>
        <v>0</v>
      </c>
      <c r="AD47" s="49">
        <f t="shared" si="50"/>
        <v>0</v>
      </c>
      <c r="AE47" s="49">
        <f t="shared" si="51"/>
        <v>0</v>
      </c>
      <c r="AF47" s="49">
        <f t="shared" si="52"/>
        <v>0</v>
      </c>
      <c r="AG47" s="49">
        <f t="shared" si="66"/>
        <v>0</v>
      </c>
      <c r="AH47" s="65"/>
      <c r="AI47" s="66" t="str">
        <f t="shared" si="53"/>
        <v>NA</v>
      </c>
      <c r="AJ47" s="66"/>
      <c r="AK47" s="66" t="str">
        <f t="shared" si="54"/>
        <v>NA</v>
      </c>
      <c r="AL47" s="66" t="str">
        <f t="shared" si="55"/>
        <v>NA</v>
      </c>
      <c r="AM47" s="66" t="str">
        <f t="shared" si="67"/>
        <v>NA</v>
      </c>
      <c r="AN47" s="65" t="str">
        <f t="shared" si="56"/>
        <v>NA</v>
      </c>
      <c r="AO47" s="65" t="str">
        <f t="shared" si="57"/>
        <v>NA</v>
      </c>
      <c r="AP47" s="65" t="str">
        <f t="shared" si="58"/>
        <v>NA</v>
      </c>
      <c r="AQ47" s="65" t="str">
        <f t="shared" si="59"/>
        <v>NA</v>
      </c>
      <c r="AR47" s="65" t="str">
        <f t="shared" si="59"/>
        <v>NA</v>
      </c>
      <c r="AS47" s="65" t="str">
        <f t="shared" si="59"/>
        <v>NA</v>
      </c>
      <c r="AT47" s="66" t="str">
        <f t="shared" si="60"/>
        <v>NA</v>
      </c>
      <c r="AU47" s="66" t="str">
        <f t="shared" si="61"/>
        <v>NA</v>
      </c>
      <c r="AV47" s="66" t="str">
        <f t="shared" si="62"/>
        <v>NA</v>
      </c>
      <c r="AW47" s="66" t="str">
        <f t="shared" si="63"/>
        <v>NA</v>
      </c>
      <c r="AX47" s="66" t="str">
        <f t="shared" si="68"/>
        <v>NA</v>
      </c>
      <c r="AY47" s="67" t="str">
        <f t="shared" si="64"/>
        <v>NA</v>
      </c>
    </row>
    <row r="48" spans="1:56" s="47" customFormat="1" x14ac:dyDescent="0.2">
      <c r="A48" s="54" t="s">
        <v>32</v>
      </c>
      <c r="B48" s="58">
        <f>SUM(B36:B47)</f>
        <v>5</v>
      </c>
      <c r="C48" s="58">
        <f t="shared" ref="C48:AG48" si="69">SUM(C36:C47)</f>
        <v>2</v>
      </c>
      <c r="D48" s="58">
        <f t="shared" si="69"/>
        <v>0</v>
      </c>
      <c r="E48" s="58">
        <f t="shared" si="69"/>
        <v>0</v>
      </c>
      <c r="F48" s="58">
        <f t="shared" si="69"/>
        <v>2</v>
      </c>
      <c r="G48" s="58">
        <f t="shared" si="69"/>
        <v>0</v>
      </c>
      <c r="H48" s="58">
        <f t="shared" si="69"/>
        <v>0</v>
      </c>
      <c r="I48" s="58">
        <f t="shared" si="69"/>
        <v>0</v>
      </c>
      <c r="J48" s="58">
        <f t="shared" si="69"/>
        <v>13</v>
      </c>
      <c r="K48" s="58">
        <f t="shared" si="69"/>
        <v>0</v>
      </c>
      <c r="L48" s="58">
        <f t="shared" si="69"/>
        <v>2</v>
      </c>
      <c r="M48" s="58">
        <f t="shared" si="69"/>
        <v>2</v>
      </c>
      <c r="N48" s="58">
        <f t="shared" si="69"/>
        <v>1</v>
      </c>
      <c r="O48" s="58">
        <f t="shared" si="69"/>
        <v>0</v>
      </c>
      <c r="P48" s="58">
        <f t="shared" si="69"/>
        <v>5</v>
      </c>
      <c r="Q48" s="58">
        <f t="shared" si="69"/>
        <v>1</v>
      </c>
      <c r="R48" s="58">
        <f t="shared" si="69"/>
        <v>0</v>
      </c>
      <c r="S48" s="58">
        <f t="shared" si="69"/>
        <v>1</v>
      </c>
      <c r="T48" s="58">
        <f t="shared" si="69"/>
        <v>0</v>
      </c>
      <c r="U48" s="58">
        <f t="shared" si="69"/>
        <v>1</v>
      </c>
      <c r="V48" s="58">
        <f t="shared" si="69"/>
        <v>0</v>
      </c>
      <c r="W48" s="58">
        <f t="shared" si="69"/>
        <v>1</v>
      </c>
      <c r="X48" s="58">
        <f t="shared" si="69"/>
        <v>0</v>
      </c>
      <c r="Y48" s="58">
        <f t="shared" si="69"/>
        <v>7</v>
      </c>
      <c r="Z48" s="58">
        <f t="shared" si="69"/>
        <v>13</v>
      </c>
      <c r="AA48" s="58">
        <f t="shared" si="69"/>
        <v>26</v>
      </c>
      <c r="AB48" s="58">
        <f t="shared" si="69"/>
        <v>11</v>
      </c>
      <c r="AC48" s="58">
        <f t="shared" si="69"/>
        <v>9</v>
      </c>
      <c r="AD48" s="58">
        <f t="shared" si="69"/>
        <v>20</v>
      </c>
      <c r="AE48" s="58">
        <f t="shared" si="69"/>
        <v>4</v>
      </c>
      <c r="AF48" s="58">
        <f t="shared" si="69"/>
        <v>2</v>
      </c>
      <c r="AG48" s="58">
        <f t="shared" si="69"/>
        <v>5</v>
      </c>
      <c r="AH48" s="68"/>
      <c r="AI48" s="69">
        <f t="shared" si="53"/>
        <v>0.53846153846153844</v>
      </c>
      <c r="AJ48" s="69"/>
      <c r="AK48" s="69">
        <f t="shared" si="54"/>
        <v>0.76923076923076927</v>
      </c>
      <c r="AL48" s="69">
        <f t="shared" si="55"/>
        <v>0.69230769230769229</v>
      </c>
      <c r="AM48" s="69">
        <f t="shared" si="67"/>
        <v>1.4615384615384617</v>
      </c>
      <c r="AN48" s="68">
        <f t="shared" si="56"/>
        <v>7.6923076923076927E-2</v>
      </c>
      <c r="AO48" s="68">
        <f t="shared" si="57"/>
        <v>0.5</v>
      </c>
      <c r="AP48" s="68">
        <f t="shared" si="58"/>
        <v>0.42307692307692307</v>
      </c>
      <c r="AQ48" s="68">
        <f>AE48/$AB48</f>
        <v>0.36363636363636365</v>
      </c>
      <c r="AR48" s="68">
        <f>AF48/$AB48</f>
        <v>0.18181818181818182</v>
      </c>
      <c r="AS48" s="68">
        <f>AG48/$AB48</f>
        <v>0.45454545454545453</v>
      </c>
      <c r="AT48" s="69">
        <f t="shared" si="60"/>
        <v>9.0909090909090912E-2</v>
      </c>
      <c r="AU48" s="69">
        <f t="shared" si="61"/>
        <v>0.27272727272727271</v>
      </c>
      <c r="AV48" s="69">
        <f t="shared" si="62"/>
        <v>0.81818181818181823</v>
      </c>
      <c r="AW48" s="69">
        <f t="shared" si="63"/>
        <v>0.63636363636363635</v>
      </c>
      <c r="AX48" s="69">
        <f t="shared" si="68"/>
        <v>0.15384615384615385</v>
      </c>
      <c r="AY48" s="70">
        <f>IFERROR((AD48+F48+G48)/AA48, "NA")</f>
        <v>0.84615384615384615</v>
      </c>
      <c r="BB48" s="51"/>
      <c r="BC48" s="51"/>
      <c r="BD48" s="51"/>
    </row>
    <row r="49" spans="1:56" x14ac:dyDescent="0.2">
      <c r="AH49" s="65"/>
      <c r="AI49" s="66"/>
      <c r="AJ49" s="66"/>
      <c r="AK49" s="66"/>
      <c r="AM49" s="66"/>
      <c r="AQ49" s="65"/>
      <c r="AR49" s="65"/>
      <c r="AS49" s="65"/>
    </row>
    <row r="50" spans="1:56" x14ac:dyDescent="0.2">
      <c r="A50" s="47" t="s">
        <v>323</v>
      </c>
    </row>
    <row r="51" spans="1:56" x14ac:dyDescent="0.2">
      <c r="A51" s="56"/>
      <c r="B51" s="59" t="s">
        <v>5</v>
      </c>
      <c r="C51" s="59" t="s">
        <v>6</v>
      </c>
      <c r="D51" s="59" t="s">
        <v>7</v>
      </c>
      <c r="E51" s="59" t="s">
        <v>8</v>
      </c>
      <c r="F51" s="59" t="s">
        <v>18</v>
      </c>
      <c r="G51" s="59" t="s">
        <v>19</v>
      </c>
      <c r="H51" s="59" t="s">
        <v>9</v>
      </c>
      <c r="I51" s="59" t="s">
        <v>169</v>
      </c>
      <c r="J51" s="59" t="s">
        <v>10</v>
      </c>
      <c r="K51" s="59" t="s">
        <v>11</v>
      </c>
      <c r="L51" s="59" t="s">
        <v>12</v>
      </c>
      <c r="M51" s="59" t="s">
        <v>20</v>
      </c>
      <c r="N51" s="59" t="s">
        <v>197</v>
      </c>
      <c r="O51" s="59" t="s">
        <v>21</v>
      </c>
      <c r="P51" s="59" t="s">
        <v>74</v>
      </c>
      <c r="Q51" s="59" t="s">
        <v>22</v>
      </c>
      <c r="R51" s="59" t="s">
        <v>23</v>
      </c>
      <c r="S51" s="59" t="s">
        <v>168</v>
      </c>
      <c r="T51" s="59" t="s">
        <v>75</v>
      </c>
      <c r="U51" s="59" t="s">
        <v>27</v>
      </c>
      <c r="V51" s="59" t="s">
        <v>172</v>
      </c>
      <c r="W51" s="59" t="s">
        <v>28</v>
      </c>
      <c r="X51" s="59" t="s">
        <v>170</v>
      </c>
      <c r="Y51" s="59" t="s">
        <v>29</v>
      </c>
      <c r="Z51" s="59" t="s">
        <v>4</v>
      </c>
      <c r="AA51" s="59" t="s">
        <v>13</v>
      </c>
      <c r="AB51" s="59" t="s">
        <v>26</v>
      </c>
      <c r="AC51" s="59" t="s">
        <v>30</v>
      </c>
      <c r="AD51" s="59" t="s">
        <v>31</v>
      </c>
      <c r="AE51" s="59" t="s">
        <v>24</v>
      </c>
      <c r="AF51" s="59" t="s">
        <v>25</v>
      </c>
      <c r="AG51" s="59" t="s">
        <v>76</v>
      </c>
      <c r="AH51" s="73"/>
      <c r="AI51" s="71" t="s">
        <v>14</v>
      </c>
      <c r="AJ51" s="71"/>
      <c r="AK51" s="71" t="s">
        <v>15</v>
      </c>
      <c r="AL51" s="71" t="s">
        <v>16</v>
      </c>
      <c r="AM51" s="71" t="s">
        <v>17</v>
      </c>
      <c r="AN51" s="71" t="s">
        <v>44</v>
      </c>
      <c r="AO51" s="71" t="s">
        <v>43</v>
      </c>
      <c r="AP51" s="71" t="s">
        <v>40</v>
      </c>
      <c r="AQ51" s="62" t="s">
        <v>139</v>
      </c>
      <c r="AR51" s="62" t="s">
        <v>140</v>
      </c>
      <c r="AS51" s="62" t="s">
        <v>141</v>
      </c>
      <c r="AT51" s="71" t="s">
        <v>47</v>
      </c>
      <c r="AU51" s="71" t="s">
        <v>48</v>
      </c>
      <c r="AV51" s="71" t="s">
        <v>51</v>
      </c>
      <c r="AW51" s="71" t="s">
        <v>49</v>
      </c>
      <c r="AX51" s="63" t="s">
        <v>50</v>
      </c>
      <c r="AY51" s="64" t="s">
        <v>60</v>
      </c>
    </row>
    <row r="52" spans="1:56" x14ac:dyDescent="0.2">
      <c r="A52" s="95" t="s">
        <v>318</v>
      </c>
      <c r="B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49">
        <f>B52+C52+D52+E52</f>
        <v>0</v>
      </c>
      <c r="Z52" s="49">
        <f t="shared" ref="Z52:Z63" si="70">B52+C52+D52+E52+F52+L52+Q52+R52+T52+S52</f>
        <v>0</v>
      </c>
      <c r="AA52" s="49">
        <f t="shared" ref="AA52:AA63" si="71">B52+C52+D52+E52+F52+G52+H52+J52+K52+L52+Q52+R52+T52+S52+I52</f>
        <v>0</v>
      </c>
      <c r="AB52" s="49">
        <f t="shared" ref="AB52:AB63" si="72">Y52+H52+F52+Q52+R52+T52+S52+I52</f>
        <v>0</v>
      </c>
      <c r="AC52" s="49">
        <f t="shared" ref="AC52:AC63" si="73">B52+2*C52+3*D52+4*E52</f>
        <v>0</v>
      </c>
      <c r="AD52" s="49">
        <f t="shared" ref="AD52:AD63" si="74">Y52+J52+K52</f>
        <v>0</v>
      </c>
      <c r="AE52" s="49">
        <f t="shared" ref="AE52:AE63" si="75">M52+Q52+U52+V52</f>
        <v>0</v>
      </c>
      <c r="AF52" s="49">
        <f t="shared" ref="AF52:AF63" si="76">O52+R52+W52+S52+I52</f>
        <v>0</v>
      </c>
      <c r="AG52" s="49">
        <f>T52+P52</f>
        <v>0</v>
      </c>
      <c r="AH52" s="65"/>
      <c r="AI52" s="66" t="str">
        <f t="shared" ref="AI52:AI64" si="77">IF(Z52=0,"NA",Y52/Z52)</f>
        <v>NA</v>
      </c>
      <c r="AJ52" s="66"/>
      <c r="AK52" s="66" t="str">
        <f t="shared" ref="AK52:AK64" si="78">IF(AA52=0,"NA",(Y52+J52+K52)/AA52)</f>
        <v>NA</v>
      </c>
      <c r="AL52" s="66" t="str">
        <f t="shared" ref="AL52:AL64" si="79">IFERROR(AC52/Z52,"NA")</f>
        <v>NA</v>
      </c>
      <c r="AM52" s="66" t="str">
        <f>IFERROR(AK52+AL52,"NA")</f>
        <v>NA</v>
      </c>
      <c r="AN52" s="65" t="str">
        <f t="shared" ref="AN52:AN64" si="80">IFERROR(L52/AA52,"NA")</f>
        <v>NA</v>
      </c>
      <c r="AO52" s="65" t="str">
        <f t="shared" ref="AO52:AO64" si="81">IFERROR((J52+K52)/AA52,"NA")</f>
        <v>NA</v>
      </c>
      <c r="AP52" s="65" t="str">
        <f t="shared" ref="AP52:AP64" si="82">IFERROR(AB52/AA52,"NA")</f>
        <v>NA</v>
      </c>
      <c r="AQ52" s="65" t="str">
        <f t="shared" ref="AQ52:AS63" si="83">IFERROR(AE52/$AB52, "NA")</f>
        <v>NA</v>
      </c>
      <c r="AR52" s="65" t="str">
        <f t="shared" si="83"/>
        <v>NA</v>
      </c>
      <c r="AS52" s="65" t="str">
        <f t="shared" si="83"/>
        <v>NA</v>
      </c>
      <c r="AT52" s="66" t="str">
        <f t="shared" ref="AT52:AT64" si="84">IFERROR((H52+Q52+R52)/AB52,"NA")</f>
        <v>NA</v>
      </c>
      <c r="AU52" s="66" t="str">
        <f t="shared" ref="AU52:AU64" si="85">IFERROR((H52+Q52+R52+U52+W52)/AB52,"NA")</f>
        <v>NA</v>
      </c>
      <c r="AV52" s="66" t="str">
        <f t="shared" ref="AV52:AV64" si="86">IFERROR((F52+Y52)/AB52,"NA")</f>
        <v>NA</v>
      </c>
      <c r="AW52" s="66" t="str">
        <f t="shared" ref="AW52:AW64" si="87">IFERROR(Y52/AB52,"NA")</f>
        <v>NA</v>
      </c>
      <c r="AX52" s="66" t="str">
        <f>IFERROR(AL52-AI52,"NA")</f>
        <v>NA</v>
      </c>
      <c r="AY52" s="67" t="str">
        <f t="shared" ref="AY52:AY63" si="88">IFERROR((AD52+F52+G52)/AA52, "NA")</f>
        <v>NA</v>
      </c>
    </row>
    <row r="53" spans="1:56" x14ac:dyDescent="0.2">
      <c r="A53" s="52" t="s">
        <v>188</v>
      </c>
      <c r="B53" s="49">
        <v>2</v>
      </c>
      <c r="L53" s="49">
        <v>1</v>
      </c>
      <c r="O53" s="49">
        <v>2</v>
      </c>
      <c r="Q53" s="49">
        <v>1</v>
      </c>
      <c r="Y53" s="49">
        <f t="shared" ref="Y53:Y63" si="89">B53+C53+D53+E53</f>
        <v>2</v>
      </c>
      <c r="Z53" s="49">
        <f t="shared" si="70"/>
        <v>4</v>
      </c>
      <c r="AA53" s="49">
        <f t="shared" si="71"/>
        <v>4</v>
      </c>
      <c r="AB53" s="49">
        <f t="shared" si="72"/>
        <v>3</v>
      </c>
      <c r="AC53" s="49">
        <f t="shared" si="73"/>
        <v>2</v>
      </c>
      <c r="AD53" s="49">
        <f t="shared" si="74"/>
        <v>2</v>
      </c>
      <c r="AE53" s="49">
        <f t="shared" si="75"/>
        <v>1</v>
      </c>
      <c r="AF53" s="49">
        <f t="shared" si="76"/>
        <v>2</v>
      </c>
      <c r="AG53" s="49">
        <f t="shared" ref="AG53:AG63" si="90">T53+P53</f>
        <v>0</v>
      </c>
      <c r="AH53" s="65"/>
      <c r="AI53" s="66">
        <f t="shared" si="77"/>
        <v>0.5</v>
      </c>
      <c r="AJ53" s="66"/>
      <c r="AK53" s="66">
        <f t="shared" si="78"/>
        <v>0.5</v>
      </c>
      <c r="AL53" s="66">
        <f t="shared" si="79"/>
        <v>0.5</v>
      </c>
      <c r="AM53" s="66">
        <f>IFERROR(AK53+AL53,"NA")</f>
        <v>1</v>
      </c>
      <c r="AN53" s="65">
        <f t="shared" si="80"/>
        <v>0.25</v>
      </c>
      <c r="AO53" s="65">
        <f t="shared" si="81"/>
        <v>0</v>
      </c>
      <c r="AP53" s="65">
        <f t="shared" si="82"/>
        <v>0.75</v>
      </c>
      <c r="AQ53" s="65">
        <f t="shared" si="83"/>
        <v>0.33333333333333331</v>
      </c>
      <c r="AR53" s="65">
        <f t="shared" si="83"/>
        <v>0.66666666666666663</v>
      </c>
      <c r="AS53" s="65">
        <f t="shared" si="83"/>
        <v>0</v>
      </c>
      <c r="AT53" s="66">
        <f t="shared" si="84"/>
        <v>0.33333333333333331</v>
      </c>
      <c r="AU53" s="66">
        <f t="shared" si="85"/>
        <v>0.33333333333333331</v>
      </c>
      <c r="AV53" s="66">
        <f t="shared" si="86"/>
        <v>0.66666666666666663</v>
      </c>
      <c r="AW53" s="66">
        <f t="shared" si="87"/>
        <v>0.66666666666666663</v>
      </c>
      <c r="AX53" s="66">
        <f>IFERROR(AL53-AI53,"NA")</f>
        <v>0</v>
      </c>
      <c r="AY53" s="67">
        <f t="shared" si="88"/>
        <v>0.5</v>
      </c>
    </row>
    <row r="54" spans="1:56" x14ac:dyDescent="0.2">
      <c r="A54" s="52" t="s">
        <v>189</v>
      </c>
      <c r="B54" s="49">
        <v>1</v>
      </c>
      <c r="F54" s="49">
        <v>1</v>
      </c>
      <c r="J54" s="49">
        <v>1</v>
      </c>
      <c r="P54" s="49">
        <v>1</v>
      </c>
      <c r="Q54" s="49">
        <v>1</v>
      </c>
      <c r="V54" s="49">
        <v>1</v>
      </c>
      <c r="Y54" s="49">
        <f t="shared" si="89"/>
        <v>1</v>
      </c>
      <c r="Z54" s="49">
        <f t="shared" si="70"/>
        <v>3</v>
      </c>
      <c r="AA54" s="49">
        <f t="shared" si="71"/>
        <v>4</v>
      </c>
      <c r="AB54" s="49">
        <f t="shared" si="72"/>
        <v>3</v>
      </c>
      <c r="AC54" s="49">
        <f t="shared" si="73"/>
        <v>1</v>
      </c>
      <c r="AD54" s="49">
        <f t="shared" si="74"/>
        <v>2</v>
      </c>
      <c r="AE54" s="49">
        <f t="shared" si="75"/>
        <v>2</v>
      </c>
      <c r="AF54" s="49">
        <f t="shared" si="76"/>
        <v>0</v>
      </c>
      <c r="AG54" s="49">
        <f t="shared" si="90"/>
        <v>1</v>
      </c>
      <c r="AH54" s="65"/>
      <c r="AI54" s="66">
        <f t="shared" si="77"/>
        <v>0.33333333333333331</v>
      </c>
      <c r="AJ54" s="66"/>
      <c r="AK54" s="66">
        <f t="shared" si="78"/>
        <v>0.5</v>
      </c>
      <c r="AL54" s="66">
        <f t="shared" si="79"/>
        <v>0.33333333333333331</v>
      </c>
      <c r="AM54" s="66">
        <f>IFERROR(AK54+AL54,"NA")</f>
        <v>0.83333333333333326</v>
      </c>
      <c r="AN54" s="65">
        <f t="shared" si="80"/>
        <v>0</v>
      </c>
      <c r="AO54" s="65">
        <f t="shared" si="81"/>
        <v>0.25</v>
      </c>
      <c r="AP54" s="65">
        <f t="shared" si="82"/>
        <v>0.75</v>
      </c>
      <c r="AQ54" s="65">
        <f t="shared" si="83"/>
        <v>0.66666666666666663</v>
      </c>
      <c r="AR54" s="65">
        <f t="shared" si="83"/>
        <v>0</v>
      </c>
      <c r="AS54" s="65">
        <f t="shared" si="83"/>
        <v>0.33333333333333331</v>
      </c>
      <c r="AT54" s="66">
        <f t="shared" si="84"/>
        <v>0.33333333333333331</v>
      </c>
      <c r="AU54" s="66">
        <f t="shared" si="85"/>
        <v>0.33333333333333331</v>
      </c>
      <c r="AV54" s="66">
        <f t="shared" si="86"/>
        <v>0.66666666666666663</v>
      </c>
      <c r="AW54" s="66">
        <f t="shared" si="87"/>
        <v>0.33333333333333331</v>
      </c>
      <c r="AX54" s="66">
        <f>IFERROR(AL54-AI54,"NA")</f>
        <v>0</v>
      </c>
      <c r="AY54" s="67">
        <f t="shared" si="88"/>
        <v>0.75</v>
      </c>
    </row>
    <row r="55" spans="1:56" x14ac:dyDescent="0.2">
      <c r="A55" s="52" t="s">
        <v>187</v>
      </c>
      <c r="B55" s="49">
        <v>2</v>
      </c>
      <c r="J55" s="49">
        <v>1</v>
      </c>
      <c r="O55" s="49">
        <v>1</v>
      </c>
      <c r="P55" s="49">
        <v>1</v>
      </c>
      <c r="Y55" s="49">
        <f t="shared" si="89"/>
        <v>2</v>
      </c>
      <c r="Z55" s="49">
        <f t="shared" si="70"/>
        <v>2</v>
      </c>
      <c r="AA55" s="49">
        <f t="shared" si="71"/>
        <v>3</v>
      </c>
      <c r="AB55" s="49">
        <f t="shared" si="72"/>
        <v>2</v>
      </c>
      <c r="AC55" s="49">
        <f t="shared" si="73"/>
        <v>2</v>
      </c>
      <c r="AD55" s="49">
        <f t="shared" si="74"/>
        <v>3</v>
      </c>
      <c r="AE55" s="49">
        <f t="shared" si="75"/>
        <v>0</v>
      </c>
      <c r="AF55" s="49">
        <f t="shared" si="76"/>
        <v>1</v>
      </c>
      <c r="AG55" s="49">
        <f t="shared" si="90"/>
        <v>1</v>
      </c>
      <c r="AH55" s="65"/>
      <c r="AI55" s="66">
        <f t="shared" si="77"/>
        <v>1</v>
      </c>
      <c r="AJ55" s="66"/>
      <c r="AK55" s="66">
        <f t="shared" si="78"/>
        <v>1</v>
      </c>
      <c r="AL55" s="66">
        <f t="shared" si="79"/>
        <v>1</v>
      </c>
      <c r="AM55" s="66">
        <f>IFERROR(AK55+AL55,"NA")</f>
        <v>2</v>
      </c>
      <c r="AN55" s="65">
        <f t="shared" si="80"/>
        <v>0</v>
      </c>
      <c r="AO55" s="65">
        <f t="shared" si="81"/>
        <v>0.33333333333333331</v>
      </c>
      <c r="AP55" s="65">
        <f t="shared" si="82"/>
        <v>0.66666666666666663</v>
      </c>
      <c r="AQ55" s="65">
        <f t="shared" si="83"/>
        <v>0</v>
      </c>
      <c r="AR55" s="65">
        <f t="shared" si="83"/>
        <v>0.5</v>
      </c>
      <c r="AS55" s="65">
        <f t="shared" si="83"/>
        <v>0.5</v>
      </c>
      <c r="AT55" s="66">
        <f t="shared" si="84"/>
        <v>0</v>
      </c>
      <c r="AU55" s="66">
        <f t="shared" si="85"/>
        <v>0</v>
      </c>
      <c r="AV55" s="66">
        <f t="shared" si="86"/>
        <v>1</v>
      </c>
      <c r="AW55" s="66">
        <f t="shared" si="87"/>
        <v>1</v>
      </c>
      <c r="AX55" s="66">
        <f>IFERROR(AL55-AI55,"NA")</f>
        <v>0</v>
      </c>
      <c r="AY55" s="67">
        <f t="shared" si="88"/>
        <v>1</v>
      </c>
    </row>
    <row r="56" spans="1:56" x14ac:dyDescent="0.2">
      <c r="A56" s="52" t="s">
        <v>192</v>
      </c>
      <c r="L56" s="49">
        <v>1</v>
      </c>
      <c r="Q56" s="49">
        <v>1</v>
      </c>
      <c r="S56" s="49">
        <v>1</v>
      </c>
      <c r="X56" s="49">
        <v>1</v>
      </c>
      <c r="Y56" s="49">
        <f t="shared" si="89"/>
        <v>0</v>
      </c>
      <c r="Z56" s="49">
        <f t="shared" si="70"/>
        <v>3</v>
      </c>
      <c r="AA56" s="49">
        <f t="shared" si="71"/>
        <v>3</v>
      </c>
      <c r="AB56" s="49">
        <f t="shared" si="72"/>
        <v>2</v>
      </c>
      <c r="AC56" s="49">
        <f t="shared" si="73"/>
        <v>0</v>
      </c>
      <c r="AD56" s="49">
        <f t="shared" si="74"/>
        <v>0</v>
      </c>
      <c r="AE56" s="49">
        <f t="shared" si="75"/>
        <v>1</v>
      </c>
      <c r="AF56" s="49">
        <f t="shared" si="76"/>
        <v>1</v>
      </c>
      <c r="AG56" s="49">
        <f t="shared" si="90"/>
        <v>0</v>
      </c>
      <c r="AH56" s="65"/>
      <c r="AI56" s="66">
        <f t="shared" si="77"/>
        <v>0</v>
      </c>
      <c r="AJ56" s="66"/>
      <c r="AK56" s="66">
        <f t="shared" si="78"/>
        <v>0</v>
      </c>
      <c r="AL56" s="66">
        <f t="shared" si="79"/>
        <v>0</v>
      </c>
      <c r="AM56" s="66">
        <f t="shared" ref="AM56:AM62" si="91">IFERROR(AK56+AL56,"NA")</f>
        <v>0</v>
      </c>
      <c r="AN56" s="65">
        <f t="shared" si="80"/>
        <v>0.33333333333333331</v>
      </c>
      <c r="AO56" s="65">
        <f t="shared" si="81"/>
        <v>0</v>
      </c>
      <c r="AP56" s="65">
        <f t="shared" si="82"/>
        <v>0.66666666666666663</v>
      </c>
      <c r="AQ56" s="65">
        <f t="shared" si="83"/>
        <v>0.5</v>
      </c>
      <c r="AR56" s="65">
        <f t="shared" si="83"/>
        <v>0.5</v>
      </c>
      <c r="AS56" s="65">
        <f t="shared" si="83"/>
        <v>0</v>
      </c>
      <c r="AT56" s="66">
        <f t="shared" si="84"/>
        <v>0.5</v>
      </c>
      <c r="AU56" s="66">
        <f t="shared" si="85"/>
        <v>0.5</v>
      </c>
      <c r="AV56" s="66">
        <f t="shared" si="86"/>
        <v>0</v>
      </c>
      <c r="AW56" s="66">
        <f t="shared" si="87"/>
        <v>0</v>
      </c>
      <c r="AX56" s="66">
        <f t="shared" ref="AX56:AX62" si="92">IFERROR(AL56-AI56,"NA")</f>
        <v>0</v>
      </c>
      <c r="AY56" s="67">
        <f t="shared" si="88"/>
        <v>0</v>
      </c>
    </row>
    <row r="57" spans="1:56" x14ac:dyDescent="0.2">
      <c r="A57" s="52" t="s">
        <v>191</v>
      </c>
      <c r="B57" s="49">
        <v>1</v>
      </c>
      <c r="L57" s="49">
        <v>1</v>
      </c>
      <c r="P57" s="49">
        <v>1</v>
      </c>
      <c r="Q57" s="49">
        <v>1</v>
      </c>
      <c r="Y57" s="49">
        <f t="shared" si="89"/>
        <v>1</v>
      </c>
      <c r="Z57" s="49">
        <f t="shared" si="70"/>
        <v>3</v>
      </c>
      <c r="AA57" s="49">
        <f t="shared" si="71"/>
        <v>3</v>
      </c>
      <c r="AB57" s="49">
        <f t="shared" si="72"/>
        <v>2</v>
      </c>
      <c r="AC57" s="49">
        <f t="shared" si="73"/>
        <v>1</v>
      </c>
      <c r="AD57" s="49">
        <f t="shared" si="74"/>
        <v>1</v>
      </c>
      <c r="AE57" s="49">
        <f t="shared" si="75"/>
        <v>1</v>
      </c>
      <c r="AF57" s="49">
        <f t="shared" si="76"/>
        <v>0</v>
      </c>
      <c r="AG57" s="49">
        <f t="shared" si="90"/>
        <v>1</v>
      </c>
      <c r="AH57" s="65"/>
      <c r="AI57" s="66">
        <f t="shared" si="77"/>
        <v>0.33333333333333331</v>
      </c>
      <c r="AJ57" s="66"/>
      <c r="AK57" s="66">
        <f t="shared" si="78"/>
        <v>0.33333333333333331</v>
      </c>
      <c r="AL57" s="66">
        <f t="shared" si="79"/>
        <v>0.33333333333333331</v>
      </c>
      <c r="AM57" s="66">
        <f t="shared" si="91"/>
        <v>0.66666666666666663</v>
      </c>
      <c r="AN57" s="65">
        <f t="shared" si="80"/>
        <v>0.33333333333333331</v>
      </c>
      <c r="AO57" s="65">
        <f t="shared" si="81"/>
        <v>0</v>
      </c>
      <c r="AP57" s="65">
        <f t="shared" si="82"/>
        <v>0.66666666666666663</v>
      </c>
      <c r="AQ57" s="65">
        <f t="shared" si="83"/>
        <v>0.5</v>
      </c>
      <c r="AR57" s="65">
        <f t="shared" si="83"/>
        <v>0</v>
      </c>
      <c r="AS57" s="65">
        <f t="shared" si="83"/>
        <v>0.5</v>
      </c>
      <c r="AT57" s="66">
        <f t="shared" si="84"/>
        <v>0.5</v>
      </c>
      <c r="AU57" s="66">
        <f t="shared" si="85"/>
        <v>0.5</v>
      </c>
      <c r="AV57" s="66">
        <f t="shared" si="86"/>
        <v>0.5</v>
      </c>
      <c r="AW57" s="66">
        <f t="shared" si="87"/>
        <v>0.5</v>
      </c>
      <c r="AX57" s="66">
        <f t="shared" si="92"/>
        <v>0</v>
      </c>
      <c r="AY57" s="67">
        <f t="shared" si="88"/>
        <v>0.33333333333333331</v>
      </c>
    </row>
    <row r="58" spans="1:56" x14ac:dyDescent="0.2">
      <c r="A58" s="52" t="s">
        <v>195</v>
      </c>
      <c r="B58" s="49">
        <v>2</v>
      </c>
      <c r="L58" s="49">
        <v>1</v>
      </c>
      <c r="M58" s="49">
        <v>1</v>
      </c>
      <c r="N58" s="49">
        <v>1</v>
      </c>
      <c r="O58" s="49">
        <v>1</v>
      </c>
      <c r="Y58" s="49">
        <f t="shared" si="89"/>
        <v>2</v>
      </c>
      <c r="Z58" s="49">
        <f t="shared" si="70"/>
        <v>3</v>
      </c>
      <c r="AA58" s="49">
        <f t="shared" si="71"/>
        <v>3</v>
      </c>
      <c r="AB58" s="49">
        <f t="shared" si="72"/>
        <v>2</v>
      </c>
      <c r="AC58" s="49">
        <f t="shared" si="73"/>
        <v>2</v>
      </c>
      <c r="AD58" s="49">
        <f t="shared" si="74"/>
        <v>2</v>
      </c>
      <c r="AE58" s="49">
        <f t="shared" si="75"/>
        <v>1</v>
      </c>
      <c r="AF58" s="49">
        <f t="shared" si="76"/>
        <v>1</v>
      </c>
      <c r="AG58" s="49">
        <f t="shared" si="90"/>
        <v>0</v>
      </c>
      <c r="AH58" s="65"/>
      <c r="AI58" s="66">
        <f t="shared" si="77"/>
        <v>0.66666666666666663</v>
      </c>
      <c r="AJ58" s="66"/>
      <c r="AK58" s="66">
        <f t="shared" si="78"/>
        <v>0.66666666666666663</v>
      </c>
      <c r="AL58" s="66">
        <f t="shared" si="79"/>
        <v>0.66666666666666663</v>
      </c>
      <c r="AM58" s="66">
        <f t="shared" si="91"/>
        <v>1.3333333333333333</v>
      </c>
      <c r="AN58" s="65">
        <f t="shared" si="80"/>
        <v>0.33333333333333331</v>
      </c>
      <c r="AO58" s="65">
        <f t="shared" si="81"/>
        <v>0</v>
      </c>
      <c r="AP58" s="65">
        <f t="shared" si="82"/>
        <v>0.66666666666666663</v>
      </c>
      <c r="AQ58" s="65">
        <f t="shared" si="83"/>
        <v>0.5</v>
      </c>
      <c r="AR58" s="65">
        <f t="shared" si="83"/>
        <v>0.5</v>
      </c>
      <c r="AS58" s="65">
        <f t="shared" si="83"/>
        <v>0</v>
      </c>
      <c r="AT58" s="66">
        <f t="shared" si="84"/>
        <v>0</v>
      </c>
      <c r="AU58" s="66">
        <f t="shared" si="85"/>
        <v>0</v>
      </c>
      <c r="AV58" s="66">
        <f t="shared" si="86"/>
        <v>1</v>
      </c>
      <c r="AW58" s="66">
        <f t="shared" si="87"/>
        <v>1</v>
      </c>
      <c r="AX58" s="66">
        <f t="shared" si="92"/>
        <v>0</v>
      </c>
      <c r="AY58" s="67">
        <f t="shared" si="88"/>
        <v>0.66666666666666663</v>
      </c>
    </row>
    <row r="59" spans="1:56" x14ac:dyDescent="0.2">
      <c r="A59" s="52" t="s">
        <v>319</v>
      </c>
      <c r="L59" s="49">
        <v>2</v>
      </c>
      <c r="Q59" s="49">
        <v>1</v>
      </c>
      <c r="Y59" s="49">
        <f t="shared" si="89"/>
        <v>0</v>
      </c>
      <c r="Z59" s="49">
        <f t="shared" si="70"/>
        <v>3</v>
      </c>
      <c r="AA59" s="49">
        <f t="shared" si="71"/>
        <v>3</v>
      </c>
      <c r="AB59" s="49">
        <f t="shared" si="72"/>
        <v>1</v>
      </c>
      <c r="AC59" s="49">
        <f t="shared" si="73"/>
        <v>0</v>
      </c>
      <c r="AD59" s="49">
        <f t="shared" si="74"/>
        <v>0</v>
      </c>
      <c r="AE59" s="49">
        <f t="shared" si="75"/>
        <v>1</v>
      </c>
      <c r="AF59" s="49">
        <f t="shared" si="76"/>
        <v>0</v>
      </c>
      <c r="AG59" s="49">
        <f t="shared" si="90"/>
        <v>0</v>
      </c>
      <c r="AH59" s="65"/>
      <c r="AI59" s="66">
        <f t="shared" si="77"/>
        <v>0</v>
      </c>
      <c r="AJ59" s="66"/>
      <c r="AK59" s="66">
        <f t="shared" si="78"/>
        <v>0</v>
      </c>
      <c r="AL59" s="66">
        <f t="shared" si="79"/>
        <v>0</v>
      </c>
      <c r="AM59" s="66">
        <f t="shared" si="91"/>
        <v>0</v>
      </c>
      <c r="AN59" s="65">
        <f t="shared" si="80"/>
        <v>0.66666666666666663</v>
      </c>
      <c r="AO59" s="65">
        <f t="shared" si="81"/>
        <v>0</v>
      </c>
      <c r="AP59" s="65">
        <f t="shared" si="82"/>
        <v>0.33333333333333331</v>
      </c>
      <c r="AQ59" s="65">
        <f t="shared" si="83"/>
        <v>1</v>
      </c>
      <c r="AR59" s="65">
        <f t="shared" si="83"/>
        <v>0</v>
      </c>
      <c r="AS59" s="65">
        <f t="shared" si="83"/>
        <v>0</v>
      </c>
      <c r="AT59" s="66">
        <f t="shared" si="84"/>
        <v>1</v>
      </c>
      <c r="AU59" s="66">
        <f t="shared" si="85"/>
        <v>1</v>
      </c>
      <c r="AV59" s="66">
        <f t="shared" si="86"/>
        <v>0</v>
      </c>
      <c r="AW59" s="66">
        <f t="shared" si="87"/>
        <v>0</v>
      </c>
      <c r="AX59" s="66">
        <f t="shared" si="92"/>
        <v>0</v>
      </c>
      <c r="AY59" s="67">
        <f t="shared" si="88"/>
        <v>0</v>
      </c>
    </row>
    <row r="60" spans="1:56" x14ac:dyDescent="0.2">
      <c r="A60" s="52" t="s">
        <v>243</v>
      </c>
      <c r="B60" s="49">
        <v>1</v>
      </c>
      <c r="L60" s="49">
        <v>2</v>
      </c>
      <c r="M60" s="49">
        <v>1</v>
      </c>
      <c r="N60" s="49">
        <v>1</v>
      </c>
      <c r="Y60" s="49">
        <f t="shared" si="89"/>
        <v>1</v>
      </c>
      <c r="Z60" s="49">
        <f t="shared" si="70"/>
        <v>3</v>
      </c>
      <c r="AA60" s="49">
        <f t="shared" si="71"/>
        <v>3</v>
      </c>
      <c r="AB60" s="49">
        <f t="shared" si="72"/>
        <v>1</v>
      </c>
      <c r="AC60" s="49">
        <f t="shared" si="73"/>
        <v>1</v>
      </c>
      <c r="AD60" s="49">
        <f t="shared" si="74"/>
        <v>1</v>
      </c>
      <c r="AE60" s="49">
        <f t="shared" si="75"/>
        <v>1</v>
      </c>
      <c r="AF60" s="49">
        <f t="shared" si="76"/>
        <v>0</v>
      </c>
      <c r="AG60" s="49">
        <f t="shared" si="90"/>
        <v>0</v>
      </c>
      <c r="AH60" s="65"/>
      <c r="AI60" s="66">
        <f t="shared" si="77"/>
        <v>0.33333333333333331</v>
      </c>
      <c r="AJ60" s="66"/>
      <c r="AK60" s="66">
        <f t="shared" si="78"/>
        <v>0.33333333333333331</v>
      </c>
      <c r="AL60" s="66">
        <f t="shared" si="79"/>
        <v>0.33333333333333331</v>
      </c>
      <c r="AM60" s="66">
        <f t="shared" si="91"/>
        <v>0.66666666666666663</v>
      </c>
      <c r="AN60" s="65">
        <f t="shared" si="80"/>
        <v>0.66666666666666663</v>
      </c>
      <c r="AO60" s="65">
        <f t="shared" si="81"/>
        <v>0</v>
      </c>
      <c r="AP60" s="65">
        <f t="shared" si="82"/>
        <v>0.33333333333333331</v>
      </c>
      <c r="AQ60" s="65">
        <f t="shared" si="83"/>
        <v>1</v>
      </c>
      <c r="AR60" s="65">
        <f t="shared" si="83"/>
        <v>0</v>
      </c>
      <c r="AS60" s="65">
        <f t="shared" si="83"/>
        <v>0</v>
      </c>
      <c r="AT60" s="66">
        <f t="shared" si="84"/>
        <v>0</v>
      </c>
      <c r="AU60" s="66">
        <f t="shared" si="85"/>
        <v>0</v>
      </c>
      <c r="AV60" s="66">
        <f t="shared" si="86"/>
        <v>1</v>
      </c>
      <c r="AW60" s="66">
        <f t="shared" si="87"/>
        <v>1</v>
      </c>
      <c r="AX60" s="66">
        <f t="shared" si="92"/>
        <v>0</v>
      </c>
      <c r="AY60" s="67">
        <f t="shared" si="88"/>
        <v>0.33333333333333331</v>
      </c>
    </row>
    <row r="61" spans="1:56" x14ac:dyDescent="0.2">
      <c r="A61" s="52" t="s">
        <v>320</v>
      </c>
      <c r="L61" s="49">
        <v>3</v>
      </c>
      <c r="Y61" s="49">
        <f t="shared" si="89"/>
        <v>0</v>
      </c>
      <c r="Z61" s="49">
        <f t="shared" si="70"/>
        <v>3</v>
      </c>
      <c r="AA61" s="49">
        <f t="shared" si="71"/>
        <v>3</v>
      </c>
      <c r="AB61" s="49">
        <f t="shared" si="72"/>
        <v>0</v>
      </c>
      <c r="AC61" s="49">
        <f t="shared" si="73"/>
        <v>0</v>
      </c>
      <c r="AD61" s="49">
        <f t="shared" si="74"/>
        <v>0</v>
      </c>
      <c r="AE61" s="49">
        <f t="shared" si="75"/>
        <v>0</v>
      </c>
      <c r="AF61" s="49">
        <f t="shared" si="76"/>
        <v>0</v>
      </c>
      <c r="AG61" s="49">
        <f t="shared" si="90"/>
        <v>0</v>
      </c>
      <c r="AH61" s="65"/>
      <c r="AI61" s="66">
        <f t="shared" si="77"/>
        <v>0</v>
      </c>
      <c r="AJ61" s="66"/>
      <c r="AK61" s="66">
        <f t="shared" si="78"/>
        <v>0</v>
      </c>
      <c r="AL61" s="66">
        <f t="shared" si="79"/>
        <v>0</v>
      </c>
      <c r="AM61" s="66">
        <f t="shared" si="91"/>
        <v>0</v>
      </c>
      <c r="AN61" s="65">
        <f t="shared" si="80"/>
        <v>1</v>
      </c>
      <c r="AO61" s="65">
        <f t="shared" si="81"/>
        <v>0</v>
      </c>
      <c r="AP61" s="65">
        <f t="shared" si="82"/>
        <v>0</v>
      </c>
      <c r="AQ61" s="65" t="str">
        <f t="shared" si="83"/>
        <v>NA</v>
      </c>
      <c r="AR61" s="65" t="str">
        <f t="shared" si="83"/>
        <v>NA</v>
      </c>
      <c r="AS61" s="65" t="str">
        <f t="shared" si="83"/>
        <v>NA</v>
      </c>
      <c r="AT61" s="66" t="str">
        <f t="shared" si="84"/>
        <v>NA</v>
      </c>
      <c r="AU61" s="66" t="str">
        <f t="shared" si="85"/>
        <v>NA</v>
      </c>
      <c r="AV61" s="66" t="str">
        <f t="shared" si="86"/>
        <v>NA</v>
      </c>
      <c r="AW61" s="66" t="str">
        <f t="shared" si="87"/>
        <v>NA</v>
      </c>
      <c r="AX61" s="66">
        <f t="shared" si="92"/>
        <v>0</v>
      </c>
      <c r="AY61" s="67">
        <f t="shared" si="88"/>
        <v>0</v>
      </c>
    </row>
    <row r="62" spans="1:56" x14ac:dyDescent="0.2">
      <c r="A62" s="52"/>
      <c r="Y62" s="49">
        <f t="shared" si="89"/>
        <v>0</v>
      </c>
      <c r="Z62" s="49">
        <f t="shared" si="70"/>
        <v>0</v>
      </c>
      <c r="AA62" s="49">
        <f t="shared" si="71"/>
        <v>0</v>
      </c>
      <c r="AB62" s="49">
        <f t="shared" si="72"/>
        <v>0</v>
      </c>
      <c r="AC62" s="49">
        <f t="shared" si="73"/>
        <v>0</v>
      </c>
      <c r="AD62" s="49">
        <f t="shared" si="74"/>
        <v>0</v>
      </c>
      <c r="AE62" s="49">
        <f t="shared" si="75"/>
        <v>0</v>
      </c>
      <c r="AF62" s="49">
        <f t="shared" si="76"/>
        <v>0</v>
      </c>
      <c r="AG62" s="49">
        <f t="shared" si="90"/>
        <v>0</v>
      </c>
      <c r="AH62" s="65"/>
      <c r="AI62" s="66" t="str">
        <f t="shared" si="77"/>
        <v>NA</v>
      </c>
      <c r="AJ62" s="66"/>
      <c r="AK62" s="66" t="str">
        <f t="shared" si="78"/>
        <v>NA</v>
      </c>
      <c r="AL62" s="66" t="str">
        <f t="shared" si="79"/>
        <v>NA</v>
      </c>
      <c r="AM62" s="66" t="str">
        <f t="shared" si="91"/>
        <v>NA</v>
      </c>
      <c r="AN62" s="65" t="str">
        <f t="shared" si="80"/>
        <v>NA</v>
      </c>
      <c r="AO62" s="65" t="str">
        <f t="shared" si="81"/>
        <v>NA</v>
      </c>
      <c r="AP62" s="65" t="str">
        <f t="shared" si="82"/>
        <v>NA</v>
      </c>
      <c r="AQ62" s="65" t="str">
        <f t="shared" si="83"/>
        <v>NA</v>
      </c>
      <c r="AR62" s="65" t="str">
        <f t="shared" si="83"/>
        <v>NA</v>
      </c>
      <c r="AS62" s="65" t="str">
        <f t="shared" si="83"/>
        <v>NA</v>
      </c>
      <c r="AT62" s="66" t="str">
        <f t="shared" si="84"/>
        <v>NA</v>
      </c>
      <c r="AU62" s="66" t="str">
        <f t="shared" si="85"/>
        <v>NA</v>
      </c>
      <c r="AV62" s="66" t="str">
        <f t="shared" si="86"/>
        <v>NA</v>
      </c>
      <c r="AW62" s="66" t="str">
        <f t="shared" si="87"/>
        <v>NA</v>
      </c>
      <c r="AX62" s="66" t="str">
        <f t="shared" si="92"/>
        <v>NA</v>
      </c>
      <c r="AY62" s="67" t="str">
        <f>IFERROR((AD62+F62+G62)/AA62, "NA")</f>
        <v>NA</v>
      </c>
    </row>
    <row r="63" spans="1:56" x14ac:dyDescent="0.2">
      <c r="A63" s="52"/>
      <c r="Y63" s="49">
        <f t="shared" si="89"/>
        <v>0</v>
      </c>
      <c r="Z63" s="49">
        <f t="shared" si="70"/>
        <v>0</v>
      </c>
      <c r="AA63" s="49">
        <f t="shared" si="71"/>
        <v>0</v>
      </c>
      <c r="AB63" s="49">
        <f t="shared" si="72"/>
        <v>0</v>
      </c>
      <c r="AC63" s="49">
        <f t="shared" si="73"/>
        <v>0</v>
      </c>
      <c r="AD63" s="49">
        <f t="shared" si="74"/>
        <v>0</v>
      </c>
      <c r="AE63" s="49">
        <f t="shared" si="75"/>
        <v>0</v>
      </c>
      <c r="AF63" s="49">
        <f t="shared" si="76"/>
        <v>0</v>
      </c>
      <c r="AG63" s="49">
        <f t="shared" si="90"/>
        <v>0</v>
      </c>
      <c r="AH63" s="65"/>
      <c r="AI63" s="66" t="str">
        <f t="shared" si="77"/>
        <v>NA</v>
      </c>
      <c r="AJ63" s="66"/>
      <c r="AK63" s="66" t="str">
        <f t="shared" si="78"/>
        <v>NA</v>
      </c>
      <c r="AL63" s="66" t="str">
        <f t="shared" si="79"/>
        <v>NA</v>
      </c>
      <c r="AM63" s="66" t="str">
        <f>IFERROR(AK63+AL63,"NA")</f>
        <v>NA</v>
      </c>
      <c r="AN63" s="65" t="str">
        <f t="shared" si="80"/>
        <v>NA</v>
      </c>
      <c r="AO63" s="65" t="str">
        <f t="shared" si="81"/>
        <v>NA</v>
      </c>
      <c r="AP63" s="65" t="str">
        <f t="shared" si="82"/>
        <v>NA</v>
      </c>
      <c r="AQ63" s="65" t="str">
        <f t="shared" si="83"/>
        <v>NA</v>
      </c>
      <c r="AR63" s="65" t="str">
        <f t="shared" si="83"/>
        <v>NA</v>
      </c>
      <c r="AS63" s="65" t="str">
        <f t="shared" si="83"/>
        <v>NA</v>
      </c>
      <c r="AT63" s="66" t="str">
        <f t="shared" si="84"/>
        <v>NA</v>
      </c>
      <c r="AU63" s="66" t="str">
        <f t="shared" si="85"/>
        <v>NA</v>
      </c>
      <c r="AV63" s="66" t="str">
        <f t="shared" si="86"/>
        <v>NA</v>
      </c>
      <c r="AW63" s="66" t="str">
        <f t="shared" si="87"/>
        <v>NA</v>
      </c>
      <c r="AX63" s="66" t="str">
        <f>IFERROR(AL63-AI63,"NA")</f>
        <v>NA</v>
      </c>
      <c r="AY63" s="67" t="str">
        <f t="shared" si="88"/>
        <v>NA</v>
      </c>
    </row>
    <row r="64" spans="1:56" s="47" customFormat="1" x14ac:dyDescent="0.2">
      <c r="A64" s="54" t="s">
        <v>32</v>
      </c>
      <c r="B64" s="58">
        <f>SUM(B52:B63)</f>
        <v>9</v>
      </c>
      <c r="C64" s="58">
        <f t="shared" ref="C64:AG64" si="93">SUM(C52:C63)</f>
        <v>0</v>
      </c>
      <c r="D64" s="58">
        <f t="shared" si="93"/>
        <v>0</v>
      </c>
      <c r="E64" s="58">
        <f t="shared" si="93"/>
        <v>0</v>
      </c>
      <c r="F64" s="58">
        <f t="shared" si="93"/>
        <v>1</v>
      </c>
      <c r="G64" s="58">
        <f t="shared" si="93"/>
        <v>0</v>
      </c>
      <c r="H64" s="58">
        <f t="shared" si="93"/>
        <v>0</v>
      </c>
      <c r="I64" s="58">
        <f t="shared" si="93"/>
        <v>0</v>
      </c>
      <c r="J64" s="58">
        <f t="shared" si="93"/>
        <v>2</v>
      </c>
      <c r="K64" s="58">
        <f t="shared" si="93"/>
        <v>0</v>
      </c>
      <c r="L64" s="58">
        <f t="shared" si="93"/>
        <v>11</v>
      </c>
      <c r="M64" s="58">
        <f t="shared" si="93"/>
        <v>2</v>
      </c>
      <c r="N64" s="58">
        <f t="shared" si="93"/>
        <v>2</v>
      </c>
      <c r="O64" s="58">
        <f t="shared" si="93"/>
        <v>4</v>
      </c>
      <c r="P64" s="58">
        <f t="shared" si="93"/>
        <v>3</v>
      </c>
      <c r="Q64" s="58">
        <f t="shared" si="93"/>
        <v>5</v>
      </c>
      <c r="R64" s="58">
        <f t="shared" si="93"/>
        <v>0</v>
      </c>
      <c r="S64" s="58">
        <f t="shared" si="93"/>
        <v>1</v>
      </c>
      <c r="T64" s="58">
        <f t="shared" si="93"/>
        <v>0</v>
      </c>
      <c r="U64" s="58">
        <f t="shared" si="93"/>
        <v>0</v>
      </c>
      <c r="V64" s="58">
        <f t="shared" si="93"/>
        <v>1</v>
      </c>
      <c r="W64" s="58">
        <f t="shared" si="93"/>
        <v>0</v>
      </c>
      <c r="X64" s="58">
        <f t="shared" si="93"/>
        <v>1</v>
      </c>
      <c r="Y64" s="58">
        <f t="shared" si="93"/>
        <v>9</v>
      </c>
      <c r="Z64" s="58">
        <f t="shared" si="93"/>
        <v>27</v>
      </c>
      <c r="AA64" s="58">
        <f t="shared" si="93"/>
        <v>29</v>
      </c>
      <c r="AB64" s="58">
        <f t="shared" si="93"/>
        <v>16</v>
      </c>
      <c r="AC64" s="58">
        <f t="shared" si="93"/>
        <v>9</v>
      </c>
      <c r="AD64" s="58">
        <f t="shared" si="93"/>
        <v>11</v>
      </c>
      <c r="AE64" s="58">
        <f t="shared" si="93"/>
        <v>8</v>
      </c>
      <c r="AF64" s="58">
        <f t="shared" si="93"/>
        <v>5</v>
      </c>
      <c r="AG64" s="58">
        <f t="shared" si="93"/>
        <v>3</v>
      </c>
      <c r="AH64" s="68"/>
      <c r="AI64" s="69">
        <f t="shared" si="77"/>
        <v>0.33333333333333331</v>
      </c>
      <c r="AJ64" s="69"/>
      <c r="AK64" s="69">
        <f t="shared" si="78"/>
        <v>0.37931034482758619</v>
      </c>
      <c r="AL64" s="69">
        <f t="shared" si="79"/>
        <v>0.33333333333333331</v>
      </c>
      <c r="AM64" s="69">
        <f>IFERROR(AK64+AL64,"NA")</f>
        <v>0.71264367816091956</v>
      </c>
      <c r="AN64" s="68">
        <f t="shared" si="80"/>
        <v>0.37931034482758619</v>
      </c>
      <c r="AO64" s="68">
        <f t="shared" si="81"/>
        <v>6.8965517241379309E-2</v>
      </c>
      <c r="AP64" s="68">
        <f t="shared" si="82"/>
        <v>0.55172413793103448</v>
      </c>
      <c r="AQ64" s="68">
        <f>IFERROR(AE64/$AB64, "NA")</f>
        <v>0.5</v>
      </c>
      <c r="AR64" s="68">
        <f>IFERROR(AF64/$AB64, "NA")</f>
        <v>0.3125</v>
      </c>
      <c r="AS64" s="68">
        <f>IFERROR(AG64/$AB64, "NA")</f>
        <v>0.1875</v>
      </c>
      <c r="AT64" s="69">
        <f t="shared" si="84"/>
        <v>0.3125</v>
      </c>
      <c r="AU64" s="69">
        <f t="shared" si="85"/>
        <v>0.3125</v>
      </c>
      <c r="AV64" s="69">
        <f t="shared" si="86"/>
        <v>0.625</v>
      </c>
      <c r="AW64" s="69">
        <f t="shared" si="87"/>
        <v>0.5625</v>
      </c>
      <c r="AX64" s="69">
        <f>IFERROR(AL64-AI64,"NA")</f>
        <v>0</v>
      </c>
      <c r="AY64" s="70">
        <f>IFERROR((AD64+F64+G64)/AA64, "NA")</f>
        <v>0.41379310344827586</v>
      </c>
      <c r="BB64" s="51"/>
      <c r="BC64" s="51"/>
      <c r="BD64" s="51"/>
    </row>
    <row r="66" spans="1:56" x14ac:dyDescent="0.2">
      <c r="A66" s="47" t="s">
        <v>393</v>
      </c>
    </row>
    <row r="67" spans="1:56" x14ac:dyDescent="0.2">
      <c r="A67" s="56"/>
      <c r="B67" s="59" t="s">
        <v>5</v>
      </c>
      <c r="C67" s="59" t="s">
        <v>6</v>
      </c>
      <c r="D67" s="59" t="s">
        <v>7</v>
      </c>
      <c r="E67" s="59" t="s">
        <v>8</v>
      </c>
      <c r="F67" s="59" t="s">
        <v>18</v>
      </c>
      <c r="G67" s="59" t="s">
        <v>19</v>
      </c>
      <c r="H67" s="59" t="s">
        <v>9</v>
      </c>
      <c r="I67" s="59" t="s">
        <v>169</v>
      </c>
      <c r="J67" s="59" t="s">
        <v>10</v>
      </c>
      <c r="K67" s="59" t="s">
        <v>11</v>
      </c>
      <c r="L67" s="59" t="s">
        <v>12</v>
      </c>
      <c r="M67" s="59" t="s">
        <v>20</v>
      </c>
      <c r="N67" s="59" t="s">
        <v>197</v>
      </c>
      <c r="O67" s="59" t="s">
        <v>21</v>
      </c>
      <c r="P67" s="59" t="s">
        <v>74</v>
      </c>
      <c r="Q67" s="59" t="s">
        <v>22</v>
      </c>
      <c r="R67" s="59" t="s">
        <v>23</v>
      </c>
      <c r="S67" s="59" t="s">
        <v>168</v>
      </c>
      <c r="T67" s="59" t="s">
        <v>75</v>
      </c>
      <c r="U67" s="59" t="s">
        <v>27</v>
      </c>
      <c r="V67" s="59" t="s">
        <v>172</v>
      </c>
      <c r="W67" s="59" t="s">
        <v>28</v>
      </c>
      <c r="X67" s="59" t="s">
        <v>170</v>
      </c>
      <c r="Y67" s="59" t="s">
        <v>29</v>
      </c>
      <c r="Z67" s="59" t="s">
        <v>4</v>
      </c>
      <c r="AA67" s="59" t="s">
        <v>13</v>
      </c>
      <c r="AB67" s="59" t="s">
        <v>26</v>
      </c>
      <c r="AC67" s="59" t="s">
        <v>30</v>
      </c>
      <c r="AD67" s="59" t="s">
        <v>31</v>
      </c>
      <c r="AE67" s="59" t="s">
        <v>24</v>
      </c>
      <c r="AF67" s="59" t="s">
        <v>25</v>
      </c>
      <c r="AG67" s="59" t="s">
        <v>76</v>
      </c>
      <c r="AH67" s="73"/>
      <c r="AI67" s="71" t="s">
        <v>14</v>
      </c>
      <c r="AJ67" s="71"/>
      <c r="AK67" s="71" t="s">
        <v>15</v>
      </c>
      <c r="AL67" s="71" t="s">
        <v>16</v>
      </c>
      <c r="AM67" s="71" t="s">
        <v>17</v>
      </c>
      <c r="AN67" s="71" t="s">
        <v>44</v>
      </c>
      <c r="AO67" s="71" t="s">
        <v>43</v>
      </c>
      <c r="AP67" s="71" t="s">
        <v>40</v>
      </c>
      <c r="AQ67" s="62" t="s">
        <v>139</v>
      </c>
      <c r="AR67" s="62" t="s">
        <v>140</v>
      </c>
      <c r="AS67" s="62" t="s">
        <v>141</v>
      </c>
      <c r="AT67" s="71" t="s">
        <v>47</v>
      </c>
      <c r="AU67" s="71" t="s">
        <v>48</v>
      </c>
      <c r="AV67" s="71" t="s">
        <v>51</v>
      </c>
      <c r="AW67" s="71" t="s">
        <v>49</v>
      </c>
      <c r="AX67" s="63" t="s">
        <v>50</v>
      </c>
      <c r="AY67" s="64" t="s">
        <v>60</v>
      </c>
    </row>
    <row r="68" spans="1:56" x14ac:dyDescent="0.2">
      <c r="A68" s="95" t="s">
        <v>318</v>
      </c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49">
        <f>B68+C68+D68+E68</f>
        <v>0</v>
      </c>
      <c r="Z68" s="49">
        <f t="shared" ref="Z68:Z79" si="94">B68+C68+D68+E68+F68+L68+Q68+R68+T68+S68</f>
        <v>0</v>
      </c>
      <c r="AA68" s="49">
        <f t="shared" ref="AA68:AA79" si="95">B68+C68+D68+E68+F68+G68+H68+J68+K68+L68+Q68+R68+T68+S68+I68</f>
        <v>0</v>
      </c>
      <c r="AB68" s="49">
        <f t="shared" ref="AB68:AB79" si="96">Y68+H68+F68+Q68+R68+T68+S68+I68</f>
        <v>0</v>
      </c>
      <c r="AC68" s="49">
        <f t="shared" ref="AC68:AC79" si="97">B68+2*C68+3*D68+4*E68</f>
        <v>0</v>
      </c>
      <c r="AD68" s="49">
        <f t="shared" ref="AD68:AD79" si="98">Y68+J68+K68</f>
        <v>0</v>
      </c>
      <c r="AE68" s="49">
        <f t="shared" ref="AE68:AE79" si="99">M68+Q68+U68+V68</f>
        <v>0</v>
      </c>
      <c r="AF68" s="49">
        <f t="shared" ref="AF68:AF79" si="100">O68+R68+W68+S68+I68</f>
        <v>0</v>
      </c>
      <c r="AG68" s="49">
        <f>T68+P68</f>
        <v>0</v>
      </c>
      <c r="AH68" s="65"/>
      <c r="AI68" s="66" t="str">
        <f t="shared" ref="AI68:AI80" si="101">IF(Z68=0,"NA",Y68/Z68)</f>
        <v>NA</v>
      </c>
      <c r="AJ68" s="66"/>
      <c r="AK68" s="66" t="str">
        <f t="shared" ref="AK68:AK80" si="102">IF(AA68=0,"NA",(Y68+J68+K68)/AA68)</f>
        <v>NA</v>
      </c>
      <c r="AL68" s="66" t="str">
        <f t="shared" ref="AL68:AL80" si="103">IFERROR(AC68/Z68,"NA")</f>
        <v>NA</v>
      </c>
      <c r="AM68" s="66" t="str">
        <f>IFERROR(AK68+AL68,"NA")</f>
        <v>NA</v>
      </c>
      <c r="AN68" s="65" t="str">
        <f t="shared" ref="AN68:AN80" si="104">IFERROR(L68/AA68,"NA")</f>
        <v>NA</v>
      </c>
      <c r="AO68" s="65" t="str">
        <f t="shared" ref="AO68:AO80" si="105">IFERROR((J68+K68)/AA68,"NA")</f>
        <v>NA</v>
      </c>
      <c r="AP68" s="65" t="str">
        <f t="shared" ref="AP68:AP80" si="106">IFERROR(AB68/AA68,"NA")</f>
        <v>NA</v>
      </c>
      <c r="AQ68" s="65" t="str">
        <f t="shared" ref="AQ68:AS79" si="107">IFERROR(AE68/$AB68, "NA")</f>
        <v>NA</v>
      </c>
      <c r="AR68" s="65" t="str">
        <f t="shared" si="107"/>
        <v>NA</v>
      </c>
      <c r="AS68" s="65" t="str">
        <f t="shared" si="107"/>
        <v>NA</v>
      </c>
      <c r="AT68" s="66" t="str">
        <f t="shared" ref="AT68:AT80" si="108">IFERROR((H68+Q68+R68)/AB68,"NA")</f>
        <v>NA</v>
      </c>
      <c r="AU68" s="66" t="str">
        <f t="shared" ref="AU68:AU80" si="109">IFERROR((H68+Q68+R68+U68+W68)/AB68,"NA")</f>
        <v>NA</v>
      </c>
      <c r="AV68" s="66" t="str">
        <f t="shared" ref="AV68:AV80" si="110">IFERROR((F68+Y68)/AB68,"NA")</f>
        <v>NA</v>
      </c>
      <c r="AW68" s="66" t="str">
        <f t="shared" ref="AW68:AW80" si="111">IFERROR(Y68/AB68,"NA")</f>
        <v>NA</v>
      </c>
      <c r="AX68" s="66" t="str">
        <f>IFERROR(AL68-AI68,"NA")</f>
        <v>NA</v>
      </c>
      <c r="AY68" s="67" t="str">
        <f t="shared" ref="AY68:AY79" si="112">IFERROR((AD68+F68+G68)/AA68, "NA")</f>
        <v>NA</v>
      </c>
    </row>
    <row r="69" spans="1:56" x14ac:dyDescent="0.2">
      <c r="A69" s="52" t="s">
        <v>188</v>
      </c>
      <c r="B69" s="49">
        <v>2</v>
      </c>
      <c r="F69" s="49">
        <v>1</v>
      </c>
      <c r="J69" s="49">
        <v>1</v>
      </c>
      <c r="L69" s="49">
        <v>1</v>
      </c>
      <c r="M69" s="49">
        <v>1</v>
      </c>
      <c r="P69" s="49">
        <v>1</v>
      </c>
      <c r="U69" s="49">
        <v>1</v>
      </c>
      <c r="Y69" s="49">
        <f t="shared" ref="Y69:Y79" si="113">B69+C69+D69+E69</f>
        <v>2</v>
      </c>
      <c r="Z69" s="49">
        <f t="shared" si="94"/>
        <v>4</v>
      </c>
      <c r="AA69" s="49">
        <f t="shared" si="95"/>
        <v>5</v>
      </c>
      <c r="AB69" s="49">
        <f t="shared" si="96"/>
        <v>3</v>
      </c>
      <c r="AC69" s="49">
        <f t="shared" si="97"/>
        <v>2</v>
      </c>
      <c r="AD69" s="49">
        <f t="shared" si="98"/>
        <v>3</v>
      </c>
      <c r="AE69" s="49">
        <f t="shared" si="99"/>
        <v>2</v>
      </c>
      <c r="AF69" s="49">
        <f t="shared" si="100"/>
        <v>0</v>
      </c>
      <c r="AG69" s="49">
        <f t="shared" ref="AG69:AG79" si="114">T69+P69</f>
        <v>1</v>
      </c>
      <c r="AH69" s="65"/>
      <c r="AI69" s="66">
        <f t="shared" si="101"/>
        <v>0.5</v>
      </c>
      <c r="AJ69" s="66"/>
      <c r="AK69" s="66">
        <f t="shared" si="102"/>
        <v>0.6</v>
      </c>
      <c r="AL69" s="66">
        <f t="shared" si="103"/>
        <v>0.5</v>
      </c>
      <c r="AM69" s="66">
        <f t="shared" ref="AM69:AM80" si="115">IFERROR(AK69+AL69,"NA")</f>
        <v>1.1000000000000001</v>
      </c>
      <c r="AN69" s="65">
        <f t="shared" si="104"/>
        <v>0.2</v>
      </c>
      <c r="AO69" s="65">
        <f t="shared" si="105"/>
        <v>0.2</v>
      </c>
      <c r="AP69" s="65">
        <f t="shared" si="106"/>
        <v>0.6</v>
      </c>
      <c r="AQ69" s="65">
        <f t="shared" si="107"/>
        <v>0.66666666666666663</v>
      </c>
      <c r="AR69" s="65">
        <f t="shared" si="107"/>
        <v>0</v>
      </c>
      <c r="AS69" s="65">
        <f t="shared" si="107"/>
        <v>0.33333333333333331</v>
      </c>
      <c r="AT69" s="66">
        <f t="shared" si="108"/>
        <v>0</v>
      </c>
      <c r="AU69" s="66">
        <f t="shared" si="109"/>
        <v>0.33333333333333331</v>
      </c>
      <c r="AV69" s="66">
        <f t="shared" si="110"/>
        <v>1</v>
      </c>
      <c r="AW69" s="66">
        <f t="shared" si="111"/>
        <v>0.66666666666666663</v>
      </c>
      <c r="AX69" s="66">
        <f t="shared" ref="AX69:AX80" si="116">IFERROR(AL69-AI69,"NA")</f>
        <v>0</v>
      </c>
      <c r="AY69" s="67">
        <f t="shared" si="112"/>
        <v>0.8</v>
      </c>
    </row>
    <row r="70" spans="1:56" x14ac:dyDescent="0.2">
      <c r="A70" s="52" t="s">
        <v>189</v>
      </c>
      <c r="B70" s="49">
        <v>3</v>
      </c>
      <c r="C70" s="49">
        <v>1</v>
      </c>
      <c r="K70" s="49">
        <v>1</v>
      </c>
      <c r="O70" s="49">
        <v>1</v>
      </c>
      <c r="P70" s="49">
        <v>3</v>
      </c>
      <c r="Y70" s="49">
        <f t="shared" si="113"/>
        <v>4</v>
      </c>
      <c r="Z70" s="49">
        <f t="shared" si="94"/>
        <v>4</v>
      </c>
      <c r="AA70" s="49">
        <f t="shared" si="95"/>
        <v>5</v>
      </c>
      <c r="AB70" s="49">
        <f t="shared" si="96"/>
        <v>4</v>
      </c>
      <c r="AC70" s="49">
        <f t="shared" si="97"/>
        <v>5</v>
      </c>
      <c r="AD70" s="49">
        <f t="shared" si="98"/>
        <v>5</v>
      </c>
      <c r="AE70" s="49">
        <f t="shared" si="99"/>
        <v>0</v>
      </c>
      <c r="AF70" s="49">
        <f t="shared" si="100"/>
        <v>1</v>
      </c>
      <c r="AG70" s="49">
        <f t="shared" si="114"/>
        <v>3</v>
      </c>
      <c r="AH70" s="65"/>
      <c r="AI70" s="66">
        <f t="shared" si="101"/>
        <v>1</v>
      </c>
      <c r="AJ70" s="66"/>
      <c r="AK70" s="66">
        <f t="shared" si="102"/>
        <v>1</v>
      </c>
      <c r="AL70" s="66">
        <f t="shared" si="103"/>
        <v>1.25</v>
      </c>
      <c r="AM70" s="66">
        <f t="shared" si="115"/>
        <v>2.25</v>
      </c>
      <c r="AN70" s="65">
        <f t="shared" si="104"/>
        <v>0</v>
      </c>
      <c r="AO70" s="65">
        <f t="shared" si="105"/>
        <v>0.2</v>
      </c>
      <c r="AP70" s="65">
        <f t="shared" si="106"/>
        <v>0.8</v>
      </c>
      <c r="AQ70" s="65">
        <f t="shared" si="107"/>
        <v>0</v>
      </c>
      <c r="AR70" s="65">
        <f t="shared" si="107"/>
        <v>0.25</v>
      </c>
      <c r="AS70" s="65">
        <f t="shared" si="107"/>
        <v>0.75</v>
      </c>
      <c r="AT70" s="66">
        <f t="shared" si="108"/>
        <v>0</v>
      </c>
      <c r="AU70" s="66">
        <f t="shared" si="109"/>
        <v>0</v>
      </c>
      <c r="AV70" s="66">
        <f t="shared" si="110"/>
        <v>1</v>
      </c>
      <c r="AW70" s="66">
        <f t="shared" si="111"/>
        <v>1</v>
      </c>
      <c r="AX70" s="66">
        <f t="shared" si="116"/>
        <v>0.25</v>
      </c>
      <c r="AY70" s="67">
        <f t="shared" si="112"/>
        <v>1</v>
      </c>
    </row>
    <row r="71" spans="1:56" x14ac:dyDescent="0.2">
      <c r="A71" s="52" t="s">
        <v>187</v>
      </c>
      <c r="B71" s="49">
        <v>3</v>
      </c>
      <c r="L71" s="49">
        <v>1</v>
      </c>
      <c r="O71" s="49">
        <v>2</v>
      </c>
      <c r="P71" s="49">
        <v>1</v>
      </c>
      <c r="S71" s="49">
        <v>1</v>
      </c>
      <c r="Y71" s="49">
        <f t="shared" si="113"/>
        <v>3</v>
      </c>
      <c r="Z71" s="49">
        <f t="shared" si="94"/>
        <v>5</v>
      </c>
      <c r="AA71" s="49">
        <f t="shared" si="95"/>
        <v>5</v>
      </c>
      <c r="AB71" s="49">
        <f t="shared" si="96"/>
        <v>4</v>
      </c>
      <c r="AC71" s="49">
        <f t="shared" si="97"/>
        <v>3</v>
      </c>
      <c r="AD71" s="49">
        <f t="shared" si="98"/>
        <v>3</v>
      </c>
      <c r="AE71" s="49">
        <f t="shared" si="99"/>
        <v>0</v>
      </c>
      <c r="AF71" s="49">
        <f t="shared" si="100"/>
        <v>3</v>
      </c>
      <c r="AG71" s="49">
        <f t="shared" si="114"/>
        <v>1</v>
      </c>
      <c r="AH71" s="65"/>
      <c r="AI71" s="66">
        <f t="shared" si="101"/>
        <v>0.6</v>
      </c>
      <c r="AJ71" s="66"/>
      <c r="AK71" s="66">
        <f t="shared" si="102"/>
        <v>0.6</v>
      </c>
      <c r="AL71" s="66">
        <f t="shared" si="103"/>
        <v>0.6</v>
      </c>
      <c r="AM71" s="66">
        <f t="shared" si="115"/>
        <v>1.2</v>
      </c>
      <c r="AN71" s="65">
        <f t="shared" si="104"/>
        <v>0.2</v>
      </c>
      <c r="AO71" s="65">
        <f t="shared" si="105"/>
        <v>0</v>
      </c>
      <c r="AP71" s="65">
        <f t="shared" si="106"/>
        <v>0.8</v>
      </c>
      <c r="AQ71" s="65">
        <f t="shared" si="107"/>
        <v>0</v>
      </c>
      <c r="AR71" s="65">
        <f t="shared" si="107"/>
        <v>0.75</v>
      </c>
      <c r="AS71" s="65">
        <f t="shared" si="107"/>
        <v>0.25</v>
      </c>
      <c r="AT71" s="66">
        <f t="shared" si="108"/>
        <v>0</v>
      </c>
      <c r="AU71" s="66">
        <f t="shared" si="109"/>
        <v>0</v>
      </c>
      <c r="AV71" s="66">
        <f t="shared" si="110"/>
        <v>0.75</v>
      </c>
      <c r="AW71" s="66">
        <f t="shared" si="111"/>
        <v>0.75</v>
      </c>
      <c r="AX71" s="66">
        <f t="shared" si="116"/>
        <v>0</v>
      </c>
      <c r="AY71" s="67">
        <f t="shared" si="112"/>
        <v>0.6</v>
      </c>
    </row>
    <row r="72" spans="1:56" x14ac:dyDescent="0.2">
      <c r="A72" s="52" t="s">
        <v>192</v>
      </c>
      <c r="C72" s="49">
        <v>1</v>
      </c>
      <c r="L72" s="49">
        <v>2</v>
      </c>
      <c r="M72" s="49">
        <v>1</v>
      </c>
      <c r="Q72" s="49">
        <v>2</v>
      </c>
      <c r="Y72" s="49">
        <f t="shared" si="113"/>
        <v>1</v>
      </c>
      <c r="Z72" s="49">
        <f t="shared" si="94"/>
        <v>5</v>
      </c>
      <c r="AA72" s="49">
        <f t="shared" si="95"/>
        <v>5</v>
      </c>
      <c r="AB72" s="49">
        <f t="shared" si="96"/>
        <v>3</v>
      </c>
      <c r="AC72" s="49">
        <f t="shared" si="97"/>
        <v>2</v>
      </c>
      <c r="AD72" s="49">
        <f t="shared" si="98"/>
        <v>1</v>
      </c>
      <c r="AE72" s="49">
        <f t="shared" si="99"/>
        <v>3</v>
      </c>
      <c r="AF72" s="49">
        <f t="shared" si="100"/>
        <v>0</v>
      </c>
      <c r="AG72" s="49">
        <f t="shared" si="114"/>
        <v>0</v>
      </c>
      <c r="AH72" s="65"/>
      <c r="AI72" s="66">
        <f t="shared" si="101"/>
        <v>0.2</v>
      </c>
      <c r="AJ72" s="66"/>
      <c r="AK72" s="66">
        <f t="shared" si="102"/>
        <v>0.2</v>
      </c>
      <c r="AL72" s="66">
        <f t="shared" si="103"/>
        <v>0.4</v>
      </c>
      <c r="AM72" s="66">
        <f t="shared" si="115"/>
        <v>0.60000000000000009</v>
      </c>
      <c r="AN72" s="65">
        <f t="shared" si="104"/>
        <v>0.4</v>
      </c>
      <c r="AO72" s="65">
        <f t="shared" si="105"/>
        <v>0</v>
      </c>
      <c r="AP72" s="65">
        <f t="shared" si="106"/>
        <v>0.6</v>
      </c>
      <c r="AQ72" s="65">
        <f t="shared" si="107"/>
        <v>1</v>
      </c>
      <c r="AR72" s="65">
        <f t="shared" si="107"/>
        <v>0</v>
      </c>
      <c r="AS72" s="65">
        <f t="shared" si="107"/>
        <v>0</v>
      </c>
      <c r="AT72" s="66">
        <f t="shared" si="108"/>
        <v>0.66666666666666663</v>
      </c>
      <c r="AU72" s="66">
        <f t="shared" si="109"/>
        <v>0.66666666666666663</v>
      </c>
      <c r="AV72" s="66">
        <f t="shared" si="110"/>
        <v>0.33333333333333331</v>
      </c>
      <c r="AW72" s="66">
        <f t="shared" si="111"/>
        <v>0.33333333333333331</v>
      </c>
      <c r="AX72" s="66">
        <f t="shared" si="116"/>
        <v>0.2</v>
      </c>
      <c r="AY72" s="67">
        <f t="shared" si="112"/>
        <v>0.2</v>
      </c>
    </row>
    <row r="73" spans="1:56" x14ac:dyDescent="0.2">
      <c r="A73" s="52" t="s">
        <v>191</v>
      </c>
      <c r="B73" s="49">
        <v>3</v>
      </c>
      <c r="M73" s="49">
        <v>2</v>
      </c>
      <c r="P73" s="49">
        <v>1</v>
      </c>
      <c r="S73" s="49">
        <v>1</v>
      </c>
      <c r="Y73" s="49">
        <f t="shared" si="113"/>
        <v>3</v>
      </c>
      <c r="Z73" s="49">
        <f t="shared" si="94"/>
        <v>4</v>
      </c>
      <c r="AA73" s="49">
        <f t="shared" si="95"/>
        <v>4</v>
      </c>
      <c r="AB73" s="49">
        <f t="shared" si="96"/>
        <v>4</v>
      </c>
      <c r="AC73" s="49">
        <f t="shared" si="97"/>
        <v>3</v>
      </c>
      <c r="AD73" s="49">
        <f t="shared" si="98"/>
        <v>3</v>
      </c>
      <c r="AE73" s="49">
        <f t="shared" si="99"/>
        <v>2</v>
      </c>
      <c r="AF73" s="49">
        <f t="shared" si="100"/>
        <v>1</v>
      </c>
      <c r="AG73" s="49">
        <f t="shared" si="114"/>
        <v>1</v>
      </c>
      <c r="AH73" s="65"/>
      <c r="AI73" s="66">
        <f t="shared" si="101"/>
        <v>0.75</v>
      </c>
      <c r="AJ73" s="66"/>
      <c r="AK73" s="66">
        <f t="shared" si="102"/>
        <v>0.75</v>
      </c>
      <c r="AL73" s="66">
        <f t="shared" si="103"/>
        <v>0.75</v>
      </c>
      <c r="AM73" s="66">
        <f t="shared" si="115"/>
        <v>1.5</v>
      </c>
      <c r="AN73" s="65">
        <f t="shared" si="104"/>
        <v>0</v>
      </c>
      <c r="AO73" s="65">
        <f t="shared" si="105"/>
        <v>0</v>
      </c>
      <c r="AP73" s="65">
        <f t="shared" si="106"/>
        <v>1</v>
      </c>
      <c r="AQ73" s="65">
        <f t="shared" si="107"/>
        <v>0.5</v>
      </c>
      <c r="AR73" s="65">
        <f t="shared" si="107"/>
        <v>0.25</v>
      </c>
      <c r="AS73" s="65">
        <f t="shared" si="107"/>
        <v>0.25</v>
      </c>
      <c r="AT73" s="66">
        <f t="shared" si="108"/>
        <v>0</v>
      </c>
      <c r="AU73" s="66">
        <f t="shared" si="109"/>
        <v>0</v>
      </c>
      <c r="AV73" s="66">
        <f t="shared" si="110"/>
        <v>0.75</v>
      </c>
      <c r="AW73" s="66">
        <f t="shared" si="111"/>
        <v>0.75</v>
      </c>
      <c r="AX73" s="66">
        <f t="shared" si="116"/>
        <v>0</v>
      </c>
      <c r="AY73" s="67">
        <f t="shared" si="112"/>
        <v>0.75</v>
      </c>
    </row>
    <row r="74" spans="1:56" x14ac:dyDescent="0.2">
      <c r="A74" s="52" t="s">
        <v>195</v>
      </c>
      <c r="B74" s="49">
        <v>1</v>
      </c>
      <c r="L74" s="49">
        <v>1</v>
      </c>
      <c r="O74" s="49">
        <v>1</v>
      </c>
      <c r="Q74" s="49">
        <v>1</v>
      </c>
      <c r="S74" s="49">
        <v>1</v>
      </c>
      <c r="Y74" s="49">
        <f t="shared" si="113"/>
        <v>1</v>
      </c>
      <c r="Z74" s="49">
        <f t="shared" si="94"/>
        <v>4</v>
      </c>
      <c r="AA74" s="49">
        <f t="shared" si="95"/>
        <v>4</v>
      </c>
      <c r="AB74" s="49">
        <f t="shared" si="96"/>
        <v>3</v>
      </c>
      <c r="AC74" s="49">
        <f t="shared" si="97"/>
        <v>1</v>
      </c>
      <c r="AD74" s="49">
        <f t="shared" si="98"/>
        <v>1</v>
      </c>
      <c r="AE74" s="49">
        <f t="shared" si="99"/>
        <v>1</v>
      </c>
      <c r="AF74" s="49">
        <f t="shared" si="100"/>
        <v>2</v>
      </c>
      <c r="AG74" s="49">
        <f t="shared" si="114"/>
        <v>0</v>
      </c>
      <c r="AH74" s="65"/>
      <c r="AI74" s="66">
        <f t="shared" si="101"/>
        <v>0.25</v>
      </c>
      <c r="AJ74" s="66"/>
      <c r="AK74" s="66">
        <f t="shared" si="102"/>
        <v>0.25</v>
      </c>
      <c r="AL74" s="66">
        <f t="shared" si="103"/>
        <v>0.25</v>
      </c>
      <c r="AM74" s="66">
        <f t="shared" si="115"/>
        <v>0.5</v>
      </c>
      <c r="AN74" s="65">
        <f t="shared" si="104"/>
        <v>0.25</v>
      </c>
      <c r="AO74" s="65">
        <f t="shared" si="105"/>
        <v>0</v>
      </c>
      <c r="AP74" s="65">
        <f t="shared" si="106"/>
        <v>0.75</v>
      </c>
      <c r="AQ74" s="65">
        <f t="shared" si="107"/>
        <v>0.33333333333333331</v>
      </c>
      <c r="AR74" s="65">
        <f t="shared" si="107"/>
        <v>0.66666666666666663</v>
      </c>
      <c r="AS74" s="65">
        <f t="shared" si="107"/>
        <v>0</v>
      </c>
      <c r="AT74" s="66">
        <f t="shared" si="108"/>
        <v>0.33333333333333331</v>
      </c>
      <c r="AU74" s="66">
        <f t="shared" si="109"/>
        <v>0.33333333333333331</v>
      </c>
      <c r="AV74" s="66">
        <f t="shared" si="110"/>
        <v>0.33333333333333331</v>
      </c>
      <c r="AW74" s="66">
        <f t="shared" si="111"/>
        <v>0.33333333333333331</v>
      </c>
      <c r="AX74" s="66">
        <f t="shared" si="116"/>
        <v>0</v>
      </c>
      <c r="AY74" s="67">
        <f t="shared" si="112"/>
        <v>0.25</v>
      </c>
    </row>
    <row r="75" spans="1:56" x14ac:dyDescent="0.2">
      <c r="A75" s="52" t="s">
        <v>319</v>
      </c>
      <c r="B75" s="49">
        <v>1</v>
      </c>
      <c r="J75" s="49">
        <v>3</v>
      </c>
      <c r="O75" s="49">
        <v>1</v>
      </c>
      <c r="Y75" s="49">
        <f t="shared" si="113"/>
        <v>1</v>
      </c>
      <c r="Z75" s="49">
        <f t="shared" si="94"/>
        <v>1</v>
      </c>
      <c r="AA75" s="49">
        <f t="shared" si="95"/>
        <v>4</v>
      </c>
      <c r="AB75" s="49">
        <f t="shared" si="96"/>
        <v>1</v>
      </c>
      <c r="AC75" s="49">
        <f t="shared" si="97"/>
        <v>1</v>
      </c>
      <c r="AD75" s="49">
        <f t="shared" si="98"/>
        <v>4</v>
      </c>
      <c r="AE75" s="49">
        <f t="shared" si="99"/>
        <v>0</v>
      </c>
      <c r="AF75" s="49">
        <f t="shared" si="100"/>
        <v>1</v>
      </c>
      <c r="AG75" s="49">
        <f t="shared" si="114"/>
        <v>0</v>
      </c>
      <c r="AH75" s="65"/>
      <c r="AI75" s="66">
        <f t="shared" si="101"/>
        <v>1</v>
      </c>
      <c r="AJ75" s="66"/>
      <c r="AK75" s="66">
        <f t="shared" si="102"/>
        <v>1</v>
      </c>
      <c r="AL75" s="66">
        <f t="shared" si="103"/>
        <v>1</v>
      </c>
      <c r="AM75" s="66">
        <f t="shared" si="115"/>
        <v>2</v>
      </c>
      <c r="AN75" s="65">
        <f t="shared" si="104"/>
        <v>0</v>
      </c>
      <c r="AO75" s="65">
        <f t="shared" si="105"/>
        <v>0.75</v>
      </c>
      <c r="AP75" s="65">
        <f t="shared" si="106"/>
        <v>0.25</v>
      </c>
      <c r="AQ75" s="65">
        <f t="shared" si="107"/>
        <v>0</v>
      </c>
      <c r="AR75" s="65">
        <f t="shared" si="107"/>
        <v>1</v>
      </c>
      <c r="AS75" s="65">
        <f t="shared" si="107"/>
        <v>0</v>
      </c>
      <c r="AT75" s="66">
        <f t="shared" si="108"/>
        <v>0</v>
      </c>
      <c r="AU75" s="66">
        <f t="shared" si="109"/>
        <v>0</v>
      </c>
      <c r="AV75" s="66">
        <f t="shared" si="110"/>
        <v>1</v>
      </c>
      <c r="AW75" s="66">
        <f t="shared" si="111"/>
        <v>1</v>
      </c>
      <c r="AX75" s="66">
        <f t="shared" si="116"/>
        <v>0</v>
      </c>
      <c r="AY75" s="67">
        <f t="shared" si="112"/>
        <v>1</v>
      </c>
    </row>
    <row r="76" spans="1:56" x14ac:dyDescent="0.2">
      <c r="A76" s="52" t="s">
        <v>243</v>
      </c>
      <c r="B76" s="49">
        <v>1</v>
      </c>
      <c r="J76" s="49">
        <v>1</v>
      </c>
      <c r="L76" s="49">
        <v>1</v>
      </c>
      <c r="O76" s="49">
        <v>1</v>
      </c>
      <c r="T76" s="49">
        <v>1</v>
      </c>
      <c r="Y76" s="49">
        <f t="shared" si="113"/>
        <v>1</v>
      </c>
      <c r="Z76" s="49">
        <f t="shared" si="94"/>
        <v>3</v>
      </c>
      <c r="AA76" s="49">
        <f t="shared" si="95"/>
        <v>4</v>
      </c>
      <c r="AB76" s="49">
        <f t="shared" si="96"/>
        <v>2</v>
      </c>
      <c r="AC76" s="49">
        <f t="shared" si="97"/>
        <v>1</v>
      </c>
      <c r="AD76" s="49">
        <f t="shared" si="98"/>
        <v>2</v>
      </c>
      <c r="AE76" s="49">
        <f t="shared" si="99"/>
        <v>0</v>
      </c>
      <c r="AF76" s="49">
        <f t="shared" si="100"/>
        <v>1</v>
      </c>
      <c r="AG76" s="49">
        <f t="shared" si="114"/>
        <v>1</v>
      </c>
      <c r="AH76" s="65"/>
      <c r="AI76" s="66">
        <f t="shared" si="101"/>
        <v>0.33333333333333331</v>
      </c>
      <c r="AJ76" s="66"/>
      <c r="AK76" s="66">
        <f t="shared" si="102"/>
        <v>0.5</v>
      </c>
      <c r="AL76" s="66">
        <f t="shared" si="103"/>
        <v>0.33333333333333331</v>
      </c>
      <c r="AM76" s="66">
        <f t="shared" si="115"/>
        <v>0.83333333333333326</v>
      </c>
      <c r="AN76" s="65">
        <f t="shared" si="104"/>
        <v>0.25</v>
      </c>
      <c r="AO76" s="65">
        <f t="shared" si="105"/>
        <v>0.25</v>
      </c>
      <c r="AP76" s="65">
        <f t="shared" si="106"/>
        <v>0.5</v>
      </c>
      <c r="AQ76" s="65">
        <f t="shared" si="107"/>
        <v>0</v>
      </c>
      <c r="AR76" s="65">
        <f t="shared" si="107"/>
        <v>0.5</v>
      </c>
      <c r="AS76" s="65">
        <f t="shared" si="107"/>
        <v>0.5</v>
      </c>
      <c r="AT76" s="66">
        <f t="shared" si="108"/>
        <v>0</v>
      </c>
      <c r="AU76" s="66">
        <f t="shared" si="109"/>
        <v>0</v>
      </c>
      <c r="AV76" s="66">
        <f t="shared" si="110"/>
        <v>0.5</v>
      </c>
      <c r="AW76" s="66">
        <f t="shared" si="111"/>
        <v>0.5</v>
      </c>
      <c r="AX76" s="66">
        <f t="shared" si="116"/>
        <v>0</v>
      </c>
      <c r="AY76" s="67">
        <f t="shared" si="112"/>
        <v>0.5</v>
      </c>
    </row>
    <row r="77" spans="1:56" x14ac:dyDescent="0.2">
      <c r="A77" s="52" t="s">
        <v>320</v>
      </c>
      <c r="J77" s="49">
        <v>2</v>
      </c>
      <c r="L77" s="49">
        <v>2</v>
      </c>
      <c r="Y77" s="49">
        <f t="shared" si="113"/>
        <v>0</v>
      </c>
      <c r="Z77" s="49">
        <f t="shared" si="94"/>
        <v>2</v>
      </c>
      <c r="AA77" s="49">
        <f t="shared" si="95"/>
        <v>4</v>
      </c>
      <c r="AB77" s="49">
        <f t="shared" si="96"/>
        <v>0</v>
      </c>
      <c r="AC77" s="49">
        <f t="shared" si="97"/>
        <v>0</v>
      </c>
      <c r="AD77" s="49">
        <f t="shared" si="98"/>
        <v>2</v>
      </c>
      <c r="AE77" s="49">
        <f t="shared" si="99"/>
        <v>0</v>
      </c>
      <c r="AF77" s="49">
        <f t="shared" si="100"/>
        <v>0</v>
      </c>
      <c r="AG77" s="49">
        <f t="shared" si="114"/>
        <v>0</v>
      </c>
      <c r="AH77" s="65"/>
      <c r="AI77" s="66">
        <f t="shared" si="101"/>
        <v>0</v>
      </c>
      <c r="AJ77" s="66"/>
      <c r="AK77" s="66">
        <f t="shared" si="102"/>
        <v>0.5</v>
      </c>
      <c r="AL77" s="66">
        <f t="shared" si="103"/>
        <v>0</v>
      </c>
      <c r="AM77" s="66">
        <f>IFERROR(AK77+AL77,"NA")</f>
        <v>0.5</v>
      </c>
      <c r="AN77" s="65">
        <f t="shared" si="104"/>
        <v>0.5</v>
      </c>
      <c r="AO77" s="65">
        <f t="shared" si="105"/>
        <v>0.5</v>
      </c>
      <c r="AP77" s="65">
        <f t="shared" si="106"/>
        <v>0</v>
      </c>
      <c r="AQ77" s="65" t="str">
        <f t="shared" si="107"/>
        <v>NA</v>
      </c>
      <c r="AR77" s="65" t="str">
        <f t="shared" si="107"/>
        <v>NA</v>
      </c>
      <c r="AS77" s="65" t="str">
        <f t="shared" si="107"/>
        <v>NA</v>
      </c>
      <c r="AT77" s="66" t="str">
        <f t="shared" si="108"/>
        <v>NA</v>
      </c>
      <c r="AU77" s="66" t="str">
        <f t="shared" si="109"/>
        <v>NA</v>
      </c>
      <c r="AV77" s="66" t="str">
        <f t="shared" si="110"/>
        <v>NA</v>
      </c>
      <c r="AW77" s="66" t="str">
        <f t="shared" si="111"/>
        <v>NA</v>
      </c>
      <c r="AX77" s="66">
        <f>IFERROR(AL77-AI77,"NA")</f>
        <v>0</v>
      </c>
      <c r="AY77" s="67">
        <f t="shared" si="112"/>
        <v>0.5</v>
      </c>
    </row>
    <row r="78" spans="1:56" x14ac:dyDescent="0.2">
      <c r="A78" s="52"/>
      <c r="Y78" s="49">
        <f t="shared" si="113"/>
        <v>0</v>
      </c>
      <c r="Z78" s="49">
        <f t="shared" si="94"/>
        <v>0</v>
      </c>
      <c r="AA78" s="49">
        <f t="shared" si="95"/>
        <v>0</v>
      </c>
      <c r="AB78" s="49">
        <f t="shared" si="96"/>
        <v>0</v>
      </c>
      <c r="AC78" s="49">
        <f t="shared" si="97"/>
        <v>0</v>
      </c>
      <c r="AD78" s="49">
        <f t="shared" si="98"/>
        <v>0</v>
      </c>
      <c r="AE78" s="49">
        <f t="shared" si="99"/>
        <v>0</v>
      </c>
      <c r="AF78" s="49">
        <f t="shared" si="100"/>
        <v>0</v>
      </c>
      <c r="AG78" s="49">
        <f t="shared" si="114"/>
        <v>0</v>
      </c>
      <c r="AH78" s="65"/>
      <c r="AI78" s="66" t="str">
        <f t="shared" si="101"/>
        <v>NA</v>
      </c>
      <c r="AJ78" s="66"/>
      <c r="AK78" s="66" t="str">
        <f t="shared" si="102"/>
        <v>NA</v>
      </c>
      <c r="AL78" s="66" t="str">
        <f t="shared" si="103"/>
        <v>NA</v>
      </c>
      <c r="AM78" s="66" t="str">
        <f>IFERROR(AK78+AL78,"NA")</f>
        <v>NA</v>
      </c>
      <c r="AN78" s="65" t="str">
        <f t="shared" si="104"/>
        <v>NA</v>
      </c>
      <c r="AO78" s="65" t="str">
        <f t="shared" si="105"/>
        <v>NA</v>
      </c>
      <c r="AP78" s="65" t="str">
        <f t="shared" si="106"/>
        <v>NA</v>
      </c>
      <c r="AQ78" s="65" t="str">
        <f t="shared" si="107"/>
        <v>NA</v>
      </c>
      <c r="AR78" s="65" t="str">
        <f t="shared" si="107"/>
        <v>NA</v>
      </c>
      <c r="AS78" s="65" t="str">
        <f t="shared" si="107"/>
        <v>NA</v>
      </c>
      <c r="AT78" s="66" t="str">
        <f t="shared" si="108"/>
        <v>NA</v>
      </c>
      <c r="AU78" s="66" t="str">
        <f t="shared" si="109"/>
        <v>NA</v>
      </c>
      <c r="AV78" s="66" t="str">
        <f t="shared" si="110"/>
        <v>NA</v>
      </c>
      <c r="AW78" s="66" t="str">
        <f t="shared" si="111"/>
        <v>NA</v>
      </c>
      <c r="AX78" s="66" t="str">
        <f>IFERROR(AL78-AI78,"NA")</f>
        <v>NA</v>
      </c>
      <c r="AY78" s="67" t="str">
        <f>IFERROR((AD78+F78+G78)/AA78, "NA")</f>
        <v>NA</v>
      </c>
    </row>
    <row r="79" spans="1:56" x14ac:dyDescent="0.2">
      <c r="A79" s="52"/>
      <c r="Y79" s="49">
        <f t="shared" si="113"/>
        <v>0</v>
      </c>
      <c r="Z79" s="49">
        <f t="shared" si="94"/>
        <v>0</v>
      </c>
      <c r="AA79" s="49">
        <f t="shared" si="95"/>
        <v>0</v>
      </c>
      <c r="AB79" s="49">
        <f t="shared" si="96"/>
        <v>0</v>
      </c>
      <c r="AC79" s="49">
        <f t="shared" si="97"/>
        <v>0</v>
      </c>
      <c r="AD79" s="49">
        <f t="shared" si="98"/>
        <v>0</v>
      </c>
      <c r="AE79" s="49">
        <f t="shared" si="99"/>
        <v>0</v>
      </c>
      <c r="AF79" s="49">
        <f t="shared" si="100"/>
        <v>0</v>
      </c>
      <c r="AG79" s="49">
        <f t="shared" si="114"/>
        <v>0</v>
      </c>
      <c r="AH79" s="65"/>
      <c r="AI79" s="66" t="str">
        <f t="shared" si="101"/>
        <v>NA</v>
      </c>
      <c r="AJ79" s="66"/>
      <c r="AK79" s="66" t="str">
        <f t="shared" si="102"/>
        <v>NA</v>
      </c>
      <c r="AL79" s="66" t="str">
        <f t="shared" si="103"/>
        <v>NA</v>
      </c>
      <c r="AM79" s="66" t="str">
        <f t="shared" si="115"/>
        <v>NA</v>
      </c>
      <c r="AN79" s="65" t="str">
        <f t="shared" si="104"/>
        <v>NA</v>
      </c>
      <c r="AO79" s="65" t="str">
        <f t="shared" si="105"/>
        <v>NA</v>
      </c>
      <c r="AP79" s="65" t="str">
        <f t="shared" si="106"/>
        <v>NA</v>
      </c>
      <c r="AQ79" s="65" t="str">
        <f t="shared" si="107"/>
        <v>NA</v>
      </c>
      <c r="AR79" s="65" t="str">
        <f t="shared" si="107"/>
        <v>NA</v>
      </c>
      <c r="AS79" s="65" t="str">
        <f t="shared" si="107"/>
        <v>NA</v>
      </c>
      <c r="AT79" s="66" t="str">
        <f t="shared" si="108"/>
        <v>NA</v>
      </c>
      <c r="AU79" s="66" t="str">
        <f t="shared" si="109"/>
        <v>NA</v>
      </c>
      <c r="AV79" s="66" t="str">
        <f t="shared" si="110"/>
        <v>NA</v>
      </c>
      <c r="AW79" s="66" t="str">
        <f t="shared" si="111"/>
        <v>NA</v>
      </c>
      <c r="AX79" s="66" t="str">
        <f t="shared" si="116"/>
        <v>NA</v>
      </c>
      <c r="AY79" s="67" t="str">
        <f t="shared" si="112"/>
        <v>NA</v>
      </c>
    </row>
    <row r="80" spans="1:56" s="47" customFormat="1" x14ac:dyDescent="0.2">
      <c r="A80" s="54" t="s">
        <v>32</v>
      </c>
      <c r="B80" s="58">
        <f>SUM(B68:B79)</f>
        <v>14</v>
      </c>
      <c r="C80" s="58">
        <f t="shared" ref="C80:AG80" si="117">SUM(C68:C79)</f>
        <v>2</v>
      </c>
      <c r="D80" s="58">
        <f t="shared" si="117"/>
        <v>0</v>
      </c>
      <c r="E80" s="58">
        <f t="shared" si="117"/>
        <v>0</v>
      </c>
      <c r="F80" s="58">
        <f t="shared" si="117"/>
        <v>1</v>
      </c>
      <c r="G80" s="58">
        <f t="shared" si="117"/>
        <v>0</v>
      </c>
      <c r="H80" s="58">
        <f t="shared" si="117"/>
        <v>0</v>
      </c>
      <c r="I80" s="58">
        <f t="shared" si="117"/>
        <v>0</v>
      </c>
      <c r="J80" s="58">
        <f t="shared" si="117"/>
        <v>7</v>
      </c>
      <c r="K80" s="58">
        <f t="shared" si="117"/>
        <v>1</v>
      </c>
      <c r="L80" s="58">
        <f t="shared" si="117"/>
        <v>8</v>
      </c>
      <c r="M80" s="58">
        <f t="shared" si="117"/>
        <v>4</v>
      </c>
      <c r="N80" s="58">
        <f t="shared" si="117"/>
        <v>0</v>
      </c>
      <c r="O80" s="58">
        <f t="shared" si="117"/>
        <v>6</v>
      </c>
      <c r="P80" s="58">
        <f t="shared" si="117"/>
        <v>6</v>
      </c>
      <c r="Q80" s="58">
        <f t="shared" si="117"/>
        <v>3</v>
      </c>
      <c r="R80" s="58">
        <f t="shared" si="117"/>
        <v>0</v>
      </c>
      <c r="S80" s="58">
        <f t="shared" si="117"/>
        <v>3</v>
      </c>
      <c r="T80" s="58">
        <f t="shared" si="117"/>
        <v>1</v>
      </c>
      <c r="U80" s="58">
        <f t="shared" si="117"/>
        <v>1</v>
      </c>
      <c r="V80" s="58">
        <f t="shared" si="117"/>
        <v>0</v>
      </c>
      <c r="W80" s="58">
        <f t="shared" si="117"/>
        <v>0</v>
      </c>
      <c r="X80" s="58">
        <f t="shared" si="117"/>
        <v>0</v>
      </c>
      <c r="Y80" s="58">
        <f t="shared" si="117"/>
        <v>16</v>
      </c>
      <c r="Z80" s="58">
        <f t="shared" si="117"/>
        <v>32</v>
      </c>
      <c r="AA80" s="58">
        <f t="shared" si="117"/>
        <v>40</v>
      </c>
      <c r="AB80" s="58">
        <f t="shared" si="117"/>
        <v>24</v>
      </c>
      <c r="AC80" s="58">
        <f t="shared" si="117"/>
        <v>18</v>
      </c>
      <c r="AD80" s="58">
        <f t="shared" si="117"/>
        <v>24</v>
      </c>
      <c r="AE80" s="58">
        <f t="shared" si="117"/>
        <v>8</v>
      </c>
      <c r="AF80" s="58">
        <f t="shared" si="117"/>
        <v>9</v>
      </c>
      <c r="AG80" s="58">
        <f t="shared" si="117"/>
        <v>7</v>
      </c>
      <c r="AH80" s="68"/>
      <c r="AI80" s="69">
        <f t="shared" si="101"/>
        <v>0.5</v>
      </c>
      <c r="AJ80" s="69"/>
      <c r="AK80" s="69">
        <f t="shared" si="102"/>
        <v>0.6</v>
      </c>
      <c r="AL80" s="69">
        <f t="shared" si="103"/>
        <v>0.5625</v>
      </c>
      <c r="AM80" s="69">
        <f t="shared" si="115"/>
        <v>1.1625000000000001</v>
      </c>
      <c r="AN80" s="68">
        <f t="shared" si="104"/>
        <v>0.2</v>
      </c>
      <c r="AO80" s="68">
        <f t="shared" si="105"/>
        <v>0.2</v>
      </c>
      <c r="AP80" s="68">
        <f t="shared" si="106"/>
        <v>0.6</v>
      </c>
      <c r="AQ80" s="68">
        <f>IFERROR(AE80/$AB80, "NA")</f>
        <v>0.33333333333333331</v>
      </c>
      <c r="AR80" s="68">
        <f>IFERROR(AF80/$AB80, "NA")</f>
        <v>0.375</v>
      </c>
      <c r="AS80" s="68">
        <f>IFERROR(AG80/$AB80, "NA")</f>
        <v>0.29166666666666669</v>
      </c>
      <c r="AT80" s="69">
        <f t="shared" si="108"/>
        <v>0.125</v>
      </c>
      <c r="AU80" s="69">
        <f t="shared" si="109"/>
        <v>0.16666666666666666</v>
      </c>
      <c r="AV80" s="69">
        <f t="shared" si="110"/>
        <v>0.70833333333333337</v>
      </c>
      <c r="AW80" s="69">
        <f t="shared" si="111"/>
        <v>0.66666666666666663</v>
      </c>
      <c r="AX80" s="69">
        <f t="shared" si="116"/>
        <v>6.25E-2</v>
      </c>
      <c r="AY80" s="70">
        <f>IFERROR((AD80+F80+G80)/AA80, "NA")</f>
        <v>0.625</v>
      </c>
      <c r="BB80" s="51"/>
      <c r="BC80" s="51"/>
      <c r="BD80" s="51"/>
    </row>
    <row r="82" spans="1:56" x14ac:dyDescent="0.2">
      <c r="A82" s="47" t="s">
        <v>395</v>
      </c>
    </row>
    <row r="83" spans="1:56" x14ac:dyDescent="0.2">
      <c r="A83" s="56"/>
      <c r="B83" s="59" t="s">
        <v>5</v>
      </c>
      <c r="C83" s="59" t="s">
        <v>6</v>
      </c>
      <c r="D83" s="59" t="s">
        <v>7</v>
      </c>
      <c r="E83" s="59" t="s">
        <v>8</v>
      </c>
      <c r="F83" s="59" t="s">
        <v>18</v>
      </c>
      <c r="G83" s="59" t="s">
        <v>19</v>
      </c>
      <c r="H83" s="59" t="s">
        <v>9</v>
      </c>
      <c r="I83" s="59" t="s">
        <v>169</v>
      </c>
      <c r="J83" s="59" t="s">
        <v>10</v>
      </c>
      <c r="K83" s="59" t="s">
        <v>11</v>
      </c>
      <c r="L83" s="59" t="s">
        <v>12</v>
      </c>
      <c r="M83" s="59" t="s">
        <v>20</v>
      </c>
      <c r="N83" s="59" t="s">
        <v>197</v>
      </c>
      <c r="O83" s="59" t="s">
        <v>21</v>
      </c>
      <c r="P83" s="59" t="s">
        <v>74</v>
      </c>
      <c r="Q83" s="59" t="s">
        <v>22</v>
      </c>
      <c r="R83" s="59" t="s">
        <v>23</v>
      </c>
      <c r="S83" s="59" t="s">
        <v>168</v>
      </c>
      <c r="T83" s="59" t="s">
        <v>75</v>
      </c>
      <c r="U83" s="59" t="s">
        <v>27</v>
      </c>
      <c r="V83" s="59" t="s">
        <v>172</v>
      </c>
      <c r="W83" s="59" t="s">
        <v>28</v>
      </c>
      <c r="X83" s="59" t="s">
        <v>170</v>
      </c>
      <c r="Y83" s="59" t="s">
        <v>29</v>
      </c>
      <c r="Z83" s="59" t="s">
        <v>4</v>
      </c>
      <c r="AA83" s="59" t="s">
        <v>13</v>
      </c>
      <c r="AB83" s="59" t="s">
        <v>26</v>
      </c>
      <c r="AC83" s="59" t="s">
        <v>30</v>
      </c>
      <c r="AD83" s="59" t="s">
        <v>31</v>
      </c>
      <c r="AE83" s="59" t="s">
        <v>24</v>
      </c>
      <c r="AF83" s="59" t="s">
        <v>25</v>
      </c>
      <c r="AG83" s="59" t="s">
        <v>76</v>
      </c>
      <c r="AH83" s="73"/>
      <c r="AI83" s="71" t="s">
        <v>14</v>
      </c>
      <c r="AJ83" s="71"/>
      <c r="AK83" s="71" t="s">
        <v>15</v>
      </c>
      <c r="AL83" s="71" t="s">
        <v>16</v>
      </c>
      <c r="AM83" s="71" t="s">
        <v>17</v>
      </c>
      <c r="AN83" s="71" t="s">
        <v>44</v>
      </c>
      <c r="AO83" s="71" t="s">
        <v>43</v>
      </c>
      <c r="AP83" s="71" t="s">
        <v>40</v>
      </c>
      <c r="AQ83" s="73"/>
      <c r="AR83" s="73"/>
      <c r="AS83" s="73"/>
      <c r="AT83" s="71" t="s">
        <v>47</v>
      </c>
      <c r="AU83" s="71" t="s">
        <v>48</v>
      </c>
      <c r="AV83" s="71" t="s">
        <v>51</v>
      </c>
      <c r="AW83" s="71" t="s">
        <v>49</v>
      </c>
      <c r="AX83" s="63" t="s">
        <v>50</v>
      </c>
      <c r="AY83" s="64" t="s">
        <v>60</v>
      </c>
    </row>
    <row r="84" spans="1:56" x14ac:dyDescent="0.2">
      <c r="A84" s="52" t="s">
        <v>187</v>
      </c>
      <c r="Y84" s="49">
        <f>B84+C84+D84+E84</f>
        <v>0</v>
      </c>
      <c r="Z84" s="49">
        <f t="shared" ref="Z84:Z95" si="118">B84+C84+D84+E84+F84+L84+Q84+R84+T84+S84</f>
        <v>0</v>
      </c>
      <c r="AA84" s="49">
        <f t="shared" ref="AA84:AA95" si="119">B84+C84+D84+E84+F84+G84+H84+J84+K84+L84+Q84+R84+T84+S84+I84</f>
        <v>0</v>
      </c>
      <c r="AB84" s="49">
        <f t="shared" ref="AB84:AB95" si="120">Y84+H84+F84+Q84+R84+T84+S84+I84</f>
        <v>0</v>
      </c>
      <c r="AC84" s="49">
        <f t="shared" ref="AC84:AC95" si="121">B84+2*C84+3*D84+4*E84</f>
        <v>0</v>
      </c>
      <c r="AD84" s="49">
        <f t="shared" ref="AD84:AD95" si="122">Y84+J84+K84</f>
        <v>0</v>
      </c>
      <c r="AE84" s="49">
        <f t="shared" ref="AE84:AE95" si="123">M84+Q84+U84+V84</f>
        <v>0</v>
      </c>
      <c r="AF84" s="49">
        <f t="shared" ref="AF84:AF95" si="124">O84+R84+W84+S84+I84</f>
        <v>0</v>
      </c>
      <c r="AG84" s="49">
        <f>T84+P84</f>
        <v>0</v>
      </c>
      <c r="AH84" s="65"/>
      <c r="AI84" s="66" t="str">
        <f t="shared" ref="AI84:AI96" si="125">IF(Z84=0,"NA",Y84/Z84)</f>
        <v>NA</v>
      </c>
      <c r="AJ84" s="66"/>
      <c r="AK84" s="66" t="str">
        <f t="shared" ref="AK84:AK96" si="126">IF(AA84=0,"NA",(Y84+J84+K84)/AA84)</f>
        <v>NA</v>
      </c>
      <c r="AL84" s="66" t="str">
        <f t="shared" ref="AL84:AL96" si="127">IFERROR(AC84/Z84,"NA")</f>
        <v>NA</v>
      </c>
      <c r="AM84" s="66" t="str">
        <f>IFERROR(AK84+AL84,"NA")</f>
        <v>NA</v>
      </c>
      <c r="AN84" s="65" t="str">
        <f t="shared" ref="AN84:AN96" si="128">IFERROR(L84/AA84,"NA")</f>
        <v>NA</v>
      </c>
      <c r="AO84" s="65" t="str">
        <f t="shared" ref="AO84:AO96" si="129">IFERROR((J84+K84)/AA84,"NA")</f>
        <v>NA</v>
      </c>
      <c r="AP84" s="65" t="str">
        <f t="shared" ref="AP84:AP96" si="130">IFERROR(AB84/AA84,"NA")</f>
        <v>NA</v>
      </c>
      <c r="AQ84" s="65"/>
      <c r="AR84" s="65"/>
      <c r="AS84" s="65"/>
      <c r="AT84" s="66" t="str">
        <f t="shared" ref="AT84:AT96" si="131">IFERROR((H84+Q84+R84)/AB84,"NA")</f>
        <v>NA</v>
      </c>
      <c r="AU84" s="66" t="str">
        <f t="shared" ref="AU84:AU96" si="132">IFERROR((H84+Q84+R84+U84+W84)/AB84,"NA")</f>
        <v>NA</v>
      </c>
      <c r="AV84" s="66" t="str">
        <f t="shared" ref="AV84:AV96" si="133">IFERROR((F84+Y84)/AB84,"NA")</f>
        <v>NA</v>
      </c>
      <c r="AW84" s="66" t="str">
        <f t="shared" ref="AW84:AW96" si="134">IFERROR(Y84/AB84,"NA")</f>
        <v>NA</v>
      </c>
      <c r="AX84" s="66" t="str">
        <f>IFERROR(AL84-AI84,"NA")</f>
        <v>NA</v>
      </c>
      <c r="AY84" s="67" t="str">
        <f t="shared" ref="AY84:AY95" si="135">IFERROR((AD84+F84+G84)/AA84, "NA")</f>
        <v>NA</v>
      </c>
    </row>
    <row r="85" spans="1:56" x14ac:dyDescent="0.2">
      <c r="A85" s="52" t="s">
        <v>188</v>
      </c>
      <c r="Y85" s="49">
        <f t="shared" ref="Y85:Y95" si="136">B85+C85+D85+E85</f>
        <v>0</v>
      </c>
      <c r="Z85" s="49">
        <f t="shared" si="118"/>
        <v>0</v>
      </c>
      <c r="AA85" s="49">
        <f t="shared" si="119"/>
        <v>0</v>
      </c>
      <c r="AB85" s="49">
        <f t="shared" si="120"/>
        <v>0</v>
      </c>
      <c r="AC85" s="49">
        <f t="shared" si="121"/>
        <v>0</v>
      </c>
      <c r="AD85" s="49">
        <f t="shared" si="122"/>
        <v>0</v>
      </c>
      <c r="AE85" s="49">
        <f t="shared" si="123"/>
        <v>0</v>
      </c>
      <c r="AF85" s="49">
        <f t="shared" si="124"/>
        <v>0</v>
      </c>
      <c r="AG85" s="49">
        <f t="shared" ref="AG85:AG95" si="137">T85+P85</f>
        <v>0</v>
      </c>
      <c r="AH85" s="65"/>
      <c r="AI85" s="66" t="str">
        <f t="shared" si="125"/>
        <v>NA</v>
      </c>
      <c r="AJ85" s="66"/>
      <c r="AK85" s="66" t="str">
        <f t="shared" si="126"/>
        <v>NA</v>
      </c>
      <c r="AL85" s="66" t="str">
        <f t="shared" si="127"/>
        <v>NA</v>
      </c>
      <c r="AM85" s="66" t="str">
        <f t="shared" ref="AM85:AM96" si="138">IFERROR(AK85+AL85,"NA")</f>
        <v>NA</v>
      </c>
      <c r="AN85" s="65" t="str">
        <f t="shared" si="128"/>
        <v>NA</v>
      </c>
      <c r="AO85" s="65" t="str">
        <f t="shared" si="129"/>
        <v>NA</v>
      </c>
      <c r="AP85" s="65" t="str">
        <f t="shared" si="130"/>
        <v>NA</v>
      </c>
      <c r="AQ85" s="65"/>
      <c r="AR85" s="65"/>
      <c r="AS85" s="65"/>
      <c r="AT85" s="66" t="str">
        <f t="shared" si="131"/>
        <v>NA</v>
      </c>
      <c r="AU85" s="66" t="str">
        <f t="shared" si="132"/>
        <v>NA</v>
      </c>
      <c r="AV85" s="66" t="str">
        <f t="shared" si="133"/>
        <v>NA</v>
      </c>
      <c r="AW85" s="66" t="str">
        <f t="shared" si="134"/>
        <v>NA</v>
      </c>
      <c r="AX85" s="66" t="str">
        <f t="shared" ref="AX85:AX96" si="139">IFERROR(AL85-AI85,"NA")</f>
        <v>NA</v>
      </c>
      <c r="AY85" s="67" t="str">
        <f t="shared" si="135"/>
        <v>NA</v>
      </c>
    </row>
    <row r="86" spans="1:56" x14ac:dyDescent="0.2">
      <c r="A86" s="52" t="s">
        <v>189</v>
      </c>
      <c r="Y86" s="49">
        <f t="shared" si="136"/>
        <v>0</v>
      </c>
      <c r="Z86" s="49">
        <f t="shared" si="118"/>
        <v>0</v>
      </c>
      <c r="AA86" s="49">
        <f t="shared" si="119"/>
        <v>0</v>
      </c>
      <c r="AB86" s="49">
        <f t="shared" si="120"/>
        <v>0</v>
      </c>
      <c r="AC86" s="49">
        <f t="shared" si="121"/>
        <v>0</v>
      </c>
      <c r="AD86" s="49">
        <f t="shared" si="122"/>
        <v>0</v>
      </c>
      <c r="AE86" s="49">
        <f t="shared" si="123"/>
        <v>0</v>
      </c>
      <c r="AF86" s="49">
        <f t="shared" si="124"/>
        <v>0</v>
      </c>
      <c r="AG86" s="49">
        <f t="shared" si="137"/>
        <v>0</v>
      </c>
      <c r="AH86" s="65"/>
      <c r="AI86" s="66" t="str">
        <f t="shared" si="125"/>
        <v>NA</v>
      </c>
      <c r="AJ86" s="66"/>
      <c r="AK86" s="66" t="str">
        <f t="shared" si="126"/>
        <v>NA</v>
      </c>
      <c r="AL86" s="66" t="str">
        <f t="shared" si="127"/>
        <v>NA</v>
      </c>
      <c r="AM86" s="66" t="str">
        <f t="shared" si="138"/>
        <v>NA</v>
      </c>
      <c r="AN86" s="65" t="str">
        <f t="shared" si="128"/>
        <v>NA</v>
      </c>
      <c r="AO86" s="65" t="str">
        <f t="shared" si="129"/>
        <v>NA</v>
      </c>
      <c r="AP86" s="65" t="str">
        <f t="shared" si="130"/>
        <v>NA</v>
      </c>
      <c r="AQ86" s="65"/>
      <c r="AR86" s="65"/>
      <c r="AS86" s="65"/>
      <c r="AT86" s="66" t="str">
        <f t="shared" si="131"/>
        <v>NA</v>
      </c>
      <c r="AU86" s="66" t="str">
        <f t="shared" si="132"/>
        <v>NA</v>
      </c>
      <c r="AV86" s="66" t="str">
        <f t="shared" si="133"/>
        <v>NA</v>
      </c>
      <c r="AW86" s="66" t="str">
        <f t="shared" si="134"/>
        <v>NA</v>
      </c>
      <c r="AX86" s="66" t="str">
        <f t="shared" si="139"/>
        <v>NA</v>
      </c>
      <c r="AY86" s="67" t="str">
        <f t="shared" si="135"/>
        <v>NA</v>
      </c>
    </row>
    <row r="87" spans="1:56" x14ac:dyDescent="0.2">
      <c r="A87" s="52" t="s">
        <v>190</v>
      </c>
      <c r="Y87" s="49">
        <f t="shared" si="136"/>
        <v>0</v>
      </c>
      <c r="Z87" s="49">
        <f t="shared" si="118"/>
        <v>0</v>
      </c>
      <c r="AA87" s="49">
        <f t="shared" si="119"/>
        <v>0</v>
      </c>
      <c r="AB87" s="49">
        <f t="shared" si="120"/>
        <v>0</v>
      </c>
      <c r="AC87" s="49">
        <f t="shared" si="121"/>
        <v>0</v>
      </c>
      <c r="AD87" s="49">
        <f t="shared" si="122"/>
        <v>0</v>
      </c>
      <c r="AE87" s="49">
        <f t="shared" si="123"/>
        <v>0</v>
      </c>
      <c r="AF87" s="49">
        <f t="shared" si="124"/>
        <v>0</v>
      </c>
      <c r="AG87" s="49">
        <f t="shared" si="137"/>
        <v>0</v>
      </c>
      <c r="AH87" s="65"/>
      <c r="AI87" s="66" t="str">
        <f t="shared" si="125"/>
        <v>NA</v>
      </c>
      <c r="AJ87" s="66"/>
      <c r="AK87" s="66" t="str">
        <f t="shared" si="126"/>
        <v>NA</v>
      </c>
      <c r="AL87" s="66" t="str">
        <f t="shared" si="127"/>
        <v>NA</v>
      </c>
      <c r="AM87" s="66" t="str">
        <f t="shared" si="138"/>
        <v>NA</v>
      </c>
      <c r="AN87" s="65" t="str">
        <f t="shared" si="128"/>
        <v>NA</v>
      </c>
      <c r="AO87" s="65" t="str">
        <f t="shared" si="129"/>
        <v>NA</v>
      </c>
      <c r="AP87" s="65" t="str">
        <f t="shared" si="130"/>
        <v>NA</v>
      </c>
      <c r="AQ87" s="65"/>
      <c r="AR87" s="65"/>
      <c r="AS87" s="65"/>
      <c r="AT87" s="66" t="str">
        <f t="shared" si="131"/>
        <v>NA</v>
      </c>
      <c r="AU87" s="66" t="str">
        <f t="shared" si="132"/>
        <v>NA</v>
      </c>
      <c r="AV87" s="66" t="str">
        <f t="shared" si="133"/>
        <v>NA</v>
      </c>
      <c r="AW87" s="66" t="str">
        <f t="shared" si="134"/>
        <v>NA</v>
      </c>
      <c r="AX87" s="66" t="str">
        <f t="shared" si="139"/>
        <v>NA</v>
      </c>
      <c r="AY87" s="67" t="str">
        <f t="shared" si="135"/>
        <v>NA</v>
      </c>
    </row>
    <row r="88" spans="1:56" x14ac:dyDescent="0.2">
      <c r="A88" s="52" t="s">
        <v>191</v>
      </c>
      <c r="Y88" s="49">
        <f t="shared" si="136"/>
        <v>0</v>
      </c>
      <c r="Z88" s="49">
        <f t="shared" si="118"/>
        <v>0</v>
      </c>
      <c r="AA88" s="49">
        <f t="shared" si="119"/>
        <v>0</v>
      </c>
      <c r="AB88" s="49">
        <f t="shared" si="120"/>
        <v>0</v>
      </c>
      <c r="AC88" s="49">
        <f t="shared" si="121"/>
        <v>0</v>
      </c>
      <c r="AD88" s="49">
        <f t="shared" si="122"/>
        <v>0</v>
      </c>
      <c r="AE88" s="49">
        <f t="shared" si="123"/>
        <v>0</v>
      </c>
      <c r="AF88" s="49">
        <f t="shared" si="124"/>
        <v>0</v>
      </c>
      <c r="AG88" s="49">
        <f t="shared" si="137"/>
        <v>0</v>
      </c>
      <c r="AH88" s="65"/>
      <c r="AI88" s="66" t="str">
        <f t="shared" si="125"/>
        <v>NA</v>
      </c>
      <c r="AJ88" s="66"/>
      <c r="AK88" s="66" t="str">
        <f t="shared" si="126"/>
        <v>NA</v>
      </c>
      <c r="AL88" s="66" t="str">
        <f t="shared" si="127"/>
        <v>NA</v>
      </c>
      <c r="AM88" s="66" t="str">
        <f t="shared" si="138"/>
        <v>NA</v>
      </c>
      <c r="AN88" s="65" t="str">
        <f t="shared" si="128"/>
        <v>NA</v>
      </c>
      <c r="AO88" s="65" t="str">
        <f t="shared" si="129"/>
        <v>NA</v>
      </c>
      <c r="AP88" s="65" t="str">
        <f t="shared" si="130"/>
        <v>NA</v>
      </c>
      <c r="AQ88" s="65"/>
      <c r="AR88" s="65"/>
      <c r="AS88" s="65"/>
      <c r="AT88" s="66" t="str">
        <f t="shared" si="131"/>
        <v>NA</v>
      </c>
      <c r="AU88" s="66" t="str">
        <f t="shared" si="132"/>
        <v>NA</v>
      </c>
      <c r="AV88" s="66" t="str">
        <f t="shared" si="133"/>
        <v>NA</v>
      </c>
      <c r="AW88" s="66" t="str">
        <f t="shared" si="134"/>
        <v>NA</v>
      </c>
      <c r="AX88" s="66" t="str">
        <f t="shared" si="139"/>
        <v>NA</v>
      </c>
      <c r="AY88" s="67" t="str">
        <f t="shared" si="135"/>
        <v>NA</v>
      </c>
    </row>
    <row r="89" spans="1:56" x14ac:dyDescent="0.2">
      <c r="A89" s="52" t="s">
        <v>192</v>
      </c>
      <c r="Y89" s="49">
        <f t="shared" si="136"/>
        <v>0</v>
      </c>
      <c r="Z89" s="49">
        <f t="shared" si="118"/>
        <v>0</v>
      </c>
      <c r="AA89" s="49">
        <f t="shared" si="119"/>
        <v>0</v>
      </c>
      <c r="AB89" s="49">
        <f t="shared" si="120"/>
        <v>0</v>
      </c>
      <c r="AC89" s="49">
        <f t="shared" si="121"/>
        <v>0</v>
      </c>
      <c r="AD89" s="49">
        <f t="shared" si="122"/>
        <v>0</v>
      </c>
      <c r="AE89" s="49">
        <f t="shared" si="123"/>
        <v>0</v>
      </c>
      <c r="AF89" s="49">
        <f t="shared" si="124"/>
        <v>0</v>
      </c>
      <c r="AG89" s="49">
        <f t="shared" si="137"/>
        <v>0</v>
      </c>
      <c r="AH89" s="65"/>
      <c r="AI89" s="66" t="str">
        <f t="shared" si="125"/>
        <v>NA</v>
      </c>
      <c r="AJ89" s="66"/>
      <c r="AK89" s="66" t="str">
        <f t="shared" si="126"/>
        <v>NA</v>
      </c>
      <c r="AL89" s="66" t="str">
        <f t="shared" si="127"/>
        <v>NA</v>
      </c>
      <c r="AM89" s="66" t="str">
        <f t="shared" si="138"/>
        <v>NA</v>
      </c>
      <c r="AN89" s="65" t="str">
        <f t="shared" si="128"/>
        <v>NA</v>
      </c>
      <c r="AO89" s="65" t="str">
        <f t="shared" si="129"/>
        <v>NA</v>
      </c>
      <c r="AP89" s="65" t="str">
        <f t="shared" si="130"/>
        <v>NA</v>
      </c>
      <c r="AQ89" s="65"/>
      <c r="AR89" s="65"/>
      <c r="AS89" s="65"/>
      <c r="AT89" s="66" t="str">
        <f t="shared" si="131"/>
        <v>NA</v>
      </c>
      <c r="AU89" s="66" t="str">
        <f t="shared" si="132"/>
        <v>NA</v>
      </c>
      <c r="AV89" s="66" t="str">
        <f t="shared" si="133"/>
        <v>NA</v>
      </c>
      <c r="AW89" s="66" t="str">
        <f t="shared" si="134"/>
        <v>NA</v>
      </c>
      <c r="AX89" s="66" t="str">
        <f t="shared" si="139"/>
        <v>NA</v>
      </c>
      <c r="AY89" s="67" t="str">
        <f t="shared" si="135"/>
        <v>NA</v>
      </c>
    </row>
    <row r="90" spans="1:56" x14ac:dyDescent="0.2">
      <c r="A90" s="52" t="s">
        <v>193</v>
      </c>
      <c r="Y90" s="49">
        <f t="shared" si="136"/>
        <v>0</v>
      </c>
      <c r="Z90" s="49">
        <f t="shared" si="118"/>
        <v>0</v>
      </c>
      <c r="AA90" s="49">
        <f t="shared" si="119"/>
        <v>0</v>
      </c>
      <c r="AB90" s="49">
        <f t="shared" si="120"/>
        <v>0</v>
      </c>
      <c r="AC90" s="49">
        <f t="shared" si="121"/>
        <v>0</v>
      </c>
      <c r="AD90" s="49">
        <f t="shared" si="122"/>
        <v>0</v>
      </c>
      <c r="AE90" s="49">
        <f t="shared" si="123"/>
        <v>0</v>
      </c>
      <c r="AF90" s="49">
        <f t="shared" si="124"/>
        <v>0</v>
      </c>
      <c r="AG90" s="49">
        <f t="shared" si="137"/>
        <v>0</v>
      </c>
      <c r="AH90" s="65"/>
      <c r="AI90" s="66" t="str">
        <f t="shared" si="125"/>
        <v>NA</v>
      </c>
      <c r="AJ90" s="66"/>
      <c r="AK90" s="66" t="str">
        <f t="shared" si="126"/>
        <v>NA</v>
      </c>
      <c r="AL90" s="66" t="str">
        <f t="shared" si="127"/>
        <v>NA</v>
      </c>
      <c r="AM90" s="66" t="str">
        <f t="shared" si="138"/>
        <v>NA</v>
      </c>
      <c r="AN90" s="65" t="str">
        <f t="shared" si="128"/>
        <v>NA</v>
      </c>
      <c r="AO90" s="65" t="str">
        <f t="shared" si="129"/>
        <v>NA</v>
      </c>
      <c r="AP90" s="65" t="str">
        <f t="shared" si="130"/>
        <v>NA</v>
      </c>
      <c r="AQ90" s="65"/>
      <c r="AR90" s="65"/>
      <c r="AS90" s="65"/>
      <c r="AT90" s="66" t="str">
        <f t="shared" si="131"/>
        <v>NA</v>
      </c>
      <c r="AU90" s="66" t="str">
        <f t="shared" si="132"/>
        <v>NA</v>
      </c>
      <c r="AV90" s="66" t="str">
        <f t="shared" si="133"/>
        <v>NA</v>
      </c>
      <c r="AW90" s="66" t="str">
        <f t="shared" si="134"/>
        <v>NA</v>
      </c>
      <c r="AX90" s="66" t="str">
        <f t="shared" si="139"/>
        <v>NA</v>
      </c>
      <c r="AY90" s="67" t="str">
        <f t="shared" si="135"/>
        <v>NA</v>
      </c>
    </row>
    <row r="91" spans="1:56" x14ac:dyDescent="0.2">
      <c r="A91" s="52" t="s">
        <v>194</v>
      </c>
      <c r="Y91" s="49">
        <f t="shared" si="136"/>
        <v>0</v>
      </c>
      <c r="Z91" s="49">
        <f t="shared" si="118"/>
        <v>0</v>
      </c>
      <c r="AA91" s="49">
        <f t="shared" si="119"/>
        <v>0</v>
      </c>
      <c r="AB91" s="49">
        <f t="shared" si="120"/>
        <v>0</v>
      </c>
      <c r="AC91" s="49">
        <f t="shared" si="121"/>
        <v>0</v>
      </c>
      <c r="AD91" s="49">
        <f t="shared" si="122"/>
        <v>0</v>
      </c>
      <c r="AE91" s="49">
        <f t="shared" si="123"/>
        <v>0</v>
      </c>
      <c r="AF91" s="49">
        <f t="shared" si="124"/>
        <v>0</v>
      </c>
      <c r="AG91" s="49">
        <f t="shared" si="137"/>
        <v>0</v>
      </c>
      <c r="AH91" s="65"/>
      <c r="AI91" s="66" t="str">
        <f t="shared" si="125"/>
        <v>NA</v>
      </c>
      <c r="AJ91" s="66"/>
      <c r="AK91" s="66" t="str">
        <f t="shared" si="126"/>
        <v>NA</v>
      </c>
      <c r="AL91" s="66" t="str">
        <f t="shared" si="127"/>
        <v>NA</v>
      </c>
      <c r="AM91" s="66" t="str">
        <f t="shared" si="138"/>
        <v>NA</v>
      </c>
      <c r="AN91" s="65" t="str">
        <f t="shared" si="128"/>
        <v>NA</v>
      </c>
      <c r="AO91" s="65" t="str">
        <f t="shared" si="129"/>
        <v>NA</v>
      </c>
      <c r="AP91" s="65" t="str">
        <f t="shared" si="130"/>
        <v>NA</v>
      </c>
      <c r="AQ91" s="65"/>
      <c r="AR91" s="65"/>
      <c r="AS91" s="65"/>
      <c r="AT91" s="66" t="str">
        <f t="shared" si="131"/>
        <v>NA</v>
      </c>
      <c r="AU91" s="66" t="str">
        <f t="shared" si="132"/>
        <v>NA</v>
      </c>
      <c r="AV91" s="66" t="str">
        <f t="shared" si="133"/>
        <v>NA</v>
      </c>
      <c r="AW91" s="66" t="str">
        <f t="shared" si="134"/>
        <v>NA</v>
      </c>
      <c r="AX91" s="66" t="str">
        <f t="shared" si="139"/>
        <v>NA</v>
      </c>
      <c r="AY91" s="67" t="str">
        <f t="shared" si="135"/>
        <v>NA</v>
      </c>
    </row>
    <row r="92" spans="1:56" x14ac:dyDescent="0.2">
      <c r="A92" s="52" t="s">
        <v>195</v>
      </c>
      <c r="Y92" s="49">
        <f t="shared" si="136"/>
        <v>0</v>
      </c>
      <c r="Z92" s="49">
        <f t="shared" si="118"/>
        <v>0</v>
      </c>
      <c r="AA92" s="49">
        <f t="shared" si="119"/>
        <v>0</v>
      </c>
      <c r="AB92" s="49">
        <f t="shared" si="120"/>
        <v>0</v>
      </c>
      <c r="AC92" s="49">
        <f t="shared" si="121"/>
        <v>0</v>
      </c>
      <c r="AD92" s="49">
        <f t="shared" si="122"/>
        <v>0</v>
      </c>
      <c r="AE92" s="49">
        <f t="shared" si="123"/>
        <v>0</v>
      </c>
      <c r="AF92" s="49">
        <f t="shared" si="124"/>
        <v>0</v>
      </c>
      <c r="AG92" s="49">
        <f t="shared" si="137"/>
        <v>0</v>
      </c>
      <c r="AH92" s="65"/>
      <c r="AI92" s="66" t="str">
        <f t="shared" si="125"/>
        <v>NA</v>
      </c>
      <c r="AJ92" s="66"/>
      <c r="AK92" s="66" t="str">
        <f t="shared" si="126"/>
        <v>NA</v>
      </c>
      <c r="AL92" s="66" t="str">
        <f t="shared" si="127"/>
        <v>NA</v>
      </c>
      <c r="AM92" s="66" t="str">
        <f t="shared" si="138"/>
        <v>NA</v>
      </c>
      <c r="AN92" s="65" t="str">
        <f t="shared" si="128"/>
        <v>NA</v>
      </c>
      <c r="AO92" s="65" t="str">
        <f t="shared" si="129"/>
        <v>NA</v>
      </c>
      <c r="AP92" s="65" t="str">
        <f t="shared" si="130"/>
        <v>NA</v>
      </c>
      <c r="AQ92" s="65"/>
      <c r="AR92" s="65"/>
      <c r="AS92" s="65"/>
      <c r="AT92" s="66" t="str">
        <f t="shared" si="131"/>
        <v>NA</v>
      </c>
      <c r="AU92" s="66" t="str">
        <f t="shared" si="132"/>
        <v>NA</v>
      </c>
      <c r="AV92" s="66" t="str">
        <f t="shared" si="133"/>
        <v>NA</v>
      </c>
      <c r="AW92" s="66" t="str">
        <f t="shared" si="134"/>
        <v>NA</v>
      </c>
      <c r="AX92" s="66" t="str">
        <f t="shared" si="139"/>
        <v>NA</v>
      </c>
      <c r="AY92" s="67" t="str">
        <f t="shared" si="135"/>
        <v>NA</v>
      </c>
    </row>
    <row r="93" spans="1:56" x14ac:dyDescent="0.2">
      <c r="A93" s="52" t="s">
        <v>196</v>
      </c>
      <c r="Y93" s="49">
        <f t="shared" si="136"/>
        <v>0</v>
      </c>
      <c r="Z93" s="49">
        <f t="shared" si="118"/>
        <v>0</v>
      </c>
      <c r="AA93" s="49">
        <f t="shared" si="119"/>
        <v>0</v>
      </c>
      <c r="AB93" s="49">
        <f t="shared" si="120"/>
        <v>0</v>
      </c>
      <c r="AC93" s="49">
        <f t="shared" si="121"/>
        <v>0</v>
      </c>
      <c r="AD93" s="49">
        <f t="shared" si="122"/>
        <v>0</v>
      </c>
      <c r="AE93" s="49">
        <f t="shared" si="123"/>
        <v>0</v>
      </c>
      <c r="AF93" s="49">
        <f t="shared" si="124"/>
        <v>0</v>
      </c>
      <c r="AG93" s="49">
        <f t="shared" si="137"/>
        <v>0</v>
      </c>
      <c r="AH93" s="65"/>
      <c r="AI93" s="66" t="str">
        <f t="shared" si="125"/>
        <v>NA</v>
      </c>
      <c r="AJ93" s="66"/>
      <c r="AK93" s="66" t="str">
        <f t="shared" si="126"/>
        <v>NA</v>
      </c>
      <c r="AL93" s="66" t="str">
        <f t="shared" si="127"/>
        <v>NA</v>
      </c>
      <c r="AM93" s="66" t="str">
        <f>IFERROR(AK93+AL93,"NA")</f>
        <v>NA</v>
      </c>
      <c r="AN93" s="65" t="str">
        <f t="shared" si="128"/>
        <v>NA</v>
      </c>
      <c r="AO93" s="65" t="str">
        <f t="shared" si="129"/>
        <v>NA</v>
      </c>
      <c r="AP93" s="65" t="str">
        <f t="shared" si="130"/>
        <v>NA</v>
      </c>
      <c r="AQ93" s="65"/>
      <c r="AR93" s="65"/>
      <c r="AS93" s="65"/>
      <c r="AT93" s="66" t="str">
        <f t="shared" si="131"/>
        <v>NA</v>
      </c>
      <c r="AU93" s="66" t="str">
        <f t="shared" si="132"/>
        <v>NA</v>
      </c>
      <c r="AV93" s="66" t="str">
        <f t="shared" si="133"/>
        <v>NA</v>
      </c>
      <c r="AW93" s="66" t="str">
        <f t="shared" si="134"/>
        <v>NA</v>
      </c>
      <c r="AX93" s="66" t="str">
        <f>IFERROR(AL93-AI93,"NA")</f>
        <v>NA</v>
      </c>
      <c r="AY93" s="67" t="str">
        <f t="shared" si="135"/>
        <v>NA</v>
      </c>
    </row>
    <row r="94" spans="1:56" x14ac:dyDescent="0.2">
      <c r="A94" s="52"/>
      <c r="Y94" s="49">
        <f t="shared" si="136"/>
        <v>0</v>
      </c>
      <c r="Z94" s="49">
        <f t="shared" si="118"/>
        <v>0</v>
      </c>
      <c r="AA94" s="49">
        <f t="shared" si="119"/>
        <v>0</v>
      </c>
      <c r="AB94" s="49">
        <f t="shared" si="120"/>
        <v>0</v>
      </c>
      <c r="AC94" s="49">
        <f t="shared" si="121"/>
        <v>0</v>
      </c>
      <c r="AD94" s="49">
        <f t="shared" si="122"/>
        <v>0</v>
      </c>
      <c r="AE94" s="49">
        <f t="shared" si="123"/>
        <v>0</v>
      </c>
      <c r="AF94" s="49">
        <f t="shared" si="124"/>
        <v>0</v>
      </c>
      <c r="AG94" s="49">
        <f t="shared" si="137"/>
        <v>0</v>
      </c>
      <c r="AH94" s="65"/>
      <c r="AI94" s="66" t="str">
        <f t="shared" si="125"/>
        <v>NA</v>
      </c>
      <c r="AJ94" s="66"/>
      <c r="AK94" s="66" t="str">
        <f t="shared" si="126"/>
        <v>NA</v>
      </c>
      <c r="AL94" s="66" t="str">
        <f t="shared" si="127"/>
        <v>NA</v>
      </c>
      <c r="AM94" s="66" t="str">
        <f>IFERROR(AK94+AL94,"NA")</f>
        <v>NA</v>
      </c>
      <c r="AN94" s="65" t="str">
        <f t="shared" si="128"/>
        <v>NA</v>
      </c>
      <c r="AO94" s="65" t="str">
        <f t="shared" si="129"/>
        <v>NA</v>
      </c>
      <c r="AP94" s="65" t="str">
        <f t="shared" si="130"/>
        <v>NA</v>
      </c>
      <c r="AQ94" s="65"/>
      <c r="AR94" s="65"/>
      <c r="AS94" s="65"/>
      <c r="AT94" s="66" t="str">
        <f t="shared" si="131"/>
        <v>NA</v>
      </c>
      <c r="AU94" s="66" t="str">
        <f t="shared" si="132"/>
        <v>NA</v>
      </c>
      <c r="AV94" s="66" t="str">
        <f t="shared" si="133"/>
        <v>NA</v>
      </c>
      <c r="AW94" s="66" t="str">
        <f t="shared" si="134"/>
        <v>NA</v>
      </c>
      <c r="AX94" s="66" t="str">
        <f>IFERROR(AL94-AI94,"NA")</f>
        <v>NA</v>
      </c>
      <c r="AY94" s="67" t="str">
        <f>IFERROR((AD94+F94+G94)/AA94, "NA")</f>
        <v>NA</v>
      </c>
    </row>
    <row r="95" spans="1:56" x14ac:dyDescent="0.2">
      <c r="A95" s="52"/>
      <c r="Y95" s="49">
        <f t="shared" si="136"/>
        <v>0</v>
      </c>
      <c r="Z95" s="49">
        <f t="shared" si="118"/>
        <v>0</v>
      </c>
      <c r="AA95" s="49">
        <f t="shared" si="119"/>
        <v>0</v>
      </c>
      <c r="AB95" s="49">
        <f t="shared" si="120"/>
        <v>0</v>
      </c>
      <c r="AC95" s="49">
        <f t="shared" si="121"/>
        <v>0</v>
      </c>
      <c r="AD95" s="49">
        <f t="shared" si="122"/>
        <v>0</v>
      </c>
      <c r="AE95" s="49">
        <f t="shared" si="123"/>
        <v>0</v>
      </c>
      <c r="AF95" s="49">
        <f t="shared" si="124"/>
        <v>0</v>
      </c>
      <c r="AG95" s="49">
        <f t="shared" si="137"/>
        <v>0</v>
      </c>
      <c r="AH95" s="65"/>
      <c r="AI95" s="66" t="str">
        <f t="shared" si="125"/>
        <v>NA</v>
      </c>
      <c r="AJ95" s="66"/>
      <c r="AK95" s="66" t="str">
        <f t="shared" si="126"/>
        <v>NA</v>
      </c>
      <c r="AL95" s="66" t="str">
        <f t="shared" si="127"/>
        <v>NA</v>
      </c>
      <c r="AM95" s="66" t="str">
        <f t="shared" si="138"/>
        <v>NA</v>
      </c>
      <c r="AN95" s="65" t="str">
        <f t="shared" si="128"/>
        <v>NA</v>
      </c>
      <c r="AO95" s="65" t="str">
        <f t="shared" si="129"/>
        <v>NA</v>
      </c>
      <c r="AP95" s="65" t="str">
        <f t="shared" si="130"/>
        <v>NA</v>
      </c>
      <c r="AQ95" s="65"/>
      <c r="AR95" s="65"/>
      <c r="AS95" s="65"/>
      <c r="AT95" s="66" t="str">
        <f t="shared" si="131"/>
        <v>NA</v>
      </c>
      <c r="AU95" s="66" t="str">
        <f t="shared" si="132"/>
        <v>NA</v>
      </c>
      <c r="AV95" s="66" t="str">
        <f t="shared" si="133"/>
        <v>NA</v>
      </c>
      <c r="AW95" s="66" t="str">
        <f t="shared" si="134"/>
        <v>NA</v>
      </c>
      <c r="AX95" s="66" t="str">
        <f t="shared" si="139"/>
        <v>NA</v>
      </c>
      <c r="AY95" s="67" t="str">
        <f t="shared" si="135"/>
        <v>NA</v>
      </c>
    </row>
    <row r="96" spans="1:56" s="47" customFormat="1" x14ac:dyDescent="0.2">
      <c r="A96" s="54" t="s">
        <v>32</v>
      </c>
      <c r="B96" s="58">
        <f>SUM(B84:B95)</f>
        <v>0</v>
      </c>
      <c r="C96" s="58">
        <f t="shared" ref="C96:AG96" si="140">SUM(C84:C95)</f>
        <v>0</v>
      </c>
      <c r="D96" s="58">
        <f t="shared" si="140"/>
        <v>0</v>
      </c>
      <c r="E96" s="58">
        <f t="shared" si="140"/>
        <v>0</v>
      </c>
      <c r="F96" s="58">
        <f t="shared" si="140"/>
        <v>0</v>
      </c>
      <c r="G96" s="58">
        <f t="shared" si="140"/>
        <v>0</v>
      </c>
      <c r="H96" s="58">
        <f t="shared" si="140"/>
        <v>0</v>
      </c>
      <c r="I96" s="58">
        <f t="shared" si="140"/>
        <v>0</v>
      </c>
      <c r="J96" s="58">
        <f t="shared" si="140"/>
        <v>0</v>
      </c>
      <c r="K96" s="58">
        <f t="shared" si="140"/>
        <v>0</v>
      </c>
      <c r="L96" s="58">
        <f t="shared" si="140"/>
        <v>0</v>
      </c>
      <c r="M96" s="58">
        <f t="shared" si="140"/>
        <v>0</v>
      </c>
      <c r="N96" s="58">
        <f t="shared" si="140"/>
        <v>0</v>
      </c>
      <c r="O96" s="58">
        <f t="shared" si="140"/>
        <v>0</v>
      </c>
      <c r="P96" s="58">
        <f t="shared" si="140"/>
        <v>0</v>
      </c>
      <c r="Q96" s="58">
        <f t="shared" si="140"/>
        <v>0</v>
      </c>
      <c r="R96" s="58">
        <f t="shared" si="140"/>
        <v>0</v>
      </c>
      <c r="S96" s="58">
        <f t="shared" si="140"/>
        <v>0</v>
      </c>
      <c r="T96" s="58">
        <f t="shared" si="140"/>
        <v>0</v>
      </c>
      <c r="U96" s="58">
        <f t="shared" si="140"/>
        <v>0</v>
      </c>
      <c r="V96" s="58">
        <f t="shared" si="140"/>
        <v>0</v>
      </c>
      <c r="W96" s="58">
        <f t="shared" si="140"/>
        <v>0</v>
      </c>
      <c r="X96" s="58">
        <f t="shared" si="140"/>
        <v>0</v>
      </c>
      <c r="Y96" s="58">
        <f t="shared" si="140"/>
        <v>0</v>
      </c>
      <c r="Z96" s="58">
        <f t="shared" si="140"/>
        <v>0</v>
      </c>
      <c r="AA96" s="58">
        <f t="shared" si="140"/>
        <v>0</v>
      </c>
      <c r="AB96" s="58">
        <f t="shared" si="140"/>
        <v>0</v>
      </c>
      <c r="AC96" s="58">
        <f t="shared" si="140"/>
        <v>0</v>
      </c>
      <c r="AD96" s="58">
        <f t="shared" si="140"/>
        <v>0</v>
      </c>
      <c r="AE96" s="58">
        <f t="shared" si="140"/>
        <v>0</v>
      </c>
      <c r="AF96" s="58">
        <f t="shared" si="140"/>
        <v>0</v>
      </c>
      <c r="AG96" s="58">
        <f t="shared" si="140"/>
        <v>0</v>
      </c>
      <c r="AH96" s="68"/>
      <c r="AI96" s="69" t="str">
        <f t="shared" si="125"/>
        <v>NA</v>
      </c>
      <c r="AJ96" s="69"/>
      <c r="AK96" s="69" t="str">
        <f t="shared" si="126"/>
        <v>NA</v>
      </c>
      <c r="AL96" s="69" t="str">
        <f t="shared" si="127"/>
        <v>NA</v>
      </c>
      <c r="AM96" s="69" t="str">
        <f t="shared" si="138"/>
        <v>NA</v>
      </c>
      <c r="AN96" s="68" t="str">
        <f t="shared" si="128"/>
        <v>NA</v>
      </c>
      <c r="AO96" s="68" t="str">
        <f t="shared" si="129"/>
        <v>NA</v>
      </c>
      <c r="AP96" s="68" t="str">
        <f t="shared" si="130"/>
        <v>NA</v>
      </c>
      <c r="AQ96" s="68"/>
      <c r="AR96" s="68"/>
      <c r="AS96" s="68"/>
      <c r="AT96" s="69" t="str">
        <f t="shared" si="131"/>
        <v>NA</v>
      </c>
      <c r="AU96" s="69" t="str">
        <f t="shared" si="132"/>
        <v>NA</v>
      </c>
      <c r="AV96" s="69" t="str">
        <f t="shared" si="133"/>
        <v>NA</v>
      </c>
      <c r="AW96" s="69" t="str">
        <f t="shared" si="134"/>
        <v>NA</v>
      </c>
      <c r="AX96" s="69" t="str">
        <f t="shared" si="139"/>
        <v>NA</v>
      </c>
      <c r="AY96" s="70" t="str">
        <f>IFERROR((AD96+F96+G96)/AA96, "NA")</f>
        <v>NA</v>
      </c>
      <c r="BB96" s="51"/>
      <c r="BC96" s="51"/>
      <c r="BD96" s="51"/>
    </row>
    <row r="98" spans="1:56" x14ac:dyDescent="0.2">
      <c r="A98" s="47" t="s">
        <v>399</v>
      </c>
    </row>
    <row r="99" spans="1:56" x14ac:dyDescent="0.2">
      <c r="A99" s="56"/>
      <c r="B99" s="59" t="s">
        <v>5</v>
      </c>
      <c r="C99" s="59" t="s">
        <v>6</v>
      </c>
      <c r="D99" s="59" t="s">
        <v>7</v>
      </c>
      <c r="E99" s="59" t="s">
        <v>8</v>
      </c>
      <c r="F99" s="59" t="s">
        <v>18</v>
      </c>
      <c r="G99" s="59" t="s">
        <v>19</v>
      </c>
      <c r="H99" s="59" t="s">
        <v>9</v>
      </c>
      <c r="I99" s="59" t="s">
        <v>169</v>
      </c>
      <c r="J99" s="59" t="s">
        <v>10</v>
      </c>
      <c r="K99" s="59" t="s">
        <v>11</v>
      </c>
      <c r="L99" s="59" t="s">
        <v>12</v>
      </c>
      <c r="M99" s="59" t="s">
        <v>20</v>
      </c>
      <c r="N99" s="59" t="s">
        <v>197</v>
      </c>
      <c r="O99" s="59" t="s">
        <v>21</v>
      </c>
      <c r="P99" s="59" t="s">
        <v>74</v>
      </c>
      <c r="Q99" s="59" t="s">
        <v>22</v>
      </c>
      <c r="R99" s="59" t="s">
        <v>23</v>
      </c>
      <c r="S99" s="59" t="s">
        <v>168</v>
      </c>
      <c r="T99" s="59" t="s">
        <v>75</v>
      </c>
      <c r="U99" s="59" t="s">
        <v>27</v>
      </c>
      <c r="V99" s="59" t="s">
        <v>172</v>
      </c>
      <c r="W99" s="59" t="s">
        <v>28</v>
      </c>
      <c r="X99" s="59" t="s">
        <v>170</v>
      </c>
      <c r="Y99" s="59" t="s">
        <v>29</v>
      </c>
      <c r="Z99" s="59" t="s">
        <v>4</v>
      </c>
      <c r="AA99" s="59" t="s">
        <v>13</v>
      </c>
      <c r="AB99" s="59" t="s">
        <v>26</v>
      </c>
      <c r="AC99" s="59" t="s">
        <v>30</v>
      </c>
      <c r="AD99" s="59" t="s">
        <v>31</v>
      </c>
      <c r="AE99" s="59" t="s">
        <v>24</v>
      </c>
      <c r="AF99" s="59" t="s">
        <v>25</v>
      </c>
      <c r="AG99" s="59" t="s">
        <v>76</v>
      </c>
      <c r="AH99" s="73"/>
      <c r="AI99" s="71" t="s">
        <v>14</v>
      </c>
      <c r="AJ99" s="71"/>
      <c r="AK99" s="71" t="s">
        <v>15</v>
      </c>
      <c r="AL99" s="71" t="s">
        <v>16</v>
      </c>
      <c r="AM99" s="71" t="s">
        <v>17</v>
      </c>
      <c r="AN99" s="71" t="s">
        <v>44</v>
      </c>
      <c r="AO99" s="71" t="s">
        <v>43</v>
      </c>
      <c r="AP99" s="71" t="s">
        <v>40</v>
      </c>
      <c r="AQ99" s="73"/>
      <c r="AR99" s="73"/>
      <c r="AS99" s="73"/>
      <c r="AT99" s="71" t="s">
        <v>47</v>
      </c>
      <c r="AU99" s="71" t="s">
        <v>48</v>
      </c>
      <c r="AV99" s="71" t="s">
        <v>51</v>
      </c>
      <c r="AW99" s="71" t="s">
        <v>49</v>
      </c>
      <c r="AX99" s="63" t="s">
        <v>50</v>
      </c>
      <c r="AY99" s="64" t="s">
        <v>60</v>
      </c>
    </row>
    <row r="100" spans="1:56" x14ac:dyDescent="0.2">
      <c r="A100" s="52" t="s">
        <v>187</v>
      </c>
      <c r="Y100" s="49">
        <f>B100+C100+D100+E100</f>
        <v>0</v>
      </c>
      <c r="Z100" s="49">
        <f t="shared" ref="Z100:Z111" si="141">B100+C100+D100+E100+F100+L100+Q100+R100+T100+S100</f>
        <v>0</v>
      </c>
      <c r="AA100" s="49">
        <f t="shared" ref="AA100:AA111" si="142">B100+C100+D100+E100+F100+G100+H100+J100+K100+L100+Q100+R100+T100+S100+I100</f>
        <v>0</v>
      </c>
      <c r="AB100" s="49">
        <f t="shared" ref="AB100:AB111" si="143">Y100+H100+F100+Q100+R100+T100+S100+I100</f>
        <v>0</v>
      </c>
      <c r="AC100" s="49">
        <f t="shared" ref="AC100:AC111" si="144">B100+2*C100+3*D100+4*E100</f>
        <v>0</v>
      </c>
      <c r="AD100" s="49">
        <f t="shared" ref="AD100:AD111" si="145">Y100+J100+K100</f>
        <v>0</v>
      </c>
      <c r="AE100" s="49">
        <f t="shared" ref="AE100:AE111" si="146">M100+Q100+U100+V100</f>
        <v>0</v>
      </c>
      <c r="AF100" s="49">
        <f t="shared" ref="AF100:AF111" si="147">O100+R100+W100+S100+I100</f>
        <v>0</v>
      </c>
      <c r="AG100" s="49">
        <f>T100+P100</f>
        <v>0</v>
      </c>
      <c r="AH100" s="65"/>
      <c r="AI100" s="66" t="str">
        <f t="shared" ref="AI100:AI112" si="148">IF(Z100=0,"NA",Y100/Z100)</f>
        <v>NA</v>
      </c>
      <c r="AJ100" s="66"/>
      <c r="AK100" s="66" t="str">
        <f t="shared" ref="AK100:AK112" si="149">IF(AA100=0,"NA",(Y100+J100+K100)/AA100)</f>
        <v>NA</v>
      </c>
      <c r="AL100" s="66" t="str">
        <f t="shared" ref="AL100:AL112" si="150">IFERROR(AC100/Z100,"NA")</f>
        <v>NA</v>
      </c>
      <c r="AM100" s="66" t="str">
        <f>IFERROR(AK100+AL100,"NA")</f>
        <v>NA</v>
      </c>
      <c r="AN100" s="65" t="str">
        <f t="shared" ref="AN100:AN112" si="151">IFERROR(L100/AA100,"NA")</f>
        <v>NA</v>
      </c>
      <c r="AO100" s="65" t="str">
        <f t="shared" ref="AO100:AO112" si="152">IFERROR((J100+K100)/AA100,"NA")</f>
        <v>NA</v>
      </c>
      <c r="AP100" s="65" t="str">
        <f t="shared" ref="AP100:AP112" si="153">IFERROR(AB100/AA100,"NA")</f>
        <v>NA</v>
      </c>
      <c r="AQ100" s="65"/>
      <c r="AR100" s="65"/>
      <c r="AS100" s="65"/>
      <c r="AT100" s="66" t="str">
        <f t="shared" ref="AT100:AT112" si="154">IFERROR((H100+Q100+R100)/AB100,"NA")</f>
        <v>NA</v>
      </c>
      <c r="AU100" s="66" t="str">
        <f t="shared" ref="AU100:AU112" si="155">IFERROR((H100+Q100+R100+U100+W100)/AB100,"NA")</f>
        <v>NA</v>
      </c>
      <c r="AV100" s="66" t="str">
        <f t="shared" ref="AV100:AV112" si="156">IFERROR((F100+Y100)/AB100,"NA")</f>
        <v>NA</v>
      </c>
      <c r="AW100" s="66" t="str">
        <f t="shared" ref="AW100:AW112" si="157">IFERROR(Y100/AB100,"NA")</f>
        <v>NA</v>
      </c>
      <c r="AX100" s="66" t="str">
        <f>IFERROR(AL100-AI100,"NA")</f>
        <v>NA</v>
      </c>
      <c r="AY100" s="67" t="str">
        <f>IFERROR((AD100+F100+G100)/AA100, "NA")</f>
        <v>NA</v>
      </c>
    </row>
    <row r="101" spans="1:56" x14ac:dyDescent="0.2">
      <c r="A101" s="52" t="s">
        <v>188</v>
      </c>
      <c r="Y101" s="49">
        <f>B101+C101+D101+E101</f>
        <v>0</v>
      </c>
      <c r="Z101" s="49">
        <f>B101+C101+D101+E101+F101+L101+Q101+R101+T101+S101</f>
        <v>0</v>
      </c>
      <c r="AA101" s="49">
        <f>B101+C101+D101+E101+F101+G101+H101+J101+K101+L101+Q101+R101+T101+S101+I101</f>
        <v>0</v>
      </c>
      <c r="AB101" s="49">
        <f>Y101+H101+F101+Q101+R101+T101+S101+I101</f>
        <v>0</v>
      </c>
      <c r="AC101" s="49">
        <f>B101+2*C101+3*D101+4*E101</f>
        <v>0</v>
      </c>
      <c r="AD101" s="49">
        <f>Y101+J101+K101</f>
        <v>0</v>
      </c>
      <c r="AE101" s="49">
        <f>M101+Q101+U101+V101</f>
        <v>0</v>
      </c>
      <c r="AF101" s="49">
        <f>O101+R101+W101+S101+I101</f>
        <v>0</v>
      </c>
      <c r="AG101" s="49">
        <f>T101+P101</f>
        <v>0</v>
      </c>
      <c r="AH101" s="65"/>
      <c r="AI101" s="66" t="str">
        <f t="shared" si="148"/>
        <v>NA</v>
      </c>
      <c r="AJ101" s="66"/>
      <c r="AK101" s="66" t="str">
        <f>IF(AA101=0,"NA",(Y101+J101+K101)/AA101)</f>
        <v>NA</v>
      </c>
      <c r="AL101" s="66" t="str">
        <f t="shared" si="150"/>
        <v>NA</v>
      </c>
      <c r="AM101" s="66" t="str">
        <f t="shared" ref="AM101:AM112" si="158">IFERROR(AK101+AL101,"NA")</f>
        <v>NA</v>
      </c>
      <c r="AN101" s="65" t="str">
        <f>IFERROR(L101/AA101,"NA")</f>
        <v>NA</v>
      </c>
      <c r="AO101" s="65" t="str">
        <f>IFERROR((J101+K101)/AA101,"NA")</f>
        <v>NA</v>
      </c>
      <c r="AP101" s="65" t="str">
        <f t="shared" si="153"/>
        <v>NA</v>
      </c>
      <c r="AQ101" s="65"/>
      <c r="AR101" s="65"/>
      <c r="AS101" s="65"/>
      <c r="AT101" s="66" t="str">
        <f>IFERROR((H101+Q101+R101)/AB101,"NA")</f>
        <v>NA</v>
      </c>
      <c r="AU101" s="66" t="str">
        <f>IFERROR((H101+Q101+R101+U101+W101)/AB101,"NA")</f>
        <v>NA</v>
      </c>
      <c r="AV101" s="66" t="str">
        <f>IFERROR((F101+Y101)/AB101,"NA")</f>
        <v>NA</v>
      </c>
      <c r="AW101" s="66" t="str">
        <f t="shared" si="157"/>
        <v>NA</v>
      </c>
      <c r="AX101" s="66" t="str">
        <f t="shared" ref="AX101:AX112" si="159">IFERROR(AL101-AI101,"NA")</f>
        <v>NA</v>
      </c>
      <c r="AY101" s="67" t="str">
        <f t="shared" ref="AY101:AY111" si="160">IFERROR((AD101+F101+G101)/AA101, "NA")</f>
        <v>NA</v>
      </c>
    </row>
    <row r="102" spans="1:56" x14ac:dyDescent="0.2">
      <c r="A102" s="52" t="s">
        <v>189</v>
      </c>
      <c r="Y102" s="49">
        <f>B102+C102+D102+E102</f>
        <v>0</v>
      </c>
      <c r="Z102" s="49">
        <f>B102+C102+D102+E102+F102+L102+Q102+R102+T102+S102</f>
        <v>0</v>
      </c>
      <c r="AA102" s="49">
        <f>B102+C102+D102+E102+F102+G102+H102+J102+K102+L102+Q102+R102+T102+S102+I102</f>
        <v>0</v>
      </c>
      <c r="AB102" s="49">
        <f>Y102+H102+F102+Q102+R102+T102+S102+I102</f>
        <v>0</v>
      </c>
      <c r="AC102" s="49">
        <f>B102+2*C102+3*D102+4*E102</f>
        <v>0</v>
      </c>
      <c r="AD102" s="49">
        <f>Y102+J102+K102</f>
        <v>0</v>
      </c>
      <c r="AE102" s="49">
        <f>M102+Q102+U102+V102</f>
        <v>0</v>
      </c>
      <c r="AF102" s="49">
        <f>O102+R102+W102+S102+I102</f>
        <v>0</v>
      </c>
      <c r="AG102" s="49">
        <f>T102+P102</f>
        <v>0</v>
      </c>
      <c r="AH102" s="65"/>
      <c r="AI102" s="66" t="str">
        <f t="shared" si="148"/>
        <v>NA</v>
      </c>
      <c r="AJ102" s="66"/>
      <c r="AK102" s="66" t="str">
        <f>IF(AA102=0,"NA",(Y102+J102+K102)/AA102)</f>
        <v>NA</v>
      </c>
      <c r="AL102" s="66" t="str">
        <f t="shared" si="150"/>
        <v>NA</v>
      </c>
      <c r="AM102" s="66" t="str">
        <f t="shared" si="158"/>
        <v>NA</v>
      </c>
      <c r="AN102" s="65" t="str">
        <f>IFERROR(L102/AA102,"NA")</f>
        <v>NA</v>
      </c>
      <c r="AO102" s="65" t="str">
        <f>IFERROR((J102+K102)/AA102,"NA")</f>
        <v>NA</v>
      </c>
      <c r="AP102" s="65" t="str">
        <f t="shared" si="153"/>
        <v>NA</v>
      </c>
      <c r="AQ102" s="65"/>
      <c r="AR102" s="65"/>
      <c r="AS102" s="65"/>
      <c r="AT102" s="66" t="str">
        <f>IFERROR((H102+Q102+R102)/AB102,"NA")</f>
        <v>NA</v>
      </c>
      <c r="AU102" s="66" t="str">
        <f>IFERROR((H102+Q102+R102+U102+W102)/AB102,"NA")</f>
        <v>NA</v>
      </c>
      <c r="AV102" s="66" t="str">
        <f>IFERROR((F102+Y102)/AB102,"NA")</f>
        <v>NA</v>
      </c>
      <c r="AW102" s="66" t="str">
        <f t="shared" si="157"/>
        <v>NA</v>
      </c>
      <c r="AX102" s="66" t="str">
        <f t="shared" si="159"/>
        <v>NA</v>
      </c>
      <c r="AY102" s="67" t="str">
        <f t="shared" si="160"/>
        <v>NA</v>
      </c>
    </row>
    <row r="103" spans="1:56" x14ac:dyDescent="0.2">
      <c r="A103" s="52" t="s">
        <v>190</v>
      </c>
      <c r="Y103" s="49">
        <f t="shared" ref="Y103:Y111" si="161">B103+C103+D103+E103</f>
        <v>0</v>
      </c>
      <c r="Z103" s="49">
        <f t="shared" si="141"/>
        <v>0</v>
      </c>
      <c r="AA103" s="49">
        <f t="shared" si="142"/>
        <v>0</v>
      </c>
      <c r="AB103" s="49">
        <f t="shared" si="143"/>
        <v>0</v>
      </c>
      <c r="AC103" s="49">
        <f t="shared" si="144"/>
        <v>0</v>
      </c>
      <c r="AD103" s="49">
        <f t="shared" si="145"/>
        <v>0</v>
      </c>
      <c r="AE103" s="49">
        <f t="shared" si="146"/>
        <v>0</v>
      </c>
      <c r="AF103" s="49">
        <f t="shared" si="147"/>
        <v>0</v>
      </c>
      <c r="AG103" s="49">
        <f t="shared" ref="AG103:AG111" si="162">T103+P103</f>
        <v>0</v>
      </c>
      <c r="AH103" s="65"/>
      <c r="AI103" s="66" t="str">
        <f t="shared" si="148"/>
        <v>NA</v>
      </c>
      <c r="AJ103" s="66"/>
      <c r="AK103" s="66" t="str">
        <f t="shared" si="149"/>
        <v>NA</v>
      </c>
      <c r="AL103" s="66" t="str">
        <f t="shared" si="150"/>
        <v>NA</v>
      </c>
      <c r="AM103" s="66" t="str">
        <f t="shared" si="158"/>
        <v>NA</v>
      </c>
      <c r="AN103" s="65" t="str">
        <f t="shared" si="151"/>
        <v>NA</v>
      </c>
      <c r="AO103" s="65" t="str">
        <f t="shared" si="152"/>
        <v>NA</v>
      </c>
      <c r="AP103" s="65" t="str">
        <f t="shared" si="153"/>
        <v>NA</v>
      </c>
      <c r="AQ103" s="65"/>
      <c r="AR103" s="65"/>
      <c r="AS103" s="65"/>
      <c r="AT103" s="66" t="str">
        <f t="shared" si="154"/>
        <v>NA</v>
      </c>
      <c r="AU103" s="66" t="str">
        <f t="shared" si="155"/>
        <v>NA</v>
      </c>
      <c r="AV103" s="66" t="str">
        <f t="shared" si="156"/>
        <v>NA</v>
      </c>
      <c r="AW103" s="66" t="str">
        <f t="shared" si="157"/>
        <v>NA</v>
      </c>
      <c r="AX103" s="66" t="str">
        <f t="shared" si="159"/>
        <v>NA</v>
      </c>
      <c r="AY103" s="67" t="str">
        <f t="shared" si="160"/>
        <v>NA</v>
      </c>
    </row>
    <row r="104" spans="1:56" x14ac:dyDescent="0.2">
      <c r="A104" s="52" t="s">
        <v>191</v>
      </c>
      <c r="Y104" s="49">
        <f t="shared" si="161"/>
        <v>0</v>
      </c>
      <c r="Z104" s="49">
        <f t="shared" si="141"/>
        <v>0</v>
      </c>
      <c r="AA104" s="49">
        <f t="shared" si="142"/>
        <v>0</v>
      </c>
      <c r="AB104" s="49">
        <f t="shared" si="143"/>
        <v>0</v>
      </c>
      <c r="AC104" s="49">
        <f t="shared" si="144"/>
        <v>0</v>
      </c>
      <c r="AD104" s="49">
        <f t="shared" si="145"/>
        <v>0</v>
      </c>
      <c r="AE104" s="49">
        <f t="shared" si="146"/>
        <v>0</v>
      </c>
      <c r="AF104" s="49">
        <f t="shared" si="147"/>
        <v>0</v>
      </c>
      <c r="AG104" s="49">
        <f t="shared" si="162"/>
        <v>0</v>
      </c>
      <c r="AH104" s="65"/>
      <c r="AI104" s="66" t="str">
        <f t="shared" si="148"/>
        <v>NA</v>
      </c>
      <c r="AJ104" s="66"/>
      <c r="AK104" s="66" t="str">
        <f t="shared" si="149"/>
        <v>NA</v>
      </c>
      <c r="AL104" s="66" t="str">
        <f t="shared" si="150"/>
        <v>NA</v>
      </c>
      <c r="AM104" s="66" t="str">
        <f t="shared" si="158"/>
        <v>NA</v>
      </c>
      <c r="AN104" s="65" t="str">
        <f t="shared" si="151"/>
        <v>NA</v>
      </c>
      <c r="AO104" s="65" t="str">
        <f t="shared" si="152"/>
        <v>NA</v>
      </c>
      <c r="AP104" s="65" t="str">
        <f t="shared" si="153"/>
        <v>NA</v>
      </c>
      <c r="AQ104" s="65"/>
      <c r="AR104" s="65"/>
      <c r="AS104" s="65"/>
      <c r="AT104" s="66" t="str">
        <f t="shared" si="154"/>
        <v>NA</v>
      </c>
      <c r="AU104" s="66" t="str">
        <f t="shared" si="155"/>
        <v>NA</v>
      </c>
      <c r="AV104" s="66" t="str">
        <f t="shared" si="156"/>
        <v>NA</v>
      </c>
      <c r="AW104" s="66" t="str">
        <f t="shared" si="157"/>
        <v>NA</v>
      </c>
      <c r="AX104" s="66" t="str">
        <f t="shared" si="159"/>
        <v>NA</v>
      </c>
      <c r="AY104" s="67" t="str">
        <f t="shared" si="160"/>
        <v>NA</v>
      </c>
    </row>
    <row r="105" spans="1:56" x14ac:dyDescent="0.2">
      <c r="A105" s="52" t="s">
        <v>192</v>
      </c>
      <c r="Y105" s="49">
        <f t="shared" si="161"/>
        <v>0</v>
      </c>
      <c r="Z105" s="49">
        <f t="shared" si="141"/>
        <v>0</v>
      </c>
      <c r="AA105" s="49">
        <f t="shared" si="142"/>
        <v>0</v>
      </c>
      <c r="AB105" s="49">
        <f t="shared" si="143"/>
        <v>0</v>
      </c>
      <c r="AC105" s="49">
        <f t="shared" si="144"/>
        <v>0</v>
      </c>
      <c r="AD105" s="49">
        <f t="shared" si="145"/>
        <v>0</v>
      </c>
      <c r="AE105" s="49">
        <f t="shared" si="146"/>
        <v>0</v>
      </c>
      <c r="AF105" s="49">
        <f t="shared" si="147"/>
        <v>0</v>
      </c>
      <c r="AG105" s="49">
        <f t="shared" si="162"/>
        <v>0</v>
      </c>
      <c r="AH105" s="65"/>
      <c r="AI105" s="66" t="str">
        <f t="shared" si="148"/>
        <v>NA</v>
      </c>
      <c r="AJ105" s="66"/>
      <c r="AK105" s="66" t="str">
        <f t="shared" si="149"/>
        <v>NA</v>
      </c>
      <c r="AL105" s="66" t="str">
        <f t="shared" si="150"/>
        <v>NA</v>
      </c>
      <c r="AM105" s="66" t="str">
        <f t="shared" si="158"/>
        <v>NA</v>
      </c>
      <c r="AN105" s="65" t="str">
        <f t="shared" si="151"/>
        <v>NA</v>
      </c>
      <c r="AO105" s="65" t="str">
        <f t="shared" si="152"/>
        <v>NA</v>
      </c>
      <c r="AP105" s="65" t="str">
        <f t="shared" si="153"/>
        <v>NA</v>
      </c>
      <c r="AQ105" s="65"/>
      <c r="AR105" s="65"/>
      <c r="AS105" s="65"/>
      <c r="AT105" s="66" t="str">
        <f t="shared" si="154"/>
        <v>NA</v>
      </c>
      <c r="AU105" s="66" t="str">
        <f t="shared" si="155"/>
        <v>NA</v>
      </c>
      <c r="AV105" s="66" t="str">
        <f t="shared" si="156"/>
        <v>NA</v>
      </c>
      <c r="AW105" s="66" t="str">
        <f t="shared" si="157"/>
        <v>NA</v>
      </c>
      <c r="AX105" s="66" t="str">
        <f t="shared" si="159"/>
        <v>NA</v>
      </c>
      <c r="AY105" s="67" t="str">
        <f t="shared" si="160"/>
        <v>NA</v>
      </c>
    </row>
    <row r="106" spans="1:56" x14ac:dyDescent="0.2">
      <c r="A106" s="52" t="s">
        <v>193</v>
      </c>
      <c r="Y106" s="49">
        <f t="shared" si="161"/>
        <v>0</v>
      </c>
      <c r="Z106" s="49">
        <f t="shared" si="141"/>
        <v>0</v>
      </c>
      <c r="AA106" s="49">
        <f t="shared" si="142"/>
        <v>0</v>
      </c>
      <c r="AB106" s="49">
        <f t="shared" si="143"/>
        <v>0</v>
      </c>
      <c r="AC106" s="49">
        <f t="shared" si="144"/>
        <v>0</v>
      </c>
      <c r="AD106" s="49">
        <f t="shared" si="145"/>
        <v>0</v>
      </c>
      <c r="AE106" s="49">
        <f t="shared" si="146"/>
        <v>0</v>
      </c>
      <c r="AF106" s="49">
        <f t="shared" si="147"/>
        <v>0</v>
      </c>
      <c r="AG106" s="49">
        <f t="shared" si="162"/>
        <v>0</v>
      </c>
      <c r="AH106" s="65"/>
      <c r="AI106" s="66" t="str">
        <f t="shared" si="148"/>
        <v>NA</v>
      </c>
      <c r="AJ106" s="66"/>
      <c r="AK106" s="66" t="str">
        <f t="shared" si="149"/>
        <v>NA</v>
      </c>
      <c r="AL106" s="66" t="str">
        <f t="shared" si="150"/>
        <v>NA</v>
      </c>
      <c r="AM106" s="66" t="str">
        <f t="shared" si="158"/>
        <v>NA</v>
      </c>
      <c r="AN106" s="65" t="str">
        <f t="shared" si="151"/>
        <v>NA</v>
      </c>
      <c r="AO106" s="65" t="str">
        <f t="shared" si="152"/>
        <v>NA</v>
      </c>
      <c r="AP106" s="65" t="str">
        <f t="shared" si="153"/>
        <v>NA</v>
      </c>
      <c r="AQ106" s="65"/>
      <c r="AR106" s="65"/>
      <c r="AS106" s="65"/>
      <c r="AT106" s="66" t="str">
        <f t="shared" si="154"/>
        <v>NA</v>
      </c>
      <c r="AU106" s="66" t="str">
        <f t="shared" si="155"/>
        <v>NA</v>
      </c>
      <c r="AV106" s="66" t="str">
        <f t="shared" si="156"/>
        <v>NA</v>
      </c>
      <c r="AW106" s="66" t="str">
        <f t="shared" si="157"/>
        <v>NA</v>
      </c>
      <c r="AX106" s="66" t="str">
        <f t="shared" si="159"/>
        <v>NA</v>
      </c>
      <c r="AY106" s="67" t="str">
        <f t="shared" si="160"/>
        <v>NA</v>
      </c>
    </row>
    <row r="107" spans="1:56" x14ac:dyDescent="0.2">
      <c r="A107" s="52" t="s">
        <v>194</v>
      </c>
      <c r="Y107" s="49">
        <f t="shared" si="161"/>
        <v>0</v>
      </c>
      <c r="Z107" s="49">
        <f t="shared" si="141"/>
        <v>0</v>
      </c>
      <c r="AA107" s="49">
        <f t="shared" si="142"/>
        <v>0</v>
      </c>
      <c r="AB107" s="49">
        <f t="shared" si="143"/>
        <v>0</v>
      </c>
      <c r="AC107" s="49">
        <f t="shared" si="144"/>
        <v>0</v>
      </c>
      <c r="AD107" s="49">
        <f t="shared" si="145"/>
        <v>0</v>
      </c>
      <c r="AE107" s="49">
        <f t="shared" si="146"/>
        <v>0</v>
      </c>
      <c r="AF107" s="49">
        <f t="shared" si="147"/>
        <v>0</v>
      </c>
      <c r="AG107" s="49">
        <f t="shared" si="162"/>
        <v>0</v>
      </c>
      <c r="AH107" s="65"/>
      <c r="AI107" s="66" t="str">
        <f t="shared" si="148"/>
        <v>NA</v>
      </c>
      <c r="AJ107" s="66"/>
      <c r="AK107" s="66" t="str">
        <f t="shared" si="149"/>
        <v>NA</v>
      </c>
      <c r="AL107" s="66" t="str">
        <f t="shared" si="150"/>
        <v>NA</v>
      </c>
      <c r="AM107" s="66" t="str">
        <f t="shared" si="158"/>
        <v>NA</v>
      </c>
      <c r="AN107" s="65" t="str">
        <f t="shared" si="151"/>
        <v>NA</v>
      </c>
      <c r="AO107" s="65" t="str">
        <f t="shared" si="152"/>
        <v>NA</v>
      </c>
      <c r="AP107" s="65" t="str">
        <f t="shared" si="153"/>
        <v>NA</v>
      </c>
      <c r="AQ107" s="65"/>
      <c r="AR107" s="65"/>
      <c r="AS107" s="65"/>
      <c r="AT107" s="66" t="str">
        <f t="shared" si="154"/>
        <v>NA</v>
      </c>
      <c r="AU107" s="66" t="str">
        <f t="shared" si="155"/>
        <v>NA</v>
      </c>
      <c r="AV107" s="66" t="str">
        <f t="shared" si="156"/>
        <v>NA</v>
      </c>
      <c r="AW107" s="66" t="str">
        <f t="shared" si="157"/>
        <v>NA</v>
      </c>
      <c r="AX107" s="66" t="str">
        <f t="shared" si="159"/>
        <v>NA</v>
      </c>
      <c r="AY107" s="67" t="str">
        <f t="shared" si="160"/>
        <v>NA</v>
      </c>
    </row>
    <row r="108" spans="1:56" x14ac:dyDescent="0.2">
      <c r="A108" s="52" t="s">
        <v>195</v>
      </c>
      <c r="Y108" s="49">
        <f t="shared" si="161"/>
        <v>0</v>
      </c>
      <c r="Z108" s="49">
        <f t="shared" si="141"/>
        <v>0</v>
      </c>
      <c r="AA108" s="49">
        <f t="shared" si="142"/>
        <v>0</v>
      </c>
      <c r="AB108" s="49">
        <f t="shared" si="143"/>
        <v>0</v>
      </c>
      <c r="AC108" s="49">
        <f t="shared" si="144"/>
        <v>0</v>
      </c>
      <c r="AD108" s="49">
        <f t="shared" si="145"/>
        <v>0</v>
      </c>
      <c r="AE108" s="49">
        <f t="shared" si="146"/>
        <v>0</v>
      </c>
      <c r="AF108" s="49">
        <f t="shared" si="147"/>
        <v>0</v>
      </c>
      <c r="AG108" s="49">
        <f t="shared" si="162"/>
        <v>0</v>
      </c>
      <c r="AH108" s="65"/>
      <c r="AI108" s="66" t="str">
        <f t="shared" si="148"/>
        <v>NA</v>
      </c>
      <c r="AJ108" s="66"/>
      <c r="AK108" s="66" t="str">
        <f t="shared" si="149"/>
        <v>NA</v>
      </c>
      <c r="AL108" s="66" t="str">
        <f t="shared" si="150"/>
        <v>NA</v>
      </c>
      <c r="AM108" s="66" t="str">
        <f t="shared" si="158"/>
        <v>NA</v>
      </c>
      <c r="AN108" s="65" t="str">
        <f t="shared" si="151"/>
        <v>NA</v>
      </c>
      <c r="AO108" s="65" t="str">
        <f t="shared" si="152"/>
        <v>NA</v>
      </c>
      <c r="AP108" s="65" t="str">
        <f t="shared" si="153"/>
        <v>NA</v>
      </c>
      <c r="AQ108" s="65"/>
      <c r="AR108" s="65"/>
      <c r="AS108" s="65"/>
      <c r="AT108" s="66" t="str">
        <f t="shared" si="154"/>
        <v>NA</v>
      </c>
      <c r="AU108" s="66" t="str">
        <f t="shared" si="155"/>
        <v>NA</v>
      </c>
      <c r="AV108" s="66" t="str">
        <f t="shared" si="156"/>
        <v>NA</v>
      </c>
      <c r="AW108" s="66" t="str">
        <f t="shared" si="157"/>
        <v>NA</v>
      </c>
      <c r="AX108" s="66" t="str">
        <f t="shared" si="159"/>
        <v>NA</v>
      </c>
      <c r="AY108" s="67" t="str">
        <f t="shared" si="160"/>
        <v>NA</v>
      </c>
    </row>
    <row r="109" spans="1:56" x14ac:dyDescent="0.2">
      <c r="A109" s="52" t="s">
        <v>196</v>
      </c>
      <c r="Y109" s="49">
        <f t="shared" si="161"/>
        <v>0</v>
      </c>
      <c r="Z109" s="49">
        <f t="shared" si="141"/>
        <v>0</v>
      </c>
      <c r="AA109" s="49">
        <f t="shared" si="142"/>
        <v>0</v>
      </c>
      <c r="AB109" s="49">
        <f t="shared" si="143"/>
        <v>0</v>
      </c>
      <c r="AC109" s="49">
        <f t="shared" si="144"/>
        <v>0</v>
      </c>
      <c r="AD109" s="49">
        <f t="shared" si="145"/>
        <v>0</v>
      </c>
      <c r="AE109" s="49">
        <f t="shared" si="146"/>
        <v>0</v>
      </c>
      <c r="AF109" s="49">
        <f t="shared" si="147"/>
        <v>0</v>
      </c>
      <c r="AG109" s="49">
        <f t="shared" si="162"/>
        <v>0</v>
      </c>
      <c r="AH109" s="65"/>
      <c r="AI109" s="66" t="str">
        <f t="shared" si="148"/>
        <v>NA</v>
      </c>
      <c r="AJ109" s="66"/>
      <c r="AK109" s="66" t="str">
        <f t="shared" si="149"/>
        <v>NA</v>
      </c>
      <c r="AL109" s="66" t="str">
        <f t="shared" si="150"/>
        <v>NA</v>
      </c>
      <c r="AM109" s="66" t="str">
        <f>IFERROR(AK109+AL109,"NA")</f>
        <v>NA</v>
      </c>
      <c r="AN109" s="65" t="str">
        <f t="shared" si="151"/>
        <v>NA</v>
      </c>
      <c r="AO109" s="65" t="str">
        <f t="shared" si="152"/>
        <v>NA</v>
      </c>
      <c r="AP109" s="65" t="str">
        <f t="shared" si="153"/>
        <v>NA</v>
      </c>
      <c r="AQ109" s="65"/>
      <c r="AR109" s="65"/>
      <c r="AS109" s="65"/>
      <c r="AT109" s="66" t="str">
        <f t="shared" si="154"/>
        <v>NA</v>
      </c>
      <c r="AU109" s="66" t="str">
        <f t="shared" si="155"/>
        <v>NA</v>
      </c>
      <c r="AV109" s="66" t="str">
        <f t="shared" si="156"/>
        <v>NA</v>
      </c>
      <c r="AW109" s="66" t="str">
        <f t="shared" si="157"/>
        <v>NA</v>
      </c>
      <c r="AX109" s="66" t="str">
        <f>IFERROR(AL109-AI109,"NA")</f>
        <v>NA</v>
      </c>
      <c r="AY109" s="67" t="str">
        <f t="shared" si="160"/>
        <v>NA</v>
      </c>
    </row>
    <row r="110" spans="1:56" x14ac:dyDescent="0.2">
      <c r="A110" s="52"/>
      <c r="Y110" s="49">
        <f t="shared" si="161"/>
        <v>0</v>
      </c>
      <c r="Z110" s="49">
        <f t="shared" si="141"/>
        <v>0</v>
      </c>
      <c r="AA110" s="49">
        <f t="shared" si="142"/>
        <v>0</v>
      </c>
      <c r="AB110" s="49">
        <f t="shared" si="143"/>
        <v>0</v>
      </c>
      <c r="AC110" s="49">
        <f t="shared" si="144"/>
        <v>0</v>
      </c>
      <c r="AD110" s="49">
        <f t="shared" si="145"/>
        <v>0</v>
      </c>
      <c r="AE110" s="49">
        <f t="shared" si="146"/>
        <v>0</v>
      </c>
      <c r="AF110" s="49">
        <f t="shared" si="147"/>
        <v>0</v>
      </c>
      <c r="AG110" s="49">
        <f t="shared" si="162"/>
        <v>0</v>
      </c>
      <c r="AH110" s="65"/>
      <c r="AI110" s="66" t="str">
        <f t="shared" si="148"/>
        <v>NA</v>
      </c>
      <c r="AJ110" s="66"/>
      <c r="AK110" s="66" t="str">
        <f t="shared" si="149"/>
        <v>NA</v>
      </c>
      <c r="AL110" s="66" t="str">
        <f t="shared" si="150"/>
        <v>NA</v>
      </c>
      <c r="AM110" s="66" t="str">
        <f>IFERROR(AK110+AL110,"NA")</f>
        <v>NA</v>
      </c>
      <c r="AN110" s="65" t="str">
        <f t="shared" si="151"/>
        <v>NA</v>
      </c>
      <c r="AO110" s="65" t="str">
        <f t="shared" si="152"/>
        <v>NA</v>
      </c>
      <c r="AP110" s="65" t="str">
        <f t="shared" si="153"/>
        <v>NA</v>
      </c>
      <c r="AQ110" s="65"/>
      <c r="AR110" s="65"/>
      <c r="AS110" s="65"/>
      <c r="AT110" s="66" t="str">
        <f t="shared" si="154"/>
        <v>NA</v>
      </c>
      <c r="AU110" s="66" t="str">
        <f t="shared" si="155"/>
        <v>NA</v>
      </c>
      <c r="AV110" s="66" t="str">
        <f t="shared" si="156"/>
        <v>NA</v>
      </c>
      <c r="AW110" s="66" t="str">
        <f t="shared" si="157"/>
        <v>NA</v>
      </c>
      <c r="AX110" s="66" t="str">
        <f>IFERROR(AL110-AI110,"NA")</f>
        <v>NA</v>
      </c>
      <c r="AY110" s="67" t="str">
        <f t="shared" si="160"/>
        <v>NA</v>
      </c>
    </row>
    <row r="111" spans="1:56" x14ac:dyDescent="0.2">
      <c r="A111" s="52"/>
      <c r="Y111" s="49">
        <f t="shared" si="161"/>
        <v>0</v>
      </c>
      <c r="Z111" s="49">
        <f t="shared" si="141"/>
        <v>0</v>
      </c>
      <c r="AA111" s="49">
        <f t="shared" si="142"/>
        <v>0</v>
      </c>
      <c r="AB111" s="49">
        <f t="shared" si="143"/>
        <v>0</v>
      </c>
      <c r="AC111" s="49">
        <f t="shared" si="144"/>
        <v>0</v>
      </c>
      <c r="AD111" s="49">
        <f t="shared" si="145"/>
        <v>0</v>
      </c>
      <c r="AE111" s="49">
        <f t="shared" si="146"/>
        <v>0</v>
      </c>
      <c r="AF111" s="49">
        <f t="shared" si="147"/>
        <v>0</v>
      </c>
      <c r="AG111" s="49">
        <f t="shared" si="162"/>
        <v>0</v>
      </c>
      <c r="AH111" s="65"/>
      <c r="AI111" s="66" t="str">
        <f t="shared" si="148"/>
        <v>NA</v>
      </c>
      <c r="AJ111" s="66"/>
      <c r="AK111" s="66" t="str">
        <f t="shared" si="149"/>
        <v>NA</v>
      </c>
      <c r="AL111" s="66" t="str">
        <f t="shared" si="150"/>
        <v>NA</v>
      </c>
      <c r="AM111" s="66" t="str">
        <f t="shared" si="158"/>
        <v>NA</v>
      </c>
      <c r="AN111" s="65" t="str">
        <f t="shared" si="151"/>
        <v>NA</v>
      </c>
      <c r="AO111" s="65" t="str">
        <f t="shared" si="152"/>
        <v>NA</v>
      </c>
      <c r="AP111" s="65" t="str">
        <f t="shared" si="153"/>
        <v>NA</v>
      </c>
      <c r="AQ111" s="65"/>
      <c r="AR111" s="65"/>
      <c r="AS111" s="65"/>
      <c r="AT111" s="66" t="str">
        <f t="shared" si="154"/>
        <v>NA</v>
      </c>
      <c r="AU111" s="66" t="str">
        <f t="shared" si="155"/>
        <v>NA</v>
      </c>
      <c r="AV111" s="66" t="str">
        <f t="shared" si="156"/>
        <v>NA</v>
      </c>
      <c r="AW111" s="66" t="str">
        <f t="shared" si="157"/>
        <v>NA</v>
      </c>
      <c r="AX111" s="66" t="str">
        <f t="shared" si="159"/>
        <v>NA</v>
      </c>
      <c r="AY111" s="67" t="str">
        <f t="shared" si="160"/>
        <v>NA</v>
      </c>
    </row>
    <row r="112" spans="1:56" s="47" customFormat="1" x14ac:dyDescent="0.2">
      <c r="A112" s="54" t="s">
        <v>32</v>
      </c>
      <c r="B112" s="58">
        <f>SUM(B100:B111)</f>
        <v>0</v>
      </c>
      <c r="C112" s="58">
        <f t="shared" ref="C112:AG112" si="163">SUM(C100:C111)</f>
        <v>0</v>
      </c>
      <c r="D112" s="58">
        <f t="shared" si="163"/>
        <v>0</v>
      </c>
      <c r="E112" s="58">
        <f t="shared" si="163"/>
        <v>0</v>
      </c>
      <c r="F112" s="58">
        <f t="shared" si="163"/>
        <v>0</v>
      </c>
      <c r="G112" s="58">
        <f t="shared" si="163"/>
        <v>0</v>
      </c>
      <c r="H112" s="58">
        <f t="shared" si="163"/>
        <v>0</v>
      </c>
      <c r="I112" s="58">
        <f t="shared" si="163"/>
        <v>0</v>
      </c>
      <c r="J112" s="58">
        <f t="shared" si="163"/>
        <v>0</v>
      </c>
      <c r="K112" s="58">
        <f t="shared" si="163"/>
        <v>0</v>
      </c>
      <c r="L112" s="58">
        <f t="shared" si="163"/>
        <v>0</v>
      </c>
      <c r="M112" s="58">
        <f t="shared" si="163"/>
        <v>0</v>
      </c>
      <c r="N112" s="58">
        <f t="shared" si="163"/>
        <v>0</v>
      </c>
      <c r="O112" s="58">
        <f t="shared" si="163"/>
        <v>0</v>
      </c>
      <c r="P112" s="58">
        <f t="shared" si="163"/>
        <v>0</v>
      </c>
      <c r="Q112" s="58">
        <f t="shared" si="163"/>
        <v>0</v>
      </c>
      <c r="R112" s="58">
        <f t="shared" si="163"/>
        <v>0</v>
      </c>
      <c r="S112" s="58">
        <f t="shared" si="163"/>
        <v>0</v>
      </c>
      <c r="T112" s="58">
        <f t="shared" si="163"/>
        <v>0</v>
      </c>
      <c r="U112" s="58">
        <f t="shared" si="163"/>
        <v>0</v>
      </c>
      <c r="V112" s="58">
        <f t="shared" si="163"/>
        <v>0</v>
      </c>
      <c r="W112" s="58">
        <f t="shared" si="163"/>
        <v>0</v>
      </c>
      <c r="X112" s="58">
        <f t="shared" si="163"/>
        <v>0</v>
      </c>
      <c r="Y112" s="58">
        <f t="shared" si="163"/>
        <v>0</v>
      </c>
      <c r="Z112" s="58">
        <f t="shared" si="163"/>
        <v>0</v>
      </c>
      <c r="AA112" s="58">
        <f t="shared" si="163"/>
        <v>0</v>
      </c>
      <c r="AB112" s="58">
        <f t="shared" si="163"/>
        <v>0</v>
      </c>
      <c r="AC112" s="58">
        <f t="shared" si="163"/>
        <v>0</v>
      </c>
      <c r="AD112" s="58">
        <f t="shared" si="163"/>
        <v>0</v>
      </c>
      <c r="AE112" s="58">
        <f t="shared" si="163"/>
        <v>0</v>
      </c>
      <c r="AF112" s="58">
        <f t="shared" si="163"/>
        <v>0</v>
      </c>
      <c r="AG112" s="58">
        <f t="shared" si="163"/>
        <v>0</v>
      </c>
      <c r="AH112" s="68"/>
      <c r="AI112" s="69" t="str">
        <f t="shared" si="148"/>
        <v>NA</v>
      </c>
      <c r="AJ112" s="69"/>
      <c r="AK112" s="69" t="str">
        <f t="shared" si="149"/>
        <v>NA</v>
      </c>
      <c r="AL112" s="69" t="str">
        <f t="shared" si="150"/>
        <v>NA</v>
      </c>
      <c r="AM112" s="69" t="str">
        <f t="shared" si="158"/>
        <v>NA</v>
      </c>
      <c r="AN112" s="68" t="str">
        <f t="shared" si="151"/>
        <v>NA</v>
      </c>
      <c r="AO112" s="68" t="str">
        <f t="shared" si="152"/>
        <v>NA</v>
      </c>
      <c r="AP112" s="68" t="str">
        <f t="shared" si="153"/>
        <v>NA</v>
      </c>
      <c r="AQ112" s="68"/>
      <c r="AR112" s="68"/>
      <c r="AS112" s="68"/>
      <c r="AT112" s="69" t="str">
        <f t="shared" si="154"/>
        <v>NA</v>
      </c>
      <c r="AU112" s="69" t="str">
        <f t="shared" si="155"/>
        <v>NA</v>
      </c>
      <c r="AV112" s="69" t="str">
        <f t="shared" si="156"/>
        <v>NA</v>
      </c>
      <c r="AW112" s="69" t="str">
        <f t="shared" si="157"/>
        <v>NA</v>
      </c>
      <c r="AX112" s="69" t="str">
        <f t="shared" si="159"/>
        <v>NA</v>
      </c>
      <c r="AY112" s="72" t="e">
        <f>(AD112+F112+G112)/AA112</f>
        <v>#DIV/0!</v>
      </c>
      <c r="BB112" s="51"/>
      <c r="BC112" s="51"/>
      <c r="BD112" s="51"/>
    </row>
    <row r="114" spans="1:51" x14ac:dyDescent="0.2">
      <c r="A114" s="47" t="s">
        <v>400</v>
      </c>
    </row>
    <row r="115" spans="1:51" x14ac:dyDescent="0.2">
      <c r="A115" s="56"/>
      <c r="B115" s="59" t="s">
        <v>5</v>
      </c>
      <c r="C115" s="59" t="s">
        <v>6</v>
      </c>
      <c r="D115" s="59" t="s">
        <v>7</v>
      </c>
      <c r="E115" s="59" t="s">
        <v>8</v>
      </c>
      <c r="F115" s="59" t="s">
        <v>18</v>
      </c>
      <c r="G115" s="59" t="s">
        <v>19</v>
      </c>
      <c r="H115" s="59" t="s">
        <v>9</v>
      </c>
      <c r="I115" s="59" t="s">
        <v>169</v>
      </c>
      <c r="J115" s="59" t="s">
        <v>10</v>
      </c>
      <c r="K115" s="59" t="s">
        <v>11</v>
      </c>
      <c r="L115" s="59" t="s">
        <v>12</v>
      </c>
      <c r="M115" s="59" t="s">
        <v>20</v>
      </c>
      <c r="N115" s="59" t="s">
        <v>197</v>
      </c>
      <c r="O115" s="59" t="s">
        <v>21</v>
      </c>
      <c r="P115" s="59" t="s">
        <v>74</v>
      </c>
      <c r="Q115" s="59" t="s">
        <v>22</v>
      </c>
      <c r="R115" s="59" t="s">
        <v>23</v>
      </c>
      <c r="S115" s="59" t="s">
        <v>168</v>
      </c>
      <c r="T115" s="59" t="s">
        <v>75</v>
      </c>
      <c r="U115" s="59" t="s">
        <v>27</v>
      </c>
      <c r="V115" s="59" t="s">
        <v>172</v>
      </c>
      <c r="W115" s="59" t="s">
        <v>28</v>
      </c>
      <c r="X115" s="59" t="s">
        <v>170</v>
      </c>
      <c r="Y115" s="59" t="s">
        <v>29</v>
      </c>
      <c r="Z115" s="59" t="s">
        <v>4</v>
      </c>
      <c r="AA115" s="59" t="s">
        <v>13</v>
      </c>
      <c r="AB115" s="59" t="s">
        <v>26</v>
      </c>
      <c r="AC115" s="59" t="s">
        <v>30</v>
      </c>
      <c r="AD115" s="59" t="s">
        <v>31</v>
      </c>
      <c r="AE115" s="59" t="s">
        <v>24</v>
      </c>
      <c r="AF115" s="59" t="s">
        <v>25</v>
      </c>
      <c r="AG115" s="59" t="s">
        <v>76</v>
      </c>
      <c r="AH115" s="73"/>
      <c r="AI115" s="71" t="s">
        <v>14</v>
      </c>
      <c r="AJ115" s="71"/>
      <c r="AK115" s="71" t="s">
        <v>15</v>
      </c>
      <c r="AL115" s="71" t="s">
        <v>16</v>
      </c>
      <c r="AM115" s="71" t="s">
        <v>17</v>
      </c>
      <c r="AN115" s="71" t="s">
        <v>44</v>
      </c>
      <c r="AO115" s="71" t="s">
        <v>43</v>
      </c>
      <c r="AP115" s="71" t="s">
        <v>40</v>
      </c>
      <c r="AQ115" s="73"/>
      <c r="AR115" s="73"/>
      <c r="AS115" s="73"/>
      <c r="AT115" s="71" t="s">
        <v>47</v>
      </c>
      <c r="AU115" s="71" t="s">
        <v>48</v>
      </c>
      <c r="AV115" s="71" t="s">
        <v>51</v>
      </c>
      <c r="AW115" s="71" t="s">
        <v>49</v>
      </c>
      <c r="AX115" s="63" t="s">
        <v>50</v>
      </c>
      <c r="AY115" s="64" t="s">
        <v>60</v>
      </c>
    </row>
    <row r="116" spans="1:51" x14ac:dyDescent="0.2">
      <c r="A116" s="52" t="s">
        <v>187</v>
      </c>
      <c r="Y116" s="49">
        <f>B116+C116+D116+E116</f>
        <v>0</v>
      </c>
      <c r="Z116" s="49">
        <f t="shared" ref="Z116:Z127" si="164">B116+C116+D116+E116+F116+L116+Q116+R116+T116+S116</f>
        <v>0</v>
      </c>
      <c r="AA116" s="49">
        <f t="shared" ref="AA116:AA127" si="165">B116+C116+D116+E116+F116+G116+H116+J116+K116+L116+Q116+R116+T116+S116+I116</f>
        <v>0</v>
      </c>
      <c r="AB116" s="49">
        <f t="shared" ref="AB116:AB127" si="166">Y116+H116+F116+Q116+R116+T116+S116+I116</f>
        <v>0</v>
      </c>
      <c r="AC116" s="49">
        <f t="shared" ref="AC116:AC127" si="167">B116+2*C116+3*D116+4*E116</f>
        <v>0</v>
      </c>
      <c r="AD116" s="49">
        <f t="shared" ref="AD116:AD127" si="168">Y116+J116+K116</f>
        <v>0</v>
      </c>
      <c r="AE116" s="49">
        <f t="shared" ref="AE116:AE127" si="169">M116+Q116+U116+V116</f>
        <v>0</v>
      </c>
      <c r="AF116" s="49">
        <f t="shared" ref="AF116:AF127" si="170">O116+R116+W116+S116+I116</f>
        <v>0</v>
      </c>
      <c r="AG116" s="49">
        <f>T116+P116</f>
        <v>0</v>
      </c>
      <c r="AH116" s="65"/>
      <c r="AI116" s="66" t="str">
        <f t="shared" ref="AI116:AI128" si="171">IF(Z116=0,"NA",Y116/Z116)</f>
        <v>NA</v>
      </c>
      <c r="AJ116" s="66"/>
      <c r="AK116" s="66" t="str">
        <f t="shared" ref="AK116:AK128" si="172">IF(AA116=0,"NA",(Y116+J116+K116)/AA116)</f>
        <v>NA</v>
      </c>
      <c r="AL116" s="66" t="str">
        <f t="shared" ref="AL116:AL128" si="173">IFERROR(AC116/Z116,"NA")</f>
        <v>NA</v>
      </c>
      <c r="AM116" s="66" t="str">
        <f>IFERROR(AK116+AL116,"NA")</f>
        <v>NA</v>
      </c>
      <c r="AN116" s="65" t="str">
        <f t="shared" ref="AN116:AN128" si="174">IFERROR(L116/AA116,"NA")</f>
        <v>NA</v>
      </c>
      <c r="AO116" s="65" t="str">
        <f t="shared" ref="AO116:AO128" si="175">IFERROR((J116+K116)/AA116,"NA")</f>
        <v>NA</v>
      </c>
      <c r="AP116" s="65" t="str">
        <f t="shared" ref="AP116:AP128" si="176">IFERROR(AB116/AA116,"NA")</f>
        <v>NA</v>
      </c>
      <c r="AQ116" s="65"/>
      <c r="AR116" s="65"/>
      <c r="AS116" s="65"/>
      <c r="AT116" s="66" t="str">
        <f t="shared" ref="AT116:AT128" si="177">IFERROR((H116+Q116+R116)/AB116,"NA")</f>
        <v>NA</v>
      </c>
      <c r="AU116" s="66" t="str">
        <f t="shared" ref="AU116:AU128" si="178">IFERROR((H116+Q116+R116+U116+W116)/AB116,"NA")</f>
        <v>NA</v>
      </c>
      <c r="AV116" s="66" t="str">
        <f t="shared" ref="AV116:AV128" si="179">IFERROR((F116+Y116)/AB116,"NA")</f>
        <v>NA</v>
      </c>
      <c r="AW116" s="66" t="str">
        <f t="shared" ref="AW116:AW128" si="180">IFERROR(Y116/AB116,"NA")</f>
        <v>NA</v>
      </c>
      <c r="AX116" s="66" t="str">
        <f>IFERROR(AL116-AI116,"NA")</f>
        <v>NA</v>
      </c>
      <c r="AY116" s="67" t="str">
        <f>IFERROR((AD116+F116+G116)/AA116, "NA")</f>
        <v>NA</v>
      </c>
    </row>
    <row r="117" spans="1:51" x14ac:dyDescent="0.2">
      <c r="A117" s="52" t="s">
        <v>188</v>
      </c>
      <c r="Y117" s="49">
        <f t="shared" ref="Y117:Y127" si="181">B117+C117+D117+E117</f>
        <v>0</v>
      </c>
      <c r="Z117" s="49">
        <f t="shared" si="164"/>
        <v>0</v>
      </c>
      <c r="AA117" s="49">
        <f t="shared" si="165"/>
        <v>0</v>
      </c>
      <c r="AB117" s="49">
        <f t="shared" si="166"/>
        <v>0</v>
      </c>
      <c r="AC117" s="49">
        <f t="shared" si="167"/>
        <v>0</v>
      </c>
      <c r="AD117" s="49">
        <f t="shared" si="168"/>
        <v>0</v>
      </c>
      <c r="AE117" s="49">
        <f t="shared" si="169"/>
        <v>0</v>
      </c>
      <c r="AF117" s="49">
        <f t="shared" si="170"/>
        <v>0</v>
      </c>
      <c r="AG117" s="49">
        <f t="shared" ref="AG117:AG127" si="182">T117+P117</f>
        <v>0</v>
      </c>
      <c r="AH117" s="65"/>
      <c r="AI117" s="66" t="str">
        <f t="shared" si="171"/>
        <v>NA</v>
      </c>
      <c r="AJ117" s="66"/>
      <c r="AK117" s="66" t="str">
        <f t="shared" si="172"/>
        <v>NA</v>
      </c>
      <c r="AL117" s="66" t="str">
        <f t="shared" si="173"/>
        <v>NA</v>
      </c>
      <c r="AM117" s="66" t="str">
        <f t="shared" ref="AM117:AM128" si="183">IFERROR(AK117+AL117,"NA")</f>
        <v>NA</v>
      </c>
      <c r="AN117" s="65" t="str">
        <f t="shared" si="174"/>
        <v>NA</v>
      </c>
      <c r="AO117" s="65" t="str">
        <f t="shared" si="175"/>
        <v>NA</v>
      </c>
      <c r="AP117" s="65" t="str">
        <f t="shared" si="176"/>
        <v>NA</v>
      </c>
      <c r="AQ117" s="65"/>
      <c r="AR117" s="65"/>
      <c r="AS117" s="65"/>
      <c r="AT117" s="66" t="str">
        <f t="shared" si="177"/>
        <v>NA</v>
      </c>
      <c r="AU117" s="66" t="str">
        <f t="shared" si="178"/>
        <v>NA</v>
      </c>
      <c r="AV117" s="66" t="str">
        <f t="shared" si="179"/>
        <v>NA</v>
      </c>
      <c r="AW117" s="66" t="str">
        <f t="shared" si="180"/>
        <v>NA</v>
      </c>
      <c r="AX117" s="66" t="str">
        <f t="shared" ref="AX117:AX128" si="184">IFERROR(AL117-AI117,"NA")</f>
        <v>NA</v>
      </c>
      <c r="AY117" s="67" t="str">
        <f t="shared" ref="AY117:AY127" si="185">IFERROR((AD117+F117+G117)/AA117, "NA")</f>
        <v>NA</v>
      </c>
    </row>
    <row r="118" spans="1:51" x14ac:dyDescent="0.2">
      <c r="A118" s="52" t="s">
        <v>189</v>
      </c>
      <c r="Y118" s="49">
        <f t="shared" si="181"/>
        <v>0</v>
      </c>
      <c r="Z118" s="49">
        <f t="shared" si="164"/>
        <v>0</v>
      </c>
      <c r="AA118" s="49">
        <f t="shared" si="165"/>
        <v>0</v>
      </c>
      <c r="AB118" s="49">
        <f t="shared" si="166"/>
        <v>0</v>
      </c>
      <c r="AC118" s="49">
        <f t="shared" si="167"/>
        <v>0</v>
      </c>
      <c r="AD118" s="49">
        <f t="shared" si="168"/>
        <v>0</v>
      </c>
      <c r="AE118" s="49">
        <f t="shared" si="169"/>
        <v>0</v>
      </c>
      <c r="AF118" s="49">
        <f t="shared" si="170"/>
        <v>0</v>
      </c>
      <c r="AG118" s="49">
        <f t="shared" si="182"/>
        <v>0</v>
      </c>
      <c r="AH118" s="65"/>
      <c r="AI118" s="66" t="str">
        <f t="shared" si="171"/>
        <v>NA</v>
      </c>
      <c r="AJ118" s="66"/>
      <c r="AK118" s="66" t="str">
        <f t="shared" si="172"/>
        <v>NA</v>
      </c>
      <c r="AL118" s="66" t="str">
        <f t="shared" si="173"/>
        <v>NA</v>
      </c>
      <c r="AM118" s="66" t="str">
        <f t="shared" si="183"/>
        <v>NA</v>
      </c>
      <c r="AN118" s="65" t="str">
        <f t="shared" si="174"/>
        <v>NA</v>
      </c>
      <c r="AO118" s="65" t="str">
        <f t="shared" si="175"/>
        <v>NA</v>
      </c>
      <c r="AP118" s="65" t="str">
        <f t="shared" si="176"/>
        <v>NA</v>
      </c>
      <c r="AQ118" s="65"/>
      <c r="AR118" s="65"/>
      <c r="AS118" s="65"/>
      <c r="AT118" s="66" t="str">
        <f t="shared" si="177"/>
        <v>NA</v>
      </c>
      <c r="AU118" s="66" t="str">
        <f t="shared" si="178"/>
        <v>NA</v>
      </c>
      <c r="AV118" s="66" t="str">
        <f t="shared" si="179"/>
        <v>NA</v>
      </c>
      <c r="AW118" s="66" t="str">
        <f t="shared" si="180"/>
        <v>NA</v>
      </c>
      <c r="AX118" s="66" t="str">
        <f t="shared" si="184"/>
        <v>NA</v>
      </c>
      <c r="AY118" s="67" t="str">
        <f t="shared" si="185"/>
        <v>NA</v>
      </c>
    </row>
    <row r="119" spans="1:51" x14ac:dyDescent="0.2">
      <c r="A119" s="52" t="s">
        <v>190</v>
      </c>
      <c r="Y119" s="49">
        <f t="shared" si="181"/>
        <v>0</v>
      </c>
      <c r="Z119" s="49">
        <f t="shared" si="164"/>
        <v>0</v>
      </c>
      <c r="AA119" s="49">
        <f t="shared" si="165"/>
        <v>0</v>
      </c>
      <c r="AB119" s="49">
        <f t="shared" si="166"/>
        <v>0</v>
      </c>
      <c r="AC119" s="49">
        <f t="shared" si="167"/>
        <v>0</v>
      </c>
      <c r="AD119" s="49">
        <f t="shared" si="168"/>
        <v>0</v>
      </c>
      <c r="AE119" s="49">
        <f t="shared" si="169"/>
        <v>0</v>
      </c>
      <c r="AF119" s="49">
        <f t="shared" si="170"/>
        <v>0</v>
      </c>
      <c r="AG119" s="49">
        <f t="shared" si="182"/>
        <v>0</v>
      </c>
      <c r="AH119" s="65"/>
      <c r="AI119" s="66" t="str">
        <f t="shared" si="171"/>
        <v>NA</v>
      </c>
      <c r="AJ119" s="66"/>
      <c r="AK119" s="66" t="str">
        <f t="shared" si="172"/>
        <v>NA</v>
      </c>
      <c r="AL119" s="66" t="str">
        <f t="shared" si="173"/>
        <v>NA</v>
      </c>
      <c r="AM119" s="66" t="str">
        <f t="shared" si="183"/>
        <v>NA</v>
      </c>
      <c r="AN119" s="65" t="str">
        <f t="shared" si="174"/>
        <v>NA</v>
      </c>
      <c r="AO119" s="65" t="str">
        <f t="shared" si="175"/>
        <v>NA</v>
      </c>
      <c r="AP119" s="65" t="str">
        <f t="shared" si="176"/>
        <v>NA</v>
      </c>
      <c r="AQ119" s="65"/>
      <c r="AR119" s="65"/>
      <c r="AS119" s="65"/>
      <c r="AT119" s="66" t="str">
        <f t="shared" si="177"/>
        <v>NA</v>
      </c>
      <c r="AU119" s="66" t="str">
        <f t="shared" si="178"/>
        <v>NA</v>
      </c>
      <c r="AV119" s="66" t="str">
        <f t="shared" si="179"/>
        <v>NA</v>
      </c>
      <c r="AW119" s="66" t="str">
        <f t="shared" si="180"/>
        <v>NA</v>
      </c>
      <c r="AX119" s="66" t="str">
        <f t="shared" si="184"/>
        <v>NA</v>
      </c>
      <c r="AY119" s="67" t="str">
        <f t="shared" si="185"/>
        <v>NA</v>
      </c>
    </row>
    <row r="120" spans="1:51" x14ac:dyDescent="0.2">
      <c r="A120" s="52" t="s">
        <v>191</v>
      </c>
      <c r="Y120" s="49">
        <f t="shared" si="181"/>
        <v>0</v>
      </c>
      <c r="Z120" s="49">
        <f t="shared" si="164"/>
        <v>0</v>
      </c>
      <c r="AA120" s="49">
        <f t="shared" si="165"/>
        <v>0</v>
      </c>
      <c r="AB120" s="49">
        <f t="shared" si="166"/>
        <v>0</v>
      </c>
      <c r="AC120" s="49">
        <f t="shared" si="167"/>
        <v>0</v>
      </c>
      <c r="AD120" s="49">
        <f t="shared" si="168"/>
        <v>0</v>
      </c>
      <c r="AE120" s="49">
        <f t="shared" si="169"/>
        <v>0</v>
      </c>
      <c r="AF120" s="49">
        <f t="shared" si="170"/>
        <v>0</v>
      </c>
      <c r="AG120" s="49">
        <f t="shared" si="182"/>
        <v>0</v>
      </c>
      <c r="AH120" s="65"/>
      <c r="AI120" s="66" t="str">
        <f t="shared" si="171"/>
        <v>NA</v>
      </c>
      <c r="AJ120" s="66"/>
      <c r="AK120" s="66" t="str">
        <f t="shared" si="172"/>
        <v>NA</v>
      </c>
      <c r="AL120" s="66" t="str">
        <f t="shared" si="173"/>
        <v>NA</v>
      </c>
      <c r="AM120" s="66" t="str">
        <f t="shared" si="183"/>
        <v>NA</v>
      </c>
      <c r="AN120" s="65" t="str">
        <f t="shared" si="174"/>
        <v>NA</v>
      </c>
      <c r="AO120" s="65" t="str">
        <f t="shared" si="175"/>
        <v>NA</v>
      </c>
      <c r="AP120" s="65" t="str">
        <f t="shared" si="176"/>
        <v>NA</v>
      </c>
      <c r="AQ120" s="65"/>
      <c r="AR120" s="65"/>
      <c r="AS120" s="65"/>
      <c r="AT120" s="66" t="str">
        <f t="shared" si="177"/>
        <v>NA</v>
      </c>
      <c r="AU120" s="66" t="str">
        <f t="shared" si="178"/>
        <v>NA</v>
      </c>
      <c r="AV120" s="66" t="str">
        <f t="shared" si="179"/>
        <v>NA</v>
      </c>
      <c r="AW120" s="66" t="str">
        <f t="shared" si="180"/>
        <v>NA</v>
      </c>
      <c r="AX120" s="66" t="str">
        <f t="shared" si="184"/>
        <v>NA</v>
      </c>
      <c r="AY120" s="67" t="str">
        <f t="shared" si="185"/>
        <v>NA</v>
      </c>
    </row>
    <row r="121" spans="1:51" x14ac:dyDescent="0.2">
      <c r="A121" s="52" t="s">
        <v>192</v>
      </c>
      <c r="Y121" s="49">
        <f t="shared" si="181"/>
        <v>0</v>
      </c>
      <c r="Z121" s="49">
        <f t="shared" si="164"/>
        <v>0</v>
      </c>
      <c r="AA121" s="49">
        <f t="shared" si="165"/>
        <v>0</v>
      </c>
      <c r="AB121" s="49">
        <f t="shared" si="166"/>
        <v>0</v>
      </c>
      <c r="AC121" s="49">
        <f t="shared" si="167"/>
        <v>0</v>
      </c>
      <c r="AD121" s="49">
        <f t="shared" si="168"/>
        <v>0</v>
      </c>
      <c r="AE121" s="49">
        <f t="shared" si="169"/>
        <v>0</v>
      </c>
      <c r="AF121" s="49">
        <f t="shared" si="170"/>
        <v>0</v>
      </c>
      <c r="AG121" s="49">
        <f t="shared" si="182"/>
        <v>0</v>
      </c>
      <c r="AH121" s="65"/>
      <c r="AI121" s="66" t="str">
        <f t="shared" si="171"/>
        <v>NA</v>
      </c>
      <c r="AJ121" s="66"/>
      <c r="AK121" s="66" t="str">
        <f t="shared" si="172"/>
        <v>NA</v>
      </c>
      <c r="AL121" s="66" t="str">
        <f t="shared" si="173"/>
        <v>NA</v>
      </c>
      <c r="AM121" s="66" t="str">
        <f t="shared" si="183"/>
        <v>NA</v>
      </c>
      <c r="AN121" s="65" t="str">
        <f t="shared" si="174"/>
        <v>NA</v>
      </c>
      <c r="AO121" s="65" t="str">
        <f t="shared" si="175"/>
        <v>NA</v>
      </c>
      <c r="AP121" s="65" t="str">
        <f t="shared" si="176"/>
        <v>NA</v>
      </c>
      <c r="AQ121" s="65"/>
      <c r="AR121" s="65"/>
      <c r="AS121" s="65"/>
      <c r="AT121" s="66" t="str">
        <f t="shared" si="177"/>
        <v>NA</v>
      </c>
      <c r="AU121" s="66" t="str">
        <f t="shared" si="178"/>
        <v>NA</v>
      </c>
      <c r="AV121" s="66" t="str">
        <f t="shared" si="179"/>
        <v>NA</v>
      </c>
      <c r="AW121" s="66" t="str">
        <f t="shared" si="180"/>
        <v>NA</v>
      </c>
      <c r="AX121" s="66" t="str">
        <f t="shared" si="184"/>
        <v>NA</v>
      </c>
      <c r="AY121" s="67" t="str">
        <f t="shared" si="185"/>
        <v>NA</v>
      </c>
    </row>
    <row r="122" spans="1:51" x14ac:dyDescent="0.2">
      <c r="A122" s="52" t="s">
        <v>193</v>
      </c>
      <c r="Y122" s="49">
        <f t="shared" si="181"/>
        <v>0</v>
      </c>
      <c r="Z122" s="49">
        <f t="shared" si="164"/>
        <v>0</v>
      </c>
      <c r="AA122" s="49">
        <f t="shared" si="165"/>
        <v>0</v>
      </c>
      <c r="AB122" s="49">
        <f t="shared" si="166"/>
        <v>0</v>
      </c>
      <c r="AC122" s="49">
        <f t="shared" si="167"/>
        <v>0</v>
      </c>
      <c r="AD122" s="49">
        <f t="shared" si="168"/>
        <v>0</v>
      </c>
      <c r="AE122" s="49">
        <f t="shared" si="169"/>
        <v>0</v>
      </c>
      <c r="AF122" s="49">
        <f t="shared" si="170"/>
        <v>0</v>
      </c>
      <c r="AG122" s="49">
        <f t="shared" si="182"/>
        <v>0</v>
      </c>
      <c r="AH122" s="65"/>
      <c r="AI122" s="66" t="str">
        <f t="shared" si="171"/>
        <v>NA</v>
      </c>
      <c r="AJ122" s="66"/>
      <c r="AK122" s="66" t="str">
        <f t="shared" si="172"/>
        <v>NA</v>
      </c>
      <c r="AL122" s="66" t="str">
        <f t="shared" si="173"/>
        <v>NA</v>
      </c>
      <c r="AM122" s="66" t="str">
        <f t="shared" si="183"/>
        <v>NA</v>
      </c>
      <c r="AN122" s="65" t="str">
        <f t="shared" si="174"/>
        <v>NA</v>
      </c>
      <c r="AO122" s="65" t="str">
        <f t="shared" si="175"/>
        <v>NA</v>
      </c>
      <c r="AP122" s="65" t="str">
        <f t="shared" si="176"/>
        <v>NA</v>
      </c>
      <c r="AQ122" s="65"/>
      <c r="AR122" s="65"/>
      <c r="AS122" s="65"/>
      <c r="AT122" s="66" t="str">
        <f t="shared" si="177"/>
        <v>NA</v>
      </c>
      <c r="AU122" s="66" t="str">
        <f t="shared" si="178"/>
        <v>NA</v>
      </c>
      <c r="AV122" s="66" t="str">
        <f t="shared" si="179"/>
        <v>NA</v>
      </c>
      <c r="AW122" s="66" t="str">
        <f t="shared" si="180"/>
        <v>NA</v>
      </c>
      <c r="AX122" s="66" t="str">
        <f t="shared" si="184"/>
        <v>NA</v>
      </c>
      <c r="AY122" s="67" t="str">
        <f t="shared" si="185"/>
        <v>NA</v>
      </c>
    </row>
    <row r="123" spans="1:51" x14ac:dyDescent="0.2">
      <c r="A123" s="52" t="s">
        <v>194</v>
      </c>
      <c r="Y123" s="49">
        <f t="shared" si="181"/>
        <v>0</v>
      </c>
      <c r="Z123" s="49">
        <f t="shared" si="164"/>
        <v>0</v>
      </c>
      <c r="AA123" s="49">
        <f t="shared" si="165"/>
        <v>0</v>
      </c>
      <c r="AB123" s="49">
        <f t="shared" si="166"/>
        <v>0</v>
      </c>
      <c r="AC123" s="49">
        <f t="shared" si="167"/>
        <v>0</v>
      </c>
      <c r="AD123" s="49">
        <f t="shared" si="168"/>
        <v>0</v>
      </c>
      <c r="AE123" s="49">
        <f t="shared" si="169"/>
        <v>0</v>
      </c>
      <c r="AF123" s="49">
        <f t="shared" si="170"/>
        <v>0</v>
      </c>
      <c r="AG123" s="49">
        <f t="shared" si="182"/>
        <v>0</v>
      </c>
      <c r="AH123" s="65"/>
      <c r="AI123" s="66" t="str">
        <f t="shared" si="171"/>
        <v>NA</v>
      </c>
      <c r="AJ123" s="66"/>
      <c r="AK123" s="66" t="str">
        <f t="shared" si="172"/>
        <v>NA</v>
      </c>
      <c r="AL123" s="66" t="str">
        <f t="shared" si="173"/>
        <v>NA</v>
      </c>
      <c r="AM123" s="66" t="str">
        <f t="shared" si="183"/>
        <v>NA</v>
      </c>
      <c r="AN123" s="65" t="str">
        <f t="shared" si="174"/>
        <v>NA</v>
      </c>
      <c r="AO123" s="65" t="str">
        <f t="shared" si="175"/>
        <v>NA</v>
      </c>
      <c r="AP123" s="65" t="str">
        <f t="shared" si="176"/>
        <v>NA</v>
      </c>
      <c r="AQ123" s="65"/>
      <c r="AR123" s="65"/>
      <c r="AS123" s="65"/>
      <c r="AT123" s="66" t="str">
        <f t="shared" si="177"/>
        <v>NA</v>
      </c>
      <c r="AU123" s="66" t="str">
        <f t="shared" si="178"/>
        <v>NA</v>
      </c>
      <c r="AV123" s="66" t="str">
        <f t="shared" si="179"/>
        <v>NA</v>
      </c>
      <c r="AW123" s="66" t="str">
        <f t="shared" si="180"/>
        <v>NA</v>
      </c>
      <c r="AX123" s="66" t="str">
        <f t="shared" si="184"/>
        <v>NA</v>
      </c>
      <c r="AY123" s="67" t="str">
        <f t="shared" si="185"/>
        <v>NA</v>
      </c>
    </row>
    <row r="124" spans="1:51" x14ac:dyDescent="0.2">
      <c r="A124" s="52" t="s">
        <v>195</v>
      </c>
      <c r="Y124" s="49">
        <f t="shared" si="181"/>
        <v>0</v>
      </c>
      <c r="Z124" s="49">
        <f t="shared" si="164"/>
        <v>0</v>
      </c>
      <c r="AA124" s="49">
        <f t="shared" si="165"/>
        <v>0</v>
      </c>
      <c r="AB124" s="49">
        <f t="shared" si="166"/>
        <v>0</v>
      </c>
      <c r="AC124" s="49">
        <f t="shared" si="167"/>
        <v>0</v>
      </c>
      <c r="AD124" s="49">
        <f t="shared" si="168"/>
        <v>0</v>
      </c>
      <c r="AE124" s="49">
        <f t="shared" si="169"/>
        <v>0</v>
      </c>
      <c r="AF124" s="49">
        <f t="shared" si="170"/>
        <v>0</v>
      </c>
      <c r="AG124" s="49">
        <f t="shared" si="182"/>
        <v>0</v>
      </c>
      <c r="AH124" s="65"/>
      <c r="AI124" s="66" t="str">
        <f t="shared" si="171"/>
        <v>NA</v>
      </c>
      <c r="AJ124" s="66"/>
      <c r="AK124" s="66" t="str">
        <f t="shared" si="172"/>
        <v>NA</v>
      </c>
      <c r="AL124" s="66" t="str">
        <f t="shared" si="173"/>
        <v>NA</v>
      </c>
      <c r="AM124" s="66" t="str">
        <f t="shared" si="183"/>
        <v>NA</v>
      </c>
      <c r="AN124" s="65" t="str">
        <f t="shared" si="174"/>
        <v>NA</v>
      </c>
      <c r="AO124" s="65" t="str">
        <f t="shared" si="175"/>
        <v>NA</v>
      </c>
      <c r="AP124" s="65" t="str">
        <f t="shared" si="176"/>
        <v>NA</v>
      </c>
      <c r="AQ124" s="65"/>
      <c r="AR124" s="65"/>
      <c r="AS124" s="65"/>
      <c r="AT124" s="66" t="str">
        <f t="shared" si="177"/>
        <v>NA</v>
      </c>
      <c r="AU124" s="66" t="str">
        <f t="shared" si="178"/>
        <v>NA</v>
      </c>
      <c r="AV124" s="66" t="str">
        <f t="shared" si="179"/>
        <v>NA</v>
      </c>
      <c r="AW124" s="66" t="str">
        <f t="shared" si="180"/>
        <v>NA</v>
      </c>
      <c r="AX124" s="66" t="str">
        <f t="shared" si="184"/>
        <v>NA</v>
      </c>
      <c r="AY124" s="67" t="str">
        <f t="shared" si="185"/>
        <v>NA</v>
      </c>
    </row>
    <row r="125" spans="1:51" x14ac:dyDescent="0.2">
      <c r="A125" s="52" t="s">
        <v>196</v>
      </c>
      <c r="Y125" s="49">
        <f t="shared" si="181"/>
        <v>0</v>
      </c>
      <c r="Z125" s="49">
        <f t="shared" si="164"/>
        <v>0</v>
      </c>
      <c r="AA125" s="49">
        <f t="shared" si="165"/>
        <v>0</v>
      </c>
      <c r="AB125" s="49">
        <f t="shared" si="166"/>
        <v>0</v>
      </c>
      <c r="AC125" s="49">
        <f t="shared" si="167"/>
        <v>0</v>
      </c>
      <c r="AD125" s="49">
        <f t="shared" si="168"/>
        <v>0</v>
      </c>
      <c r="AE125" s="49">
        <f t="shared" si="169"/>
        <v>0</v>
      </c>
      <c r="AF125" s="49">
        <f t="shared" si="170"/>
        <v>0</v>
      </c>
      <c r="AG125" s="49">
        <f t="shared" si="182"/>
        <v>0</v>
      </c>
      <c r="AH125" s="65"/>
      <c r="AI125" s="66" t="str">
        <f t="shared" si="171"/>
        <v>NA</v>
      </c>
      <c r="AJ125" s="66"/>
      <c r="AK125" s="66" t="str">
        <f t="shared" si="172"/>
        <v>NA</v>
      </c>
      <c r="AL125" s="66" t="str">
        <f t="shared" si="173"/>
        <v>NA</v>
      </c>
      <c r="AM125" s="66" t="str">
        <f>IFERROR(AK125+AL125,"NA")</f>
        <v>NA</v>
      </c>
      <c r="AN125" s="65" t="str">
        <f t="shared" si="174"/>
        <v>NA</v>
      </c>
      <c r="AO125" s="65" t="str">
        <f t="shared" si="175"/>
        <v>NA</v>
      </c>
      <c r="AP125" s="65" t="str">
        <f t="shared" si="176"/>
        <v>NA</v>
      </c>
      <c r="AQ125" s="65"/>
      <c r="AR125" s="65"/>
      <c r="AS125" s="65"/>
      <c r="AT125" s="66" t="str">
        <f t="shared" si="177"/>
        <v>NA</v>
      </c>
      <c r="AU125" s="66" t="str">
        <f t="shared" si="178"/>
        <v>NA</v>
      </c>
      <c r="AV125" s="66" t="str">
        <f t="shared" si="179"/>
        <v>NA</v>
      </c>
      <c r="AW125" s="66" t="str">
        <f t="shared" si="180"/>
        <v>NA</v>
      </c>
      <c r="AX125" s="66" t="str">
        <f>IFERROR(AL125-AI125,"NA")</f>
        <v>NA</v>
      </c>
      <c r="AY125" s="67" t="str">
        <f t="shared" si="185"/>
        <v>NA</v>
      </c>
    </row>
    <row r="126" spans="1:51" x14ac:dyDescent="0.2">
      <c r="A126" s="52"/>
      <c r="Y126" s="49">
        <f t="shared" si="181"/>
        <v>0</v>
      </c>
      <c r="Z126" s="49">
        <f t="shared" si="164"/>
        <v>0</v>
      </c>
      <c r="AA126" s="49">
        <f t="shared" si="165"/>
        <v>0</v>
      </c>
      <c r="AB126" s="49">
        <f t="shared" si="166"/>
        <v>0</v>
      </c>
      <c r="AC126" s="49">
        <f t="shared" si="167"/>
        <v>0</v>
      </c>
      <c r="AD126" s="49">
        <f t="shared" si="168"/>
        <v>0</v>
      </c>
      <c r="AE126" s="49">
        <f t="shared" si="169"/>
        <v>0</v>
      </c>
      <c r="AF126" s="49">
        <f t="shared" si="170"/>
        <v>0</v>
      </c>
      <c r="AG126" s="49">
        <f t="shared" si="182"/>
        <v>0</v>
      </c>
      <c r="AH126" s="65"/>
      <c r="AI126" s="66" t="str">
        <f t="shared" si="171"/>
        <v>NA</v>
      </c>
      <c r="AJ126" s="66"/>
      <c r="AK126" s="66" t="str">
        <f t="shared" si="172"/>
        <v>NA</v>
      </c>
      <c r="AL126" s="66" t="str">
        <f t="shared" si="173"/>
        <v>NA</v>
      </c>
      <c r="AM126" s="66" t="str">
        <f>IFERROR(AK126+AL126,"NA")</f>
        <v>NA</v>
      </c>
      <c r="AN126" s="65" t="str">
        <f t="shared" si="174"/>
        <v>NA</v>
      </c>
      <c r="AO126" s="65" t="str">
        <f t="shared" si="175"/>
        <v>NA</v>
      </c>
      <c r="AP126" s="65" t="str">
        <f t="shared" si="176"/>
        <v>NA</v>
      </c>
      <c r="AQ126" s="65"/>
      <c r="AR126" s="65"/>
      <c r="AS126" s="65"/>
      <c r="AT126" s="66" t="str">
        <f t="shared" si="177"/>
        <v>NA</v>
      </c>
      <c r="AU126" s="66" t="str">
        <f t="shared" si="178"/>
        <v>NA</v>
      </c>
      <c r="AV126" s="66" t="str">
        <f t="shared" si="179"/>
        <v>NA</v>
      </c>
      <c r="AW126" s="66" t="str">
        <f t="shared" si="180"/>
        <v>NA</v>
      </c>
      <c r="AX126" s="66" t="str">
        <f>IFERROR(AL126-AI126,"NA")</f>
        <v>NA</v>
      </c>
      <c r="AY126" s="67" t="str">
        <f t="shared" si="185"/>
        <v>NA</v>
      </c>
    </row>
    <row r="127" spans="1:51" x14ac:dyDescent="0.2">
      <c r="A127" s="52"/>
      <c r="Y127" s="49">
        <f t="shared" si="181"/>
        <v>0</v>
      </c>
      <c r="Z127" s="49">
        <f t="shared" si="164"/>
        <v>0</v>
      </c>
      <c r="AA127" s="49">
        <f t="shared" si="165"/>
        <v>0</v>
      </c>
      <c r="AB127" s="49">
        <f t="shared" si="166"/>
        <v>0</v>
      </c>
      <c r="AC127" s="49">
        <f t="shared" si="167"/>
        <v>0</v>
      </c>
      <c r="AD127" s="49">
        <f t="shared" si="168"/>
        <v>0</v>
      </c>
      <c r="AE127" s="49">
        <f t="shared" si="169"/>
        <v>0</v>
      </c>
      <c r="AF127" s="49">
        <f t="shared" si="170"/>
        <v>0</v>
      </c>
      <c r="AG127" s="49">
        <f t="shared" si="182"/>
        <v>0</v>
      </c>
      <c r="AH127" s="65"/>
      <c r="AI127" s="66" t="str">
        <f t="shared" si="171"/>
        <v>NA</v>
      </c>
      <c r="AJ127" s="66"/>
      <c r="AK127" s="66" t="str">
        <f t="shared" si="172"/>
        <v>NA</v>
      </c>
      <c r="AL127" s="66" t="str">
        <f t="shared" si="173"/>
        <v>NA</v>
      </c>
      <c r="AM127" s="66" t="str">
        <f t="shared" si="183"/>
        <v>NA</v>
      </c>
      <c r="AN127" s="65" t="str">
        <f t="shared" si="174"/>
        <v>NA</v>
      </c>
      <c r="AO127" s="65" t="str">
        <f t="shared" si="175"/>
        <v>NA</v>
      </c>
      <c r="AP127" s="65" t="str">
        <f t="shared" si="176"/>
        <v>NA</v>
      </c>
      <c r="AQ127" s="65"/>
      <c r="AR127" s="65"/>
      <c r="AS127" s="65"/>
      <c r="AT127" s="66" t="str">
        <f t="shared" si="177"/>
        <v>NA</v>
      </c>
      <c r="AU127" s="66" t="str">
        <f t="shared" si="178"/>
        <v>NA</v>
      </c>
      <c r="AV127" s="66" t="str">
        <f t="shared" si="179"/>
        <v>NA</v>
      </c>
      <c r="AW127" s="66" t="str">
        <f t="shared" si="180"/>
        <v>NA</v>
      </c>
      <c r="AX127" s="66" t="str">
        <f t="shared" si="184"/>
        <v>NA</v>
      </c>
      <c r="AY127" s="67" t="str">
        <f t="shared" si="185"/>
        <v>NA</v>
      </c>
    </row>
    <row r="128" spans="1:51" x14ac:dyDescent="0.2">
      <c r="A128" s="54" t="s">
        <v>32</v>
      </c>
      <c r="B128" s="58">
        <f>SUM(B116:B127)</f>
        <v>0</v>
      </c>
      <c r="C128" s="58">
        <f t="shared" ref="C128:AG128" si="186">SUM(C116:C127)</f>
        <v>0</v>
      </c>
      <c r="D128" s="58">
        <f t="shared" si="186"/>
        <v>0</v>
      </c>
      <c r="E128" s="58">
        <f t="shared" si="186"/>
        <v>0</v>
      </c>
      <c r="F128" s="58">
        <f t="shared" si="186"/>
        <v>0</v>
      </c>
      <c r="G128" s="58">
        <f t="shared" si="186"/>
        <v>0</v>
      </c>
      <c r="H128" s="58">
        <f t="shared" si="186"/>
        <v>0</v>
      </c>
      <c r="I128" s="58">
        <f t="shared" si="186"/>
        <v>0</v>
      </c>
      <c r="J128" s="58">
        <f t="shared" si="186"/>
        <v>0</v>
      </c>
      <c r="K128" s="58">
        <f t="shared" si="186"/>
        <v>0</v>
      </c>
      <c r="L128" s="58">
        <f t="shared" si="186"/>
        <v>0</v>
      </c>
      <c r="M128" s="58">
        <f t="shared" si="186"/>
        <v>0</v>
      </c>
      <c r="N128" s="58">
        <f t="shared" si="186"/>
        <v>0</v>
      </c>
      <c r="O128" s="58">
        <f t="shared" si="186"/>
        <v>0</v>
      </c>
      <c r="P128" s="58">
        <f t="shared" si="186"/>
        <v>0</v>
      </c>
      <c r="Q128" s="58">
        <f t="shared" si="186"/>
        <v>0</v>
      </c>
      <c r="R128" s="58">
        <f t="shared" si="186"/>
        <v>0</v>
      </c>
      <c r="S128" s="58">
        <f t="shared" si="186"/>
        <v>0</v>
      </c>
      <c r="T128" s="58">
        <f t="shared" si="186"/>
        <v>0</v>
      </c>
      <c r="U128" s="58">
        <f t="shared" si="186"/>
        <v>0</v>
      </c>
      <c r="V128" s="58">
        <f t="shared" si="186"/>
        <v>0</v>
      </c>
      <c r="W128" s="58">
        <f t="shared" si="186"/>
        <v>0</v>
      </c>
      <c r="X128" s="58">
        <f t="shared" si="186"/>
        <v>0</v>
      </c>
      <c r="Y128" s="58">
        <f t="shared" si="186"/>
        <v>0</v>
      </c>
      <c r="Z128" s="58">
        <f t="shared" si="186"/>
        <v>0</v>
      </c>
      <c r="AA128" s="58">
        <f t="shared" si="186"/>
        <v>0</v>
      </c>
      <c r="AB128" s="58">
        <f t="shared" si="186"/>
        <v>0</v>
      </c>
      <c r="AC128" s="58">
        <f t="shared" si="186"/>
        <v>0</v>
      </c>
      <c r="AD128" s="58">
        <f t="shared" si="186"/>
        <v>0</v>
      </c>
      <c r="AE128" s="58">
        <f t="shared" si="186"/>
        <v>0</v>
      </c>
      <c r="AF128" s="58">
        <f t="shared" si="186"/>
        <v>0</v>
      </c>
      <c r="AG128" s="58">
        <f t="shared" si="186"/>
        <v>0</v>
      </c>
      <c r="AH128" s="68"/>
      <c r="AI128" s="69" t="str">
        <f t="shared" si="171"/>
        <v>NA</v>
      </c>
      <c r="AJ128" s="69"/>
      <c r="AK128" s="69" t="str">
        <f t="shared" si="172"/>
        <v>NA</v>
      </c>
      <c r="AL128" s="69" t="str">
        <f t="shared" si="173"/>
        <v>NA</v>
      </c>
      <c r="AM128" s="69" t="str">
        <f t="shared" si="183"/>
        <v>NA</v>
      </c>
      <c r="AN128" s="68" t="str">
        <f t="shared" si="174"/>
        <v>NA</v>
      </c>
      <c r="AO128" s="68" t="str">
        <f t="shared" si="175"/>
        <v>NA</v>
      </c>
      <c r="AP128" s="68" t="str">
        <f t="shared" si="176"/>
        <v>NA</v>
      </c>
      <c r="AQ128" s="68"/>
      <c r="AR128" s="68"/>
      <c r="AS128" s="68"/>
      <c r="AT128" s="69" t="str">
        <f t="shared" si="177"/>
        <v>NA</v>
      </c>
      <c r="AU128" s="69" t="str">
        <f t="shared" si="178"/>
        <v>NA</v>
      </c>
      <c r="AV128" s="69" t="str">
        <f t="shared" si="179"/>
        <v>NA</v>
      </c>
      <c r="AW128" s="69" t="str">
        <f t="shared" si="180"/>
        <v>NA</v>
      </c>
      <c r="AX128" s="69" t="str">
        <f t="shared" si="184"/>
        <v>NA</v>
      </c>
      <c r="AY128" s="72" t="e">
        <f>(AD128+F128+G128)/AA128</f>
        <v>#DIV/0!</v>
      </c>
    </row>
    <row r="130" spans="1:56" x14ac:dyDescent="0.2">
      <c r="A130" s="47" t="s">
        <v>218</v>
      </c>
    </row>
    <row r="131" spans="1:56" x14ac:dyDescent="0.2">
      <c r="A131" s="56"/>
      <c r="B131" s="59" t="s">
        <v>5</v>
      </c>
      <c r="C131" s="59" t="s">
        <v>6</v>
      </c>
      <c r="D131" s="59" t="s">
        <v>7</v>
      </c>
      <c r="E131" s="59" t="s">
        <v>8</v>
      </c>
      <c r="F131" s="59" t="s">
        <v>18</v>
      </c>
      <c r="G131" s="59" t="s">
        <v>19</v>
      </c>
      <c r="H131" s="59" t="s">
        <v>9</v>
      </c>
      <c r="I131" s="59" t="s">
        <v>169</v>
      </c>
      <c r="J131" s="59" t="s">
        <v>10</v>
      </c>
      <c r="K131" s="59" t="s">
        <v>11</v>
      </c>
      <c r="L131" s="59" t="s">
        <v>12</v>
      </c>
      <c r="M131" s="59" t="s">
        <v>20</v>
      </c>
      <c r="N131" s="59" t="s">
        <v>197</v>
      </c>
      <c r="O131" s="59" t="s">
        <v>21</v>
      </c>
      <c r="P131" s="59" t="s">
        <v>74</v>
      </c>
      <c r="Q131" s="59" t="s">
        <v>22</v>
      </c>
      <c r="R131" s="59" t="s">
        <v>23</v>
      </c>
      <c r="S131" s="59" t="s">
        <v>168</v>
      </c>
      <c r="T131" s="59" t="s">
        <v>75</v>
      </c>
      <c r="U131" s="59" t="s">
        <v>27</v>
      </c>
      <c r="V131" s="59" t="s">
        <v>172</v>
      </c>
      <c r="W131" s="59" t="s">
        <v>28</v>
      </c>
      <c r="X131" s="59" t="s">
        <v>170</v>
      </c>
      <c r="Y131" s="59" t="s">
        <v>29</v>
      </c>
      <c r="Z131" s="59" t="s">
        <v>4</v>
      </c>
      <c r="AA131" s="59" t="s">
        <v>13</v>
      </c>
      <c r="AB131" s="59" t="s">
        <v>26</v>
      </c>
      <c r="AC131" s="59" t="s">
        <v>30</v>
      </c>
      <c r="AD131" s="59" t="s">
        <v>31</v>
      </c>
      <c r="AE131" s="59" t="s">
        <v>24</v>
      </c>
      <c r="AF131" s="59" t="s">
        <v>25</v>
      </c>
      <c r="AG131" s="59" t="s">
        <v>76</v>
      </c>
      <c r="AH131" s="73"/>
      <c r="AI131" s="71" t="s">
        <v>14</v>
      </c>
      <c r="AJ131" s="71"/>
      <c r="AK131" s="71" t="s">
        <v>15</v>
      </c>
      <c r="AL131" s="71" t="s">
        <v>16</v>
      </c>
      <c r="AM131" s="71" t="s">
        <v>17</v>
      </c>
      <c r="AN131" s="71" t="s">
        <v>44</v>
      </c>
      <c r="AO131" s="71" t="s">
        <v>43</v>
      </c>
      <c r="AP131" s="71" t="s">
        <v>40</v>
      </c>
      <c r="AQ131" s="73"/>
      <c r="AR131" s="73"/>
      <c r="AS131" s="73"/>
      <c r="AT131" s="71" t="s">
        <v>47</v>
      </c>
      <c r="AU131" s="71" t="s">
        <v>48</v>
      </c>
      <c r="AV131" s="71" t="s">
        <v>51</v>
      </c>
      <c r="AW131" s="71" t="s">
        <v>49</v>
      </c>
      <c r="AX131" s="63" t="s">
        <v>50</v>
      </c>
      <c r="AY131" s="64" t="s">
        <v>60</v>
      </c>
    </row>
    <row r="132" spans="1:56" x14ac:dyDescent="0.2">
      <c r="A132" s="52" t="s">
        <v>187</v>
      </c>
      <c r="Y132" s="49">
        <f>B132+C132+D132+E132</f>
        <v>0</v>
      </c>
      <c r="Z132" s="49">
        <f t="shared" ref="Z132:Z143" si="187">B132+C132+D132+E132+F132+L132+Q132+R132+T132+S132</f>
        <v>0</v>
      </c>
      <c r="AA132" s="49">
        <f t="shared" ref="AA132:AA143" si="188">B132+C132+D132+E132+F132+G132+H132+J132+K132+L132+Q132+R132+T132+S132+I132</f>
        <v>0</v>
      </c>
      <c r="AB132" s="49">
        <f t="shared" ref="AB132:AB143" si="189">Y132+H132+F132+Q132+R132+T132+S132+I132</f>
        <v>0</v>
      </c>
      <c r="AC132" s="49">
        <f t="shared" ref="AC132:AC143" si="190">B132+2*C132+3*D132+4*E132</f>
        <v>0</v>
      </c>
      <c r="AD132" s="49">
        <f t="shared" ref="AD132:AD143" si="191">Y132+J132+K132</f>
        <v>0</v>
      </c>
      <c r="AE132" s="49">
        <f t="shared" ref="AE132:AE143" si="192">M132+Q132+U132+V132</f>
        <v>0</v>
      </c>
      <c r="AF132" s="49">
        <f t="shared" ref="AF132:AF143" si="193">O132+R132+W132+S132+I132</f>
        <v>0</v>
      </c>
      <c r="AG132" s="49">
        <f>T132+P132</f>
        <v>0</v>
      </c>
      <c r="AH132" s="65"/>
      <c r="AI132" s="66" t="str">
        <f t="shared" ref="AI132:AI144" si="194">IF(Z132=0,"NA",Y132/Z132)</f>
        <v>NA</v>
      </c>
      <c r="AJ132" s="66"/>
      <c r="AK132" s="66" t="str">
        <f t="shared" ref="AK132:AK144" si="195">IF(AA132=0,"NA",(Y132+J132+K132)/AA132)</f>
        <v>NA</v>
      </c>
      <c r="AL132" s="66" t="str">
        <f t="shared" ref="AL132:AL144" si="196">IFERROR(AC132/Z132,"NA")</f>
        <v>NA</v>
      </c>
      <c r="AM132" s="66" t="str">
        <f>IFERROR(AK132+AL132,"NA")</f>
        <v>NA</v>
      </c>
      <c r="AN132" s="65" t="str">
        <f t="shared" ref="AN132:AN144" si="197">IFERROR(L132/AA132,"NA")</f>
        <v>NA</v>
      </c>
      <c r="AO132" s="65" t="str">
        <f t="shared" ref="AO132:AO144" si="198">IFERROR((J132+K132)/AA132,"NA")</f>
        <v>NA</v>
      </c>
      <c r="AP132" s="65" t="str">
        <f t="shared" ref="AP132:AP144" si="199">IFERROR(AB132/AA132,"NA")</f>
        <v>NA</v>
      </c>
      <c r="AQ132" s="65"/>
      <c r="AR132" s="65"/>
      <c r="AS132" s="65"/>
      <c r="AT132" s="66" t="str">
        <f t="shared" ref="AT132:AT144" si="200">IFERROR((H132+Q132+R132)/AB132,"NA")</f>
        <v>NA</v>
      </c>
      <c r="AU132" s="66" t="str">
        <f t="shared" ref="AU132:AU144" si="201">IFERROR((H132+Q132+R132+U132+W132)/AB132,"NA")</f>
        <v>NA</v>
      </c>
      <c r="AV132" s="66" t="str">
        <f t="shared" ref="AV132:AV144" si="202">IFERROR((F132+Y132)/AB132,"NA")</f>
        <v>NA</v>
      </c>
      <c r="AW132" s="66" t="str">
        <f t="shared" ref="AW132:AW144" si="203">IFERROR(Y132/AB132,"NA")</f>
        <v>NA</v>
      </c>
      <c r="AX132" s="66" t="str">
        <f>IFERROR(AL132-AI132,"NA")</f>
        <v>NA</v>
      </c>
      <c r="AY132" s="67" t="str">
        <f>IFERROR((AD132+F132+G132)/AA132, "NA")</f>
        <v>NA</v>
      </c>
    </row>
    <row r="133" spans="1:56" x14ac:dyDescent="0.2">
      <c r="A133" s="52" t="s">
        <v>188</v>
      </c>
      <c r="Y133" s="49">
        <f t="shared" ref="Y133:Y143" si="204">B133+C133+D133+E133</f>
        <v>0</v>
      </c>
      <c r="Z133" s="49">
        <f t="shared" si="187"/>
        <v>0</v>
      </c>
      <c r="AA133" s="49">
        <f t="shared" si="188"/>
        <v>0</v>
      </c>
      <c r="AB133" s="49">
        <f t="shared" si="189"/>
        <v>0</v>
      </c>
      <c r="AC133" s="49">
        <f t="shared" si="190"/>
        <v>0</v>
      </c>
      <c r="AD133" s="49">
        <f t="shared" si="191"/>
        <v>0</v>
      </c>
      <c r="AE133" s="49">
        <f t="shared" si="192"/>
        <v>0</v>
      </c>
      <c r="AF133" s="49">
        <f t="shared" si="193"/>
        <v>0</v>
      </c>
      <c r="AG133" s="49">
        <f t="shared" ref="AG133:AG143" si="205">T133+P133</f>
        <v>0</v>
      </c>
      <c r="AH133" s="65"/>
      <c r="AI133" s="66" t="str">
        <f t="shared" si="194"/>
        <v>NA</v>
      </c>
      <c r="AJ133" s="66"/>
      <c r="AK133" s="66" t="str">
        <f t="shared" si="195"/>
        <v>NA</v>
      </c>
      <c r="AL133" s="66" t="str">
        <f t="shared" si="196"/>
        <v>NA</v>
      </c>
      <c r="AM133" s="66" t="str">
        <f t="shared" ref="AM133:AM140" si="206">IFERROR(AK133+AL133,"NA")</f>
        <v>NA</v>
      </c>
      <c r="AN133" s="65" t="str">
        <f t="shared" si="197"/>
        <v>NA</v>
      </c>
      <c r="AO133" s="65" t="str">
        <f t="shared" si="198"/>
        <v>NA</v>
      </c>
      <c r="AP133" s="65" t="str">
        <f t="shared" si="199"/>
        <v>NA</v>
      </c>
      <c r="AQ133" s="65"/>
      <c r="AR133" s="65"/>
      <c r="AS133" s="65"/>
      <c r="AT133" s="66" t="str">
        <f t="shared" si="200"/>
        <v>NA</v>
      </c>
      <c r="AU133" s="66" t="str">
        <f t="shared" si="201"/>
        <v>NA</v>
      </c>
      <c r="AV133" s="66" t="str">
        <f t="shared" si="202"/>
        <v>NA</v>
      </c>
      <c r="AW133" s="66" t="str">
        <f t="shared" si="203"/>
        <v>NA</v>
      </c>
      <c r="AX133" s="66" t="str">
        <f t="shared" ref="AX133:AX140" si="207">IFERROR(AL133-AI133,"NA")</f>
        <v>NA</v>
      </c>
      <c r="AY133" s="67" t="str">
        <f t="shared" ref="AY133:AY143" si="208">IFERROR((AD133+F133+G133)/AA133, "NA")</f>
        <v>NA</v>
      </c>
    </row>
    <row r="134" spans="1:56" x14ac:dyDescent="0.2">
      <c r="A134" s="52" t="s">
        <v>189</v>
      </c>
      <c r="Y134" s="49">
        <f t="shared" si="204"/>
        <v>0</v>
      </c>
      <c r="Z134" s="49">
        <f t="shared" si="187"/>
        <v>0</v>
      </c>
      <c r="AA134" s="49">
        <f t="shared" si="188"/>
        <v>0</v>
      </c>
      <c r="AB134" s="49">
        <f t="shared" si="189"/>
        <v>0</v>
      </c>
      <c r="AC134" s="49">
        <f t="shared" si="190"/>
        <v>0</v>
      </c>
      <c r="AD134" s="49">
        <f t="shared" si="191"/>
        <v>0</v>
      </c>
      <c r="AE134" s="49">
        <f t="shared" si="192"/>
        <v>0</v>
      </c>
      <c r="AF134" s="49">
        <f t="shared" si="193"/>
        <v>0</v>
      </c>
      <c r="AG134" s="49">
        <f t="shared" si="205"/>
        <v>0</v>
      </c>
      <c r="AH134" s="65"/>
      <c r="AI134" s="66" t="str">
        <f t="shared" si="194"/>
        <v>NA</v>
      </c>
      <c r="AJ134" s="66"/>
      <c r="AK134" s="66" t="str">
        <f t="shared" si="195"/>
        <v>NA</v>
      </c>
      <c r="AL134" s="66" t="str">
        <f t="shared" si="196"/>
        <v>NA</v>
      </c>
      <c r="AM134" s="66" t="str">
        <f t="shared" si="206"/>
        <v>NA</v>
      </c>
      <c r="AN134" s="65" t="str">
        <f t="shared" si="197"/>
        <v>NA</v>
      </c>
      <c r="AO134" s="65" t="str">
        <f t="shared" si="198"/>
        <v>NA</v>
      </c>
      <c r="AP134" s="65" t="str">
        <f t="shared" si="199"/>
        <v>NA</v>
      </c>
      <c r="AQ134" s="65"/>
      <c r="AR134" s="65"/>
      <c r="AS134" s="65"/>
      <c r="AT134" s="66" t="str">
        <f t="shared" si="200"/>
        <v>NA</v>
      </c>
      <c r="AU134" s="66" t="str">
        <f t="shared" si="201"/>
        <v>NA</v>
      </c>
      <c r="AV134" s="66" t="str">
        <f t="shared" si="202"/>
        <v>NA</v>
      </c>
      <c r="AW134" s="66" t="str">
        <f t="shared" si="203"/>
        <v>NA</v>
      </c>
      <c r="AX134" s="66" t="str">
        <f t="shared" si="207"/>
        <v>NA</v>
      </c>
      <c r="AY134" s="67" t="str">
        <f t="shared" si="208"/>
        <v>NA</v>
      </c>
    </row>
    <row r="135" spans="1:56" x14ac:dyDescent="0.2">
      <c r="A135" s="52" t="s">
        <v>190</v>
      </c>
      <c r="Y135" s="49">
        <f t="shared" si="204"/>
        <v>0</v>
      </c>
      <c r="Z135" s="49">
        <f t="shared" si="187"/>
        <v>0</v>
      </c>
      <c r="AA135" s="49">
        <f t="shared" si="188"/>
        <v>0</v>
      </c>
      <c r="AB135" s="49">
        <f t="shared" si="189"/>
        <v>0</v>
      </c>
      <c r="AC135" s="49">
        <f t="shared" si="190"/>
        <v>0</v>
      </c>
      <c r="AD135" s="49">
        <f t="shared" si="191"/>
        <v>0</v>
      </c>
      <c r="AE135" s="49">
        <f t="shared" si="192"/>
        <v>0</v>
      </c>
      <c r="AF135" s="49">
        <f t="shared" si="193"/>
        <v>0</v>
      </c>
      <c r="AG135" s="49">
        <f t="shared" si="205"/>
        <v>0</v>
      </c>
      <c r="AH135" s="65"/>
      <c r="AI135" s="66" t="str">
        <f t="shared" si="194"/>
        <v>NA</v>
      </c>
      <c r="AJ135" s="66"/>
      <c r="AK135" s="66" t="str">
        <f t="shared" si="195"/>
        <v>NA</v>
      </c>
      <c r="AL135" s="66" t="str">
        <f t="shared" si="196"/>
        <v>NA</v>
      </c>
      <c r="AM135" s="66" t="str">
        <f t="shared" si="206"/>
        <v>NA</v>
      </c>
      <c r="AN135" s="65" t="str">
        <f t="shared" si="197"/>
        <v>NA</v>
      </c>
      <c r="AO135" s="65" t="str">
        <f t="shared" si="198"/>
        <v>NA</v>
      </c>
      <c r="AP135" s="65" t="str">
        <f t="shared" si="199"/>
        <v>NA</v>
      </c>
      <c r="AQ135" s="65"/>
      <c r="AR135" s="65"/>
      <c r="AS135" s="65"/>
      <c r="AT135" s="66" t="str">
        <f t="shared" si="200"/>
        <v>NA</v>
      </c>
      <c r="AU135" s="66" t="str">
        <f t="shared" si="201"/>
        <v>NA</v>
      </c>
      <c r="AV135" s="66" t="str">
        <f t="shared" si="202"/>
        <v>NA</v>
      </c>
      <c r="AW135" s="66" t="str">
        <f t="shared" si="203"/>
        <v>NA</v>
      </c>
      <c r="AX135" s="66" t="str">
        <f t="shared" si="207"/>
        <v>NA</v>
      </c>
      <c r="AY135" s="67" t="str">
        <f t="shared" si="208"/>
        <v>NA</v>
      </c>
    </row>
    <row r="136" spans="1:56" x14ac:dyDescent="0.2">
      <c r="A136" s="52" t="s">
        <v>191</v>
      </c>
      <c r="Y136" s="49">
        <f t="shared" si="204"/>
        <v>0</v>
      </c>
      <c r="Z136" s="49">
        <f t="shared" si="187"/>
        <v>0</v>
      </c>
      <c r="AA136" s="49">
        <f t="shared" si="188"/>
        <v>0</v>
      </c>
      <c r="AB136" s="49">
        <f t="shared" si="189"/>
        <v>0</v>
      </c>
      <c r="AC136" s="49">
        <f t="shared" si="190"/>
        <v>0</v>
      </c>
      <c r="AD136" s="49">
        <f t="shared" si="191"/>
        <v>0</v>
      </c>
      <c r="AE136" s="49">
        <f t="shared" si="192"/>
        <v>0</v>
      </c>
      <c r="AF136" s="49">
        <f t="shared" si="193"/>
        <v>0</v>
      </c>
      <c r="AG136" s="49">
        <f t="shared" si="205"/>
        <v>0</v>
      </c>
      <c r="AH136" s="65"/>
      <c r="AI136" s="66" t="str">
        <f t="shared" si="194"/>
        <v>NA</v>
      </c>
      <c r="AJ136" s="66"/>
      <c r="AK136" s="66" t="str">
        <f t="shared" si="195"/>
        <v>NA</v>
      </c>
      <c r="AL136" s="66" t="str">
        <f t="shared" si="196"/>
        <v>NA</v>
      </c>
      <c r="AM136" s="66" t="str">
        <f t="shared" si="206"/>
        <v>NA</v>
      </c>
      <c r="AN136" s="65" t="str">
        <f t="shared" si="197"/>
        <v>NA</v>
      </c>
      <c r="AO136" s="65" t="str">
        <f t="shared" si="198"/>
        <v>NA</v>
      </c>
      <c r="AP136" s="65" t="str">
        <f t="shared" si="199"/>
        <v>NA</v>
      </c>
      <c r="AQ136" s="65"/>
      <c r="AR136" s="65"/>
      <c r="AS136" s="65"/>
      <c r="AT136" s="66" t="str">
        <f t="shared" si="200"/>
        <v>NA</v>
      </c>
      <c r="AU136" s="66" t="str">
        <f t="shared" si="201"/>
        <v>NA</v>
      </c>
      <c r="AV136" s="66" t="str">
        <f t="shared" si="202"/>
        <v>NA</v>
      </c>
      <c r="AW136" s="66" t="str">
        <f t="shared" si="203"/>
        <v>NA</v>
      </c>
      <c r="AX136" s="66" t="str">
        <f t="shared" si="207"/>
        <v>NA</v>
      </c>
      <c r="AY136" s="67" t="str">
        <f t="shared" si="208"/>
        <v>NA</v>
      </c>
    </row>
    <row r="137" spans="1:56" x14ac:dyDescent="0.2">
      <c r="A137" s="52" t="s">
        <v>192</v>
      </c>
      <c r="Y137" s="49">
        <f t="shared" si="204"/>
        <v>0</v>
      </c>
      <c r="Z137" s="49">
        <f t="shared" si="187"/>
        <v>0</v>
      </c>
      <c r="AA137" s="49">
        <f t="shared" si="188"/>
        <v>0</v>
      </c>
      <c r="AB137" s="49">
        <f t="shared" si="189"/>
        <v>0</v>
      </c>
      <c r="AC137" s="49">
        <f t="shared" si="190"/>
        <v>0</v>
      </c>
      <c r="AD137" s="49">
        <f t="shared" si="191"/>
        <v>0</v>
      </c>
      <c r="AE137" s="49">
        <f t="shared" si="192"/>
        <v>0</v>
      </c>
      <c r="AF137" s="49">
        <f t="shared" si="193"/>
        <v>0</v>
      </c>
      <c r="AG137" s="49">
        <f t="shared" si="205"/>
        <v>0</v>
      </c>
      <c r="AH137" s="65"/>
      <c r="AI137" s="66" t="str">
        <f t="shared" si="194"/>
        <v>NA</v>
      </c>
      <c r="AJ137" s="66"/>
      <c r="AK137" s="66" t="str">
        <f t="shared" si="195"/>
        <v>NA</v>
      </c>
      <c r="AL137" s="66" t="str">
        <f t="shared" si="196"/>
        <v>NA</v>
      </c>
      <c r="AM137" s="66" t="str">
        <f t="shared" si="206"/>
        <v>NA</v>
      </c>
      <c r="AN137" s="65" t="str">
        <f t="shared" si="197"/>
        <v>NA</v>
      </c>
      <c r="AO137" s="65" t="str">
        <f t="shared" si="198"/>
        <v>NA</v>
      </c>
      <c r="AP137" s="65" t="str">
        <f t="shared" si="199"/>
        <v>NA</v>
      </c>
      <c r="AQ137" s="65"/>
      <c r="AR137" s="65"/>
      <c r="AS137" s="65"/>
      <c r="AT137" s="66" t="str">
        <f t="shared" si="200"/>
        <v>NA</v>
      </c>
      <c r="AU137" s="66" t="str">
        <f t="shared" si="201"/>
        <v>NA</v>
      </c>
      <c r="AV137" s="66" t="str">
        <f t="shared" si="202"/>
        <v>NA</v>
      </c>
      <c r="AW137" s="66" t="str">
        <f t="shared" si="203"/>
        <v>NA</v>
      </c>
      <c r="AX137" s="66" t="str">
        <f t="shared" si="207"/>
        <v>NA</v>
      </c>
      <c r="AY137" s="67" t="str">
        <f t="shared" si="208"/>
        <v>NA</v>
      </c>
    </row>
    <row r="138" spans="1:56" x14ac:dyDescent="0.2">
      <c r="A138" s="52" t="s">
        <v>193</v>
      </c>
      <c r="Y138" s="49">
        <f t="shared" si="204"/>
        <v>0</v>
      </c>
      <c r="Z138" s="49">
        <f t="shared" si="187"/>
        <v>0</v>
      </c>
      <c r="AA138" s="49">
        <f t="shared" si="188"/>
        <v>0</v>
      </c>
      <c r="AB138" s="49">
        <f t="shared" si="189"/>
        <v>0</v>
      </c>
      <c r="AC138" s="49">
        <f t="shared" si="190"/>
        <v>0</v>
      </c>
      <c r="AD138" s="49">
        <f t="shared" si="191"/>
        <v>0</v>
      </c>
      <c r="AE138" s="49">
        <f t="shared" si="192"/>
        <v>0</v>
      </c>
      <c r="AF138" s="49">
        <f t="shared" si="193"/>
        <v>0</v>
      </c>
      <c r="AG138" s="49">
        <f t="shared" si="205"/>
        <v>0</v>
      </c>
      <c r="AH138" s="65"/>
      <c r="AI138" s="66" t="str">
        <f t="shared" si="194"/>
        <v>NA</v>
      </c>
      <c r="AJ138" s="66"/>
      <c r="AK138" s="66" t="str">
        <f t="shared" si="195"/>
        <v>NA</v>
      </c>
      <c r="AL138" s="66" t="str">
        <f t="shared" si="196"/>
        <v>NA</v>
      </c>
      <c r="AM138" s="66" t="str">
        <f t="shared" si="206"/>
        <v>NA</v>
      </c>
      <c r="AN138" s="65" t="str">
        <f t="shared" si="197"/>
        <v>NA</v>
      </c>
      <c r="AO138" s="65" t="str">
        <f t="shared" si="198"/>
        <v>NA</v>
      </c>
      <c r="AP138" s="65" t="str">
        <f t="shared" si="199"/>
        <v>NA</v>
      </c>
      <c r="AQ138" s="65"/>
      <c r="AR138" s="65"/>
      <c r="AS138" s="65"/>
      <c r="AT138" s="66" t="str">
        <f t="shared" si="200"/>
        <v>NA</v>
      </c>
      <c r="AU138" s="66" t="str">
        <f t="shared" si="201"/>
        <v>NA</v>
      </c>
      <c r="AV138" s="66" t="str">
        <f t="shared" si="202"/>
        <v>NA</v>
      </c>
      <c r="AW138" s="66" t="str">
        <f t="shared" si="203"/>
        <v>NA</v>
      </c>
      <c r="AX138" s="66" t="str">
        <f t="shared" si="207"/>
        <v>NA</v>
      </c>
      <c r="AY138" s="67" t="str">
        <f t="shared" si="208"/>
        <v>NA</v>
      </c>
    </row>
    <row r="139" spans="1:56" x14ac:dyDescent="0.2">
      <c r="A139" s="52" t="s">
        <v>194</v>
      </c>
      <c r="Y139" s="49">
        <f t="shared" si="204"/>
        <v>0</v>
      </c>
      <c r="Z139" s="49">
        <f t="shared" si="187"/>
        <v>0</v>
      </c>
      <c r="AA139" s="49">
        <f t="shared" si="188"/>
        <v>0</v>
      </c>
      <c r="AB139" s="49">
        <f t="shared" si="189"/>
        <v>0</v>
      </c>
      <c r="AC139" s="49">
        <f t="shared" si="190"/>
        <v>0</v>
      </c>
      <c r="AD139" s="49">
        <f t="shared" si="191"/>
        <v>0</v>
      </c>
      <c r="AE139" s="49">
        <f t="shared" si="192"/>
        <v>0</v>
      </c>
      <c r="AF139" s="49">
        <f t="shared" si="193"/>
        <v>0</v>
      </c>
      <c r="AG139" s="49">
        <f t="shared" si="205"/>
        <v>0</v>
      </c>
      <c r="AH139" s="65"/>
      <c r="AI139" s="66" t="str">
        <f t="shared" si="194"/>
        <v>NA</v>
      </c>
      <c r="AJ139" s="66"/>
      <c r="AK139" s="66" t="str">
        <f t="shared" si="195"/>
        <v>NA</v>
      </c>
      <c r="AL139" s="66" t="str">
        <f t="shared" si="196"/>
        <v>NA</v>
      </c>
      <c r="AM139" s="66" t="str">
        <f t="shared" si="206"/>
        <v>NA</v>
      </c>
      <c r="AN139" s="65" t="str">
        <f t="shared" si="197"/>
        <v>NA</v>
      </c>
      <c r="AO139" s="65" t="str">
        <f t="shared" si="198"/>
        <v>NA</v>
      </c>
      <c r="AP139" s="65" t="str">
        <f t="shared" si="199"/>
        <v>NA</v>
      </c>
      <c r="AQ139" s="65"/>
      <c r="AR139" s="65"/>
      <c r="AS139" s="65"/>
      <c r="AT139" s="66" t="str">
        <f t="shared" si="200"/>
        <v>NA</v>
      </c>
      <c r="AU139" s="66" t="str">
        <f t="shared" si="201"/>
        <v>NA</v>
      </c>
      <c r="AV139" s="66" t="str">
        <f t="shared" si="202"/>
        <v>NA</v>
      </c>
      <c r="AW139" s="66" t="str">
        <f t="shared" si="203"/>
        <v>NA</v>
      </c>
      <c r="AX139" s="66" t="str">
        <f t="shared" si="207"/>
        <v>NA</v>
      </c>
      <c r="AY139" s="67" t="str">
        <f t="shared" si="208"/>
        <v>NA</v>
      </c>
    </row>
    <row r="140" spans="1:56" x14ac:dyDescent="0.2">
      <c r="A140" s="52" t="s">
        <v>195</v>
      </c>
      <c r="Y140" s="49">
        <f t="shared" si="204"/>
        <v>0</v>
      </c>
      <c r="Z140" s="49">
        <f t="shared" si="187"/>
        <v>0</v>
      </c>
      <c r="AA140" s="49">
        <f t="shared" si="188"/>
        <v>0</v>
      </c>
      <c r="AB140" s="49">
        <f t="shared" si="189"/>
        <v>0</v>
      </c>
      <c r="AC140" s="49">
        <f t="shared" si="190"/>
        <v>0</v>
      </c>
      <c r="AD140" s="49">
        <f t="shared" si="191"/>
        <v>0</v>
      </c>
      <c r="AE140" s="49">
        <f t="shared" si="192"/>
        <v>0</v>
      </c>
      <c r="AF140" s="49">
        <f t="shared" si="193"/>
        <v>0</v>
      </c>
      <c r="AG140" s="49">
        <f t="shared" si="205"/>
        <v>0</v>
      </c>
      <c r="AH140" s="65"/>
      <c r="AI140" s="66" t="str">
        <f t="shared" si="194"/>
        <v>NA</v>
      </c>
      <c r="AJ140" s="66"/>
      <c r="AK140" s="66" t="str">
        <f t="shared" si="195"/>
        <v>NA</v>
      </c>
      <c r="AL140" s="66" t="str">
        <f t="shared" si="196"/>
        <v>NA</v>
      </c>
      <c r="AM140" s="66" t="str">
        <f t="shared" si="206"/>
        <v>NA</v>
      </c>
      <c r="AN140" s="65" t="str">
        <f t="shared" si="197"/>
        <v>NA</v>
      </c>
      <c r="AO140" s="65" t="str">
        <f t="shared" si="198"/>
        <v>NA</v>
      </c>
      <c r="AP140" s="65" t="str">
        <f t="shared" si="199"/>
        <v>NA</v>
      </c>
      <c r="AQ140" s="65"/>
      <c r="AR140" s="65"/>
      <c r="AS140" s="65"/>
      <c r="AT140" s="66" t="str">
        <f t="shared" si="200"/>
        <v>NA</v>
      </c>
      <c r="AU140" s="66" t="str">
        <f t="shared" si="201"/>
        <v>NA</v>
      </c>
      <c r="AV140" s="66" t="str">
        <f t="shared" si="202"/>
        <v>NA</v>
      </c>
      <c r="AW140" s="66" t="str">
        <f t="shared" si="203"/>
        <v>NA</v>
      </c>
      <c r="AX140" s="66" t="str">
        <f t="shared" si="207"/>
        <v>NA</v>
      </c>
      <c r="AY140" s="67" t="str">
        <f t="shared" si="208"/>
        <v>NA</v>
      </c>
    </row>
    <row r="141" spans="1:56" x14ac:dyDescent="0.2">
      <c r="A141" s="52" t="s">
        <v>196</v>
      </c>
      <c r="Y141" s="49">
        <f t="shared" si="204"/>
        <v>0</v>
      </c>
      <c r="Z141" s="49">
        <f t="shared" si="187"/>
        <v>0</v>
      </c>
      <c r="AA141" s="49">
        <f t="shared" si="188"/>
        <v>0</v>
      </c>
      <c r="AB141" s="49">
        <f t="shared" si="189"/>
        <v>0</v>
      </c>
      <c r="AC141" s="49">
        <f t="shared" si="190"/>
        <v>0</v>
      </c>
      <c r="AD141" s="49">
        <f t="shared" si="191"/>
        <v>0</v>
      </c>
      <c r="AE141" s="49">
        <f t="shared" si="192"/>
        <v>0</v>
      </c>
      <c r="AF141" s="49">
        <f t="shared" si="193"/>
        <v>0</v>
      </c>
      <c r="AG141" s="49">
        <f t="shared" si="205"/>
        <v>0</v>
      </c>
      <c r="AH141" s="65"/>
      <c r="AI141" s="66" t="str">
        <f t="shared" si="194"/>
        <v>NA</v>
      </c>
      <c r="AJ141" s="66"/>
      <c r="AK141" s="66" t="str">
        <f t="shared" si="195"/>
        <v>NA</v>
      </c>
      <c r="AL141" s="66" t="str">
        <f t="shared" si="196"/>
        <v>NA</v>
      </c>
      <c r="AM141" s="66" t="str">
        <f>IFERROR(AK141+AL141,"NA")</f>
        <v>NA</v>
      </c>
      <c r="AN141" s="65" t="str">
        <f t="shared" si="197"/>
        <v>NA</v>
      </c>
      <c r="AO141" s="65" t="str">
        <f t="shared" si="198"/>
        <v>NA</v>
      </c>
      <c r="AP141" s="65" t="str">
        <f t="shared" si="199"/>
        <v>NA</v>
      </c>
      <c r="AQ141" s="65"/>
      <c r="AR141" s="65"/>
      <c r="AS141" s="65"/>
      <c r="AT141" s="66" t="str">
        <f t="shared" si="200"/>
        <v>NA</v>
      </c>
      <c r="AU141" s="66" t="str">
        <f t="shared" si="201"/>
        <v>NA</v>
      </c>
      <c r="AV141" s="66" t="str">
        <f t="shared" si="202"/>
        <v>NA</v>
      </c>
      <c r="AW141" s="66" t="str">
        <f t="shared" si="203"/>
        <v>NA</v>
      </c>
      <c r="AX141" s="66" t="str">
        <f>IFERROR(AL141-AI141,"NA")</f>
        <v>NA</v>
      </c>
      <c r="AY141" s="67" t="str">
        <f t="shared" si="208"/>
        <v>NA</v>
      </c>
    </row>
    <row r="142" spans="1:56" x14ac:dyDescent="0.2">
      <c r="A142" s="52"/>
      <c r="Y142" s="49">
        <f t="shared" si="204"/>
        <v>0</v>
      </c>
      <c r="Z142" s="49">
        <f t="shared" si="187"/>
        <v>0</v>
      </c>
      <c r="AA142" s="49">
        <f t="shared" si="188"/>
        <v>0</v>
      </c>
      <c r="AB142" s="49">
        <f t="shared" si="189"/>
        <v>0</v>
      </c>
      <c r="AC142" s="49">
        <f t="shared" si="190"/>
        <v>0</v>
      </c>
      <c r="AD142" s="49">
        <f t="shared" si="191"/>
        <v>0</v>
      </c>
      <c r="AE142" s="49">
        <f t="shared" si="192"/>
        <v>0</v>
      </c>
      <c r="AF142" s="49">
        <f t="shared" si="193"/>
        <v>0</v>
      </c>
      <c r="AG142" s="49">
        <f t="shared" si="205"/>
        <v>0</v>
      </c>
      <c r="AH142" s="65"/>
      <c r="AI142" s="66" t="str">
        <f t="shared" si="194"/>
        <v>NA</v>
      </c>
      <c r="AJ142" s="66"/>
      <c r="AK142" s="66" t="str">
        <f t="shared" si="195"/>
        <v>NA</v>
      </c>
      <c r="AL142" s="66" t="str">
        <f t="shared" si="196"/>
        <v>NA</v>
      </c>
      <c r="AM142" s="66" t="str">
        <f>IFERROR(AK142+AL142,"NA")</f>
        <v>NA</v>
      </c>
      <c r="AN142" s="65" t="str">
        <f t="shared" si="197"/>
        <v>NA</v>
      </c>
      <c r="AO142" s="65" t="str">
        <f t="shared" si="198"/>
        <v>NA</v>
      </c>
      <c r="AP142" s="65" t="str">
        <f t="shared" si="199"/>
        <v>NA</v>
      </c>
      <c r="AQ142" s="65"/>
      <c r="AR142" s="65"/>
      <c r="AS142" s="65"/>
      <c r="AT142" s="66" t="str">
        <f t="shared" si="200"/>
        <v>NA</v>
      </c>
      <c r="AU142" s="66" t="str">
        <f t="shared" si="201"/>
        <v>NA</v>
      </c>
      <c r="AV142" s="66" t="str">
        <f t="shared" si="202"/>
        <v>NA</v>
      </c>
      <c r="AW142" s="66" t="str">
        <f t="shared" si="203"/>
        <v>NA</v>
      </c>
      <c r="AX142" s="66" t="str">
        <f>IFERROR(AL142-AI142,"NA")</f>
        <v>NA</v>
      </c>
      <c r="AY142" s="67" t="str">
        <f t="shared" si="208"/>
        <v>NA</v>
      </c>
    </row>
    <row r="143" spans="1:56" x14ac:dyDescent="0.2">
      <c r="A143" s="52"/>
      <c r="Y143" s="49">
        <f t="shared" si="204"/>
        <v>0</v>
      </c>
      <c r="Z143" s="49">
        <f t="shared" si="187"/>
        <v>0</v>
      </c>
      <c r="AA143" s="49">
        <f t="shared" si="188"/>
        <v>0</v>
      </c>
      <c r="AB143" s="49">
        <f t="shared" si="189"/>
        <v>0</v>
      </c>
      <c r="AC143" s="49">
        <f t="shared" si="190"/>
        <v>0</v>
      </c>
      <c r="AD143" s="49">
        <f t="shared" si="191"/>
        <v>0</v>
      </c>
      <c r="AE143" s="49">
        <f t="shared" si="192"/>
        <v>0</v>
      </c>
      <c r="AF143" s="49">
        <f t="shared" si="193"/>
        <v>0</v>
      </c>
      <c r="AG143" s="49">
        <f t="shared" si="205"/>
        <v>0</v>
      </c>
      <c r="AH143" s="65"/>
      <c r="AI143" s="66" t="str">
        <f t="shared" si="194"/>
        <v>NA</v>
      </c>
      <c r="AJ143" s="66"/>
      <c r="AK143" s="66" t="str">
        <f t="shared" si="195"/>
        <v>NA</v>
      </c>
      <c r="AL143" s="66" t="str">
        <f t="shared" si="196"/>
        <v>NA</v>
      </c>
      <c r="AM143" s="66" t="str">
        <f t="shared" ref="AM143:AM144" si="209">IFERROR(AK143+AL143,"NA")</f>
        <v>NA</v>
      </c>
      <c r="AN143" s="65" t="str">
        <f t="shared" si="197"/>
        <v>NA</v>
      </c>
      <c r="AO143" s="65" t="str">
        <f t="shared" si="198"/>
        <v>NA</v>
      </c>
      <c r="AP143" s="65" t="str">
        <f t="shared" si="199"/>
        <v>NA</v>
      </c>
      <c r="AQ143" s="65"/>
      <c r="AR143" s="65"/>
      <c r="AS143" s="65"/>
      <c r="AT143" s="66" t="str">
        <f t="shared" si="200"/>
        <v>NA</v>
      </c>
      <c r="AU143" s="66" t="str">
        <f t="shared" si="201"/>
        <v>NA</v>
      </c>
      <c r="AV143" s="66" t="str">
        <f t="shared" si="202"/>
        <v>NA</v>
      </c>
      <c r="AW143" s="66" t="str">
        <f t="shared" si="203"/>
        <v>NA</v>
      </c>
      <c r="AX143" s="66" t="str">
        <f t="shared" ref="AX143:AX144" si="210">IFERROR(AL143-AI143,"NA")</f>
        <v>NA</v>
      </c>
      <c r="AY143" s="67" t="str">
        <f t="shared" si="208"/>
        <v>NA</v>
      </c>
    </row>
    <row r="144" spans="1:56" s="47" customFormat="1" x14ac:dyDescent="0.2">
      <c r="A144" s="54" t="s">
        <v>32</v>
      </c>
      <c r="B144" s="58">
        <f>SUM(B132:B143)</f>
        <v>0</v>
      </c>
      <c r="C144" s="58">
        <f t="shared" ref="C144:AG144" si="211">SUM(C132:C143)</f>
        <v>0</v>
      </c>
      <c r="D144" s="58">
        <f t="shared" si="211"/>
        <v>0</v>
      </c>
      <c r="E144" s="58">
        <f t="shared" si="211"/>
        <v>0</v>
      </c>
      <c r="F144" s="58">
        <f t="shared" si="211"/>
        <v>0</v>
      </c>
      <c r="G144" s="58">
        <f t="shared" si="211"/>
        <v>0</v>
      </c>
      <c r="H144" s="58">
        <f t="shared" si="211"/>
        <v>0</v>
      </c>
      <c r="I144" s="58">
        <f t="shared" si="211"/>
        <v>0</v>
      </c>
      <c r="J144" s="58">
        <f t="shared" si="211"/>
        <v>0</v>
      </c>
      <c r="K144" s="58">
        <f t="shared" si="211"/>
        <v>0</v>
      </c>
      <c r="L144" s="58">
        <f t="shared" si="211"/>
        <v>0</v>
      </c>
      <c r="M144" s="58">
        <f t="shared" si="211"/>
        <v>0</v>
      </c>
      <c r="N144" s="58">
        <f t="shared" si="211"/>
        <v>0</v>
      </c>
      <c r="O144" s="58">
        <f t="shared" si="211"/>
        <v>0</v>
      </c>
      <c r="P144" s="58">
        <f t="shared" si="211"/>
        <v>0</v>
      </c>
      <c r="Q144" s="58">
        <f t="shared" si="211"/>
        <v>0</v>
      </c>
      <c r="R144" s="58">
        <f t="shared" si="211"/>
        <v>0</v>
      </c>
      <c r="S144" s="58">
        <f t="shared" si="211"/>
        <v>0</v>
      </c>
      <c r="T144" s="58">
        <f t="shared" si="211"/>
        <v>0</v>
      </c>
      <c r="U144" s="58">
        <f t="shared" si="211"/>
        <v>0</v>
      </c>
      <c r="V144" s="58">
        <f t="shared" si="211"/>
        <v>0</v>
      </c>
      <c r="W144" s="58">
        <f t="shared" si="211"/>
        <v>0</v>
      </c>
      <c r="X144" s="58">
        <f t="shared" si="211"/>
        <v>0</v>
      </c>
      <c r="Y144" s="58">
        <f t="shared" si="211"/>
        <v>0</v>
      </c>
      <c r="Z144" s="58">
        <f t="shared" si="211"/>
        <v>0</v>
      </c>
      <c r="AA144" s="58">
        <f t="shared" si="211"/>
        <v>0</v>
      </c>
      <c r="AB144" s="58">
        <f t="shared" si="211"/>
        <v>0</v>
      </c>
      <c r="AC144" s="58">
        <f t="shared" si="211"/>
        <v>0</v>
      </c>
      <c r="AD144" s="58">
        <f t="shared" si="211"/>
        <v>0</v>
      </c>
      <c r="AE144" s="58">
        <f t="shared" si="211"/>
        <v>0</v>
      </c>
      <c r="AF144" s="58">
        <f t="shared" si="211"/>
        <v>0</v>
      </c>
      <c r="AG144" s="58">
        <f t="shared" si="211"/>
        <v>0</v>
      </c>
      <c r="AH144" s="68"/>
      <c r="AI144" s="69" t="str">
        <f t="shared" si="194"/>
        <v>NA</v>
      </c>
      <c r="AJ144" s="69"/>
      <c r="AK144" s="69" t="str">
        <f t="shared" si="195"/>
        <v>NA</v>
      </c>
      <c r="AL144" s="69" t="str">
        <f t="shared" si="196"/>
        <v>NA</v>
      </c>
      <c r="AM144" s="69" t="str">
        <f t="shared" si="209"/>
        <v>NA</v>
      </c>
      <c r="AN144" s="68" t="str">
        <f t="shared" si="197"/>
        <v>NA</v>
      </c>
      <c r="AO144" s="68" t="str">
        <f t="shared" si="198"/>
        <v>NA</v>
      </c>
      <c r="AP144" s="68" t="str">
        <f t="shared" si="199"/>
        <v>NA</v>
      </c>
      <c r="AQ144" s="68"/>
      <c r="AR144" s="68"/>
      <c r="AS144" s="68"/>
      <c r="AT144" s="69" t="str">
        <f t="shared" si="200"/>
        <v>NA</v>
      </c>
      <c r="AU144" s="69" t="str">
        <f t="shared" si="201"/>
        <v>NA</v>
      </c>
      <c r="AV144" s="69" t="str">
        <f t="shared" si="202"/>
        <v>NA</v>
      </c>
      <c r="AW144" s="69" t="str">
        <f t="shared" si="203"/>
        <v>NA</v>
      </c>
      <c r="AX144" s="69" t="str">
        <f t="shared" si="210"/>
        <v>NA</v>
      </c>
      <c r="AY144" s="72" t="e">
        <f>(AD144+F144+G144)/AA144</f>
        <v>#DIV/0!</v>
      </c>
      <c r="BB144" s="51"/>
      <c r="BC144" s="51"/>
      <c r="BD144" s="51"/>
    </row>
    <row r="146" spans="1:56" x14ac:dyDescent="0.2">
      <c r="A146" s="47" t="s">
        <v>219</v>
      </c>
    </row>
    <row r="147" spans="1:56" x14ac:dyDescent="0.2">
      <c r="A147" s="56"/>
      <c r="B147" s="59" t="s">
        <v>5</v>
      </c>
      <c r="C147" s="59" t="s">
        <v>6</v>
      </c>
      <c r="D147" s="59" t="s">
        <v>7</v>
      </c>
      <c r="E147" s="59" t="s">
        <v>8</v>
      </c>
      <c r="F147" s="59" t="s">
        <v>18</v>
      </c>
      <c r="G147" s="59" t="s">
        <v>19</v>
      </c>
      <c r="H147" s="59" t="s">
        <v>9</v>
      </c>
      <c r="I147" s="59" t="s">
        <v>169</v>
      </c>
      <c r="J147" s="59" t="s">
        <v>10</v>
      </c>
      <c r="K147" s="59" t="s">
        <v>11</v>
      </c>
      <c r="L147" s="59" t="s">
        <v>12</v>
      </c>
      <c r="M147" s="59" t="s">
        <v>20</v>
      </c>
      <c r="N147" s="59" t="s">
        <v>197</v>
      </c>
      <c r="O147" s="59" t="s">
        <v>21</v>
      </c>
      <c r="P147" s="59" t="s">
        <v>74</v>
      </c>
      <c r="Q147" s="59" t="s">
        <v>22</v>
      </c>
      <c r="R147" s="59" t="s">
        <v>23</v>
      </c>
      <c r="S147" s="59" t="s">
        <v>168</v>
      </c>
      <c r="T147" s="59" t="s">
        <v>75</v>
      </c>
      <c r="U147" s="59" t="s">
        <v>27</v>
      </c>
      <c r="V147" s="59" t="s">
        <v>172</v>
      </c>
      <c r="W147" s="59" t="s">
        <v>28</v>
      </c>
      <c r="X147" s="59" t="s">
        <v>170</v>
      </c>
      <c r="Y147" s="59" t="s">
        <v>29</v>
      </c>
      <c r="Z147" s="59" t="s">
        <v>4</v>
      </c>
      <c r="AA147" s="59" t="s">
        <v>13</v>
      </c>
      <c r="AB147" s="59" t="s">
        <v>26</v>
      </c>
      <c r="AC147" s="59" t="s">
        <v>30</v>
      </c>
      <c r="AD147" s="59" t="s">
        <v>31</v>
      </c>
      <c r="AE147" s="59" t="s">
        <v>24</v>
      </c>
      <c r="AF147" s="59" t="s">
        <v>25</v>
      </c>
      <c r="AG147" s="59" t="s">
        <v>76</v>
      </c>
      <c r="AH147" s="73"/>
      <c r="AI147" s="71" t="s">
        <v>14</v>
      </c>
      <c r="AJ147" s="71"/>
      <c r="AK147" s="71" t="s">
        <v>15</v>
      </c>
      <c r="AL147" s="71" t="s">
        <v>16</v>
      </c>
      <c r="AM147" s="71" t="s">
        <v>17</v>
      </c>
      <c r="AN147" s="71" t="s">
        <v>44</v>
      </c>
      <c r="AO147" s="71" t="s">
        <v>43</v>
      </c>
      <c r="AP147" s="71" t="s">
        <v>40</v>
      </c>
      <c r="AQ147" s="73"/>
      <c r="AR147" s="73"/>
      <c r="AS147" s="73"/>
      <c r="AT147" s="71" t="s">
        <v>47</v>
      </c>
      <c r="AU147" s="71" t="s">
        <v>48</v>
      </c>
      <c r="AV147" s="71" t="s">
        <v>51</v>
      </c>
      <c r="AW147" s="71" t="s">
        <v>49</v>
      </c>
      <c r="AX147" s="63" t="s">
        <v>50</v>
      </c>
      <c r="AY147" s="64" t="s">
        <v>60</v>
      </c>
    </row>
    <row r="148" spans="1:56" x14ac:dyDescent="0.2">
      <c r="A148" s="52" t="s">
        <v>187</v>
      </c>
      <c r="Y148" s="49">
        <f>B148+C148+D148+E148</f>
        <v>0</v>
      </c>
      <c r="Z148" s="49">
        <f t="shared" ref="Z148:Z159" si="212">B148+C148+D148+E148+F148+L148+Q148+R148+T148+S148</f>
        <v>0</v>
      </c>
      <c r="AA148" s="49">
        <f t="shared" ref="AA148:AA159" si="213">B148+C148+D148+E148+F148+G148+H148+J148+K148+L148+Q148+R148+T148+S148+I148</f>
        <v>0</v>
      </c>
      <c r="AB148" s="49">
        <f t="shared" ref="AB148:AB159" si="214">Y148+H148+F148+Q148+R148+T148+S148+I148</f>
        <v>0</v>
      </c>
      <c r="AC148" s="49">
        <f t="shared" ref="AC148:AC159" si="215">B148+2*C148+3*D148+4*E148</f>
        <v>0</v>
      </c>
      <c r="AD148" s="49">
        <f t="shared" ref="AD148:AD159" si="216">Y148+J148+K148</f>
        <v>0</v>
      </c>
      <c r="AE148" s="49">
        <f t="shared" ref="AE148:AE159" si="217">M148+Q148+U148+V148</f>
        <v>0</v>
      </c>
      <c r="AF148" s="49">
        <f t="shared" ref="AF148:AF159" si="218">O148+R148+W148+S148+I148</f>
        <v>0</v>
      </c>
      <c r="AG148" s="49">
        <f>T148+P148</f>
        <v>0</v>
      </c>
      <c r="AH148" s="65"/>
      <c r="AI148" s="66" t="str">
        <f t="shared" ref="AI148:AI157" si="219">IF(Z148=0,"NA",Y148/Z148)</f>
        <v>NA</v>
      </c>
      <c r="AJ148" s="66"/>
      <c r="AK148" s="66" t="str">
        <f t="shared" ref="AK148:AK157" si="220">IF(AA148=0,"NA",(Y148+J148+K148)/AA148)</f>
        <v>NA</v>
      </c>
      <c r="AL148" s="66" t="str">
        <f t="shared" ref="AL148:AL157" si="221">IFERROR(AC148/Z148,"NA")</f>
        <v>NA</v>
      </c>
      <c r="AM148" s="66" t="str">
        <f>IFERROR(AK148+AL148,"NA")</f>
        <v>NA</v>
      </c>
      <c r="AN148" s="65" t="str">
        <f t="shared" ref="AN148:AN157" si="222">IFERROR(L148/AA148,"NA")</f>
        <v>NA</v>
      </c>
      <c r="AO148" s="65" t="str">
        <f t="shared" ref="AO148:AO157" si="223">IFERROR((J148+K148)/AA148,"NA")</f>
        <v>NA</v>
      </c>
      <c r="AP148" s="65" t="str">
        <f t="shared" ref="AP148:AP157" si="224">IFERROR(AB148/AA148,"NA")</f>
        <v>NA</v>
      </c>
      <c r="AQ148" s="65"/>
      <c r="AR148" s="65"/>
      <c r="AS148" s="65"/>
      <c r="AT148" s="66" t="str">
        <f t="shared" ref="AT148:AT157" si="225">IFERROR((H148+Q148+R148)/AB148,"NA")</f>
        <v>NA</v>
      </c>
      <c r="AU148" s="66" t="str">
        <f t="shared" ref="AU148:AU157" si="226">IFERROR((H148+Q148+R148+U148+W148)/AB148,"NA")</f>
        <v>NA</v>
      </c>
      <c r="AV148" s="66" t="str">
        <f t="shared" ref="AV148:AV157" si="227">IFERROR((F148+Y148)/AB148,"NA")</f>
        <v>NA</v>
      </c>
      <c r="AW148" s="66" t="str">
        <f t="shared" ref="AW148:AW157" si="228">IFERROR(Y148/AB148,"NA")</f>
        <v>NA</v>
      </c>
      <c r="AX148" s="66" t="str">
        <f>IFERROR(AL148-AI148,"NA")</f>
        <v>NA</v>
      </c>
      <c r="AY148" s="67" t="str">
        <f>IFERROR((AD148+F148+G148)/AA148, "NA")</f>
        <v>NA</v>
      </c>
    </row>
    <row r="149" spans="1:56" x14ac:dyDescent="0.2">
      <c r="A149" s="52" t="s">
        <v>188</v>
      </c>
      <c r="Y149" s="49">
        <f t="shared" ref="Y149:Y159" si="229">B149+C149+D149+E149</f>
        <v>0</v>
      </c>
      <c r="Z149" s="49">
        <f t="shared" si="212"/>
        <v>0</v>
      </c>
      <c r="AA149" s="49">
        <f t="shared" si="213"/>
        <v>0</v>
      </c>
      <c r="AB149" s="49">
        <f t="shared" si="214"/>
        <v>0</v>
      </c>
      <c r="AC149" s="49">
        <f t="shared" si="215"/>
        <v>0</v>
      </c>
      <c r="AD149" s="49">
        <f t="shared" si="216"/>
        <v>0</v>
      </c>
      <c r="AE149" s="49">
        <f t="shared" si="217"/>
        <v>0</v>
      </c>
      <c r="AF149" s="49">
        <f t="shared" si="218"/>
        <v>0</v>
      </c>
      <c r="AG149" s="49">
        <f t="shared" ref="AG149:AG159" si="230">T149+P149</f>
        <v>0</v>
      </c>
      <c r="AH149" s="65"/>
      <c r="AI149" s="66" t="str">
        <f t="shared" si="219"/>
        <v>NA</v>
      </c>
      <c r="AJ149" s="66"/>
      <c r="AK149" s="66" t="str">
        <f t="shared" si="220"/>
        <v>NA</v>
      </c>
      <c r="AL149" s="66" t="str">
        <f t="shared" si="221"/>
        <v>NA</v>
      </c>
      <c r="AM149" s="66" t="str">
        <f t="shared" ref="AM149:AM160" si="231">IFERROR(AK149+AL149,"NA")</f>
        <v>NA</v>
      </c>
      <c r="AN149" s="65" t="str">
        <f t="shared" si="222"/>
        <v>NA</v>
      </c>
      <c r="AO149" s="65" t="str">
        <f t="shared" si="223"/>
        <v>NA</v>
      </c>
      <c r="AP149" s="65" t="str">
        <f t="shared" si="224"/>
        <v>NA</v>
      </c>
      <c r="AQ149" s="65"/>
      <c r="AR149" s="65"/>
      <c r="AS149" s="65"/>
      <c r="AT149" s="66" t="str">
        <f t="shared" si="225"/>
        <v>NA</v>
      </c>
      <c r="AU149" s="66" t="str">
        <f t="shared" si="226"/>
        <v>NA</v>
      </c>
      <c r="AV149" s="66" t="str">
        <f t="shared" si="227"/>
        <v>NA</v>
      </c>
      <c r="AW149" s="66" t="str">
        <f t="shared" si="228"/>
        <v>NA</v>
      </c>
      <c r="AX149" s="66" t="str">
        <f t="shared" ref="AX149:AX160" si="232">IFERROR(AL149-AI149,"NA")</f>
        <v>NA</v>
      </c>
      <c r="AY149" s="67" t="str">
        <f t="shared" ref="AY149:AY159" si="233">IFERROR((AD149+F149+G149)/AA149, "NA")</f>
        <v>NA</v>
      </c>
    </row>
    <row r="150" spans="1:56" x14ac:dyDescent="0.2">
      <c r="A150" s="52" t="s">
        <v>189</v>
      </c>
      <c r="Y150" s="49">
        <f t="shared" si="229"/>
        <v>0</v>
      </c>
      <c r="Z150" s="49">
        <f t="shared" si="212"/>
        <v>0</v>
      </c>
      <c r="AA150" s="49">
        <f t="shared" si="213"/>
        <v>0</v>
      </c>
      <c r="AB150" s="49">
        <f t="shared" si="214"/>
        <v>0</v>
      </c>
      <c r="AC150" s="49">
        <f t="shared" si="215"/>
        <v>0</v>
      </c>
      <c r="AD150" s="49">
        <f t="shared" si="216"/>
        <v>0</v>
      </c>
      <c r="AE150" s="49">
        <f t="shared" si="217"/>
        <v>0</v>
      </c>
      <c r="AF150" s="49">
        <f t="shared" si="218"/>
        <v>0</v>
      </c>
      <c r="AG150" s="49">
        <f t="shared" si="230"/>
        <v>0</v>
      </c>
      <c r="AH150" s="65"/>
      <c r="AI150" s="66" t="str">
        <f t="shared" si="219"/>
        <v>NA</v>
      </c>
      <c r="AJ150" s="66"/>
      <c r="AK150" s="66" t="str">
        <f t="shared" si="220"/>
        <v>NA</v>
      </c>
      <c r="AL150" s="66" t="str">
        <f t="shared" si="221"/>
        <v>NA</v>
      </c>
      <c r="AM150" s="66" t="str">
        <f t="shared" si="231"/>
        <v>NA</v>
      </c>
      <c r="AN150" s="65" t="str">
        <f t="shared" si="222"/>
        <v>NA</v>
      </c>
      <c r="AO150" s="65" t="str">
        <f t="shared" si="223"/>
        <v>NA</v>
      </c>
      <c r="AP150" s="65" t="str">
        <f t="shared" si="224"/>
        <v>NA</v>
      </c>
      <c r="AQ150" s="65"/>
      <c r="AR150" s="65"/>
      <c r="AS150" s="65"/>
      <c r="AT150" s="66" t="str">
        <f t="shared" si="225"/>
        <v>NA</v>
      </c>
      <c r="AU150" s="66" t="str">
        <f t="shared" si="226"/>
        <v>NA</v>
      </c>
      <c r="AV150" s="66" t="str">
        <f t="shared" si="227"/>
        <v>NA</v>
      </c>
      <c r="AW150" s="66" t="str">
        <f t="shared" si="228"/>
        <v>NA</v>
      </c>
      <c r="AX150" s="66" t="str">
        <f t="shared" si="232"/>
        <v>NA</v>
      </c>
      <c r="AY150" s="67" t="str">
        <f t="shared" si="233"/>
        <v>NA</v>
      </c>
    </row>
    <row r="151" spans="1:56" x14ac:dyDescent="0.2">
      <c r="A151" s="52" t="s">
        <v>190</v>
      </c>
      <c r="Y151" s="49">
        <f t="shared" si="229"/>
        <v>0</v>
      </c>
      <c r="Z151" s="49">
        <f t="shared" si="212"/>
        <v>0</v>
      </c>
      <c r="AA151" s="49">
        <f t="shared" si="213"/>
        <v>0</v>
      </c>
      <c r="AB151" s="49">
        <f t="shared" si="214"/>
        <v>0</v>
      </c>
      <c r="AC151" s="49">
        <f t="shared" si="215"/>
        <v>0</v>
      </c>
      <c r="AD151" s="49">
        <f t="shared" si="216"/>
        <v>0</v>
      </c>
      <c r="AE151" s="49">
        <f t="shared" si="217"/>
        <v>0</v>
      </c>
      <c r="AF151" s="49">
        <f t="shared" si="218"/>
        <v>0</v>
      </c>
      <c r="AG151" s="49">
        <f t="shared" si="230"/>
        <v>0</v>
      </c>
      <c r="AH151" s="65"/>
      <c r="AI151" s="66" t="str">
        <f t="shared" si="219"/>
        <v>NA</v>
      </c>
      <c r="AJ151" s="66"/>
      <c r="AK151" s="66" t="str">
        <f t="shared" si="220"/>
        <v>NA</v>
      </c>
      <c r="AL151" s="66" t="str">
        <f t="shared" si="221"/>
        <v>NA</v>
      </c>
      <c r="AM151" s="66" t="str">
        <f t="shared" si="231"/>
        <v>NA</v>
      </c>
      <c r="AN151" s="65" t="str">
        <f t="shared" si="222"/>
        <v>NA</v>
      </c>
      <c r="AO151" s="65" t="str">
        <f t="shared" si="223"/>
        <v>NA</v>
      </c>
      <c r="AP151" s="65" t="str">
        <f t="shared" si="224"/>
        <v>NA</v>
      </c>
      <c r="AQ151" s="65"/>
      <c r="AR151" s="65"/>
      <c r="AS151" s="65"/>
      <c r="AT151" s="66" t="str">
        <f t="shared" si="225"/>
        <v>NA</v>
      </c>
      <c r="AU151" s="66" t="str">
        <f t="shared" si="226"/>
        <v>NA</v>
      </c>
      <c r="AV151" s="66" t="str">
        <f t="shared" si="227"/>
        <v>NA</v>
      </c>
      <c r="AW151" s="66" t="str">
        <f t="shared" si="228"/>
        <v>NA</v>
      </c>
      <c r="AX151" s="66" t="str">
        <f t="shared" si="232"/>
        <v>NA</v>
      </c>
      <c r="AY151" s="67" t="str">
        <f t="shared" si="233"/>
        <v>NA</v>
      </c>
    </row>
    <row r="152" spans="1:56" x14ac:dyDescent="0.2">
      <c r="A152" s="52" t="s">
        <v>191</v>
      </c>
      <c r="Y152" s="49">
        <f t="shared" si="229"/>
        <v>0</v>
      </c>
      <c r="Z152" s="49">
        <f t="shared" si="212"/>
        <v>0</v>
      </c>
      <c r="AA152" s="49">
        <f t="shared" si="213"/>
        <v>0</v>
      </c>
      <c r="AB152" s="49">
        <f t="shared" si="214"/>
        <v>0</v>
      </c>
      <c r="AC152" s="49">
        <f t="shared" si="215"/>
        <v>0</v>
      </c>
      <c r="AD152" s="49">
        <f t="shared" si="216"/>
        <v>0</v>
      </c>
      <c r="AE152" s="49">
        <f t="shared" si="217"/>
        <v>0</v>
      </c>
      <c r="AF152" s="49">
        <f t="shared" si="218"/>
        <v>0</v>
      </c>
      <c r="AG152" s="49">
        <f t="shared" si="230"/>
        <v>0</v>
      </c>
      <c r="AH152" s="65"/>
      <c r="AI152" s="66" t="str">
        <f t="shared" si="219"/>
        <v>NA</v>
      </c>
      <c r="AJ152" s="66"/>
      <c r="AK152" s="66" t="str">
        <f t="shared" si="220"/>
        <v>NA</v>
      </c>
      <c r="AL152" s="66" t="str">
        <f t="shared" si="221"/>
        <v>NA</v>
      </c>
      <c r="AM152" s="66" t="str">
        <f t="shared" si="231"/>
        <v>NA</v>
      </c>
      <c r="AN152" s="65" t="str">
        <f t="shared" si="222"/>
        <v>NA</v>
      </c>
      <c r="AO152" s="65" t="str">
        <f t="shared" si="223"/>
        <v>NA</v>
      </c>
      <c r="AP152" s="65" t="str">
        <f t="shared" si="224"/>
        <v>NA</v>
      </c>
      <c r="AQ152" s="65"/>
      <c r="AR152" s="65"/>
      <c r="AS152" s="65"/>
      <c r="AT152" s="66" t="str">
        <f t="shared" si="225"/>
        <v>NA</v>
      </c>
      <c r="AU152" s="66" t="str">
        <f t="shared" si="226"/>
        <v>NA</v>
      </c>
      <c r="AV152" s="66" t="str">
        <f t="shared" si="227"/>
        <v>NA</v>
      </c>
      <c r="AW152" s="66" t="str">
        <f t="shared" si="228"/>
        <v>NA</v>
      </c>
      <c r="AX152" s="66" t="str">
        <f t="shared" si="232"/>
        <v>NA</v>
      </c>
      <c r="AY152" s="67" t="str">
        <f t="shared" si="233"/>
        <v>NA</v>
      </c>
    </row>
    <row r="153" spans="1:56" x14ac:dyDescent="0.2">
      <c r="A153" s="52" t="s">
        <v>192</v>
      </c>
      <c r="Y153" s="49">
        <f t="shared" si="229"/>
        <v>0</v>
      </c>
      <c r="Z153" s="49">
        <f t="shared" si="212"/>
        <v>0</v>
      </c>
      <c r="AA153" s="49">
        <f t="shared" si="213"/>
        <v>0</v>
      </c>
      <c r="AB153" s="49">
        <f t="shared" si="214"/>
        <v>0</v>
      </c>
      <c r="AC153" s="49">
        <f t="shared" si="215"/>
        <v>0</v>
      </c>
      <c r="AD153" s="49">
        <f t="shared" si="216"/>
        <v>0</v>
      </c>
      <c r="AE153" s="49">
        <f t="shared" si="217"/>
        <v>0</v>
      </c>
      <c r="AF153" s="49">
        <f t="shared" si="218"/>
        <v>0</v>
      </c>
      <c r="AG153" s="49">
        <f t="shared" si="230"/>
        <v>0</v>
      </c>
      <c r="AH153" s="65"/>
      <c r="AI153" s="66" t="str">
        <f t="shared" si="219"/>
        <v>NA</v>
      </c>
      <c r="AJ153" s="66"/>
      <c r="AK153" s="66" t="str">
        <f t="shared" si="220"/>
        <v>NA</v>
      </c>
      <c r="AL153" s="66" t="str">
        <f t="shared" si="221"/>
        <v>NA</v>
      </c>
      <c r="AM153" s="66" t="str">
        <f t="shared" si="231"/>
        <v>NA</v>
      </c>
      <c r="AN153" s="65" t="str">
        <f t="shared" si="222"/>
        <v>NA</v>
      </c>
      <c r="AO153" s="65" t="str">
        <f t="shared" si="223"/>
        <v>NA</v>
      </c>
      <c r="AP153" s="65" t="str">
        <f t="shared" si="224"/>
        <v>NA</v>
      </c>
      <c r="AQ153" s="65"/>
      <c r="AR153" s="65"/>
      <c r="AS153" s="65"/>
      <c r="AT153" s="66" t="str">
        <f t="shared" si="225"/>
        <v>NA</v>
      </c>
      <c r="AU153" s="66" t="str">
        <f t="shared" si="226"/>
        <v>NA</v>
      </c>
      <c r="AV153" s="66" t="str">
        <f t="shared" si="227"/>
        <v>NA</v>
      </c>
      <c r="AW153" s="66" t="str">
        <f t="shared" si="228"/>
        <v>NA</v>
      </c>
      <c r="AX153" s="66" t="str">
        <f t="shared" si="232"/>
        <v>NA</v>
      </c>
      <c r="AY153" s="67" t="str">
        <f t="shared" si="233"/>
        <v>NA</v>
      </c>
    </row>
    <row r="154" spans="1:56" x14ac:dyDescent="0.2">
      <c r="A154" s="52" t="s">
        <v>193</v>
      </c>
      <c r="Y154" s="49">
        <f t="shared" si="229"/>
        <v>0</v>
      </c>
      <c r="Z154" s="49">
        <f t="shared" si="212"/>
        <v>0</v>
      </c>
      <c r="AA154" s="49">
        <f t="shared" si="213"/>
        <v>0</v>
      </c>
      <c r="AB154" s="49">
        <f t="shared" si="214"/>
        <v>0</v>
      </c>
      <c r="AC154" s="49">
        <f t="shared" si="215"/>
        <v>0</v>
      </c>
      <c r="AD154" s="49">
        <f t="shared" si="216"/>
        <v>0</v>
      </c>
      <c r="AE154" s="49">
        <f t="shared" si="217"/>
        <v>0</v>
      </c>
      <c r="AF154" s="49">
        <f t="shared" si="218"/>
        <v>0</v>
      </c>
      <c r="AG154" s="49">
        <f t="shared" si="230"/>
        <v>0</v>
      </c>
      <c r="AH154" s="65"/>
      <c r="AI154" s="66" t="str">
        <f t="shared" si="219"/>
        <v>NA</v>
      </c>
      <c r="AJ154" s="66"/>
      <c r="AK154" s="66" t="str">
        <f t="shared" si="220"/>
        <v>NA</v>
      </c>
      <c r="AL154" s="66" t="str">
        <f t="shared" si="221"/>
        <v>NA</v>
      </c>
      <c r="AM154" s="66" t="str">
        <f t="shared" si="231"/>
        <v>NA</v>
      </c>
      <c r="AN154" s="65" t="str">
        <f t="shared" si="222"/>
        <v>NA</v>
      </c>
      <c r="AO154" s="65" t="str">
        <f t="shared" si="223"/>
        <v>NA</v>
      </c>
      <c r="AP154" s="65" t="str">
        <f t="shared" si="224"/>
        <v>NA</v>
      </c>
      <c r="AQ154" s="65"/>
      <c r="AR154" s="65"/>
      <c r="AS154" s="65"/>
      <c r="AT154" s="66" t="str">
        <f t="shared" si="225"/>
        <v>NA</v>
      </c>
      <c r="AU154" s="66" t="str">
        <f t="shared" si="226"/>
        <v>NA</v>
      </c>
      <c r="AV154" s="66" t="str">
        <f t="shared" si="227"/>
        <v>NA</v>
      </c>
      <c r="AW154" s="66" t="str">
        <f t="shared" si="228"/>
        <v>NA</v>
      </c>
      <c r="AX154" s="66" t="str">
        <f t="shared" si="232"/>
        <v>NA</v>
      </c>
      <c r="AY154" s="67" t="str">
        <f t="shared" si="233"/>
        <v>NA</v>
      </c>
    </row>
    <row r="155" spans="1:56" x14ac:dyDescent="0.2">
      <c r="A155" s="52" t="s">
        <v>194</v>
      </c>
      <c r="Y155" s="49">
        <f t="shared" si="229"/>
        <v>0</v>
      </c>
      <c r="Z155" s="49">
        <f t="shared" si="212"/>
        <v>0</v>
      </c>
      <c r="AA155" s="49">
        <f t="shared" si="213"/>
        <v>0</v>
      </c>
      <c r="AB155" s="49">
        <f t="shared" si="214"/>
        <v>0</v>
      </c>
      <c r="AC155" s="49">
        <f t="shared" si="215"/>
        <v>0</v>
      </c>
      <c r="AD155" s="49">
        <f t="shared" si="216"/>
        <v>0</v>
      </c>
      <c r="AE155" s="49">
        <f t="shared" si="217"/>
        <v>0</v>
      </c>
      <c r="AF155" s="49">
        <f t="shared" si="218"/>
        <v>0</v>
      </c>
      <c r="AG155" s="49">
        <f t="shared" si="230"/>
        <v>0</v>
      </c>
      <c r="AH155" s="65"/>
      <c r="AI155" s="66" t="str">
        <f t="shared" si="219"/>
        <v>NA</v>
      </c>
      <c r="AJ155" s="66"/>
      <c r="AK155" s="66" t="str">
        <f t="shared" si="220"/>
        <v>NA</v>
      </c>
      <c r="AL155" s="66" t="str">
        <f t="shared" si="221"/>
        <v>NA</v>
      </c>
      <c r="AM155" s="66" t="str">
        <f t="shared" si="231"/>
        <v>NA</v>
      </c>
      <c r="AN155" s="65" t="str">
        <f t="shared" si="222"/>
        <v>NA</v>
      </c>
      <c r="AO155" s="65" t="str">
        <f t="shared" si="223"/>
        <v>NA</v>
      </c>
      <c r="AP155" s="65" t="str">
        <f t="shared" si="224"/>
        <v>NA</v>
      </c>
      <c r="AQ155" s="65"/>
      <c r="AR155" s="65"/>
      <c r="AS155" s="65"/>
      <c r="AT155" s="66" t="str">
        <f t="shared" si="225"/>
        <v>NA</v>
      </c>
      <c r="AU155" s="66" t="str">
        <f t="shared" si="226"/>
        <v>NA</v>
      </c>
      <c r="AV155" s="66" t="str">
        <f t="shared" si="227"/>
        <v>NA</v>
      </c>
      <c r="AW155" s="66" t="str">
        <f t="shared" si="228"/>
        <v>NA</v>
      </c>
      <c r="AX155" s="66" t="str">
        <f t="shared" si="232"/>
        <v>NA</v>
      </c>
      <c r="AY155" s="67" t="str">
        <f t="shared" si="233"/>
        <v>NA</v>
      </c>
    </row>
    <row r="156" spans="1:56" x14ac:dyDescent="0.2">
      <c r="A156" s="52" t="s">
        <v>195</v>
      </c>
      <c r="Y156" s="49">
        <f t="shared" si="229"/>
        <v>0</v>
      </c>
      <c r="Z156" s="49">
        <f t="shared" si="212"/>
        <v>0</v>
      </c>
      <c r="AA156" s="49">
        <f t="shared" si="213"/>
        <v>0</v>
      </c>
      <c r="AB156" s="49">
        <f t="shared" si="214"/>
        <v>0</v>
      </c>
      <c r="AC156" s="49">
        <f t="shared" si="215"/>
        <v>0</v>
      </c>
      <c r="AD156" s="49">
        <f t="shared" si="216"/>
        <v>0</v>
      </c>
      <c r="AE156" s="49">
        <f t="shared" si="217"/>
        <v>0</v>
      </c>
      <c r="AF156" s="49">
        <f t="shared" si="218"/>
        <v>0</v>
      </c>
      <c r="AG156" s="49">
        <f t="shared" si="230"/>
        <v>0</v>
      </c>
      <c r="AH156" s="65"/>
      <c r="AI156" s="66" t="str">
        <f t="shared" si="219"/>
        <v>NA</v>
      </c>
      <c r="AJ156" s="66"/>
      <c r="AK156" s="66" t="str">
        <f t="shared" si="220"/>
        <v>NA</v>
      </c>
      <c r="AL156" s="66" t="str">
        <f t="shared" si="221"/>
        <v>NA</v>
      </c>
      <c r="AM156" s="66" t="str">
        <f t="shared" si="231"/>
        <v>NA</v>
      </c>
      <c r="AN156" s="65" t="str">
        <f t="shared" si="222"/>
        <v>NA</v>
      </c>
      <c r="AO156" s="65" t="str">
        <f t="shared" si="223"/>
        <v>NA</v>
      </c>
      <c r="AP156" s="65" t="str">
        <f t="shared" si="224"/>
        <v>NA</v>
      </c>
      <c r="AQ156" s="65"/>
      <c r="AR156" s="65"/>
      <c r="AS156" s="65"/>
      <c r="AT156" s="66" t="str">
        <f t="shared" si="225"/>
        <v>NA</v>
      </c>
      <c r="AU156" s="66" t="str">
        <f t="shared" si="226"/>
        <v>NA</v>
      </c>
      <c r="AV156" s="66" t="str">
        <f t="shared" si="227"/>
        <v>NA</v>
      </c>
      <c r="AW156" s="66" t="str">
        <f t="shared" si="228"/>
        <v>NA</v>
      </c>
      <c r="AX156" s="66" t="str">
        <f t="shared" si="232"/>
        <v>NA</v>
      </c>
      <c r="AY156" s="67" t="str">
        <f t="shared" si="233"/>
        <v>NA</v>
      </c>
    </row>
    <row r="157" spans="1:56" x14ac:dyDescent="0.2">
      <c r="A157" s="52" t="s">
        <v>196</v>
      </c>
      <c r="Y157" s="49">
        <f t="shared" si="229"/>
        <v>0</v>
      </c>
      <c r="Z157" s="49">
        <f t="shared" si="212"/>
        <v>0</v>
      </c>
      <c r="AA157" s="49">
        <f t="shared" si="213"/>
        <v>0</v>
      </c>
      <c r="AB157" s="49">
        <f t="shared" si="214"/>
        <v>0</v>
      </c>
      <c r="AC157" s="49">
        <f t="shared" si="215"/>
        <v>0</v>
      </c>
      <c r="AD157" s="49">
        <f t="shared" si="216"/>
        <v>0</v>
      </c>
      <c r="AE157" s="49">
        <f t="shared" si="217"/>
        <v>0</v>
      </c>
      <c r="AF157" s="49">
        <f t="shared" si="218"/>
        <v>0</v>
      </c>
      <c r="AG157" s="49">
        <f t="shared" si="230"/>
        <v>0</v>
      </c>
      <c r="AH157" s="65"/>
      <c r="AI157" s="66" t="str">
        <f t="shared" si="219"/>
        <v>NA</v>
      </c>
      <c r="AJ157" s="66"/>
      <c r="AK157" s="66" t="str">
        <f t="shared" si="220"/>
        <v>NA</v>
      </c>
      <c r="AL157" s="66" t="str">
        <f t="shared" si="221"/>
        <v>NA</v>
      </c>
      <c r="AM157" s="66" t="str">
        <f t="shared" si="231"/>
        <v>NA</v>
      </c>
      <c r="AN157" s="65" t="str">
        <f t="shared" si="222"/>
        <v>NA</v>
      </c>
      <c r="AO157" s="65" t="str">
        <f t="shared" si="223"/>
        <v>NA</v>
      </c>
      <c r="AP157" s="65" t="str">
        <f t="shared" si="224"/>
        <v>NA</v>
      </c>
      <c r="AQ157" s="65"/>
      <c r="AR157" s="65"/>
      <c r="AS157" s="65"/>
      <c r="AT157" s="66" t="str">
        <f t="shared" si="225"/>
        <v>NA</v>
      </c>
      <c r="AU157" s="66" t="str">
        <f t="shared" si="226"/>
        <v>NA</v>
      </c>
      <c r="AV157" s="66" t="str">
        <f t="shared" si="227"/>
        <v>NA</v>
      </c>
      <c r="AW157" s="66" t="str">
        <f t="shared" si="228"/>
        <v>NA</v>
      </c>
      <c r="AX157" s="66" t="str">
        <f t="shared" si="232"/>
        <v>NA</v>
      </c>
      <c r="AY157" s="67" t="str">
        <f t="shared" si="233"/>
        <v>NA</v>
      </c>
    </row>
    <row r="158" spans="1:56" x14ac:dyDescent="0.2">
      <c r="A158" s="52"/>
      <c r="Y158" s="49">
        <f t="shared" si="229"/>
        <v>0</v>
      </c>
      <c r="Z158" s="49">
        <f t="shared" si="212"/>
        <v>0</v>
      </c>
      <c r="AA158" s="49">
        <f t="shared" si="213"/>
        <v>0</v>
      </c>
      <c r="AB158" s="49">
        <f t="shared" si="214"/>
        <v>0</v>
      </c>
      <c r="AC158" s="49">
        <f t="shared" si="215"/>
        <v>0</v>
      </c>
      <c r="AD158" s="49">
        <f t="shared" si="216"/>
        <v>0</v>
      </c>
      <c r="AE158" s="49">
        <f t="shared" si="217"/>
        <v>0</v>
      </c>
      <c r="AF158" s="49">
        <f t="shared" si="218"/>
        <v>0</v>
      </c>
      <c r="AG158" s="49">
        <f t="shared" si="230"/>
        <v>0</v>
      </c>
      <c r="AH158" s="65"/>
      <c r="AI158" s="66"/>
      <c r="AJ158" s="66"/>
      <c r="AK158" s="66"/>
      <c r="AL158" s="66"/>
      <c r="AM158" s="66"/>
      <c r="AN158" s="65"/>
      <c r="AO158" s="65"/>
      <c r="AP158" s="65"/>
      <c r="AQ158" s="65"/>
      <c r="AR158" s="65"/>
      <c r="AS158" s="65"/>
      <c r="AT158" s="66"/>
      <c r="AU158" s="66"/>
      <c r="AV158" s="66"/>
      <c r="AW158" s="66"/>
      <c r="AX158" s="66"/>
      <c r="AY158" s="67" t="str">
        <f t="shared" si="233"/>
        <v>NA</v>
      </c>
    </row>
    <row r="159" spans="1:56" x14ac:dyDescent="0.2">
      <c r="A159" s="52"/>
      <c r="Y159" s="49">
        <f t="shared" si="229"/>
        <v>0</v>
      </c>
      <c r="Z159" s="49">
        <f t="shared" si="212"/>
        <v>0</v>
      </c>
      <c r="AA159" s="49">
        <f t="shared" si="213"/>
        <v>0</v>
      </c>
      <c r="AB159" s="49">
        <f t="shared" si="214"/>
        <v>0</v>
      </c>
      <c r="AC159" s="49">
        <f t="shared" si="215"/>
        <v>0</v>
      </c>
      <c r="AD159" s="49">
        <f t="shared" si="216"/>
        <v>0</v>
      </c>
      <c r="AE159" s="49">
        <f t="shared" si="217"/>
        <v>0</v>
      </c>
      <c r="AF159" s="49">
        <f t="shared" si="218"/>
        <v>0</v>
      </c>
      <c r="AG159" s="49">
        <f t="shared" si="230"/>
        <v>0</v>
      </c>
      <c r="AH159" s="65"/>
      <c r="AI159" s="66" t="str">
        <f>IF(Z159=0,"NA",Y159/Z159)</f>
        <v>NA</v>
      </c>
      <c r="AJ159" s="66"/>
      <c r="AK159" s="66" t="str">
        <f>IF(AA159=0,"NA",(Y159+J159+K159)/AA159)</f>
        <v>NA</v>
      </c>
      <c r="AL159" s="66" t="str">
        <f>IFERROR(AC159/Z159,"NA")</f>
        <v>NA</v>
      </c>
      <c r="AM159" s="66" t="str">
        <f>IFERROR(AK159+AL159,"NA")</f>
        <v>NA</v>
      </c>
      <c r="AN159" s="65" t="str">
        <f>IFERROR(L159/AA159,"NA")</f>
        <v>NA</v>
      </c>
      <c r="AO159" s="65" t="str">
        <f>IFERROR((J159+K159)/AA159,"NA")</f>
        <v>NA</v>
      </c>
      <c r="AP159" s="65" t="str">
        <f>IFERROR(AB159/AA159,"NA")</f>
        <v>NA</v>
      </c>
      <c r="AQ159" s="65"/>
      <c r="AR159" s="65"/>
      <c r="AS159" s="65"/>
      <c r="AT159" s="66" t="str">
        <f>IFERROR((H159+Q159+R159)/AB159,"NA")</f>
        <v>NA</v>
      </c>
      <c r="AU159" s="66" t="str">
        <f>IFERROR((H159+Q159+R159+U159+W159)/AB159,"NA")</f>
        <v>NA</v>
      </c>
      <c r="AV159" s="66" t="str">
        <f>IFERROR((F159+Y159)/AB159,"NA")</f>
        <v>NA</v>
      </c>
      <c r="AW159" s="66" t="str">
        <f>IFERROR(Y159/AB159,"NA")</f>
        <v>NA</v>
      </c>
      <c r="AX159" s="66" t="str">
        <f>IFERROR(AL159-AI159,"NA")</f>
        <v>NA</v>
      </c>
      <c r="AY159" s="67" t="str">
        <f t="shared" si="233"/>
        <v>NA</v>
      </c>
    </row>
    <row r="160" spans="1:56" s="47" customFormat="1" x14ac:dyDescent="0.2">
      <c r="A160" s="54" t="s">
        <v>32</v>
      </c>
      <c r="B160" s="58">
        <f>SUM(B148:B159)</f>
        <v>0</v>
      </c>
      <c r="C160" s="58">
        <f t="shared" ref="C160:AG160" si="234">SUM(C148:C159)</f>
        <v>0</v>
      </c>
      <c r="D160" s="58">
        <f t="shared" si="234"/>
        <v>0</v>
      </c>
      <c r="E160" s="58">
        <f t="shared" si="234"/>
        <v>0</v>
      </c>
      <c r="F160" s="58">
        <f t="shared" si="234"/>
        <v>0</v>
      </c>
      <c r="G160" s="58">
        <f t="shared" si="234"/>
        <v>0</v>
      </c>
      <c r="H160" s="58">
        <f t="shared" si="234"/>
        <v>0</v>
      </c>
      <c r="I160" s="58">
        <f t="shared" si="234"/>
        <v>0</v>
      </c>
      <c r="J160" s="58">
        <f t="shared" si="234"/>
        <v>0</v>
      </c>
      <c r="K160" s="58">
        <f t="shared" si="234"/>
        <v>0</v>
      </c>
      <c r="L160" s="58">
        <f t="shared" si="234"/>
        <v>0</v>
      </c>
      <c r="M160" s="58">
        <f t="shared" si="234"/>
        <v>0</v>
      </c>
      <c r="N160" s="58">
        <f t="shared" si="234"/>
        <v>0</v>
      </c>
      <c r="O160" s="58">
        <f t="shared" si="234"/>
        <v>0</v>
      </c>
      <c r="P160" s="58">
        <f t="shared" si="234"/>
        <v>0</v>
      </c>
      <c r="Q160" s="58">
        <f t="shared" si="234"/>
        <v>0</v>
      </c>
      <c r="R160" s="58">
        <f t="shared" si="234"/>
        <v>0</v>
      </c>
      <c r="S160" s="58">
        <f t="shared" si="234"/>
        <v>0</v>
      </c>
      <c r="T160" s="58">
        <f t="shared" si="234"/>
        <v>0</v>
      </c>
      <c r="U160" s="58">
        <f t="shared" si="234"/>
        <v>0</v>
      </c>
      <c r="V160" s="58">
        <f t="shared" si="234"/>
        <v>0</v>
      </c>
      <c r="W160" s="58">
        <f t="shared" si="234"/>
        <v>0</v>
      </c>
      <c r="X160" s="58">
        <f t="shared" si="234"/>
        <v>0</v>
      </c>
      <c r="Y160" s="58">
        <f t="shared" si="234"/>
        <v>0</v>
      </c>
      <c r="Z160" s="58">
        <f t="shared" si="234"/>
        <v>0</v>
      </c>
      <c r="AA160" s="58">
        <f t="shared" si="234"/>
        <v>0</v>
      </c>
      <c r="AB160" s="58">
        <f t="shared" si="234"/>
        <v>0</v>
      </c>
      <c r="AC160" s="58">
        <f t="shared" si="234"/>
        <v>0</v>
      </c>
      <c r="AD160" s="58">
        <f t="shared" si="234"/>
        <v>0</v>
      </c>
      <c r="AE160" s="58">
        <f t="shared" si="234"/>
        <v>0</v>
      </c>
      <c r="AF160" s="58">
        <f t="shared" si="234"/>
        <v>0</v>
      </c>
      <c r="AG160" s="58">
        <f t="shared" si="234"/>
        <v>0</v>
      </c>
      <c r="AH160" s="68"/>
      <c r="AI160" s="69" t="str">
        <f>IF(Z160=0,"NA",Y160/Z160)</f>
        <v>NA</v>
      </c>
      <c r="AJ160" s="69"/>
      <c r="AK160" s="69" t="str">
        <f>IF(AA160=0,"NA",(Y160+J160+K160)/AA160)</f>
        <v>NA</v>
      </c>
      <c r="AL160" s="69" t="str">
        <f>IFERROR(AC160/Z160,"NA")</f>
        <v>NA</v>
      </c>
      <c r="AM160" s="69" t="str">
        <f t="shared" si="231"/>
        <v>NA</v>
      </c>
      <c r="AN160" s="68" t="str">
        <f>IFERROR(L160/AA160,"NA")</f>
        <v>NA</v>
      </c>
      <c r="AO160" s="68" t="str">
        <f>IFERROR((J160+K160)/AA160,"NA")</f>
        <v>NA</v>
      </c>
      <c r="AP160" s="68" t="str">
        <f>IFERROR(AB160/AA160,"NA")</f>
        <v>NA</v>
      </c>
      <c r="AQ160" s="68"/>
      <c r="AR160" s="68"/>
      <c r="AS160" s="68"/>
      <c r="AT160" s="69" t="str">
        <f>IFERROR((H160+Q160+R160)/AB160,"NA")</f>
        <v>NA</v>
      </c>
      <c r="AU160" s="69" t="str">
        <f>IFERROR((H160+Q160+R160+U160+W160)/AB160,"NA")</f>
        <v>NA</v>
      </c>
      <c r="AV160" s="69" t="str">
        <f>IFERROR((F160+Y160)/AB160,"NA")</f>
        <v>NA</v>
      </c>
      <c r="AW160" s="69" t="str">
        <f>IFERROR(Y160/AB160,"NA")</f>
        <v>NA</v>
      </c>
      <c r="AX160" s="69" t="str">
        <f t="shared" si="232"/>
        <v>NA</v>
      </c>
      <c r="AY160" s="72" t="e">
        <f>(AD160+F160+G160)/AA160</f>
        <v>#DIV/0!</v>
      </c>
      <c r="BB160" s="51"/>
      <c r="BC160" s="51"/>
      <c r="BD160" s="51"/>
    </row>
    <row r="162" spans="1:56" x14ac:dyDescent="0.2">
      <c r="A162" s="47" t="s">
        <v>275</v>
      </c>
    </row>
    <row r="163" spans="1:56" x14ac:dyDescent="0.2">
      <c r="A163" s="56"/>
      <c r="B163" s="59" t="s">
        <v>5</v>
      </c>
      <c r="C163" s="59" t="s">
        <v>6</v>
      </c>
      <c r="D163" s="59" t="s">
        <v>7</v>
      </c>
      <c r="E163" s="59" t="s">
        <v>8</v>
      </c>
      <c r="F163" s="59" t="s">
        <v>18</v>
      </c>
      <c r="G163" s="59" t="s">
        <v>19</v>
      </c>
      <c r="H163" s="59" t="s">
        <v>9</v>
      </c>
      <c r="I163" s="59" t="s">
        <v>169</v>
      </c>
      <c r="J163" s="59" t="s">
        <v>10</v>
      </c>
      <c r="K163" s="59" t="s">
        <v>11</v>
      </c>
      <c r="L163" s="59" t="s">
        <v>12</v>
      </c>
      <c r="M163" s="59" t="s">
        <v>20</v>
      </c>
      <c r="N163" s="59" t="s">
        <v>197</v>
      </c>
      <c r="O163" s="59" t="s">
        <v>21</v>
      </c>
      <c r="P163" s="59" t="s">
        <v>74</v>
      </c>
      <c r="Q163" s="59" t="s">
        <v>22</v>
      </c>
      <c r="R163" s="59" t="s">
        <v>23</v>
      </c>
      <c r="S163" s="59" t="s">
        <v>168</v>
      </c>
      <c r="T163" s="59" t="s">
        <v>75</v>
      </c>
      <c r="U163" s="59" t="s">
        <v>27</v>
      </c>
      <c r="V163" s="59" t="s">
        <v>172</v>
      </c>
      <c r="W163" s="59" t="s">
        <v>28</v>
      </c>
      <c r="X163" s="59" t="s">
        <v>170</v>
      </c>
      <c r="Y163" s="59" t="s">
        <v>29</v>
      </c>
      <c r="Z163" s="59" t="s">
        <v>4</v>
      </c>
      <c r="AA163" s="59" t="s">
        <v>13</v>
      </c>
      <c r="AB163" s="59" t="s">
        <v>26</v>
      </c>
      <c r="AC163" s="59" t="s">
        <v>30</v>
      </c>
      <c r="AD163" s="59" t="s">
        <v>31</v>
      </c>
      <c r="AE163" s="59" t="s">
        <v>24</v>
      </c>
      <c r="AF163" s="59" t="s">
        <v>25</v>
      </c>
      <c r="AG163" s="59" t="s">
        <v>76</v>
      </c>
      <c r="AH163" s="73"/>
      <c r="AI163" s="71" t="s">
        <v>14</v>
      </c>
      <c r="AJ163" s="71"/>
      <c r="AK163" s="71" t="s">
        <v>15</v>
      </c>
      <c r="AL163" s="71" t="s">
        <v>16</v>
      </c>
      <c r="AM163" s="71" t="s">
        <v>17</v>
      </c>
      <c r="AN163" s="71" t="s">
        <v>44</v>
      </c>
      <c r="AO163" s="71" t="s">
        <v>43</v>
      </c>
      <c r="AP163" s="71" t="s">
        <v>40</v>
      </c>
      <c r="AQ163" s="73"/>
      <c r="AR163" s="73"/>
      <c r="AS163" s="73"/>
      <c r="AT163" s="71" t="s">
        <v>47</v>
      </c>
      <c r="AU163" s="71" t="s">
        <v>48</v>
      </c>
      <c r="AV163" s="71" t="s">
        <v>51</v>
      </c>
      <c r="AW163" s="71" t="s">
        <v>49</v>
      </c>
      <c r="AX163" s="63" t="s">
        <v>50</v>
      </c>
      <c r="AY163" s="64" t="s">
        <v>60</v>
      </c>
    </row>
    <row r="164" spans="1:56" x14ac:dyDescent="0.2">
      <c r="A164" s="52" t="s">
        <v>187</v>
      </c>
      <c r="Y164" s="49">
        <f>B164+C164+D164+E164</f>
        <v>0</v>
      </c>
      <c r="Z164" s="49">
        <f t="shared" ref="Z164:Z175" si="235">B164+C164+D164+E164+F164+L164+Q164+R164+T164+S164</f>
        <v>0</v>
      </c>
      <c r="AA164" s="49">
        <f t="shared" ref="AA164:AA175" si="236">B164+C164+D164+E164+F164+G164+H164+J164+K164+L164+Q164+R164+T164+S164+I164</f>
        <v>0</v>
      </c>
      <c r="AB164" s="49">
        <f t="shared" ref="AB164:AB175" si="237">Y164+H164+F164+Q164+R164+T164+S164+I164</f>
        <v>0</v>
      </c>
      <c r="AC164" s="49">
        <f t="shared" ref="AC164:AC175" si="238">B164+2*C164+3*D164+4*E164</f>
        <v>0</v>
      </c>
      <c r="AD164" s="49">
        <f t="shared" ref="AD164:AD175" si="239">Y164+J164+K164</f>
        <v>0</v>
      </c>
      <c r="AE164" s="49">
        <f t="shared" ref="AE164:AE175" si="240">M164+Q164+U164+V164</f>
        <v>0</v>
      </c>
      <c r="AF164" s="49">
        <f t="shared" ref="AF164:AF175" si="241">O164+R164+W164+S164+I164</f>
        <v>0</v>
      </c>
      <c r="AG164" s="49">
        <f>T164+P164</f>
        <v>0</v>
      </c>
      <c r="AH164" s="65"/>
      <c r="AI164" s="66" t="str">
        <f t="shared" ref="AI164:AI173" si="242">IF(Z164=0,"NA",Y164/Z164)</f>
        <v>NA</v>
      </c>
      <c r="AJ164" s="66"/>
      <c r="AK164" s="66" t="str">
        <f t="shared" ref="AK164:AK173" si="243">IF(AA164=0,"NA",(Y164+J164+K164)/AA164)</f>
        <v>NA</v>
      </c>
      <c r="AL164" s="66" t="str">
        <f t="shared" ref="AL164:AL173" si="244">IFERROR(AC164/Z164,"NA")</f>
        <v>NA</v>
      </c>
      <c r="AM164" s="66" t="str">
        <f>IFERROR(AK164+AL164,"NA")</f>
        <v>NA</v>
      </c>
      <c r="AN164" s="65" t="str">
        <f t="shared" ref="AN164:AN173" si="245">IFERROR(L164/AA164,"NA")</f>
        <v>NA</v>
      </c>
      <c r="AO164" s="65" t="str">
        <f t="shared" ref="AO164:AO173" si="246">IFERROR((J164+K164)/AA164,"NA")</f>
        <v>NA</v>
      </c>
      <c r="AP164" s="65" t="str">
        <f t="shared" ref="AP164:AP173" si="247">IFERROR(AB164/AA164,"NA")</f>
        <v>NA</v>
      </c>
      <c r="AQ164" s="65"/>
      <c r="AR164" s="65"/>
      <c r="AS164" s="65"/>
      <c r="AT164" s="66" t="str">
        <f t="shared" ref="AT164:AT173" si="248">IFERROR((H164+Q164+R164)/AB164,"NA")</f>
        <v>NA</v>
      </c>
      <c r="AU164" s="66" t="str">
        <f t="shared" ref="AU164:AU173" si="249">IFERROR((H164+Q164+R164+U164+W164)/AB164,"NA")</f>
        <v>NA</v>
      </c>
      <c r="AV164" s="66" t="str">
        <f t="shared" ref="AV164:AV173" si="250">IFERROR((F164+Y164)/AB164,"NA")</f>
        <v>NA</v>
      </c>
      <c r="AW164" s="66" t="str">
        <f t="shared" ref="AW164:AW173" si="251">IFERROR(Y164/AB164,"NA")</f>
        <v>NA</v>
      </c>
      <c r="AX164" s="66" t="str">
        <f>IFERROR(AL164-AI164,"NA")</f>
        <v>NA</v>
      </c>
      <c r="AY164" s="67" t="str">
        <f>IFERROR((AD164+F164+G164)/AA164, "NA")</f>
        <v>NA</v>
      </c>
    </row>
    <row r="165" spans="1:56" x14ac:dyDescent="0.2">
      <c r="A165" s="52" t="s">
        <v>188</v>
      </c>
      <c r="Y165" s="49">
        <f t="shared" ref="Y165:Y175" si="252">B165+C165+D165+E165</f>
        <v>0</v>
      </c>
      <c r="Z165" s="49">
        <f t="shared" si="235"/>
        <v>0</v>
      </c>
      <c r="AA165" s="49">
        <f t="shared" si="236"/>
        <v>0</v>
      </c>
      <c r="AB165" s="49">
        <f t="shared" si="237"/>
        <v>0</v>
      </c>
      <c r="AC165" s="49">
        <f t="shared" si="238"/>
        <v>0</v>
      </c>
      <c r="AD165" s="49">
        <f t="shared" si="239"/>
        <v>0</v>
      </c>
      <c r="AE165" s="49">
        <f t="shared" si="240"/>
        <v>0</v>
      </c>
      <c r="AF165" s="49">
        <f t="shared" si="241"/>
        <v>0</v>
      </c>
      <c r="AG165" s="49">
        <f t="shared" ref="AG165:AG175" si="253">T165+P165</f>
        <v>0</v>
      </c>
      <c r="AH165" s="65"/>
      <c r="AI165" s="66" t="str">
        <f t="shared" si="242"/>
        <v>NA</v>
      </c>
      <c r="AJ165" s="66"/>
      <c r="AK165" s="66" t="str">
        <f t="shared" si="243"/>
        <v>NA</v>
      </c>
      <c r="AL165" s="66" t="str">
        <f t="shared" si="244"/>
        <v>NA</v>
      </c>
      <c r="AM165" s="66" t="str">
        <f t="shared" ref="AM165:AM176" si="254">IFERROR(AK165+AL165,"NA")</f>
        <v>NA</v>
      </c>
      <c r="AN165" s="65" t="str">
        <f t="shared" si="245"/>
        <v>NA</v>
      </c>
      <c r="AO165" s="65" t="str">
        <f t="shared" si="246"/>
        <v>NA</v>
      </c>
      <c r="AP165" s="65" t="str">
        <f t="shared" si="247"/>
        <v>NA</v>
      </c>
      <c r="AQ165" s="65"/>
      <c r="AR165" s="65"/>
      <c r="AS165" s="65"/>
      <c r="AT165" s="66" t="str">
        <f t="shared" si="248"/>
        <v>NA</v>
      </c>
      <c r="AU165" s="66" t="str">
        <f t="shared" si="249"/>
        <v>NA</v>
      </c>
      <c r="AV165" s="66" t="str">
        <f t="shared" si="250"/>
        <v>NA</v>
      </c>
      <c r="AW165" s="66" t="str">
        <f t="shared" si="251"/>
        <v>NA</v>
      </c>
      <c r="AX165" s="66" t="str">
        <f t="shared" ref="AX165:AX176" si="255">IFERROR(AL165-AI165,"NA")</f>
        <v>NA</v>
      </c>
      <c r="AY165" s="67" t="str">
        <f t="shared" ref="AY165:AY175" si="256">IFERROR((AD165+F165+G165)/AA165, "NA")</f>
        <v>NA</v>
      </c>
    </row>
    <row r="166" spans="1:56" x14ac:dyDescent="0.2">
      <c r="A166" s="52" t="s">
        <v>189</v>
      </c>
      <c r="Y166" s="49">
        <f t="shared" si="252"/>
        <v>0</v>
      </c>
      <c r="Z166" s="49">
        <f t="shared" si="235"/>
        <v>0</v>
      </c>
      <c r="AA166" s="49">
        <f t="shared" si="236"/>
        <v>0</v>
      </c>
      <c r="AB166" s="49">
        <f t="shared" si="237"/>
        <v>0</v>
      </c>
      <c r="AC166" s="49">
        <f t="shared" si="238"/>
        <v>0</v>
      </c>
      <c r="AD166" s="49">
        <f t="shared" si="239"/>
        <v>0</v>
      </c>
      <c r="AE166" s="49">
        <f t="shared" si="240"/>
        <v>0</v>
      </c>
      <c r="AF166" s="49">
        <f t="shared" si="241"/>
        <v>0</v>
      </c>
      <c r="AG166" s="49">
        <f t="shared" si="253"/>
        <v>0</v>
      </c>
      <c r="AH166" s="65"/>
      <c r="AI166" s="66" t="str">
        <f t="shared" si="242"/>
        <v>NA</v>
      </c>
      <c r="AJ166" s="66"/>
      <c r="AK166" s="66" t="str">
        <f t="shared" si="243"/>
        <v>NA</v>
      </c>
      <c r="AL166" s="66" t="str">
        <f t="shared" si="244"/>
        <v>NA</v>
      </c>
      <c r="AM166" s="66" t="str">
        <f t="shared" si="254"/>
        <v>NA</v>
      </c>
      <c r="AN166" s="65" t="str">
        <f t="shared" si="245"/>
        <v>NA</v>
      </c>
      <c r="AO166" s="65" t="str">
        <f t="shared" si="246"/>
        <v>NA</v>
      </c>
      <c r="AP166" s="65" t="str">
        <f t="shared" si="247"/>
        <v>NA</v>
      </c>
      <c r="AQ166" s="65"/>
      <c r="AR166" s="65"/>
      <c r="AS166" s="65"/>
      <c r="AT166" s="66" t="str">
        <f t="shared" si="248"/>
        <v>NA</v>
      </c>
      <c r="AU166" s="66" t="str">
        <f t="shared" si="249"/>
        <v>NA</v>
      </c>
      <c r="AV166" s="66" t="str">
        <f t="shared" si="250"/>
        <v>NA</v>
      </c>
      <c r="AW166" s="66" t="str">
        <f t="shared" si="251"/>
        <v>NA</v>
      </c>
      <c r="AX166" s="66" t="str">
        <f t="shared" si="255"/>
        <v>NA</v>
      </c>
      <c r="AY166" s="67" t="str">
        <f t="shared" si="256"/>
        <v>NA</v>
      </c>
    </row>
    <row r="167" spans="1:56" x14ac:dyDescent="0.2">
      <c r="A167" s="52" t="s">
        <v>190</v>
      </c>
      <c r="Y167" s="49">
        <f t="shared" si="252"/>
        <v>0</v>
      </c>
      <c r="Z167" s="49">
        <f t="shared" si="235"/>
        <v>0</v>
      </c>
      <c r="AA167" s="49">
        <f t="shared" si="236"/>
        <v>0</v>
      </c>
      <c r="AB167" s="49">
        <f t="shared" si="237"/>
        <v>0</v>
      </c>
      <c r="AC167" s="49">
        <f t="shared" si="238"/>
        <v>0</v>
      </c>
      <c r="AD167" s="49">
        <f t="shared" si="239"/>
        <v>0</v>
      </c>
      <c r="AE167" s="49">
        <f t="shared" si="240"/>
        <v>0</v>
      </c>
      <c r="AF167" s="49">
        <f t="shared" si="241"/>
        <v>0</v>
      </c>
      <c r="AG167" s="49">
        <f t="shared" si="253"/>
        <v>0</v>
      </c>
      <c r="AH167" s="65"/>
      <c r="AI167" s="66" t="str">
        <f t="shared" si="242"/>
        <v>NA</v>
      </c>
      <c r="AJ167" s="66"/>
      <c r="AK167" s="66" t="str">
        <f t="shared" si="243"/>
        <v>NA</v>
      </c>
      <c r="AL167" s="66" t="str">
        <f t="shared" si="244"/>
        <v>NA</v>
      </c>
      <c r="AM167" s="66" t="str">
        <f t="shared" si="254"/>
        <v>NA</v>
      </c>
      <c r="AN167" s="65" t="str">
        <f t="shared" si="245"/>
        <v>NA</v>
      </c>
      <c r="AO167" s="65" t="str">
        <f t="shared" si="246"/>
        <v>NA</v>
      </c>
      <c r="AP167" s="65" t="str">
        <f t="shared" si="247"/>
        <v>NA</v>
      </c>
      <c r="AQ167" s="65"/>
      <c r="AR167" s="65"/>
      <c r="AS167" s="65"/>
      <c r="AT167" s="66" t="str">
        <f t="shared" si="248"/>
        <v>NA</v>
      </c>
      <c r="AU167" s="66" t="str">
        <f t="shared" si="249"/>
        <v>NA</v>
      </c>
      <c r="AV167" s="66" t="str">
        <f t="shared" si="250"/>
        <v>NA</v>
      </c>
      <c r="AW167" s="66" t="str">
        <f t="shared" si="251"/>
        <v>NA</v>
      </c>
      <c r="AX167" s="66" t="str">
        <f t="shared" si="255"/>
        <v>NA</v>
      </c>
      <c r="AY167" s="67" t="str">
        <f t="shared" si="256"/>
        <v>NA</v>
      </c>
    </row>
    <row r="168" spans="1:56" x14ac:dyDescent="0.2">
      <c r="A168" s="52" t="s">
        <v>191</v>
      </c>
      <c r="Y168" s="49">
        <f t="shared" si="252"/>
        <v>0</v>
      </c>
      <c r="Z168" s="49">
        <f t="shared" si="235"/>
        <v>0</v>
      </c>
      <c r="AA168" s="49">
        <f t="shared" si="236"/>
        <v>0</v>
      </c>
      <c r="AB168" s="49">
        <f t="shared" si="237"/>
        <v>0</v>
      </c>
      <c r="AC168" s="49">
        <f t="shared" si="238"/>
        <v>0</v>
      </c>
      <c r="AD168" s="49">
        <f t="shared" si="239"/>
        <v>0</v>
      </c>
      <c r="AE168" s="49">
        <f t="shared" si="240"/>
        <v>0</v>
      </c>
      <c r="AF168" s="49">
        <f t="shared" si="241"/>
        <v>0</v>
      </c>
      <c r="AG168" s="49">
        <f t="shared" si="253"/>
        <v>0</v>
      </c>
      <c r="AH168" s="65"/>
      <c r="AI168" s="66" t="str">
        <f t="shared" si="242"/>
        <v>NA</v>
      </c>
      <c r="AJ168" s="66"/>
      <c r="AK168" s="66" t="str">
        <f t="shared" si="243"/>
        <v>NA</v>
      </c>
      <c r="AL168" s="66" t="str">
        <f t="shared" si="244"/>
        <v>NA</v>
      </c>
      <c r="AM168" s="66" t="str">
        <f t="shared" si="254"/>
        <v>NA</v>
      </c>
      <c r="AN168" s="65" t="str">
        <f t="shared" si="245"/>
        <v>NA</v>
      </c>
      <c r="AO168" s="65" t="str">
        <f t="shared" si="246"/>
        <v>NA</v>
      </c>
      <c r="AP168" s="65" t="str">
        <f t="shared" si="247"/>
        <v>NA</v>
      </c>
      <c r="AQ168" s="65"/>
      <c r="AR168" s="65"/>
      <c r="AS168" s="65"/>
      <c r="AT168" s="66" t="str">
        <f t="shared" si="248"/>
        <v>NA</v>
      </c>
      <c r="AU168" s="66" t="str">
        <f t="shared" si="249"/>
        <v>NA</v>
      </c>
      <c r="AV168" s="66" t="str">
        <f t="shared" si="250"/>
        <v>NA</v>
      </c>
      <c r="AW168" s="66" t="str">
        <f t="shared" si="251"/>
        <v>NA</v>
      </c>
      <c r="AX168" s="66" t="str">
        <f t="shared" si="255"/>
        <v>NA</v>
      </c>
      <c r="AY168" s="67" t="str">
        <f t="shared" si="256"/>
        <v>NA</v>
      </c>
    </row>
    <row r="169" spans="1:56" x14ac:dyDescent="0.2">
      <c r="A169" s="52" t="s">
        <v>192</v>
      </c>
      <c r="Y169" s="49">
        <f t="shared" si="252"/>
        <v>0</v>
      </c>
      <c r="Z169" s="49">
        <f t="shared" si="235"/>
        <v>0</v>
      </c>
      <c r="AA169" s="49">
        <f t="shared" si="236"/>
        <v>0</v>
      </c>
      <c r="AB169" s="49">
        <f t="shared" si="237"/>
        <v>0</v>
      </c>
      <c r="AC169" s="49">
        <f t="shared" si="238"/>
        <v>0</v>
      </c>
      <c r="AD169" s="49">
        <f t="shared" si="239"/>
        <v>0</v>
      </c>
      <c r="AE169" s="49">
        <f t="shared" si="240"/>
        <v>0</v>
      </c>
      <c r="AF169" s="49">
        <f t="shared" si="241"/>
        <v>0</v>
      </c>
      <c r="AG169" s="49">
        <f t="shared" si="253"/>
        <v>0</v>
      </c>
      <c r="AH169" s="65"/>
      <c r="AI169" s="66" t="str">
        <f t="shared" si="242"/>
        <v>NA</v>
      </c>
      <c r="AJ169" s="66"/>
      <c r="AK169" s="66" t="str">
        <f t="shared" si="243"/>
        <v>NA</v>
      </c>
      <c r="AL169" s="66" t="str">
        <f t="shared" si="244"/>
        <v>NA</v>
      </c>
      <c r="AM169" s="66" t="str">
        <f t="shared" si="254"/>
        <v>NA</v>
      </c>
      <c r="AN169" s="65" t="str">
        <f t="shared" si="245"/>
        <v>NA</v>
      </c>
      <c r="AO169" s="65" t="str">
        <f t="shared" si="246"/>
        <v>NA</v>
      </c>
      <c r="AP169" s="65" t="str">
        <f t="shared" si="247"/>
        <v>NA</v>
      </c>
      <c r="AQ169" s="65"/>
      <c r="AR169" s="65"/>
      <c r="AS169" s="65"/>
      <c r="AT169" s="66" t="str">
        <f t="shared" si="248"/>
        <v>NA</v>
      </c>
      <c r="AU169" s="66" t="str">
        <f t="shared" si="249"/>
        <v>NA</v>
      </c>
      <c r="AV169" s="66" t="str">
        <f t="shared" si="250"/>
        <v>NA</v>
      </c>
      <c r="AW169" s="66" t="str">
        <f t="shared" si="251"/>
        <v>NA</v>
      </c>
      <c r="AX169" s="66" t="str">
        <f t="shared" si="255"/>
        <v>NA</v>
      </c>
      <c r="AY169" s="67" t="str">
        <f t="shared" si="256"/>
        <v>NA</v>
      </c>
    </row>
    <row r="170" spans="1:56" x14ac:dyDescent="0.2">
      <c r="A170" s="52" t="s">
        <v>193</v>
      </c>
      <c r="Y170" s="49">
        <f t="shared" si="252"/>
        <v>0</v>
      </c>
      <c r="Z170" s="49">
        <f t="shared" si="235"/>
        <v>0</v>
      </c>
      <c r="AA170" s="49">
        <f t="shared" si="236"/>
        <v>0</v>
      </c>
      <c r="AB170" s="49">
        <f t="shared" si="237"/>
        <v>0</v>
      </c>
      <c r="AC170" s="49">
        <f t="shared" si="238"/>
        <v>0</v>
      </c>
      <c r="AD170" s="49">
        <f t="shared" si="239"/>
        <v>0</v>
      </c>
      <c r="AE170" s="49">
        <f t="shared" si="240"/>
        <v>0</v>
      </c>
      <c r="AF170" s="49">
        <f t="shared" si="241"/>
        <v>0</v>
      </c>
      <c r="AG170" s="49">
        <f t="shared" si="253"/>
        <v>0</v>
      </c>
      <c r="AH170" s="65"/>
      <c r="AI170" s="66" t="str">
        <f t="shared" si="242"/>
        <v>NA</v>
      </c>
      <c r="AJ170" s="66"/>
      <c r="AK170" s="66" t="str">
        <f t="shared" si="243"/>
        <v>NA</v>
      </c>
      <c r="AL170" s="66" t="str">
        <f t="shared" si="244"/>
        <v>NA</v>
      </c>
      <c r="AM170" s="66" t="str">
        <f t="shared" si="254"/>
        <v>NA</v>
      </c>
      <c r="AN170" s="65" t="str">
        <f t="shared" si="245"/>
        <v>NA</v>
      </c>
      <c r="AO170" s="65" t="str">
        <f t="shared" si="246"/>
        <v>NA</v>
      </c>
      <c r="AP170" s="65" t="str">
        <f t="shared" si="247"/>
        <v>NA</v>
      </c>
      <c r="AQ170" s="65"/>
      <c r="AR170" s="65"/>
      <c r="AS170" s="65"/>
      <c r="AT170" s="66" t="str">
        <f t="shared" si="248"/>
        <v>NA</v>
      </c>
      <c r="AU170" s="66" t="str">
        <f t="shared" si="249"/>
        <v>NA</v>
      </c>
      <c r="AV170" s="66" t="str">
        <f t="shared" si="250"/>
        <v>NA</v>
      </c>
      <c r="AW170" s="66" t="str">
        <f t="shared" si="251"/>
        <v>NA</v>
      </c>
      <c r="AX170" s="66" t="str">
        <f t="shared" si="255"/>
        <v>NA</v>
      </c>
      <c r="AY170" s="67" t="str">
        <f t="shared" si="256"/>
        <v>NA</v>
      </c>
    </row>
    <row r="171" spans="1:56" x14ac:dyDescent="0.2">
      <c r="A171" s="52" t="s">
        <v>194</v>
      </c>
      <c r="Y171" s="49">
        <f t="shared" si="252"/>
        <v>0</v>
      </c>
      <c r="Z171" s="49">
        <f t="shared" si="235"/>
        <v>0</v>
      </c>
      <c r="AA171" s="49">
        <f t="shared" si="236"/>
        <v>0</v>
      </c>
      <c r="AB171" s="49">
        <f t="shared" si="237"/>
        <v>0</v>
      </c>
      <c r="AC171" s="49">
        <f t="shared" si="238"/>
        <v>0</v>
      </c>
      <c r="AD171" s="49">
        <f t="shared" si="239"/>
        <v>0</v>
      </c>
      <c r="AE171" s="49">
        <f t="shared" si="240"/>
        <v>0</v>
      </c>
      <c r="AF171" s="49">
        <f t="shared" si="241"/>
        <v>0</v>
      </c>
      <c r="AG171" s="49">
        <f t="shared" si="253"/>
        <v>0</v>
      </c>
      <c r="AH171" s="65"/>
      <c r="AI171" s="66" t="str">
        <f t="shared" si="242"/>
        <v>NA</v>
      </c>
      <c r="AJ171" s="66"/>
      <c r="AK171" s="66" t="str">
        <f t="shared" si="243"/>
        <v>NA</v>
      </c>
      <c r="AL171" s="66" t="str">
        <f t="shared" si="244"/>
        <v>NA</v>
      </c>
      <c r="AM171" s="66" t="str">
        <f t="shared" si="254"/>
        <v>NA</v>
      </c>
      <c r="AN171" s="65" t="str">
        <f t="shared" si="245"/>
        <v>NA</v>
      </c>
      <c r="AO171" s="65" t="str">
        <f t="shared" si="246"/>
        <v>NA</v>
      </c>
      <c r="AP171" s="65" t="str">
        <f t="shared" si="247"/>
        <v>NA</v>
      </c>
      <c r="AQ171" s="65"/>
      <c r="AR171" s="65"/>
      <c r="AS171" s="65"/>
      <c r="AT171" s="66" t="str">
        <f t="shared" si="248"/>
        <v>NA</v>
      </c>
      <c r="AU171" s="66" t="str">
        <f t="shared" si="249"/>
        <v>NA</v>
      </c>
      <c r="AV171" s="66" t="str">
        <f t="shared" si="250"/>
        <v>NA</v>
      </c>
      <c r="AW171" s="66" t="str">
        <f t="shared" si="251"/>
        <v>NA</v>
      </c>
      <c r="AX171" s="66" t="str">
        <f t="shared" si="255"/>
        <v>NA</v>
      </c>
      <c r="AY171" s="67" t="str">
        <f t="shared" si="256"/>
        <v>NA</v>
      </c>
    </row>
    <row r="172" spans="1:56" x14ac:dyDescent="0.2">
      <c r="A172" s="52" t="s">
        <v>195</v>
      </c>
      <c r="Y172" s="49">
        <f t="shared" si="252"/>
        <v>0</v>
      </c>
      <c r="Z172" s="49">
        <f t="shared" si="235"/>
        <v>0</v>
      </c>
      <c r="AA172" s="49">
        <f t="shared" si="236"/>
        <v>0</v>
      </c>
      <c r="AB172" s="49">
        <f t="shared" si="237"/>
        <v>0</v>
      </c>
      <c r="AC172" s="49">
        <f t="shared" si="238"/>
        <v>0</v>
      </c>
      <c r="AD172" s="49">
        <f t="shared" si="239"/>
        <v>0</v>
      </c>
      <c r="AE172" s="49">
        <f t="shared" si="240"/>
        <v>0</v>
      </c>
      <c r="AF172" s="49">
        <f t="shared" si="241"/>
        <v>0</v>
      </c>
      <c r="AG172" s="49">
        <f t="shared" si="253"/>
        <v>0</v>
      </c>
      <c r="AH172" s="65"/>
      <c r="AI172" s="66" t="str">
        <f t="shared" si="242"/>
        <v>NA</v>
      </c>
      <c r="AJ172" s="66"/>
      <c r="AK172" s="66" t="str">
        <f t="shared" si="243"/>
        <v>NA</v>
      </c>
      <c r="AL172" s="66" t="str">
        <f t="shared" si="244"/>
        <v>NA</v>
      </c>
      <c r="AM172" s="66" t="str">
        <f t="shared" si="254"/>
        <v>NA</v>
      </c>
      <c r="AN172" s="65" t="str">
        <f t="shared" si="245"/>
        <v>NA</v>
      </c>
      <c r="AO172" s="65" t="str">
        <f t="shared" si="246"/>
        <v>NA</v>
      </c>
      <c r="AP172" s="65" t="str">
        <f t="shared" si="247"/>
        <v>NA</v>
      </c>
      <c r="AQ172" s="65"/>
      <c r="AR172" s="65"/>
      <c r="AS172" s="65"/>
      <c r="AT172" s="66" t="str">
        <f t="shared" si="248"/>
        <v>NA</v>
      </c>
      <c r="AU172" s="66" t="str">
        <f t="shared" si="249"/>
        <v>NA</v>
      </c>
      <c r="AV172" s="66" t="str">
        <f t="shared" si="250"/>
        <v>NA</v>
      </c>
      <c r="AW172" s="66" t="str">
        <f t="shared" si="251"/>
        <v>NA</v>
      </c>
      <c r="AX172" s="66" t="str">
        <f t="shared" si="255"/>
        <v>NA</v>
      </c>
      <c r="AY172" s="67" t="str">
        <f t="shared" si="256"/>
        <v>NA</v>
      </c>
    </row>
    <row r="173" spans="1:56" x14ac:dyDescent="0.2">
      <c r="A173" s="52" t="s">
        <v>196</v>
      </c>
      <c r="Y173" s="49">
        <f t="shared" si="252"/>
        <v>0</v>
      </c>
      <c r="Z173" s="49">
        <f t="shared" si="235"/>
        <v>0</v>
      </c>
      <c r="AA173" s="49">
        <f t="shared" si="236"/>
        <v>0</v>
      </c>
      <c r="AB173" s="49">
        <f t="shared" si="237"/>
        <v>0</v>
      </c>
      <c r="AC173" s="49">
        <f t="shared" si="238"/>
        <v>0</v>
      </c>
      <c r="AD173" s="49">
        <f t="shared" si="239"/>
        <v>0</v>
      </c>
      <c r="AE173" s="49">
        <f t="shared" si="240"/>
        <v>0</v>
      </c>
      <c r="AF173" s="49">
        <f t="shared" si="241"/>
        <v>0</v>
      </c>
      <c r="AG173" s="49">
        <f t="shared" si="253"/>
        <v>0</v>
      </c>
      <c r="AH173" s="65"/>
      <c r="AI173" s="66" t="str">
        <f t="shared" si="242"/>
        <v>NA</v>
      </c>
      <c r="AJ173" s="66"/>
      <c r="AK173" s="66" t="str">
        <f t="shared" si="243"/>
        <v>NA</v>
      </c>
      <c r="AL173" s="66" t="str">
        <f t="shared" si="244"/>
        <v>NA</v>
      </c>
      <c r="AM173" s="66" t="str">
        <f t="shared" si="254"/>
        <v>NA</v>
      </c>
      <c r="AN173" s="65" t="str">
        <f t="shared" si="245"/>
        <v>NA</v>
      </c>
      <c r="AO173" s="65" t="str">
        <f t="shared" si="246"/>
        <v>NA</v>
      </c>
      <c r="AP173" s="65" t="str">
        <f t="shared" si="247"/>
        <v>NA</v>
      </c>
      <c r="AQ173" s="65"/>
      <c r="AR173" s="65"/>
      <c r="AS173" s="65"/>
      <c r="AT173" s="66" t="str">
        <f t="shared" si="248"/>
        <v>NA</v>
      </c>
      <c r="AU173" s="66" t="str">
        <f t="shared" si="249"/>
        <v>NA</v>
      </c>
      <c r="AV173" s="66" t="str">
        <f t="shared" si="250"/>
        <v>NA</v>
      </c>
      <c r="AW173" s="66" t="str">
        <f t="shared" si="251"/>
        <v>NA</v>
      </c>
      <c r="AX173" s="66" t="str">
        <f t="shared" si="255"/>
        <v>NA</v>
      </c>
      <c r="AY173" s="67" t="str">
        <f t="shared" si="256"/>
        <v>NA</v>
      </c>
    </row>
    <row r="174" spans="1:56" x14ac:dyDescent="0.2">
      <c r="A174" s="52"/>
      <c r="Y174" s="49">
        <f t="shared" si="252"/>
        <v>0</v>
      </c>
      <c r="Z174" s="49">
        <f t="shared" si="235"/>
        <v>0</v>
      </c>
      <c r="AA174" s="49">
        <f t="shared" si="236"/>
        <v>0</v>
      </c>
      <c r="AB174" s="49">
        <f t="shared" si="237"/>
        <v>0</v>
      </c>
      <c r="AC174" s="49">
        <f t="shared" si="238"/>
        <v>0</v>
      </c>
      <c r="AD174" s="49">
        <f t="shared" si="239"/>
        <v>0</v>
      </c>
      <c r="AE174" s="49">
        <f t="shared" si="240"/>
        <v>0</v>
      </c>
      <c r="AF174" s="49">
        <f t="shared" si="241"/>
        <v>0</v>
      </c>
      <c r="AG174" s="49">
        <f t="shared" si="253"/>
        <v>0</v>
      </c>
      <c r="AH174" s="65"/>
      <c r="AI174" s="66"/>
      <c r="AJ174" s="66"/>
      <c r="AK174" s="66"/>
      <c r="AL174" s="66"/>
      <c r="AM174" s="66"/>
      <c r="AN174" s="65"/>
      <c r="AO174" s="65"/>
      <c r="AP174" s="65"/>
      <c r="AQ174" s="65"/>
      <c r="AR174" s="65"/>
      <c r="AS174" s="65"/>
      <c r="AT174" s="66"/>
      <c r="AU174" s="66"/>
      <c r="AV174" s="66"/>
      <c r="AW174" s="66"/>
      <c r="AX174" s="66"/>
      <c r="AY174" s="67" t="str">
        <f t="shared" si="256"/>
        <v>NA</v>
      </c>
    </row>
    <row r="175" spans="1:56" x14ac:dyDescent="0.2">
      <c r="A175" s="52"/>
      <c r="Y175" s="49">
        <f t="shared" si="252"/>
        <v>0</v>
      </c>
      <c r="Z175" s="49">
        <f t="shared" si="235"/>
        <v>0</v>
      </c>
      <c r="AA175" s="49">
        <f t="shared" si="236"/>
        <v>0</v>
      </c>
      <c r="AB175" s="49">
        <f t="shared" si="237"/>
        <v>0</v>
      </c>
      <c r="AC175" s="49">
        <f t="shared" si="238"/>
        <v>0</v>
      </c>
      <c r="AD175" s="49">
        <f t="shared" si="239"/>
        <v>0</v>
      </c>
      <c r="AE175" s="49">
        <f t="shared" si="240"/>
        <v>0</v>
      </c>
      <c r="AF175" s="49">
        <f t="shared" si="241"/>
        <v>0</v>
      </c>
      <c r="AG175" s="49">
        <f t="shared" si="253"/>
        <v>0</v>
      </c>
      <c r="AH175" s="65"/>
      <c r="AI175" s="66" t="str">
        <f>IF(Z175=0,"NA",Y175/Z175)</f>
        <v>NA</v>
      </c>
      <c r="AJ175" s="66"/>
      <c r="AK175" s="66" t="str">
        <f>IF(AA175=0,"NA",(Y175+J175+K175)/AA175)</f>
        <v>NA</v>
      </c>
      <c r="AL175" s="66" t="str">
        <f>IFERROR(AC175/Z175,"NA")</f>
        <v>NA</v>
      </c>
      <c r="AM175" s="66" t="str">
        <f>IFERROR(AK175+AL175,"NA")</f>
        <v>NA</v>
      </c>
      <c r="AN175" s="65" t="str">
        <f>IFERROR(L175/AA175,"NA")</f>
        <v>NA</v>
      </c>
      <c r="AO175" s="65" t="str">
        <f>IFERROR((J175+K175)/AA175,"NA")</f>
        <v>NA</v>
      </c>
      <c r="AP175" s="65" t="str">
        <f>IFERROR(AB175/AA175,"NA")</f>
        <v>NA</v>
      </c>
      <c r="AQ175" s="65"/>
      <c r="AR175" s="65"/>
      <c r="AS175" s="65"/>
      <c r="AT175" s="66" t="str">
        <f>IFERROR((H175+Q175+R175)/AB175,"NA")</f>
        <v>NA</v>
      </c>
      <c r="AU175" s="66" t="str">
        <f>IFERROR((H175+Q175+R175+U175+W175)/AB175,"NA")</f>
        <v>NA</v>
      </c>
      <c r="AV175" s="66" t="str">
        <f>IFERROR((F175+Y175)/AB175,"NA")</f>
        <v>NA</v>
      </c>
      <c r="AW175" s="66" t="str">
        <f>IFERROR(Y175/AB175,"NA")</f>
        <v>NA</v>
      </c>
      <c r="AX175" s="66" t="str">
        <f>IFERROR(AL175-AI175,"NA")</f>
        <v>NA</v>
      </c>
      <c r="AY175" s="67" t="str">
        <f t="shared" si="256"/>
        <v>NA</v>
      </c>
    </row>
    <row r="176" spans="1:56" s="47" customFormat="1" x14ac:dyDescent="0.2">
      <c r="A176" s="54" t="s">
        <v>32</v>
      </c>
      <c r="B176" s="58">
        <f>SUM(B164:B175)</f>
        <v>0</v>
      </c>
      <c r="C176" s="58">
        <f t="shared" ref="C176:AG176" si="257">SUM(C164:C175)</f>
        <v>0</v>
      </c>
      <c r="D176" s="58">
        <f t="shared" si="257"/>
        <v>0</v>
      </c>
      <c r="E176" s="58">
        <f t="shared" si="257"/>
        <v>0</v>
      </c>
      <c r="F176" s="58">
        <f t="shared" si="257"/>
        <v>0</v>
      </c>
      <c r="G176" s="58">
        <f t="shared" si="257"/>
        <v>0</v>
      </c>
      <c r="H176" s="58">
        <f t="shared" si="257"/>
        <v>0</v>
      </c>
      <c r="I176" s="58">
        <f t="shared" si="257"/>
        <v>0</v>
      </c>
      <c r="J176" s="58">
        <f t="shared" si="257"/>
        <v>0</v>
      </c>
      <c r="K176" s="58">
        <f t="shared" si="257"/>
        <v>0</v>
      </c>
      <c r="L176" s="58">
        <f t="shared" si="257"/>
        <v>0</v>
      </c>
      <c r="M176" s="58">
        <f t="shared" si="257"/>
        <v>0</v>
      </c>
      <c r="N176" s="58">
        <f t="shared" si="257"/>
        <v>0</v>
      </c>
      <c r="O176" s="58">
        <f t="shared" si="257"/>
        <v>0</v>
      </c>
      <c r="P176" s="58">
        <f t="shared" si="257"/>
        <v>0</v>
      </c>
      <c r="Q176" s="58">
        <f t="shared" si="257"/>
        <v>0</v>
      </c>
      <c r="R176" s="58">
        <f t="shared" si="257"/>
        <v>0</v>
      </c>
      <c r="S176" s="58">
        <f t="shared" si="257"/>
        <v>0</v>
      </c>
      <c r="T176" s="58">
        <f t="shared" si="257"/>
        <v>0</v>
      </c>
      <c r="U176" s="58">
        <f t="shared" si="257"/>
        <v>0</v>
      </c>
      <c r="V176" s="58">
        <f t="shared" si="257"/>
        <v>0</v>
      </c>
      <c r="W176" s="58">
        <f t="shared" si="257"/>
        <v>0</v>
      </c>
      <c r="X176" s="58">
        <f t="shared" si="257"/>
        <v>0</v>
      </c>
      <c r="Y176" s="58">
        <f t="shared" si="257"/>
        <v>0</v>
      </c>
      <c r="Z176" s="58">
        <f t="shared" si="257"/>
        <v>0</v>
      </c>
      <c r="AA176" s="58">
        <f t="shared" si="257"/>
        <v>0</v>
      </c>
      <c r="AB176" s="58">
        <f>SUM(AB164:AB175)</f>
        <v>0</v>
      </c>
      <c r="AC176" s="58">
        <f>SUM(AC164:AC175)</f>
        <v>0</v>
      </c>
      <c r="AD176" s="58">
        <f>SUM(AD164:AD175)</f>
        <v>0</v>
      </c>
      <c r="AE176" s="58">
        <f t="shared" si="257"/>
        <v>0</v>
      </c>
      <c r="AF176" s="58">
        <f t="shared" si="257"/>
        <v>0</v>
      </c>
      <c r="AG176" s="58">
        <f t="shared" si="257"/>
        <v>0</v>
      </c>
      <c r="AH176" s="68"/>
      <c r="AI176" s="69" t="str">
        <f>IF(Z176=0,"NA",Y176/Z176)</f>
        <v>NA</v>
      </c>
      <c r="AJ176" s="69"/>
      <c r="AK176" s="69" t="str">
        <f>IF(AA176=0,"NA",(Y176+J176+K176)/AA176)</f>
        <v>NA</v>
      </c>
      <c r="AL176" s="69" t="str">
        <f>IFERROR(AC176/Z176,"NA")</f>
        <v>NA</v>
      </c>
      <c r="AM176" s="69" t="str">
        <f t="shared" si="254"/>
        <v>NA</v>
      </c>
      <c r="AN176" s="68" t="str">
        <f>IFERROR(L176/AA176,"NA")</f>
        <v>NA</v>
      </c>
      <c r="AO176" s="68" t="str">
        <f>IFERROR((J176+K176)/AA176,"NA")</f>
        <v>NA</v>
      </c>
      <c r="AP176" s="68" t="str">
        <f>IFERROR(AB176/AA176,"NA")</f>
        <v>NA</v>
      </c>
      <c r="AQ176" s="68"/>
      <c r="AR176" s="68"/>
      <c r="AS176" s="68"/>
      <c r="AT176" s="69" t="str">
        <f>IFERROR((H176+Q176+R176)/AB176,"NA")</f>
        <v>NA</v>
      </c>
      <c r="AU176" s="69" t="str">
        <f>IFERROR((H176+Q176+R176+U176+W176)/AB176,"NA")</f>
        <v>NA</v>
      </c>
      <c r="AV176" s="69" t="str">
        <f>IFERROR((F176+Y176)/AB176,"NA")</f>
        <v>NA</v>
      </c>
      <c r="AW176" s="69" t="str">
        <f>IFERROR(Y176/AB176,"NA")</f>
        <v>NA</v>
      </c>
      <c r="AX176" s="69" t="str">
        <f t="shared" si="255"/>
        <v>NA</v>
      </c>
      <c r="AY176" s="72" t="e">
        <f>(AD176+F176+G176)/AA176</f>
        <v>#DIV/0!</v>
      </c>
      <c r="BB176" s="51"/>
      <c r="BC176" s="51"/>
      <c r="BD176" s="51"/>
    </row>
    <row r="178" spans="1:51" x14ac:dyDescent="0.2">
      <c r="A178" s="47" t="s">
        <v>286</v>
      </c>
    </row>
    <row r="179" spans="1:51" x14ac:dyDescent="0.2">
      <c r="A179" s="56"/>
      <c r="B179" s="59" t="s">
        <v>5</v>
      </c>
      <c r="C179" s="59" t="s">
        <v>6</v>
      </c>
      <c r="D179" s="59" t="s">
        <v>7</v>
      </c>
      <c r="E179" s="59" t="s">
        <v>8</v>
      </c>
      <c r="F179" s="59" t="s">
        <v>18</v>
      </c>
      <c r="G179" s="59" t="s">
        <v>19</v>
      </c>
      <c r="H179" s="59" t="s">
        <v>9</v>
      </c>
      <c r="I179" s="59" t="s">
        <v>169</v>
      </c>
      <c r="J179" s="59" t="s">
        <v>10</v>
      </c>
      <c r="K179" s="59" t="s">
        <v>11</v>
      </c>
      <c r="L179" s="59" t="s">
        <v>12</v>
      </c>
      <c r="M179" s="59" t="s">
        <v>20</v>
      </c>
      <c r="N179" s="59" t="s">
        <v>197</v>
      </c>
      <c r="O179" s="59" t="s">
        <v>21</v>
      </c>
      <c r="P179" s="59" t="s">
        <v>74</v>
      </c>
      <c r="Q179" s="59" t="s">
        <v>22</v>
      </c>
      <c r="R179" s="59" t="s">
        <v>23</v>
      </c>
      <c r="S179" s="59" t="s">
        <v>168</v>
      </c>
      <c r="T179" s="59" t="s">
        <v>75</v>
      </c>
      <c r="U179" s="59" t="s">
        <v>27</v>
      </c>
      <c r="V179" s="59" t="s">
        <v>172</v>
      </c>
      <c r="W179" s="59" t="s">
        <v>28</v>
      </c>
      <c r="X179" s="59" t="s">
        <v>170</v>
      </c>
      <c r="Y179" s="59" t="s">
        <v>29</v>
      </c>
      <c r="Z179" s="59" t="s">
        <v>4</v>
      </c>
      <c r="AA179" s="59" t="s">
        <v>13</v>
      </c>
      <c r="AB179" s="59" t="s">
        <v>26</v>
      </c>
      <c r="AC179" s="59" t="s">
        <v>30</v>
      </c>
      <c r="AD179" s="59" t="s">
        <v>31</v>
      </c>
      <c r="AE179" s="59" t="s">
        <v>24</v>
      </c>
      <c r="AF179" s="59" t="s">
        <v>25</v>
      </c>
      <c r="AG179" s="59" t="s">
        <v>76</v>
      </c>
      <c r="AH179" s="73"/>
      <c r="AI179" s="71" t="s">
        <v>14</v>
      </c>
      <c r="AJ179" s="71"/>
      <c r="AK179" s="71" t="s">
        <v>15</v>
      </c>
      <c r="AL179" s="71" t="s">
        <v>16</v>
      </c>
      <c r="AM179" s="71" t="s">
        <v>17</v>
      </c>
      <c r="AN179" s="71" t="s">
        <v>44</v>
      </c>
      <c r="AO179" s="71" t="s">
        <v>43</v>
      </c>
      <c r="AP179" s="71" t="s">
        <v>40</v>
      </c>
      <c r="AQ179" s="73"/>
      <c r="AR179" s="73"/>
      <c r="AS179" s="73"/>
      <c r="AT179" s="71" t="s">
        <v>47</v>
      </c>
      <c r="AU179" s="71" t="s">
        <v>48</v>
      </c>
      <c r="AV179" s="71" t="s">
        <v>51</v>
      </c>
      <c r="AW179" s="71" t="s">
        <v>49</v>
      </c>
      <c r="AX179" s="63" t="s">
        <v>50</v>
      </c>
      <c r="AY179" s="64" t="s">
        <v>60</v>
      </c>
    </row>
    <row r="180" spans="1:51" x14ac:dyDescent="0.2">
      <c r="A180" s="52" t="s">
        <v>187</v>
      </c>
      <c r="Y180" s="49">
        <f>B180+C180+D180+E180</f>
        <v>0</v>
      </c>
      <c r="Z180" s="49">
        <f t="shared" ref="Z180:Z191" si="258">B180+C180+D180+E180+F180+L180+Q180+R180+T180+S180</f>
        <v>0</v>
      </c>
      <c r="AA180" s="49">
        <f t="shared" ref="AA180:AA191" si="259">B180+C180+D180+E180+F180+G180+H180+J180+K180+L180+Q180+R180+T180+S180+I180</f>
        <v>0</v>
      </c>
      <c r="AB180" s="49">
        <f t="shared" ref="AB180:AB191" si="260">Y180+H180+F180+Q180+R180+T180+S180+I180</f>
        <v>0</v>
      </c>
      <c r="AC180" s="49">
        <f t="shared" ref="AC180:AC191" si="261">B180+2*C180+3*D180+4*E180</f>
        <v>0</v>
      </c>
      <c r="AD180" s="49">
        <f t="shared" ref="AD180:AD191" si="262">Y180+J180+K180</f>
        <v>0</v>
      </c>
      <c r="AE180" s="49">
        <f t="shared" ref="AE180:AE191" si="263">M180+Q180+U180+V180</f>
        <v>0</v>
      </c>
      <c r="AF180" s="49">
        <f t="shared" ref="AF180:AF191" si="264">O180+R180+W180+S180+I180</f>
        <v>0</v>
      </c>
      <c r="AG180" s="49">
        <f>T180+P180</f>
        <v>0</v>
      </c>
      <c r="AH180" s="65"/>
      <c r="AI180" s="66" t="str">
        <f t="shared" ref="AI180:AI189" si="265">IF(Z180=0,"NA",Y180/Z180)</f>
        <v>NA</v>
      </c>
      <c r="AJ180" s="66"/>
      <c r="AK180" s="66" t="str">
        <f t="shared" ref="AK180:AK189" si="266">IF(AA180=0,"NA",(Y180+J180+K180)/AA180)</f>
        <v>NA</v>
      </c>
      <c r="AL180" s="66" t="str">
        <f t="shared" ref="AL180:AL189" si="267">IFERROR(AC180/Z180,"NA")</f>
        <v>NA</v>
      </c>
      <c r="AM180" s="66" t="str">
        <f>IFERROR(AK180+AL180,"NA")</f>
        <v>NA</v>
      </c>
      <c r="AN180" s="65" t="str">
        <f t="shared" ref="AN180:AN189" si="268">IFERROR((G180+L180)/AA180,"NA")</f>
        <v>NA</v>
      </c>
      <c r="AO180" s="65" t="str">
        <f t="shared" ref="AO180:AO189" si="269">IFERROR((J180+K180)/AA180,"NA")</f>
        <v>NA</v>
      </c>
      <c r="AP180" s="65" t="str">
        <f t="shared" ref="AP180:AP189" si="270">IFERROR(AB180/AA180,"NA")</f>
        <v>NA</v>
      </c>
      <c r="AQ180" s="65"/>
      <c r="AR180" s="65"/>
      <c r="AS180" s="65"/>
      <c r="AT180" s="66" t="str">
        <f t="shared" ref="AT180:AT189" si="271">IFERROR((H180+Q180+R180)/AB180,"NA")</f>
        <v>NA</v>
      </c>
      <c r="AU180" s="66" t="str">
        <f t="shared" ref="AU180:AU189" si="272">IFERROR((H180+Q180+R180+U180+W180)/AB180,"NA")</f>
        <v>NA</v>
      </c>
      <c r="AV180" s="66" t="str">
        <f t="shared" ref="AV180:AV189" si="273">IFERROR((F180+Y180)/AB180,"NA")</f>
        <v>NA</v>
      </c>
      <c r="AW180" s="66" t="str">
        <f t="shared" ref="AW180:AW189" si="274">IFERROR(Y180/AB180,"NA")</f>
        <v>NA</v>
      </c>
      <c r="AX180" s="66" t="str">
        <f>IFERROR(AL180-AI180,"NA")</f>
        <v>NA</v>
      </c>
      <c r="AY180" s="67" t="str">
        <f>IFERROR((AD180+F180+G180)/AA180, "NA")</f>
        <v>NA</v>
      </c>
    </row>
    <row r="181" spans="1:51" x14ac:dyDescent="0.2">
      <c r="A181" s="52" t="s">
        <v>188</v>
      </c>
      <c r="Y181" s="49">
        <f t="shared" ref="Y181:Y191" si="275">B181+C181+D181+E181</f>
        <v>0</v>
      </c>
      <c r="Z181" s="49">
        <f t="shared" si="258"/>
        <v>0</v>
      </c>
      <c r="AA181" s="49">
        <f t="shared" si="259"/>
        <v>0</v>
      </c>
      <c r="AB181" s="49">
        <f t="shared" si="260"/>
        <v>0</v>
      </c>
      <c r="AC181" s="49">
        <f t="shared" si="261"/>
        <v>0</v>
      </c>
      <c r="AD181" s="49">
        <f t="shared" si="262"/>
        <v>0</v>
      </c>
      <c r="AE181" s="49">
        <f t="shared" si="263"/>
        <v>0</v>
      </c>
      <c r="AF181" s="49">
        <f t="shared" si="264"/>
        <v>0</v>
      </c>
      <c r="AG181" s="49">
        <f t="shared" ref="AG181:AG191" si="276">T181+P181</f>
        <v>0</v>
      </c>
      <c r="AH181" s="65"/>
      <c r="AI181" s="66" t="str">
        <f t="shared" si="265"/>
        <v>NA</v>
      </c>
      <c r="AJ181" s="66"/>
      <c r="AK181" s="66" t="str">
        <f t="shared" si="266"/>
        <v>NA</v>
      </c>
      <c r="AL181" s="66" t="str">
        <f t="shared" si="267"/>
        <v>NA</v>
      </c>
      <c r="AM181" s="66" t="str">
        <f t="shared" ref="AM181:AM192" si="277">IFERROR(AK181+AL181,"NA")</f>
        <v>NA</v>
      </c>
      <c r="AN181" s="65" t="str">
        <f t="shared" si="268"/>
        <v>NA</v>
      </c>
      <c r="AO181" s="65" t="str">
        <f t="shared" si="269"/>
        <v>NA</v>
      </c>
      <c r="AP181" s="65" t="str">
        <f t="shared" si="270"/>
        <v>NA</v>
      </c>
      <c r="AQ181" s="65"/>
      <c r="AR181" s="65"/>
      <c r="AS181" s="65"/>
      <c r="AT181" s="66" t="str">
        <f t="shared" si="271"/>
        <v>NA</v>
      </c>
      <c r="AU181" s="66" t="str">
        <f t="shared" si="272"/>
        <v>NA</v>
      </c>
      <c r="AV181" s="66" t="str">
        <f t="shared" si="273"/>
        <v>NA</v>
      </c>
      <c r="AW181" s="66" t="str">
        <f t="shared" si="274"/>
        <v>NA</v>
      </c>
      <c r="AX181" s="66" t="str">
        <f t="shared" ref="AX181:AX192" si="278">IFERROR(AL181-AI181,"NA")</f>
        <v>NA</v>
      </c>
      <c r="AY181" s="67" t="str">
        <f t="shared" ref="AY181:AY191" si="279">IFERROR((AD181+F181+G181)/AA181, "NA")</f>
        <v>NA</v>
      </c>
    </row>
    <row r="182" spans="1:51" x14ac:dyDescent="0.2">
      <c r="A182" s="52" t="s">
        <v>189</v>
      </c>
      <c r="Y182" s="49">
        <f t="shared" si="275"/>
        <v>0</v>
      </c>
      <c r="Z182" s="49">
        <f t="shared" si="258"/>
        <v>0</v>
      </c>
      <c r="AA182" s="49">
        <f t="shared" si="259"/>
        <v>0</v>
      </c>
      <c r="AB182" s="49">
        <f t="shared" si="260"/>
        <v>0</v>
      </c>
      <c r="AC182" s="49">
        <f t="shared" si="261"/>
        <v>0</v>
      </c>
      <c r="AD182" s="49">
        <f t="shared" si="262"/>
        <v>0</v>
      </c>
      <c r="AE182" s="49">
        <f t="shared" si="263"/>
        <v>0</v>
      </c>
      <c r="AF182" s="49">
        <f t="shared" si="264"/>
        <v>0</v>
      </c>
      <c r="AG182" s="49">
        <f t="shared" si="276"/>
        <v>0</v>
      </c>
      <c r="AH182" s="65"/>
      <c r="AI182" s="66" t="str">
        <f t="shared" si="265"/>
        <v>NA</v>
      </c>
      <c r="AJ182" s="66"/>
      <c r="AK182" s="66" t="str">
        <f t="shared" si="266"/>
        <v>NA</v>
      </c>
      <c r="AL182" s="66" t="str">
        <f t="shared" si="267"/>
        <v>NA</v>
      </c>
      <c r="AM182" s="66" t="str">
        <f t="shared" si="277"/>
        <v>NA</v>
      </c>
      <c r="AN182" s="65" t="str">
        <f t="shared" si="268"/>
        <v>NA</v>
      </c>
      <c r="AO182" s="65" t="str">
        <f t="shared" si="269"/>
        <v>NA</v>
      </c>
      <c r="AP182" s="65" t="str">
        <f t="shared" si="270"/>
        <v>NA</v>
      </c>
      <c r="AQ182" s="65"/>
      <c r="AR182" s="65"/>
      <c r="AS182" s="65"/>
      <c r="AT182" s="66" t="str">
        <f t="shared" si="271"/>
        <v>NA</v>
      </c>
      <c r="AU182" s="66" t="str">
        <f t="shared" si="272"/>
        <v>NA</v>
      </c>
      <c r="AV182" s="66" t="str">
        <f t="shared" si="273"/>
        <v>NA</v>
      </c>
      <c r="AW182" s="66" t="str">
        <f t="shared" si="274"/>
        <v>NA</v>
      </c>
      <c r="AX182" s="66" t="str">
        <f t="shared" si="278"/>
        <v>NA</v>
      </c>
      <c r="AY182" s="67" t="str">
        <f t="shared" si="279"/>
        <v>NA</v>
      </c>
    </row>
    <row r="183" spans="1:51" x14ac:dyDescent="0.2">
      <c r="A183" s="52" t="s">
        <v>190</v>
      </c>
      <c r="Y183" s="49">
        <f t="shared" si="275"/>
        <v>0</v>
      </c>
      <c r="Z183" s="49">
        <f t="shared" si="258"/>
        <v>0</v>
      </c>
      <c r="AA183" s="49">
        <f t="shared" si="259"/>
        <v>0</v>
      </c>
      <c r="AB183" s="49">
        <f t="shared" si="260"/>
        <v>0</v>
      </c>
      <c r="AC183" s="49">
        <f t="shared" si="261"/>
        <v>0</v>
      </c>
      <c r="AD183" s="49">
        <f t="shared" si="262"/>
        <v>0</v>
      </c>
      <c r="AE183" s="49">
        <f t="shared" si="263"/>
        <v>0</v>
      </c>
      <c r="AF183" s="49">
        <f t="shared" si="264"/>
        <v>0</v>
      </c>
      <c r="AG183" s="49">
        <f t="shared" si="276"/>
        <v>0</v>
      </c>
      <c r="AH183" s="65"/>
      <c r="AI183" s="66" t="str">
        <f t="shared" si="265"/>
        <v>NA</v>
      </c>
      <c r="AJ183" s="66"/>
      <c r="AK183" s="66" t="str">
        <f t="shared" si="266"/>
        <v>NA</v>
      </c>
      <c r="AL183" s="66" t="str">
        <f t="shared" si="267"/>
        <v>NA</v>
      </c>
      <c r="AM183" s="66" t="str">
        <f t="shared" si="277"/>
        <v>NA</v>
      </c>
      <c r="AN183" s="65" t="str">
        <f t="shared" si="268"/>
        <v>NA</v>
      </c>
      <c r="AO183" s="65" t="str">
        <f t="shared" si="269"/>
        <v>NA</v>
      </c>
      <c r="AP183" s="65" t="str">
        <f t="shared" si="270"/>
        <v>NA</v>
      </c>
      <c r="AQ183" s="65"/>
      <c r="AR183" s="65"/>
      <c r="AS183" s="65"/>
      <c r="AT183" s="66" t="str">
        <f t="shared" si="271"/>
        <v>NA</v>
      </c>
      <c r="AU183" s="66" t="str">
        <f t="shared" si="272"/>
        <v>NA</v>
      </c>
      <c r="AV183" s="66" t="str">
        <f t="shared" si="273"/>
        <v>NA</v>
      </c>
      <c r="AW183" s="66" t="str">
        <f t="shared" si="274"/>
        <v>NA</v>
      </c>
      <c r="AX183" s="66" t="str">
        <f t="shared" si="278"/>
        <v>NA</v>
      </c>
      <c r="AY183" s="67" t="str">
        <f t="shared" si="279"/>
        <v>NA</v>
      </c>
    </row>
    <row r="184" spans="1:51" x14ac:dyDescent="0.2">
      <c r="A184" s="52" t="s">
        <v>191</v>
      </c>
      <c r="Y184" s="49">
        <f t="shared" si="275"/>
        <v>0</v>
      </c>
      <c r="Z184" s="49">
        <f t="shared" si="258"/>
        <v>0</v>
      </c>
      <c r="AA184" s="49">
        <f t="shared" si="259"/>
        <v>0</v>
      </c>
      <c r="AB184" s="49">
        <f t="shared" si="260"/>
        <v>0</v>
      </c>
      <c r="AC184" s="49">
        <f t="shared" si="261"/>
        <v>0</v>
      </c>
      <c r="AD184" s="49">
        <f t="shared" si="262"/>
        <v>0</v>
      </c>
      <c r="AE184" s="49">
        <f t="shared" si="263"/>
        <v>0</v>
      </c>
      <c r="AF184" s="49">
        <f t="shared" si="264"/>
        <v>0</v>
      </c>
      <c r="AG184" s="49">
        <f t="shared" si="276"/>
        <v>0</v>
      </c>
      <c r="AH184" s="65"/>
      <c r="AI184" s="66" t="str">
        <f t="shared" si="265"/>
        <v>NA</v>
      </c>
      <c r="AJ184" s="66"/>
      <c r="AK184" s="66" t="str">
        <f t="shared" si="266"/>
        <v>NA</v>
      </c>
      <c r="AL184" s="66" t="str">
        <f t="shared" si="267"/>
        <v>NA</v>
      </c>
      <c r="AM184" s="66" t="str">
        <f t="shared" si="277"/>
        <v>NA</v>
      </c>
      <c r="AN184" s="65" t="str">
        <f t="shared" si="268"/>
        <v>NA</v>
      </c>
      <c r="AO184" s="65" t="str">
        <f t="shared" si="269"/>
        <v>NA</v>
      </c>
      <c r="AP184" s="65" t="str">
        <f t="shared" si="270"/>
        <v>NA</v>
      </c>
      <c r="AQ184" s="65"/>
      <c r="AR184" s="65"/>
      <c r="AS184" s="65"/>
      <c r="AT184" s="66" t="str">
        <f t="shared" si="271"/>
        <v>NA</v>
      </c>
      <c r="AU184" s="66" t="str">
        <f t="shared" si="272"/>
        <v>NA</v>
      </c>
      <c r="AV184" s="66" t="str">
        <f t="shared" si="273"/>
        <v>NA</v>
      </c>
      <c r="AW184" s="66" t="str">
        <f t="shared" si="274"/>
        <v>NA</v>
      </c>
      <c r="AX184" s="66" t="str">
        <f t="shared" si="278"/>
        <v>NA</v>
      </c>
      <c r="AY184" s="67" t="str">
        <f t="shared" si="279"/>
        <v>NA</v>
      </c>
    </row>
    <row r="185" spans="1:51" x14ac:dyDescent="0.2">
      <c r="A185" s="52" t="s">
        <v>192</v>
      </c>
      <c r="Y185" s="49">
        <f t="shared" si="275"/>
        <v>0</v>
      </c>
      <c r="Z185" s="49">
        <f t="shared" si="258"/>
        <v>0</v>
      </c>
      <c r="AA185" s="49">
        <f t="shared" si="259"/>
        <v>0</v>
      </c>
      <c r="AB185" s="49">
        <f t="shared" si="260"/>
        <v>0</v>
      </c>
      <c r="AC185" s="49">
        <f t="shared" si="261"/>
        <v>0</v>
      </c>
      <c r="AD185" s="49">
        <f t="shared" si="262"/>
        <v>0</v>
      </c>
      <c r="AE185" s="49">
        <f t="shared" si="263"/>
        <v>0</v>
      </c>
      <c r="AF185" s="49">
        <f t="shared" si="264"/>
        <v>0</v>
      </c>
      <c r="AG185" s="49">
        <f t="shared" si="276"/>
        <v>0</v>
      </c>
      <c r="AH185" s="65"/>
      <c r="AI185" s="66" t="str">
        <f t="shared" si="265"/>
        <v>NA</v>
      </c>
      <c r="AJ185" s="66"/>
      <c r="AK185" s="66" t="str">
        <f t="shared" si="266"/>
        <v>NA</v>
      </c>
      <c r="AL185" s="66" t="str">
        <f t="shared" si="267"/>
        <v>NA</v>
      </c>
      <c r="AM185" s="66" t="str">
        <f t="shared" si="277"/>
        <v>NA</v>
      </c>
      <c r="AN185" s="65" t="str">
        <f t="shared" si="268"/>
        <v>NA</v>
      </c>
      <c r="AO185" s="65" t="str">
        <f t="shared" si="269"/>
        <v>NA</v>
      </c>
      <c r="AP185" s="65" t="str">
        <f t="shared" si="270"/>
        <v>NA</v>
      </c>
      <c r="AQ185" s="65"/>
      <c r="AR185" s="65"/>
      <c r="AS185" s="65"/>
      <c r="AT185" s="66" t="str">
        <f t="shared" si="271"/>
        <v>NA</v>
      </c>
      <c r="AU185" s="66" t="str">
        <f t="shared" si="272"/>
        <v>NA</v>
      </c>
      <c r="AV185" s="66" t="str">
        <f t="shared" si="273"/>
        <v>NA</v>
      </c>
      <c r="AW185" s="66" t="str">
        <f t="shared" si="274"/>
        <v>NA</v>
      </c>
      <c r="AX185" s="66" t="str">
        <f t="shared" si="278"/>
        <v>NA</v>
      </c>
      <c r="AY185" s="67" t="str">
        <f t="shared" si="279"/>
        <v>NA</v>
      </c>
    </row>
    <row r="186" spans="1:51" x14ac:dyDescent="0.2">
      <c r="A186" s="52" t="s">
        <v>193</v>
      </c>
      <c r="Y186" s="49">
        <f t="shared" si="275"/>
        <v>0</v>
      </c>
      <c r="Z186" s="49">
        <f t="shared" si="258"/>
        <v>0</v>
      </c>
      <c r="AA186" s="49">
        <f t="shared" si="259"/>
        <v>0</v>
      </c>
      <c r="AB186" s="49">
        <f t="shared" si="260"/>
        <v>0</v>
      </c>
      <c r="AC186" s="49">
        <f t="shared" si="261"/>
        <v>0</v>
      </c>
      <c r="AD186" s="49">
        <f t="shared" si="262"/>
        <v>0</v>
      </c>
      <c r="AE186" s="49">
        <f t="shared" si="263"/>
        <v>0</v>
      </c>
      <c r="AF186" s="49">
        <f t="shared" si="264"/>
        <v>0</v>
      </c>
      <c r="AG186" s="49">
        <f t="shared" si="276"/>
        <v>0</v>
      </c>
      <c r="AH186" s="65"/>
      <c r="AI186" s="66" t="str">
        <f t="shared" si="265"/>
        <v>NA</v>
      </c>
      <c r="AJ186" s="66"/>
      <c r="AK186" s="66" t="str">
        <f t="shared" si="266"/>
        <v>NA</v>
      </c>
      <c r="AL186" s="66" t="str">
        <f t="shared" si="267"/>
        <v>NA</v>
      </c>
      <c r="AM186" s="66" t="str">
        <f t="shared" si="277"/>
        <v>NA</v>
      </c>
      <c r="AN186" s="65" t="str">
        <f t="shared" si="268"/>
        <v>NA</v>
      </c>
      <c r="AO186" s="65" t="str">
        <f t="shared" si="269"/>
        <v>NA</v>
      </c>
      <c r="AP186" s="65" t="str">
        <f t="shared" si="270"/>
        <v>NA</v>
      </c>
      <c r="AQ186" s="65"/>
      <c r="AR186" s="65"/>
      <c r="AS186" s="65"/>
      <c r="AT186" s="66" t="str">
        <f t="shared" si="271"/>
        <v>NA</v>
      </c>
      <c r="AU186" s="66" t="str">
        <f t="shared" si="272"/>
        <v>NA</v>
      </c>
      <c r="AV186" s="66" t="str">
        <f t="shared" si="273"/>
        <v>NA</v>
      </c>
      <c r="AW186" s="66" t="str">
        <f t="shared" si="274"/>
        <v>NA</v>
      </c>
      <c r="AX186" s="66" t="str">
        <f t="shared" si="278"/>
        <v>NA</v>
      </c>
      <c r="AY186" s="67" t="str">
        <f t="shared" si="279"/>
        <v>NA</v>
      </c>
    </row>
    <row r="187" spans="1:51" x14ac:dyDescent="0.2">
      <c r="A187" s="52" t="s">
        <v>194</v>
      </c>
      <c r="Y187" s="49">
        <f t="shared" si="275"/>
        <v>0</v>
      </c>
      <c r="Z187" s="49">
        <f t="shared" si="258"/>
        <v>0</v>
      </c>
      <c r="AA187" s="49">
        <f t="shared" si="259"/>
        <v>0</v>
      </c>
      <c r="AB187" s="49">
        <f t="shared" si="260"/>
        <v>0</v>
      </c>
      <c r="AC187" s="49">
        <f t="shared" si="261"/>
        <v>0</v>
      </c>
      <c r="AD187" s="49">
        <f t="shared" si="262"/>
        <v>0</v>
      </c>
      <c r="AE187" s="49">
        <f t="shared" si="263"/>
        <v>0</v>
      </c>
      <c r="AF187" s="49">
        <f t="shared" si="264"/>
        <v>0</v>
      </c>
      <c r="AG187" s="49">
        <f t="shared" si="276"/>
        <v>0</v>
      </c>
      <c r="AH187" s="65"/>
      <c r="AI187" s="66" t="str">
        <f t="shared" si="265"/>
        <v>NA</v>
      </c>
      <c r="AJ187" s="66"/>
      <c r="AK187" s="66" t="str">
        <f t="shared" si="266"/>
        <v>NA</v>
      </c>
      <c r="AL187" s="66" t="str">
        <f t="shared" si="267"/>
        <v>NA</v>
      </c>
      <c r="AM187" s="66" t="str">
        <f t="shared" si="277"/>
        <v>NA</v>
      </c>
      <c r="AN187" s="65" t="str">
        <f t="shared" si="268"/>
        <v>NA</v>
      </c>
      <c r="AO187" s="65" t="str">
        <f t="shared" si="269"/>
        <v>NA</v>
      </c>
      <c r="AP187" s="65" t="str">
        <f t="shared" si="270"/>
        <v>NA</v>
      </c>
      <c r="AQ187" s="65"/>
      <c r="AR187" s="65"/>
      <c r="AS187" s="65"/>
      <c r="AT187" s="66" t="str">
        <f t="shared" si="271"/>
        <v>NA</v>
      </c>
      <c r="AU187" s="66" t="str">
        <f t="shared" si="272"/>
        <v>NA</v>
      </c>
      <c r="AV187" s="66" t="str">
        <f t="shared" si="273"/>
        <v>NA</v>
      </c>
      <c r="AW187" s="66" t="str">
        <f t="shared" si="274"/>
        <v>NA</v>
      </c>
      <c r="AX187" s="66" t="str">
        <f t="shared" si="278"/>
        <v>NA</v>
      </c>
      <c r="AY187" s="67" t="str">
        <f t="shared" si="279"/>
        <v>NA</v>
      </c>
    </row>
    <row r="188" spans="1:51" x14ac:dyDescent="0.2">
      <c r="A188" s="52" t="s">
        <v>195</v>
      </c>
      <c r="Y188" s="49">
        <f t="shared" si="275"/>
        <v>0</v>
      </c>
      <c r="Z188" s="49">
        <f t="shared" si="258"/>
        <v>0</v>
      </c>
      <c r="AA188" s="49">
        <f t="shared" si="259"/>
        <v>0</v>
      </c>
      <c r="AB188" s="49">
        <f t="shared" si="260"/>
        <v>0</v>
      </c>
      <c r="AC188" s="49">
        <f t="shared" si="261"/>
        <v>0</v>
      </c>
      <c r="AD188" s="49">
        <f t="shared" si="262"/>
        <v>0</v>
      </c>
      <c r="AE188" s="49">
        <f t="shared" si="263"/>
        <v>0</v>
      </c>
      <c r="AF188" s="49">
        <f t="shared" si="264"/>
        <v>0</v>
      </c>
      <c r="AG188" s="49">
        <f t="shared" si="276"/>
        <v>0</v>
      </c>
      <c r="AH188" s="65"/>
      <c r="AI188" s="66" t="str">
        <f t="shared" si="265"/>
        <v>NA</v>
      </c>
      <c r="AJ188" s="66"/>
      <c r="AK188" s="66" t="str">
        <f t="shared" si="266"/>
        <v>NA</v>
      </c>
      <c r="AL188" s="66" t="str">
        <f t="shared" si="267"/>
        <v>NA</v>
      </c>
      <c r="AM188" s="66" t="str">
        <f t="shared" si="277"/>
        <v>NA</v>
      </c>
      <c r="AN188" s="65" t="str">
        <f t="shared" si="268"/>
        <v>NA</v>
      </c>
      <c r="AO188" s="65" t="str">
        <f t="shared" si="269"/>
        <v>NA</v>
      </c>
      <c r="AP188" s="65" t="str">
        <f t="shared" si="270"/>
        <v>NA</v>
      </c>
      <c r="AQ188" s="65"/>
      <c r="AR188" s="65"/>
      <c r="AS188" s="65"/>
      <c r="AT188" s="66" t="str">
        <f t="shared" si="271"/>
        <v>NA</v>
      </c>
      <c r="AU188" s="66" t="str">
        <f t="shared" si="272"/>
        <v>NA</v>
      </c>
      <c r="AV188" s="66" t="str">
        <f t="shared" si="273"/>
        <v>NA</v>
      </c>
      <c r="AW188" s="66" t="str">
        <f t="shared" si="274"/>
        <v>NA</v>
      </c>
      <c r="AX188" s="66" t="str">
        <f t="shared" si="278"/>
        <v>NA</v>
      </c>
      <c r="AY188" s="67" t="str">
        <f t="shared" si="279"/>
        <v>NA</v>
      </c>
    </row>
    <row r="189" spans="1:51" x14ac:dyDescent="0.2">
      <c r="A189" s="52" t="s">
        <v>196</v>
      </c>
      <c r="Y189" s="49">
        <f t="shared" si="275"/>
        <v>0</v>
      </c>
      <c r="Z189" s="49">
        <f t="shared" si="258"/>
        <v>0</v>
      </c>
      <c r="AA189" s="49">
        <f t="shared" si="259"/>
        <v>0</v>
      </c>
      <c r="AB189" s="49">
        <f t="shared" si="260"/>
        <v>0</v>
      </c>
      <c r="AC189" s="49">
        <f t="shared" si="261"/>
        <v>0</v>
      </c>
      <c r="AD189" s="49">
        <f t="shared" si="262"/>
        <v>0</v>
      </c>
      <c r="AE189" s="49">
        <f t="shared" si="263"/>
        <v>0</v>
      </c>
      <c r="AF189" s="49">
        <f t="shared" si="264"/>
        <v>0</v>
      </c>
      <c r="AG189" s="49">
        <f t="shared" si="276"/>
        <v>0</v>
      </c>
      <c r="AH189" s="65"/>
      <c r="AI189" s="66" t="str">
        <f t="shared" si="265"/>
        <v>NA</v>
      </c>
      <c r="AJ189" s="66"/>
      <c r="AK189" s="66" t="str">
        <f t="shared" si="266"/>
        <v>NA</v>
      </c>
      <c r="AL189" s="66" t="str">
        <f t="shared" si="267"/>
        <v>NA</v>
      </c>
      <c r="AM189" s="66" t="str">
        <f t="shared" si="277"/>
        <v>NA</v>
      </c>
      <c r="AN189" s="65" t="str">
        <f t="shared" si="268"/>
        <v>NA</v>
      </c>
      <c r="AO189" s="65" t="str">
        <f t="shared" si="269"/>
        <v>NA</v>
      </c>
      <c r="AP189" s="65" t="str">
        <f t="shared" si="270"/>
        <v>NA</v>
      </c>
      <c r="AQ189" s="65"/>
      <c r="AR189" s="65"/>
      <c r="AS189" s="65"/>
      <c r="AT189" s="66" t="str">
        <f t="shared" si="271"/>
        <v>NA</v>
      </c>
      <c r="AU189" s="66" t="str">
        <f t="shared" si="272"/>
        <v>NA</v>
      </c>
      <c r="AV189" s="66" t="str">
        <f t="shared" si="273"/>
        <v>NA</v>
      </c>
      <c r="AW189" s="66" t="str">
        <f t="shared" si="274"/>
        <v>NA</v>
      </c>
      <c r="AX189" s="66" t="str">
        <f t="shared" si="278"/>
        <v>NA</v>
      </c>
      <c r="AY189" s="67" t="str">
        <f t="shared" si="279"/>
        <v>NA</v>
      </c>
    </row>
    <row r="190" spans="1:51" x14ac:dyDescent="0.2">
      <c r="A190" s="52"/>
      <c r="Y190" s="49">
        <f t="shared" si="275"/>
        <v>0</v>
      </c>
      <c r="Z190" s="49">
        <f t="shared" si="258"/>
        <v>0</v>
      </c>
      <c r="AA190" s="49">
        <f t="shared" si="259"/>
        <v>0</v>
      </c>
      <c r="AB190" s="49">
        <f t="shared" si="260"/>
        <v>0</v>
      </c>
      <c r="AC190" s="49">
        <f t="shared" si="261"/>
        <v>0</v>
      </c>
      <c r="AD190" s="49">
        <f t="shared" si="262"/>
        <v>0</v>
      </c>
      <c r="AE190" s="49">
        <f t="shared" si="263"/>
        <v>0</v>
      </c>
      <c r="AF190" s="49">
        <f t="shared" si="264"/>
        <v>0</v>
      </c>
      <c r="AG190" s="49">
        <f t="shared" si="276"/>
        <v>0</v>
      </c>
      <c r="AH190" s="65"/>
      <c r="AI190" s="66"/>
      <c r="AJ190" s="66"/>
      <c r="AK190" s="66"/>
      <c r="AL190" s="66"/>
      <c r="AM190" s="66"/>
      <c r="AN190" s="65"/>
      <c r="AO190" s="65"/>
      <c r="AP190" s="65"/>
      <c r="AQ190" s="65"/>
      <c r="AR190" s="65"/>
      <c r="AS190" s="65"/>
      <c r="AT190" s="66"/>
      <c r="AU190" s="66"/>
      <c r="AV190" s="66"/>
      <c r="AW190" s="66"/>
      <c r="AX190" s="66"/>
      <c r="AY190" s="67" t="str">
        <f t="shared" si="279"/>
        <v>NA</v>
      </c>
    </row>
    <row r="191" spans="1:51" x14ac:dyDescent="0.2">
      <c r="A191" s="52"/>
      <c r="Y191" s="49">
        <f t="shared" si="275"/>
        <v>0</v>
      </c>
      <c r="Z191" s="49">
        <f t="shared" si="258"/>
        <v>0</v>
      </c>
      <c r="AA191" s="49">
        <f t="shared" si="259"/>
        <v>0</v>
      </c>
      <c r="AB191" s="49">
        <f t="shared" si="260"/>
        <v>0</v>
      </c>
      <c r="AC191" s="49">
        <f t="shared" si="261"/>
        <v>0</v>
      </c>
      <c r="AD191" s="49">
        <f t="shared" si="262"/>
        <v>0</v>
      </c>
      <c r="AE191" s="49">
        <f t="shared" si="263"/>
        <v>0</v>
      </c>
      <c r="AF191" s="49">
        <f t="shared" si="264"/>
        <v>0</v>
      </c>
      <c r="AG191" s="49">
        <f t="shared" si="276"/>
        <v>0</v>
      </c>
      <c r="AH191" s="65"/>
      <c r="AI191" s="66" t="str">
        <f>IF(Z191=0,"NA",Y191/Z191)</f>
        <v>NA</v>
      </c>
      <c r="AJ191" s="66"/>
      <c r="AK191" s="66" t="str">
        <f>IF(AA191=0,"NA",(Y191+J191+K191)/AA191)</f>
        <v>NA</v>
      </c>
      <c r="AL191" s="66" t="str">
        <f>IFERROR(AC191/Z191,"NA")</f>
        <v>NA</v>
      </c>
      <c r="AM191" s="66" t="str">
        <f>IFERROR(AK191+AL191,"NA")</f>
        <v>NA</v>
      </c>
      <c r="AN191" s="65" t="str">
        <f>IFERROR((G191+L191)/AA191,"NA")</f>
        <v>NA</v>
      </c>
      <c r="AO191" s="65" t="str">
        <f>IFERROR((J191+K191)/AA191,"NA")</f>
        <v>NA</v>
      </c>
      <c r="AP191" s="65" t="str">
        <f>IFERROR(AB191/AA191,"NA")</f>
        <v>NA</v>
      </c>
      <c r="AQ191" s="65"/>
      <c r="AR191" s="65"/>
      <c r="AS191" s="65"/>
      <c r="AT191" s="66" t="str">
        <f>IFERROR((H191+Q191+R191)/AB191,"NA")</f>
        <v>NA</v>
      </c>
      <c r="AU191" s="66" t="str">
        <f>IFERROR((H191+Q191+R191+U191+W191)/AB191,"NA")</f>
        <v>NA</v>
      </c>
      <c r="AV191" s="66" t="str">
        <f>IFERROR((F191+Y191)/AB191,"NA")</f>
        <v>NA</v>
      </c>
      <c r="AW191" s="66" t="str">
        <f>IFERROR(Y191/AB191,"NA")</f>
        <v>NA</v>
      </c>
      <c r="AX191" s="66" t="str">
        <f>IFERROR(AL191-AI191,"NA")</f>
        <v>NA</v>
      </c>
      <c r="AY191" s="67" t="str">
        <f t="shared" si="279"/>
        <v>NA</v>
      </c>
    </row>
    <row r="192" spans="1:51" x14ac:dyDescent="0.2">
      <c r="A192" s="54" t="s">
        <v>32</v>
      </c>
      <c r="B192" s="58">
        <f>SUM(B180:B191)</f>
        <v>0</v>
      </c>
      <c r="C192" s="58">
        <f t="shared" ref="C192:AG192" si="280">SUM(C180:C191)</f>
        <v>0</v>
      </c>
      <c r="D192" s="58">
        <f t="shared" si="280"/>
        <v>0</v>
      </c>
      <c r="E192" s="58">
        <f t="shared" si="280"/>
        <v>0</v>
      </c>
      <c r="F192" s="58">
        <f t="shared" si="280"/>
        <v>0</v>
      </c>
      <c r="G192" s="58">
        <f t="shared" si="280"/>
        <v>0</v>
      </c>
      <c r="H192" s="58">
        <f t="shared" si="280"/>
        <v>0</v>
      </c>
      <c r="I192" s="58">
        <f t="shared" si="280"/>
        <v>0</v>
      </c>
      <c r="J192" s="58">
        <f t="shared" si="280"/>
        <v>0</v>
      </c>
      <c r="K192" s="58">
        <f t="shared" si="280"/>
        <v>0</v>
      </c>
      <c r="L192" s="58">
        <f t="shared" si="280"/>
        <v>0</v>
      </c>
      <c r="M192" s="58">
        <f t="shared" si="280"/>
        <v>0</v>
      </c>
      <c r="N192" s="58">
        <f t="shared" si="280"/>
        <v>0</v>
      </c>
      <c r="O192" s="58">
        <f t="shared" si="280"/>
        <v>0</v>
      </c>
      <c r="P192" s="58">
        <f t="shared" si="280"/>
        <v>0</v>
      </c>
      <c r="Q192" s="58">
        <f t="shared" si="280"/>
        <v>0</v>
      </c>
      <c r="R192" s="58">
        <f t="shared" si="280"/>
        <v>0</v>
      </c>
      <c r="S192" s="58">
        <f t="shared" si="280"/>
        <v>0</v>
      </c>
      <c r="T192" s="58">
        <f t="shared" si="280"/>
        <v>0</v>
      </c>
      <c r="U192" s="58">
        <f t="shared" si="280"/>
        <v>0</v>
      </c>
      <c r="V192" s="58">
        <f t="shared" si="280"/>
        <v>0</v>
      </c>
      <c r="W192" s="58">
        <f t="shared" si="280"/>
        <v>0</v>
      </c>
      <c r="X192" s="58">
        <f t="shared" si="280"/>
        <v>0</v>
      </c>
      <c r="Y192" s="58">
        <f t="shared" si="280"/>
        <v>0</v>
      </c>
      <c r="Z192" s="58">
        <f t="shared" si="280"/>
        <v>0</v>
      </c>
      <c r="AA192" s="58">
        <f t="shared" si="280"/>
        <v>0</v>
      </c>
      <c r="AB192" s="58">
        <f>SUM(AB180:AB191)</f>
        <v>0</v>
      </c>
      <c r="AC192" s="58">
        <f>SUM(AC180:AC191)</f>
        <v>0</v>
      </c>
      <c r="AD192" s="58">
        <f>SUM(AD180:AD191)</f>
        <v>0</v>
      </c>
      <c r="AE192" s="58">
        <f t="shared" si="280"/>
        <v>0</v>
      </c>
      <c r="AF192" s="58">
        <f t="shared" si="280"/>
        <v>0</v>
      </c>
      <c r="AG192" s="58">
        <f t="shared" si="280"/>
        <v>0</v>
      </c>
      <c r="AH192" s="68"/>
      <c r="AI192" s="69" t="str">
        <f>IF(Z192=0,"NA",Y192/Z192)</f>
        <v>NA</v>
      </c>
      <c r="AJ192" s="69"/>
      <c r="AK192" s="69" t="str">
        <f>IF(AA192=0,"NA",(Y192+J192+K192)/AA192)</f>
        <v>NA</v>
      </c>
      <c r="AL192" s="69" t="str">
        <f>IFERROR(AC192/Z192,"NA")</f>
        <v>NA</v>
      </c>
      <c r="AM192" s="69" t="str">
        <f t="shared" si="277"/>
        <v>NA</v>
      </c>
      <c r="AN192" s="68" t="str">
        <f>IFERROR((G192+L192)/AA192,"NA")</f>
        <v>NA</v>
      </c>
      <c r="AO192" s="68" t="str">
        <f>IFERROR((J192+K192)/AA192,"NA")</f>
        <v>NA</v>
      </c>
      <c r="AP192" s="68" t="str">
        <f>IFERROR(AB192/AA192,"NA")</f>
        <v>NA</v>
      </c>
      <c r="AQ192" s="68"/>
      <c r="AR192" s="68"/>
      <c r="AS192" s="68"/>
      <c r="AT192" s="69" t="str">
        <f>IFERROR((H192+Q192+R192)/AB192,"NA")</f>
        <v>NA</v>
      </c>
      <c r="AU192" s="69" t="str">
        <f>IFERROR((H192+Q192+R192+U192+W192)/AB192,"NA")</f>
        <v>NA</v>
      </c>
      <c r="AV192" s="69" t="str">
        <f>IFERROR((F192+Y192)/AB192,"NA")</f>
        <v>NA</v>
      </c>
      <c r="AW192" s="69" t="str">
        <f>IFERROR(Y192/AB192,"NA")</f>
        <v>NA</v>
      </c>
      <c r="AX192" s="69" t="str">
        <f t="shared" si="278"/>
        <v>NA</v>
      </c>
      <c r="AY192" s="72" t="e">
        <f>(AD192+F192+G192)/AA192</f>
        <v>#DIV/0!</v>
      </c>
    </row>
    <row r="194" spans="1:51" x14ac:dyDescent="0.2">
      <c r="A194" s="47" t="s">
        <v>297</v>
      </c>
    </row>
    <row r="195" spans="1:51" x14ac:dyDescent="0.2">
      <c r="A195" s="56"/>
      <c r="B195" s="59" t="s">
        <v>5</v>
      </c>
      <c r="C195" s="59" t="s">
        <v>6</v>
      </c>
      <c r="D195" s="59" t="s">
        <v>7</v>
      </c>
      <c r="E195" s="59" t="s">
        <v>8</v>
      </c>
      <c r="F195" s="59" t="s">
        <v>18</v>
      </c>
      <c r="G195" s="59" t="s">
        <v>19</v>
      </c>
      <c r="H195" s="59" t="s">
        <v>9</v>
      </c>
      <c r="I195" s="59" t="s">
        <v>169</v>
      </c>
      <c r="J195" s="59" t="s">
        <v>10</v>
      </c>
      <c r="K195" s="59" t="s">
        <v>11</v>
      </c>
      <c r="L195" s="59" t="s">
        <v>12</v>
      </c>
      <c r="M195" s="59" t="s">
        <v>20</v>
      </c>
      <c r="N195" s="59" t="s">
        <v>197</v>
      </c>
      <c r="O195" s="59" t="s">
        <v>21</v>
      </c>
      <c r="P195" s="59" t="s">
        <v>74</v>
      </c>
      <c r="Q195" s="59" t="s">
        <v>22</v>
      </c>
      <c r="R195" s="59" t="s">
        <v>23</v>
      </c>
      <c r="S195" s="59" t="s">
        <v>168</v>
      </c>
      <c r="T195" s="59" t="s">
        <v>75</v>
      </c>
      <c r="U195" s="59" t="s">
        <v>27</v>
      </c>
      <c r="V195" s="59" t="s">
        <v>172</v>
      </c>
      <c r="W195" s="59" t="s">
        <v>28</v>
      </c>
      <c r="X195" s="59" t="s">
        <v>170</v>
      </c>
      <c r="Y195" s="59" t="s">
        <v>29</v>
      </c>
      <c r="Z195" s="59" t="s">
        <v>4</v>
      </c>
      <c r="AA195" s="59" t="s">
        <v>13</v>
      </c>
      <c r="AB195" s="59" t="s">
        <v>26</v>
      </c>
      <c r="AC195" s="59" t="s">
        <v>30</v>
      </c>
      <c r="AD195" s="59" t="s">
        <v>31</v>
      </c>
      <c r="AE195" s="59" t="s">
        <v>24</v>
      </c>
      <c r="AF195" s="59" t="s">
        <v>25</v>
      </c>
      <c r="AG195" s="59" t="s">
        <v>76</v>
      </c>
      <c r="AH195" s="73"/>
      <c r="AI195" s="71" t="s">
        <v>14</v>
      </c>
      <c r="AJ195" s="71"/>
      <c r="AK195" s="71" t="s">
        <v>15</v>
      </c>
      <c r="AL195" s="71" t="s">
        <v>16</v>
      </c>
      <c r="AM195" s="71" t="s">
        <v>17</v>
      </c>
      <c r="AN195" s="71" t="s">
        <v>44</v>
      </c>
      <c r="AO195" s="71" t="s">
        <v>43</v>
      </c>
      <c r="AP195" s="71" t="s">
        <v>40</v>
      </c>
      <c r="AQ195" s="73"/>
      <c r="AR195" s="73"/>
      <c r="AS195" s="73"/>
      <c r="AT195" s="71" t="s">
        <v>47</v>
      </c>
      <c r="AU195" s="71" t="s">
        <v>48</v>
      </c>
      <c r="AV195" s="71" t="s">
        <v>51</v>
      </c>
      <c r="AW195" s="71" t="s">
        <v>49</v>
      </c>
      <c r="AX195" s="63" t="s">
        <v>50</v>
      </c>
      <c r="AY195" s="64" t="s">
        <v>60</v>
      </c>
    </row>
    <row r="196" spans="1:51" x14ac:dyDescent="0.2">
      <c r="A196" s="52" t="s">
        <v>187</v>
      </c>
      <c r="Y196" s="49">
        <f>B196+C196+D196+E196</f>
        <v>0</v>
      </c>
      <c r="Z196" s="49">
        <f t="shared" ref="Z196:Z207" si="281">B196+C196+D196+E196+F196+L196+Q196+R196+T196+S196</f>
        <v>0</v>
      </c>
      <c r="AA196" s="49">
        <f t="shared" ref="AA196:AA207" si="282">B196+C196+D196+E196+F196+G196+H196+J196+K196+L196+Q196+R196+T196+S196+I196</f>
        <v>0</v>
      </c>
      <c r="AB196" s="49">
        <f t="shared" ref="AB196:AB207" si="283">Y196+H196+F196+Q196+R196+T196+S196+I196</f>
        <v>0</v>
      </c>
      <c r="AC196" s="49">
        <f t="shared" ref="AC196:AC207" si="284">B196+2*C196+3*D196+4*E196</f>
        <v>0</v>
      </c>
      <c r="AD196" s="49">
        <f t="shared" ref="AD196:AD207" si="285">Y196+J196+K196</f>
        <v>0</v>
      </c>
      <c r="AE196" s="49">
        <f t="shared" ref="AE196:AE207" si="286">M196+Q196+U196+V196</f>
        <v>0</v>
      </c>
      <c r="AF196" s="49">
        <f t="shared" ref="AF196:AF207" si="287">O196+R196+W196+S196+I196</f>
        <v>0</v>
      </c>
      <c r="AG196" s="49">
        <f>T196+P196</f>
        <v>0</v>
      </c>
      <c r="AH196" s="65"/>
      <c r="AI196" s="66" t="str">
        <f t="shared" ref="AI196:AI205" si="288">IF(Z196=0,"NA",Y196/Z196)</f>
        <v>NA</v>
      </c>
      <c r="AJ196" s="66"/>
      <c r="AK196" s="66" t="str">
        <f t="shared" ref="AK196:AK205" si="289">IF(AA196=0,"NA",(Y196+J196+K196)/AA196)</f>
        <v>NA</v>
      </c>
      <c r="AL196" s="66" t="str">
        <f t="shared" ref="AL196:AL205" si="290">IFERROR(AC196/Z196,"NA")</f>
        <v>NA</v>
      </c>
      <c r="AM196" s="66" t="str">
        <f>IFERROR(AK196+AL196,"NA")</f>
        <v>NA</v>
      </c>
      <c r="AN196" s="65" t="str">
        <f t="shared" ref="AN196:AN205" si="291">IFERROR(L196/AA196,"NA")</f>
        <v>NA</v>
      </c>
      <c r="AO196" s="65" t="str">
        <f t="shared" ref="AO196:AO205" si="292">IFERROR((J196+K196)/AA196,"NA")</f>
        <v>NA</v>
      </c>
      <c r="AP196" s="65" t="str">
        <f t="shared" ref="AP196:AP205" si="293">IFERROR(AB196/AA196,"NA")</f>
        <v>NA</v>
      </c>
      <c r="AQ196" s="65"/>
      <c r="AR196" s="65"/>
      <c r="AS196" s="65"/>
      <c r="AT196" s="66" t="str">
        <f t="shared" ref="AT196:AT205" si="294">IFERROR((H196+Q196+R196)/AB196,"NA")</f>
        <v>NA</v>
      </c>
      <c r="AU196" s="66" t="str">
        <f t="shared" ref="AU196:AU205" si="295">IFERROR((H196+Q196+R196+U196+W196)/AB196,"NA")</f>
        <v>NA</v>
      </c>
      <c r="AV196" s="66" t="str">
        <f t="shared" ref="AV196:AV205" si="296">IFERROR((F196+Y196)/AB196,"NA")</f>
        <v>NA</v>
      </c>
      <c r="AW196" s="66" t="str">
        <f t="shared" ref="AW196:AW205" si="297">IFERROR(Y196/AB196,"NA")</f>
        <v>NA</v>
      </c>
      <c r="AX196" s="66" t="str">
        <f>IFERROR(AL196-AI196,"NA")</f>
        <v>NA</v>
      </c>
      <c r="AY196" s="67" t="e">
        <f t="shared" ref="AY196:AY205" si="298">(AD196+F196+G196)/AA196</f>
        <v>#DIV/0!</v>
      </c>
    </row>
    <row r="197" spans="1:51" x14ac:dyDescent="0.2">
      <c r="A197" s="52" t="s">
        <v>188</v>
      </c>
      <c r="Y197" s="49">
        <f t="shared" ref="Y197:Y207" si="299">B197+C197+D197+E197</f>
        <v>0</v>
      </c>
      <c r="Z197" s="49">
        <f t="shared" si="281"/>
        <v>0</v>
      </c>
      <c r="AA197" s="49">
        <f t="shared" si="282"/>
        <v>0</v>
      </c>
      <c r="AB197" s="49">
        <f t="shared" si="283"/>
        <v>0</v>
      </c>
      <c r="AC197" s="49">
        <f t="shared" si="284"/>
        <v>0</v>
      </c>
      <c r="AD197" s="49">
        <f t="shared" si="285"/>
        <v>0</v>
      </c>
      <c r="AE197" s="49">
        <f t="shared" si="286"/>
        <v>0</v>
      </c>
      <c r="AF197" s="49">
        <f t="shared" si="287"/>
        <v>0</v>
      </c>
      <c r="AG197" s="49">
        <f t="shared" ref="AG197:AG207" si="300">T197+P197</f>
        <v>0</v>
      </c>
      <c r="AH197" s="65"/>
      <c r="AI197" s="66" t="str">
        <f t="shared" si="288"/>
        <v>NA</v>
      </c>
      <c r="AJ197" s="66"/>
      <c r="AK197" s="66" t="str">
        <f t="shared" si="289"/>
        <v>NA</v>
      </c>
      <c r="AL197" s="66" t="str">
        <f t="shared" si="290"/>
        <v>NA</v>
      </c>
      <c r="AM197" s="66" t="str">
        <f t="shared" ref="AM197:AM208" si="301">IFERROR(AK197+AL197,"NA")</f>
        <v>NA</v>
      </c>
      <c r="AN197" s="65" t="str">
        <f t="shared" si="291"/>
        <v>NA</v>
      </c>
      <c r="AO197" s="65" t="str">
        <f t="shared" si="292"/>
        <v>NA</v>
      </c>
      <c r="AP197" s="65" t="str">
        <f t="shared" si="293"/>
        <v>NA</v>
      </c>
      <c r="AQ197" s="65"/>
      <c r="AR197" s="65"/>
      <c r="AS197" s="65"/>
      <c r="AT197" s="66" t="str">
        <f t="shared" si="294"/>
        <v>NA</v>
      </c>
      <c r="AU197" s="66" t="str">
        <f t="shared" si="295"/>
        <v>NA</v>
      </c>
      <c r="AV197" s="66" t="str">
        <f t="shared" si="296"/>
        <v>NA</v>
      </c>
      <c r="AW197" s="66" t="str">
        <f t="shared" si="297"/>
        <v>NA</v>
      </c>
      <c r="AX197" s="66" t="str">
        <f t="shared" ref="AX197:AX208" si="302">IFERROR(AL197-AI197,"NA")</f>
        <v>NA</v>
      </c>
      <c r="AY197" s="67" t="e">
        <f t="shared" si="298"/>
        <v>#DIV/0!</v>
      </c>
    </row>
    <row r="198" spans="1:51" x14ac:dyDescent="0.2">
      <c r="A198" s="52" t="s">
        <v>189</v>
      </c>
      <c r="Y198" s="49">
        <f t="shared" si="299"/>
        <v>0</v>
      </c>
      <c r="Z198" s="49">
        <f t="shared" si="281"/>
        <v>0</v>
      </c>
      <c r="AA198" s="49">
        <f t="shared" si="282"/>
        <v>0</v>
      </c>
      <c r="AB198" s="49">
        <f t="shared" si="283"/>
        <v>0</v>
      </c>
      <c r="AC198" s="49">
        <f t="shared" si="284"/>
        <v>0</v>
      </c>
      <c r="AD198" s="49">
        <f t="shared" si="285"/>
        <v>0</v>
      </c>
      <c r="AE198" s="49">
        <f t="shared" si="286"/>
        <v>0</v>
      </c>
      <c r="AF198" s="49">
        <f t="shared" si="287"/>
        <v>0</v>
      </c>
      <c r="AG198" s="49">
        <f t="shared" si="300"/>
        <v>0</v>
      </c>
      <c r="AH198" s="65"/>
      <c r="AI198" s="66" t="str">
        <f t="shared" si="288"/>
        <v>NA</v>
      </c>
      <c r="AJ198" s="66"/>
      <c r="AK198" s="66" t="str">
        <f t="shared" si="289"/>
        <v>NA</v>
      </c>
      <c r="AL198" s="66" t="str">
        <f t="shared" si="290"/>
        <v>NA</v>
      </c>
      <c r="AM198" s="66" t="str">
        <f t="shared" si="301"/>
        <v>NA</v>
      </c>
      <c r="AN198" s="65" t="str">
        <f t="shared" si="291"/>
        <v>NA</v>
      </c>
      <c r="AO198" s="65" t="str">
        <f t="shared" si="292"/>
        <v>NA</v>
      </c>
      <c r="AP198" s="65" t="str">
        <f t="shared" si="293"/>
        <v>NA</v>
      </c>
      <c r="AQ198" s="65"/>
      <c r="AR198" s="65"/>
      <c r="AS198" s="65"/>
      <c r="AT198" s="66" t="str">
        <f t="shared" si="294"/>
        <v>NA</v>
      </c>
      <c r="AU198" s="66" t="str">
        <f t="shared" si="295"/>
        <v>NA</v>
      </c>
      <c r="AV198" s="66" t="str">
        <f t="shared" si="296"/>
        <v>NA</v>
      </c>
      <c r="AW198" s="66" t="str">
        <f t="shared" si="297"/>
        <v>NA</v>
      </c>
      <c r="AX198" s="66" t="str">
        <f t="shared" si="302"/>
        <v>NA</v>
      </c>
      <c r="AY198" s="67" t="e">
        <f t="shared" si="298"/>
        <v>#DIV/0!</v>
      </c>
    </row>
    <row r="199" spans="1:51" x14ac:dyDescent="0.2">
      <c r="A199" s="52" t="s">
        <v>190</v>
      </c>
      <c r="Y199" s="49">
        <f t="shared" si="299"/>
        <v>0</v>
      </c>
      <c r="Z199" s="49">
        <f t="shared" si="281"/>
        <v>0</v>
      </c>
      <c r="AA199" s="49">
        <f t="shared" si="282"/>
        <v>0</v>
      </c>
      <c r="AB199" s="49">
        <f t="shared" si="283"/>
        <v>0</v>
      </c>
      <c r="AC199" s="49">
        <f t="shared" si="284"/>
        <v>0</v>
      </c>
      <c r="AD199" s="49">
        <f t="shared" si="285"/>
        <v>0</v>
      </c>
      <c r="AE199" s="49">
        <f t="shared" si="286"/>
        <v>0</v>
      </c>
      <c r="AF199" s="49">
        <f t="shared" si="287"/>
        <v>0</v>
      </c>
      <c r="AG199" s="49">
        <f t="shared" si="300"/>
        <v>0</v>
      </c>
      <c r="AH199" s="65"/>
      <c r="AI199" s="66" t="str">
        <f t="shared" si="288"/>
        <v>NA</v>
      </c>
      <c r="AJ199" s="66"/>
      <c r="AK199" s="66" t="str">
        <f t="shared" si="289"/>
        <v>NA</v>
      </c>
      <c r="AL199" s="66" t="str">
        <f t="shared" si="290"/>
        <v>NA</v>
      </c>
      <c r="AM199" s="66" t="str">
        <f t="shared" si="301"/>
        <v>NA</v>
      </c>
      <c r="AN199" s="65" t="str">
        <f t="shared" si="291"/>
        <v>NA</v>
      </c>
      <c r="AO199" s="65" t="str">
        <f t="shared" si="292"/>
        <v>NA</v>
      </c>
      <c r="AP199" s="65" t="str">
        <f t="shared" si="293"/>
        <v>NA</v>
      </c>
      <c r="AQ199" s="65"/>
      <c r="AR199" s="65"/>
      <c r="AS199" s="65"/>
      <c r="AT199" s="66" t="str">
        <f t="shared" si="294"/>
        <v>NA</v>
      </c>
      <c r="AU199" s="66" t="str">
        <f t="shared" si="295"/>
        <v>NA</v>
      </c>
      <c r="AV199" s="66" t="str">
        <f t="shared" si="296"/>
        <v>NA</v>
      </c>
      <c r="AW199" s="66" t="str">
        <f t="shared" si="297"/>
        <v>NA</v>
      </c>
      <c r="AX199" s="66" t="str">
        <f t="shared" si="302"/>
        <v>NA</v>
      </c>
      <c r="AY199" s="67" t="e">
        <f t="shared" si="298"/>
        <v>#DIV/0!</v>
      </c>
    </row>
    <row r="200" spans="1:51" x14ac:dyDescent="0.2">
      <c r="A200" s="52" t="s">
        <v>191</v>
      </c>
      <c r="Y200" s="49">
        <f t="shared" si="299"/>
        <v>0</v>
      </c>
      <c r="Z200" s="49">
        <f t="shared" si="281"/>
        <v>0</v>
      </c>
      <c r="AA200" s="49">
        <f t="shared" si="282"/>
        <v>0</v>
      </c>
      <c r="AB200" s="49">
        <f t="shared" si="283"/>
        <v>0</v>
      </c>
      <c r="AC200" s="49">
        <f t="shared" si="284"/>
        <v>0</v>
      </c>
      <c r="AD200" s="49">
        <f t="shared" si="285"/>
        <v>0</v>
      </c>
      <c r="AE200" s="49">
        <f t="shared" si="286"/>
        <v>0</v>
      </c>
      <c r="AF200" s="49">
        <f t="shared" si="287"/>
        <v>0</v>
      </c>
      <c r="AG200" s="49">
        <f t="shared" si="300"/>
        <v>0</v>
      </c>
      <c r="AH200" s="65"/>
      <c r="AI200" s="66" t="str">
        <f t="shared" si="288"/>
        <v>NA</v>
      </c>
      <c r="AJ200" s="66"/>
      <c r="AK200" s="66" t="str">
        <f t="shared" si="289"/>
        <v>NA</v>
      </c>
      <c r="AL200" s="66" t="str">
        <f t="shared" si="290"/>
        <v>NA</v>
      </c>
      <c r="AM200" s="66" t="str">
        <f t="shared" si="301"/>
        <v>NA</v>
      </c>
      <c r="AN200" s="65" t="str">
        <f t="shared" si="291"/>
        <v>NA</v>
      </c>
      <c r="AO200" s="65" t="str">
        <f t="shared" si="292"/>
        <v>NA</v>
      </c>
      <c r="AP200" s="65" t="str">
        <f t="shared" si="293"/>
        <v>NA</v>
      </c>
      <c r="AQ200" s="65"/>
      <c r="AR200" s="65"/>
      <c r="AS200" s="65"/>
      <c r="AT200" s="66" t="str">
        <f t="shared" si="294"/>
        <v>NA</v>
      </c>
      <c r="AU200" s="66" t="str">
        <f t="shared" si="295"/>
        <v>NA</v>
      </c>
      <c r="AV200" s="66" t="str">
        <f t="shared" si="296"/>
        <v>NA</v>
      </c>
      <c r="AW200" s="66" t="str">
        <f t="shared" si="297"/>
        <v>NA</v>
      </c>
      <c r="AX200" s="66" t="str">
        <f t="shared" si="302"/>
        <v>NA</v>
      </c>
      <c r="AY200" s="67" t="e">
        <f t="shared" si="298"/>
        <v>#DIV/0!</v>
      </c>
    </row>
    <row r="201" spans="1:51" x14ac:dyDescent="0.2">
      <c r="A201" s="52" t="s">
        <v>192</v>
      </c>
      <c r="Y201" s="49">
        <f t="shared" si="299"/>
        <v>0</v>
      </c>
      <c r="Z201" s="49">
        <f t="shared" si="281"/>
        <v>0</v>
      </c>
      <c r="AA201" s="49">
        <f t="shared" si="282"/>
        <v>0</v>
      </c>
      <c r="AB201" s="49">
        <f t="shared" si="283"/>
        <v>0</v>
      </c>
      <c r="AC201" s="49">
        <f t="shared" si="284"/>
        <v>0</v>
      </c>
      <c r="AD201" s="49">
        <f t="shared" si="285"/>
        <v>0</v>
      </c>
      <c r="AE201" s="49">
        <f t="shared" si="286"/>
        <v>0</v>
      </c>
      <c r="AF201" s="49">
        <f t="shared" si="287"/>
        <v>0</v>
      </c>
      <c r="AG201" s="49">
        <f t="shared" si="300"/>
        <v>0</v>
      </c>
      <c r="AH201" s="65"/>
      <c r="AI201" s="66" t="str">
        <f t="shared" si="288"/>
        <v>NA</v>
      </c>
      <c r="AJ201" s="66"/>
      <c r="AK201" s="66" t="str">
        <f t="shared" si="289"/>
        <v>NA</v>
      </c>
      <c r="AL201" s="66" t="str">
        <f t="shared" si="290"/>
        <v>NA</v>
      </c>
      <c r="AM201" s="66" t="str">
        <f t="shared" si="301"/>
        <v>NA</v>
      </c>
      <c r="AN201" s="65" t="str">
        <f t="shared" si="291"/>
        <v>NA</v>
      </c>
      <c r="AO201" s="65" t="str">
        <f t="shared" si="292"/>
        <v>NA</v>
      </c>
      <c r="AP201" s="65" t="str">
        <f t="shared" si="293"/>
        <v>NA</v>
      </c>
      <c r="AQ201" s="65"/>
      <c r="AR201" s="65"/>
      <c r="AS201" s="65"/>
      <c r="AT201" s="66" t="str">
        <f t="shared" si="294"/>
        <v>NA</v>
      </c>
      <c r="AU201" s="66" t="str">
        <f t="shared" si="295"/>
        <v>NA</v>
      </c>
      <c r="AV201" s="66" t="str">
        <f t="shared" si="296"/>
        <v>NA</v>
      </c>
      <c r="AW201" s="66" t="str">
        <f t="shared" si="297"/>
        <v>NA</v>
      </c>
      <c r="AX201" s="66" t="str">
        <f t="shared" si="302"/>
        <v>NA</v>
      </c>
      <c r="AY201" s="67" t="e">
        <f t="shared" si="298"/>
        <v>#DIV/0!</v>
      </c>
    </row>
    <row r="202" spans="1:51" x14ac:dyDescent="0.2">
      <c r="A202" s="52" t="s">
        <v>193</v>
      </c>
      <c r="Y202" s="49">
        <f t="shared" si="299"/>
        <v>0</v>
      </c>
      <c r="Z202" s="49">
        <f t="shared" si="281"/>
        <v>0</v>
      </c>
      <c r="AA202" s="49">
        <f t="shared" si="282"/>
        <v>0</v>
      </c>
      <c r="AB202" s="49">
        <f t="shared" si="283"/>
        <v>0</v>
      </c>
      <c r="AC202" s="49">
        <f t="shared" si="284"/>
        <v>0</v>
      </c>
      <c r="AD202" s="49">
        <f t="shared" si="285"/>
        <v>0</v>
      </c>
      <c r="AE202" s="49">
        <f t="shared" si="286"/>
        <v>0</v>
      </c>
      <c r="AF202" s="49">
        <f t="shared" si="287"/>
        <v>0</v>
      </c>
      <c r="AG202" s="49">
        <f t="shared" si="300"/>
        <v>0</v>
      </c>
      <c r="AH202" s="65"/>
      <c r="AI202" s="66" t="str">
        <f t="shared" si="288"/>
        <v>NA</v>
      </c>
      <c r="AJ202" s="66"/>
      <c r="AK202" s="66" t="str">
        <f t="shared" si="289"/>
        <v>NA</v>
      </c>
      <c r="AL202" s="66" t="str">
        <f t="shared" si="290"/>
        <v>NA</v>
      </c>
      <c r="AM202" s="66" t="str">
        <f t="shared" si="301"/>
        <v>NA</v>
      </c>
      <c r="AN202" s="65" t="str">
        <f t="shared" si="291"/>
        <v>NA</v>
      </c>
      <c r="AO202" s="65" t="str">
        <f t="shared" si="292"/>
        <v>NA</v>
      </c>
      <c r="AP202" s="65" t="str">
        <f t="shared" si="293"/>
        <v>NA</v>
      </c>
      <c r="AQ202" s="65"/>
      <c r="AR202" s="65"/>
      <c r="AS202" s="65"/>
      <c r="AT202" s="66" t="str">
        <f t="shared" si="294"/>
        <v>NA</v>
      </c>
      <c r="AU202" s="66" t="str">
        <f t="shared" si="295"/>
        <v>NA</v>
      </c>
      <c r="AV202" s="66" t="str">
        <f t="shared" si="296"/>
        <v>NA</v>
      </c>
      <c r="AW202" s="66" t="str">
        <f t="shared" si="297"/>
        <v>NA</v>
      </c>
      <c r="AX202" s="66" t="str">
        <f t="shared" si="302"/>
        <v>NA</v>
      </c>
      <c r="AY202" s="67" t="e">
        <f t="shared" si="298"/>
        <v>#DIV/0!</v>
      </c>
    </row>
    <row r="203" spans="1:51" x14ac:dyDescent="0.2">
      <c r="A203" s="52" t="s">
        <v>194</v>
      </c>
      <c r="Y203" s="49">
        <f t="shared" si="299"/>
        <v>0</v>
      </c>
      <c r="Z203" s="49">
        <f t="shared" si="281"/>
        <v>0</v>
      </c>
      <c r="AA203" s="49">
        <f t="shared" si="282"/>
        <v>0</v>
      </c>
      <c r="AB203" s="49">
        <f t="shared" si="283"/>
        <v>0</v>
      </c>
      <c r="AC203" s="49">
        <f t="shared" si="284"/>
        <v>0</v>
      </c>
      <c r="AD203" s="49">
        <f t="shared" si="285"/>
        <v>0</v>
      </c>
      <c r="AE203" s="49">
        <f t="shared" si="286"/>
        <v>0</v>
      </c>
      <c r="AF203" s="49">
        <f t="shared" si="287"/>
        <v>0</v>
      </c>
      <c r="AG203" s="49">
        <f t="shared" si="300"/>
        <v>0</v>
      </c>
      <c r="AH203" s="65"/>
      <c r="AI203" s="66" t="str">
        <f t="shared" si="288"/>
        <v>NA</v>
      </c>
      <c r="AJ203" s="66"/>
      <c r="AK203" s="66" t="str">
        <f t="shared" si="289"/>
        <v>NA</v>
      </c>
      <c r="AL203" s="66" t="str">
        <f t="shared" si="290"/>
        <v>NA</v>
      </c>
      <c r="AM203" s="66" t="str">
        <f t="shared" si="301"/>
        <v>NA</v>
      </c>
      <c r="AN203" s="65" t="str">
        <f t="shared" si="291"/>
        <v>NA</v>
      </c>
      <c r="AO203" s="65" t="str">
        <f t="shared" si="292"/>
        <v>NA</v>
      </c>
      <c r="AP203" s="65" t="str">
        <f t="shared" si="293"/>
        <v>NA</v>
      </c>
      <c r="AQ203" s="65"/>
      <c r="AR203" s="65"/>
      <c r="AS203" s="65"/>
      <c r="AT203" s="66" t="str">
        <f t="shared" si="294"/>
        <v>NA</v>
      </c>
      <c r="AU203" s="66" t="str">
        <f t="shared" si="295"/>
        <v>NA</v>
      </c>
      <c r="AV203" s="66" t="str">
        <f t="shared" si="296"/>
        <v>NA</v>
      </c>
      <c r="AW203" s="66" t="str">
        <f t="shared" si="297"/>
        <v>NA</v>
      </c>
      <c r="AX203" s="66" t="str">
        <f t="shared" si="302"/>
        <v>NA</v>
      </c>
      <c r="AY203" s="67" t="e">
        <f t="shared" si="298"/>
        <v>#DIV/0!</v>
      </c>
    </row>
    <row r="204" spans="1:51" x14ac:dyDescent="0.2">
      <c r="A204" s="52" t="s">
        <v>195</v>
      </c>
      <c r="Y204" s="49">
        <f t="shared" si="299"/>
        <v>0</v>
      </c>
      <c r="Z204" s="49">
        <f t="shared" si="281"/>
        <v>0</v>
      </c>
      <c r="AA204" s="49">
        <f t="shared" si="282"/>
        <v>0</v>
      </c>
      <c r="AB204" s="49">
        <f t="shared" si="283"/>
        <v>0</v>
      </c>
      <c r="AC204" s="49">
        <f t="shared" si="284"/>
        <v>0</v>
      </c>
      <c r="AD204" s="49">
        <f t="shared" si="285"/>
        <v>0</v>
      </c>
      <c r="AE204" s="49">
        <f t="shared" si="286"/>
        <v>0</v>
      </c>
      <c r="AF204" s="49">
        <f t="shared" si="287"/>
        <v>0</v>
      </c>
      <c r="AG204" s="49">
        <f t="shared" si="300"/>
        <v>0</v>
      </c>
      <c r="AH204" s="65"/>
      <c r="AI204" s="66" t="str">
        <f t="shared" si="288"/>
        <v>NA</v>
      </c>
      <c r="AJ204" s="66"/>
      <c r="AK204" s="66" t="str">
        <f t="shared" si="289"/>
        <v>NA</v>
      </c>
      <c r="AL204" s="66" t="str">
        <f t="shared" si="290"/>
        <v>NA</v>
      </c>
      <c r="AM204" s="66" t="str">
        <f t="shared" si="301"/>
        <v>NA</v>
      </c>
      <c r="AN204" s="65" t="str">
        <f t="shared" si="291"/>
        <v>NA</v>
      </c>
      <c r="AO204" s="65" t="str">
        <f t="shared" si="292"/>
        <v>NA</v>
      </c>
      <c r="AP204" s="65" t="str">
        <f t="shared" si="293"/>
        <v>NA</v>
      </c>
      <c r="AQ204" s="65"/>
      <c r="AR204" s="65"/>
      <c r="AS204" s="65"/>
      <c r="AT204" s="66" t="str">
        <f t="shared" si="294"/>
        <v>NA</v>
      </c>
      <c r="AU204" s="66" t="str">
        <f t="shared" si="295"/>
        <v>NA</v>
      </c>
      <c r="AV204" s="66" t="str">
        <f t="shared" si="296"/>
        <v>NA</v>
      </c>
      <c r="AW204" s="66" t="str">
        <f t="shared" si="297"/>
        <v>NA</v>
      </c>
      <c r="AX204" s="66" t="str">
        <f t="shared" si="302"/>
        <v>NA</v>
      </c>
      <c r="AY204" s="67" t="e">
        <f t="shared" si="298"/>
        <v>#DIV/0!</v>
      </c>
    </row>
    <row r="205" spans="1:51" x14ac:dyDescent="0.2">
      <c r="A205" s="52" t="s">
        <v>196</v>
      </c>
      <c r="Y205" s="49">
        <f t="shared" si="299"/>
        <v>0</v>
      </c>
      <c r="Z205" s="49">
        <f t="shared" si="281"/>
        <v>0</v>
      </c>
      <c r="AA205" s="49">
        <f t="shared" si="282"/>
        <v>0</v>
      </c>
      <c r="AB205" s="49">
        <f t="shared" si="283"/>
        <v>0</v>
      </c>
      <c r="AC205" s="49">
        <f t="shared" si="284"/>
        <v>0</v>
      </c>
      <c r="AD205" s="49">
        <f t="shared" si="285"/>
        <v>0</v>
      </c>
      <c r="AE205" s="49">
        <f t="shared" si="286"/>
        <v>0</v>
      </c>
      <c r="AF205" s="49">
        <f t="shared" si="287"/>
        <v>0</v>
      </c>
      <c r="AG205" s="49">
        <f t="shared" si="300"/>
        <v>0</v>
      </c>
      <c r="AH205" s="65"/>
      <c r="AI205" s="66" t="str">
        <f t="shared" si="288"/>
        <v>NA</v>
      </c>
      <c r="AJ205" s="66"/>
      <c r="AK205" s="66" t="str">
        <f t="shared" si="289"/>
        <v>NA</v>
      </c>
      <c r="AL205" s="66" t="str">
        <f t="shared" si="290"/>
        <v>NA</v>
      </c>
      <c r="AM205" s="66" t="str">
        <f t="shared" si="301"/>
        <v>NA</v>
      </c>
      <c r="AN205" s="65" t="str">
        <f t="shared" si="291"/>
        <v>NA</v>
      </c>
      <c r="AO205" s="65" t="str">
        <f t="shared" si="292"/>
        <v>NA</v>
      </c>
      <c r="AP205" s="65" t="str">
        <f t="shared" si="293"/>
        <v>NA</v>
      </c>
      <c r="AQ205" s="65"/>
      <c r="AR205" s="65"/>
      <c r="AS205" s="65"/>
      <c r="AT205" s="66" t="str">
        <f t="shared" si="294"/>
        <v>NA</v>
      </c>
      <c r="AU205" s="66" t="str">
        <f t="shared" si="295"/>
        <v>NA</v>
      </c>
      <c r="AV205" s="66" t="str">
        <f t="shared" si="296"/>
        <v>NA</v>
      </c>
      <c r="AW205" s="66" t="str">
        <f t="shared" si="297"/>
        <v>NA</v>
      </c>
      <c r="AX205" s="66" t="str">
        <f t="shared" si="302"/>
        <v>NA</v>
      </c>
      <c r="AY205" s="67" t="e">
        <f t="shared" si="298"/>
        <v>#DIV/0!</v>
      </c>
    </row>
    <row r="206" spans="1:51" x14ac:dyDescent="0.2">
      <c r="A206" s="52"/>
      <c r="Y206" s="49">
        <f t="shared" si="299"/>
        <v>0</v>
      </c>
      <c r="Z206" s="49">
        <f t="shared" si="281"/>
        <v>0</v>
      </c>
      <c r="AA206" s="49">
        <f t="shared" si="282"/>
        <v>0</v>
      </c>
      <c r="AB206" s="49">
        <f t="shared" si="283"/>
        <v>0</v>
      </c>
      <c r="AC206" s="49">
        <f t="shared" si="284"/>
        <v>0</v>
      </c>
      <c r="AD206" s="49">
        <f t="shared" si="285"/>
        <v>0</v>
      </c>
      <c r="AE206" s="49">
        <f t="shared" si="286"/>
        <v>0</v>
      </c>
      <c r="AF206" s="49">
        <f t="shared" si="287"/>
        <v>0</v>
      </c>
      <c r="AG206" s="49">
        <f t="shared" si="300"/>
        <v>0</v>
      </c>
      <c r="AH206" s="65"/>
      <c r="AI206" s="66"/>
      <c r="AJ206" s="66"/>
      <c r="AK206" s="66"/>
      <c r="AL206" s="66"/>
      <c r="AM206" s="66"/>
      <c r="AN206" s="65"/>
      <c r="AO206" s="65"/>
      <c r="AP206" s="65"/>
      <c r="AQ206" s="65"/>
      <c r="AR206" s="65"/>
      <c r="AS206" s="65"/>
      <c r="AT206" s="66"/>
      <c r="AU206" s="66"/>
      <c r="AV206" s="66"/>
      <c r="AW206" s="66"/>
      <c r="AX206" s="66"/>
      <c r="AY206" s="67"/>
    </row>
    <row r="207" spans="1:51" x14ac:dyDescent="0.2">
      <c r="A207" s="52"/>
      <c r="Y207" s="49">
        <f t="shared" si="299"/>
        <v>0</v>
      </c>
      <c r="Z207" s="49">
        <f t="shared" si="281"/>
        <v>0</v>
      </c>
      <c r="AA207" s="49">
        <f t="shared" si="282"/>
        <v>0</v>
      </c>
      <c r="AB207" s="49">
        <f t="shared" si="283"/>
        <v>0</v>
      </c>
      <c r="AC207" s="49">
        <f t="shared" si="284"/>
        <v>0</v>
      </c>
      <c r="AD207" s="49">
        <f t="shared" si="285"/>
        <v>0</v>
      </c>
      <c r="AE207" s="49">
        <f t="shared" si="286"/>
        <v>0</v>
      </c>
      <c r="AF207" s="49">
        <f t="shared" si="287"/>
        <v>0</v>
      </c>
      <c r="AG207" s="49">
        <f t="shared" si="300"/>
        <v>0</v>
      </c>
      <c r="AH207" s="65"/>
      <c r="AI207" s="66" t="str">
        <f>IF(Z207=0,"NA",Y207/Z207)</f>
        <v>NA</v>
      </c>
      <c r="AJ207" s="66"/>
      <c r="AK207" s="66" t="str">
        <f>IF(AA207=0,"NA",(Y207+J207+K207)/AA207)</f>
        <v>NA</v>
      </c>
      <c r="AL207" s="66" t="str">
        <f>IFERROR(AC207/Z207,"NA")</f>
        <v>NA</v>
      </c>
      <c r="AM207" s="66" t="str">
        <f>IFERROR(AK207+AL207,"NA")</f>
        <v>NA</v>
      </c>
      <c r="AN207" s="65" t="str">
        <f>IFERROR(L207/AA207,"NA")</f>
        <v>NA</v>
      </c>
      <c r="AO207" s="65" t="str">
        <f>IFERROR((J207+K207)/AA207,"NA")</f>
        <v>NA</v>
      </c>
      <c r="AP207" s="65" t="str">
        <f>IFERROR(AB207/AA207,"NA")</f>
        <v>NA</v>
      </c>
      <c r="AQ207" s="65"/>
      <c r="AR207" s="65"/>
      <c r="AS207" s="65"/>
      <c r="AT207" s="66" t="str">
        <f>IFERROR((H207+Q207+R207)/AB207,"NA")</f>
        <v>NA</v>
      </c>
      <c r="AU207" s="66" t="str">
        <f>IFERROR((H207+Q207+R207+U207+W207)/AB207,"NA")</f>
        <v>NA</v>
      </c>
      <c r="AV207" s="66" t="str">
        <f>IFERROR((F207+Y207)/AB207,"NA")</f>
        <v>NA</v>
      </c>
      <c r="AW207" s="66" t="str">
        <f>IFERROR(Y207/AB207,"NA")</f>
        <v>NA</v>
      </c>
      <c r="AX207" s="66" t="str">
        <f>IFERROR(AL207-AI207,"NA")</f>
        <v>NA</v>
      </c>
      <c r="AY207" s="67" t="e">
        <f>(AD207+F207+G207)/AA207</f>
        <v>#DIV/0!</v>
      </c>
    </row>
    <row r="208" spans="1:51" x14ac:dyDescent="0.2">
      <c r="A208" s="54" t="s">
        <v>32</v>
      </c>
      <c r="B208" s="58">
        <f>SUM(B196:B207)</f>
        <v>0</v>
      </c>
      <c r="C208" s="58">
        <f t="shared" ref="C208:AG208" si="303">SUM(C196:C207)</f>
        <v>0</v>
      </c>
      <c r="D208" s="58">
        <f t="shared" si="303"/>
        <v>0</v>
      </c>
      <c r="E208" s="58">
        <f t="shared" si="303"/>
        <v>0</v>
      </c>
      <c r="F208" s="58">
        <f t="shared" si="303"/>
        <v>0</v>
      </c>
      <c r="G208" s="58">
        <f t="shared" si="303"/>
        <v>0</v>
      </c>
      <c r="H208" s="58">
        <f t="shared" si="303"/>
        <v>0</v>
      </c>
      <c r="I208" s="58">
        <f t="shared" si="303"/>
        <v>0</v>
      </c>
      <c r="J208" s="58">
        <f t="shared" si="303"/>
        <v>0</v>
      </c>
      <c r="K208" s="58">
        <f t="shared" si="303"/>
        <v>0</v>
      </c>
      <c r="L208" s="58">
        <f t="shared" si="303"/>
        <v>0</v>
      </c>
      <c r="M208" s="58">
        <f t="shared" si="303"/>
        <v>0</v>
      </c>
      <c r="N208" s="58">
        <f t="shared" si="303"/>
        <v>0</v>
      </c>
      <c r="O208" s="58">
        <f t="shared" si="303"/>
        <v>0</v>
      </c>
      <c r="P208" s="58">
        <f t="shared" si="303"/>
        <v>0</v>
      </c>
      <c r="Q208" s="58">
        <f t="shared" si="303"/>
        <v>0</v>
      </c>
      <c r="R208" s="58">
        <f t="shared" si="303"/>
        <v>0</v>
      </c>
      <c r="S208" s="58">
        <f t="shared" si="303"/>
        <v>0</v>
      </c>
      <c r="T208" s="58">
        <f t="shared" si="303"/>
        <v>0</v>
      </c>
      <c r="U208" s="58">
        <f t="shared" si="303"/>
        <v>0</v>
      </c>
      <c r="V208" s="58">
        <f t="shared" si="303"/>
        <v>0</v>
      </c>
      <c r="W208" s="58">
        <f t="shared" si="303"/>
        <v>0</v>
      </c>
      <c r="X208" s="58">
        <f t="shared" si="303"/>
        <v>0</v>
      </c>
      <c r="Y208" s="58">
        <f t="shared" si="303"/>
        <v>0</v>
      </c>
      <c r="Z208" s="58">
        <f t="shared" si="303"/>
        <v>0</v>
      </c>
      <c r="AA208" s="58">
        <f t="shared" si="303"/>
        <v>0</v>
      </c>
      <c r="AB208" s="58">
        <f>SUM(AB196:AB207)</f>
        <v>0</v>
      </c>
      <c r="AC208" s="58">
        <f>SUM(AC196:AC207)</f>
        <v>0</v>
      </c>
      <c r="AD208" s="58">
        <f>SUM(AD196:AD207)</f>
        <v>0</v>
      </c>
      <c r="AE208" s="58">
        <f t="shared" si="303"/>
        <v>0</v>
      </c>
      <c r="AF208" s="58">
        <f t="shared" si="303"/>
        <v>0</v>
      </c>
      <c r="AG208" s="58">
        <f t="shared" si="303"/>
        <v>0</v>
      </c>
      <c r="AH208" s="68"/>
      <c r="AI208" s="69" t="str">
        <f>IF(Z208=0,"NA",Y208/Z208)</f>
        <v>NA</v>
      </c>
      <c r="AJ208" s="69"/>
      <c r="AK208" s="69" t="str">
        <f>IF(AA208=0,"NA",(Y208+J208+K208)/AA208)</f>
        <v>NA</v>
      </c>
      <c r="AL208" s="69" t="str">
        <f>IFERROR(AC208/Z208,"NA")</f>
        <v>NA</v>
      </c>
      <c r="AM208" s="69" t="str">
        <f t="shared" si="301"/>
        <v>NA</v>
      </c>
      <c r="AN208" s="68" t="str">
        <f>IFERROR(L208/AA208,"NA")</f>
        <v>NA</v>
      </c>
      <c r="AO208" s="68" t="str">
        <f>IFERROR((J208+K208)/AA208,"NA")</f>
        <v>NA</v>
      </c>
      <c r="AP208" s="68" t="str">
        <f>IFERROR(AB208/AA208,"NA")</f>
        <v>NA</v>
      </c>
      <c r="AQ208" s="68"/>
      <c r="AR208" s="68"/>
      <c r="AS208" s="68"/>
      <c r="AT208" s="69" t="str">
        <f>IFERROR((H208+Q208+R208)/AB208,"NA")</f>
        <v>NA</v>
      </c>
      <c r="AU208" s="69" t="str">
        <f>IFERROR((H208+Q208+R208+U208+W208)/AB208,"NA")</f>
        <v>NA</v>
      </c>
      <c r="AV208" s="69" t="str">
        <f>IFERROR((F208+Y208)/AB208,"NA")</f>
        <v>NA</v>
      </c>
      <c r="AW208" s="69" t="str">
        <f>IFERROR(Y208/AB208,"NA")</f>
        <v>NA</v>
      </c>
      <c r="AX208" s="69" t="str">
        <f t="shared" si="302"/>
        <v>NA</v>
      </c>
      <c r="AY208" s="70" t="e">
        <f>(AD208+F208+G208)/AA208</f>
        <v>#DIV/0!</v>
      </c>
    </row>
    <row r="210" spans="1:51" x14ac:dyDescent="0.2">
      <c r="A210" s="47" t="s">
        <v>298</v>
      </c>
    </row>
    <row r="211" spans="1:51" x14ac:dyDescent="0.2">
      <c r="A211" s="56"/>
      <c r="B211" s="59" t="s">
        <v>5</v>
      </c>
      <c r="C211" s="59" t="s">
        <v>6</v>
      </c>
      <c r="D211" s="59" t="s">
        <v>7</v>
      </c>
      <c r="E211" s="59" t="s">
        <v>8</v>
      </c>
      <c r="F211" s="59" t="s">
        <v>18</v>
      </c>
      <c r="G211" s="59" t="s">
        <v>19</v>
      </c>
      <c r="H211" s="59" t="s">
        <v>9</v>
      </c>
      <c r="I211" s="59" t="s">
        <v>169</v>
      </c>
      <c r="J211" s="59" t="s">
        <v>10</v>
      </c>
      <c r="K211" s="59" t="s">
        <v>11</v>
      </c>
      <c r="L211" s="59" t="s">
        <v>12</v>
      </c>
      <c r="M211" s="59" t="s">
        <v>20</v>
      </c>
      <c r="N211" s="59" t="s">
        <v>299</v>
      </c>
      <c r="O211" s="59" t="s">
        <v>21</v>
      </c>
      <c r="P211" s="59" t="s">
        <v>74</v>
      </c>
      <c r="Q211" s="59" t="s">
        <v>22</v>
      </c>
      <c r="R211" s="59" t="s">
        <v>23</v>
      </c>
      <c r="S211" s="59" t="s">
        <v>168</v>
      </c>
      <c r="T211" s="59" t="s">
        <v>75</v>
      </c>
      <c r="U211" s="59" t="s">
        <v>27</v>
      </c>
      <c r="V211" s="59" t="s">
        <v>172</v>
      </c>
      <c r="W211" s="59" t="s">
        <v>28</v>
      </c>
      <c r="X211" s="59" t="s">
        <v>170</v>
      </c>
      <c r="Y211" s="59" t="s">
        <v>29</v>
      </c>
      <c r="Z211" s="59" t="s">
        <v>4</v>
      </c>
      <c r="AA211" s="59" t="s">
        <v>13</v>
      </c>
      <c r="AB211" s="59" t="s">
        <v>26</v>
      </c>
      <c r="AC211" s="59" t="s">
        <v>30</v>
      </c>
      <c r="AD211" s="59" t="s">
        <v>31</v>
      </c>
      <c r="AE211" s="59" t="s">
        <v>24</v>
      </c>
      <c r="AF211" s="59" t="s">
        <v>25</v>
      </c>
      <c r="AG211" s="59" t="s">
        <v>76</v>
      </c>
      <c r="AH211" s="73"/>
      <c r="AI211" s="71" t="s">
        <v>14</v>
      </c>
      <c r="AJ211" s="71"/>
      <c r="AK211" s="71" t="s">
        <v>15</v>
      </c>
      <c r="AL211" s="71" t="s">
        <v>16</v>
      </c>
      <c r="AM211" s="71" t="s">
        <v>17</v>
      </c>
      <c r="AN211" s="71" t="s">
        <v>44</v>
      </c>
      <c r="AO211" s="71" t="s">
        <v>43</v>
      </c>
      <c r="AP211" s="71" t="s">
        <v>40</v>
      </c>
      <c r="AQ211" s="73"/>
      <c r="AR211" s="73"/>
      <c r="AS211" s="73"/>
      <c r="AT211" s="71" t="s">
        <v>47</v>
      </c>
      <c r="AU211" s="71" t="s">
        <v>48</v>
      </c>
      <c r="AV211" s="71" t="s">
        <v>51</v>
      </c>
      <c r="AW211" s="71" t="s">
        <v>49</v>
      </c>
      <c r="AX211" s="63" t="s">
        <v>50</v>
      </c>
      <c r="AY211" s="64" t="s">
        <v>60</v>
      </c>
    </row>
    <row r="212" spans="1:51" x14ac:dyDescent="0.2">
      <c r="A212" s="52" t="s">
        <v>187</v>
      </c>
      <c r="Y212" s="49">
        <f>B212+C212+D212+E212</f>
        <v>0</v>
      </c>
      <c r="Z212" s="49">
        <f t="shared" ref="Z212:Z223" si="304">B212+C212+D212+E212+F212+L212+Q212+R212+T212+S212</f>
        <v>0</v>
      </c>
      <c r="AA212" s="49">
        <f t="shared" ref="AA212:AA223" si="305">B212+C212+D212+E212+F212+G212+H212+J212+K212+L212+Q212+R212+T212+S212+I212</f>
        <v>0</v>
      </c>
      <c r="AB212" s="49">
        <f t="shared" ref="AB212:AB223" si="306">Y212+H212+F212+Q212+R212+T212+S212+I212</f>
        <v>0</v>
      </c>
      <c r="AC212" s="49">
        <f t="shared" ref="AC212:AC223" si="307">B212+2*C212+3*D212+4*E212</f>
        <v>0</v>
      </c>
      <c r="AD212" s="49">
        <f t="shared" ref="AD212:AD223" si="308">Y212+J212+K212</f>
        <v>0</v>
      </c>
      <c r="AE212" s="49">
        <f t="shared" ref="AE212:AE223" si="309">M212+Q212+U212+V212</f>
        <v>0</v>
      </c>
      <c r="AF212" s="49">
        <f t="shared" ref="AF212:AF223" si="310">O212+R212+W212+S212+I212</f>
        <v>0</v>
      </c>
      <c r="AG212" s="49">
        <f>T212+P212</f>
        <v>0</v>
      </c>
      <c r="AH212" s="65"/>
      <c r="AI212" s="66" t="str">
        <f t="shared" ref="AI212:AI221" si="311">IF(Z212=0,"NA",Y212/Z212)</f>
        <v>NA</v>
      </c>
      <c r="AJ212" s="66"/>
      <c r="AK212" s="66" t="str">
        <f>IF(AA212=0,"NA",(Y212+J212+K212)/AA212)</f>
        <v>NA</v>
      </c>
      <c r="AL212" s="66" t="str">
        <f t="shared" ref="AL212:AL221" si="312">IFERROR(AC212/Z212,"NA")</f>
        <v>NA</v>
      </c>
      <c r="AM212" s="66" t="str">
        <f>IFERROR(AK212+AL212,"NA")</f>
        <v>NA</v>
      </c>
      <c r="AN212" s="65" t="str">
        <f t="shared" ref="AN212:AN221" si="313">IFERROR(L212/AA212,"NA")</f>
        <v>NA</v>
      </c>
      <c r="AO212" s="65" t="str">
        <f>IFERROR((J212+K212)/AA212,"NA")</f>
        <v>NA</v>
      </c>
      <c r="AP212" s="65" t="str">
        <f t="shared" ref="AP212:AP221" si="314">IFERROR(AB212/AA212,"NA")</f>
        <v>NA</v>
      </c>
      <c r="AQ212" s="65"/>
      <c r="AR212" s="65"/>
      <c r="AS212" s="65"/>
      <c r="AT212" s="66" t="str">
        <f t="shared" ref="AT212:AT221" si="315">IFERROR((H212+Q212+R212)/AB212,"NA")</f>
        <v>NA</v>
      </c>
      <c r="AU212" s="66" t="str">
        <f t="shared" ref="AU212:AU221" si="316">IFERROR((H212+Q212+R212+U212+W212)/AB212,"NA")</f>
        <v>NA</v>
      </c>
      <c r="AV212" s="66" t="str">
        <f t="shared" ref="AV212:AV221" si="317">IFERROR((F212+Y212)/AB212,"NA")</f>
        <v>NA</v>
      </c>
      <c r="AW212" s="66" t="str">
        <f t="shared" ref="AW212:AW221" si="318">IFERROR(Y212/AB212,"NA")</f>
        <v>NA</v>
      </c>
      <c r="AX212" s="66" t="str">
        <f>IFERROR(AL212-AI212,"NA")</f>
        <v>NA</v>
      </c>
      <c r="AY212" s="67" t="e">
        <f t="shared" ref="AY212:AY221" si="319">(AD212+F212+G212)/AA212</f>
        <v>#DIV/0!</v>
      </c>
    </row>
    <row r="213" spans="1:51" x14ac:dyDescent="0.2">
      <c r="A213" s="52" t="s">
        <v>188</v>
      </c>
      <c r="Y213" s="49">
        <f t="shared" ref="Y213:Y223" si="320">B213+C213+D213+E213</f>
        <v>0</v>
      </c>
      <c r="Z213" s="49">
        <f t="shared" si="304"/>
        <v>0</v>
      </c>
      <c r="AA213" s="49">
        <f t="shared" si="305"/>
        <v>0</v>
      </c>
      <c r="AB213" s="49">
        <f t="shared" si="306"/>
        <v>0</v>
      </c>
      <c r="AC213" s="49">
        <f t="shared" si="307"/>
        <v>0</v>
      </c>
      <c r="AD213" s="49">
        <f t="shared" si="308"/>
        <v>0</v>
      </c>
      <c r="AE213" s="49">
        <f t="shared" si="309"/>
        <v>0</v>
      </c>
      <c r="AF213" s="49">
        <f t="shared" si="310"/>
        <v>0</v>
      </c>
      <c r="AG213" s="49">
        <f t="shared" ref="AG213:AG223" si="321">T213+P213</f>
        <v>0</v>
      </c>
      <c r="AH213" s="65"/>
      <c r="AI213" s="66" t="str">
        <f t="shared" si="311"/>
        <v>NA</v>
      </c>
      <c r="AJ213" s="66"/>
      <c r="AK213" s="66" t="str">
        <f t="shared" ref="AK213:AK221" si="322">IF(AA213=0,"NA",(Y213+J213+K213)/AA213)</f>
        <v>NA</v>
      </c>
      <c r="AL213" s="66" t="str">
        <f t="shared" si="312"/>
        <v>NA</v>
      </c>
      <c r="AM213" s="66" t="str">
        <f t="shared" ref="AM213:AM224" si="323">IFERROR(AK213+AL213,"NA")</f>
        <v>NA</v>
      </c>
      <c r="AN213" s="65" t="str">
        <f t="shared" si="313"/>
        <v>NA</v>
      </c>
      <c r="AO213" s="65" t="str">
        <f t="shared" ref="AO213:AO221" si="324">IFERROR((J213+K213)/AA213,"NA")</f>
        <v>NA</v>
      </c>
      <c r="AP213" s="65" t="str">
        <f t="shared" si="314"/>
        <v>NA</v>
      </c>
      <c r="AQ213" s="65"/>
      <c r="AR213" s="65"/>
      <c r="AS213" s="65"/>
      <c r="AT213" s="66" t="str">
        <f t="shared" si="315"/>
        <v>NA</v>
      </c>
      <c r="AU213" s="66" t="str">
        <f t="shared" si="316"/>
        <v>NA</v>
      </c>
      <c r="AV213" s="66" t="str">
        <f t="shared" si="317"/>
        <v>NA</v>
      </c>
      <c r="AW213" s="66" t="str">
        <f t="shared" si="318"/>
        <v>NA</v>
      </c>
      <c r="AX213" s="66" t="str">
        <f t="shared" ref="AX213:AX224" si="325">IFERROR(AL213-AI213,"NA")</f>
        <v>NA</v>
      </c>
      <c r="AY213" s="67" t="e">
        <f t="shared" si="319"/>
        <v>#DIV/0!</v>
      </c>
    </row>
    <row r="214" spans="1:51" x14ac:dyDescent="0.2">
      <c r="A214" s="52" t="s">
        <v>189</v>
      </c>
      <c r="Y214" s="49">
        <f t="shared" si="320"/>
        <v>0</v>
      </c>
      <c r="Z214" s="49">
        <f t="shared" si="304"/>
        <v>0</v>
      </c>
      <c r="AA214" s="49">
        <f t="shared" si="305"/>
        <v>0</v>
      </c>
      <c r="AB214" s="49">
        <f t="shared" si="306"/>
        <v>0</v>
      </c>
      <c r="AC214" s="49">
        <f t="shared" si="307"/>
        <v>0</v>
      </c>
      <c r="AD214" s="49">
        <f t="shared" si="308"/>
        <v>0</v>
      </c>
      <c r="AE214" s="49">
        <f t="shared" si="309"/>
        <v>0</v>
      </c>
      <c r="AF214" s="49">
        <f t="shared" si="310"/>
        <v>0</v>
      </c>
      <c r="AG214" s="49">
        <f t="shared" si="321"/>
        <v>0</v>
      </c>
      <c r="AH214" s="65"/>
      <c r="AI214" s="66" t="str">
        <f t="shared" si="311"/>
        <v>NA</v>
      </c>
      <c r="AJ214" s="66"/>
      <c r="AK214" s="66" t="str">
        <f t="shared" si="322"/>
        <v>NA</v>
      </c>
      <c r="AL214" s="66" t="str">
        <f t="shared" si="312"/>
        <v>NA</v>
      </c>
      <c r="AM214" s="66" t="str">
        <f t="shared" si="323"/>
        <v>NA</v>
      </c>
      <c r="AN214" s="65" t="str">
        <f t="shared" si="313"/>
        <v>NA</v>
      </c>
      <c r="AO214" s="65" t="str">
        <f t="shared" si="324"/>
        <v>NA</v>
      </c>
      <c r="AP214" s="65" t="str">
        <f t="shared" si="314"/>
        <v>NA</v>
      </c>
      <c r="AQ214" s="65"/>
      <c r="AR214" s="65"/>
      <c r="AS214" s="65"/>
      <c r="AT214" s="66" t="str">
        <f t="shared" si="315"/>
        <v>NA</v>
      </c>
      <c r="AU214" s="66" t="str">
        <f t="shared" si="316"/>
        <v>NA</v>
      </c>
      <c r="AV214" s="66" t="str">
        <f t="shared" si="317"/>
        <v>NA</v>
      </c>
      <c r="AW214" s="66" t="str">
        <f t="shared" si="318"/>
        <v>NA</v>
      </c>
      <c r="AX214" s="66" t="str">
        <f t="shared" si="325"/>
        <v>NA</v>
      </c>
      <c r="AY214" s="67" t="e">
        <f t="shared" si="319"/>
        <v>#DIV/0!</v>
      </c>
    </row>
    <row r="215" spans="1:51" x14ac:dyDescent="0.2">
      <c r="A215" s="52" t="s">
        <v>190</v>
      </c>
      <c r="Y215" s="49">
        <f t="shared" si="320"/>
        <v>0</v>
      </c>
      <c r="Z215" s="49">
        <f t="shared" si="304"/>
        <v>0</v>
      </c>
      <c r="AA215" s="49">
        <f t="shared" si="305"/>
        <v>0</v>
      </c>
      <c r="AB215" s="49">
        <f t="shared" si="306"/>
        <v>0</v>
      </c>
      <c r="AC215" s="49">
        <f t="shared" si="307"/>
        <v>0</v>
      </c>
      <c r="AD215" s="49">
        <f t="shared" si="308"/>
        <v>0</v>
      </c>
      <c r="AE215" s="49">
        <f t="shared" si="309"/>
        <v>0</v>
      </c>
      <c r="AF215" s="49">
        <f t="shared" si="310"/>
        <v>0</v>
      </c>
      <c r="AG215" s="49">
        <f t="shared" si="321"/>
        <v>0</v>
      </c>
      <c r="AH215" s="65"/>
      <c r="AI215" s="66" t="str">
        <f t="shared" si="311"/>
        <v>NA</v>
      </c>
      <c r="AJ215" s="66"/>
      <c r="AK215" s="66" t="str">
        <f t="shared" si="322"/>
        <v>NA</v>
      </c>
      <c r="AL215" s="66" t="str">
        <f t="shared" si="312"/>
        <v>NA</v>
      </c>
      <c r="AM215" s="66" t="str">
        <f t="shared" si="323"/>
        <v>NA</v>
      </c>
      <c r="AN215" s="65" t="str">
        <f t="shared" si="313"/>
        <v>NA</v>
      </c>
      <c r="AO215" s="65" t="str">
        <f t="shared" si="324"/>
        <v>NA</v>
      </c>
      <c r="AP215" s="65" t="str">
        <f t="shared" si="314"/>
        <v>NA</v>
      </c>
      <c r="AQ215" s="65"/>
      <c r="AR215" s="65"/>
      <c r="AS215" s="65"/>
      <c r="AT215" s="66" t="str">
        <f t="shared" si="315"/>
        <v>NA</v>
      </c>
      <c r="AU215" s="66" t="str">
        <f t="shared" si="316"/>
        <v>NA</v>
      </c>
      <c r="AV215" s="66" t="str">
        <f t="shared" si="317"/>
        <v>NA</v>
      </c>
      <c r="AW215" s="66" t="str">
        <f t="shared" si="318"/>
        <v>NA</v>
      </c>
      <c r="AX215" s="66" t="str">
        <f t="shared" si="325"/>
        <v>NA</v>
      </c>
      <c r="AY215" s="67" t="e">
        <f t="shared" si="319"/>
        <v>#DIV/0!</v>
      </c>
    </row>
    <row r="216" spans="1:51" x14ac:dyDescent="0.2">
      <c r="A216" s="52" t="s">
        <v>191</v>
      </c>
      <c r="Y216" s="49">
        <f t="shared" si="320"/>
        <v>0</v>
      </c>
      <c r="Z216" s="49">
        <f t="shared" si="304"/>
        <v>0</v>
      </c>
      <c r="AA216" s="49">
        <f t="shared" si="305"/>
        <v>0</v>
      </c>
      <c r="AB216" s="49">
        <f t="shared" si="306"/>
        <v>0</v>
      </c>
      <c r="AC216" s="49">
        <f t="shared" si="307"/>
        <v>0</v>
      </c>
      <c r="AD216" s="49">
        <f t="shared" si="308"/>
        <v>0</v>
      </c>
      <c r="AE216" s="49">
        <f t="shared" si="309"/>
        <v>0</v>
      </c>
      <c r="AF216" s="49">
        <f t="shared" si="310"/>
        <v>0</v>
      </c>
      <c r="AG216" s="49">
        <f t="shared" si="321"/>
        <v>0</v>
      </c>
      <c r="AH216" s="65"/>
      <c r="AI216" s="66" t="str">
        <f t="shared" si="311"/>
        <v>NA</v>
      </c>
      <c r="AJ216" s="66"/>
      <c r="AK216" s="66" t="str">
        <f t="shared" si="322"/>
        <v>NA</v>
      </c>
      <c r="AL216" s="66" t="str">
        <f t="shared" si="312"/>
        <v>NA</v>
      </c>
      <c r="AM216" s="66" t="str">
        <f t="shared" si="323"/>
        <v>NA</v>
      </c>
      <c r="AN216" s="65" t="str">
        <f t="shared" si="313"/>
        <v>NA</v>
      </c>
      <c r="AO216" s="65" t="str">
        <f t="shared" si="324"/>
        <v>NA</v>
      </c>
      <c r="AP216" s="65" t="str">
        <f t="shared" si="314"/>
        <v>NA</v>
      </c>
      <c r="AQ216" s="65"/>
      <c r="AR216" s="65"/>
      <c r="AS216" s="65"/>
      <c r="AT216" s="66" t="str">
        <f t="shared" si="315"/>
        <v>NA</v>
      </c>
      <c r="AU216" s="66" t="str">
        <f t="shared" si="316"/>
        <v>NA</v>
      </c>
      <c r="AV216" s="66" t="str">
        <f t="shared" si="317"/>
        <v>NA</v>
      </c>
      <c r="AW216" s="66" t="str">
        <f t="shared" si="318"/>
        <v>NA</v>
      </c>
      <c r="AX216" s="66" t="str">
        <f t="shared" si="325"/>
        <v>NA</v>
      </c>
      <c r="AY216" s="67" t="e">
        <f t="shared" si="319"/>
        <v>#DIV/0!</v>
      </c>
    </row>
    <row r="217" spans="1:51" x14ac:dyDescent="0.2">
      <c r="A217" s="52" t="s">
        <v>192</v>
      </c>
      <c r="Y217" s="49">
        <f t="shared" si="320"/>
        <v>0</v>
      </c>
      <c r="Z217" s="49">
        <f t="shared" si="304"/>
        <v>0</v>
      </c>
      <c r="AA217" s="49">
        <f t="shared" si="305"/>
        <v>0</v>
      </c>
      <c r="AB217" s="49">
        <f t="shared" si="306"/>
        <v>0</v>
      </c>
      <c r="AC217" s="49">
        <f t="shared" si="307"/>
        <v>0</v>
      </c>
      <c r="AD217" s="49">
        <f t="shared" si="308"/>
        <v>0</v>
      </c>
      <c r="AE217" s="49">
        <f t="shared" si="309"/>
        <v>0</v>
      </c>
      <c r="AF217" s="49">
        <f t="shared" si="310"/>
        <v>0</v>
      </c>
      <c r="AG217" s="49">
        <f t="shared" si="321"/>
        <v>0</v>
      </c>
      <c r="AH217" s="65"/>
      <c r="AI217" s="66" t="str">
        <f t="shared" si="311"/>
        <v>NA</v>
      </c>
      <c r="AJ217" s="66"/>
      <c r="AK217" s="66" t="str">
        <f t="shared" si="322"/>
        <v>NA</v>
      </c>
      <c r="AL217" s="66" t="str">
        <f t="shared" si="312"/>
        <v>NA</v>
      </c>
      <c r="AM217" s="66" t="str">
        <f t="shared" si="323"/>
        <v>NA</v>
      </c>
      <c r="AN217" s="65" t="str">
        <f t="shared" si="313"/>
        <v>NA</v>
      </c>
      <c r="AO217" s="65" t="str">
        <f t="shared" si="324"/>
        <v>NA</v>
      </c>
      <c r="AP217" s="65" t="str">
        <f t="shared" si="314"/>
        <v>NA</v>
      </c>
      <c r="AQ217" s="65"/>
      <c r="AR217" s="65"/>
      <c r="AS217" s="65"/>
      <c r="AT217" s="66" t="str">
        <f t="shared" si="315"/>
        <v>NA</v>
      </c>
      <c r="AU217" s="66" t="str">
        <f t="shared" si="316"/>
        <v>NA</v>
      </c>
      <c r="AV217" s="66" t="str">
        <f t="shared" si="317"/>
        <v>NA</v>
      </c>
      <c r="AW217" s="66" t="str">
        <f t="shared" si="318"/>
        <v>NA</v>
      </c>
      <c r="AX217" s="66" t="str">
        <f t="shared" si="325"/>
        <v>NA</v>
      </c>
      <c r="AY217" s="67" t="e">
        <f t="shared" si="319"/>
        <v>#DIV/0!</v>
      </c>
    </row>
    <row r="218" spans="1:51" x14ac:dyDescent="0.2">
      <c r="A218" s="52" t="s">
        <v>193</v>
      </c>
      <c r="Y218" s="49">
        <f t="shared" si="320"/>
        <v>0</v>
      </c>
      <c r="Z218" s="49">
        <f t="shared" si="304"/>
        <v>0</v>
      </c>
      <c r="AA218" s="49">
        <f t="shared" si="305"/>
        <v>0</v>
      </c>
      <c r="AB218" s="49">
        <f t="shared" si="306"/>
        <v>0</v>
      </c>
      <c r="AC218" s="49">
        <f t="shared" si="307"/>
        <v>0</v>
      </c>
      <c r="AD218" s="49">
        <f t="shared" si="308"/>
        <v>0</v>
      </c>
      <c r="AE218" s="49">
        <f t="shared" si="309"/>
        <v>0</v>
      </c>
      <c r="AF218" s="49">
        <f t="shared" si="310"/>
        <v>0</v>
      </c>
      <c r="AG218" s="49">
        <f t="shared" si="321"/>
        <v>0</v>
      </c>
      <c r="AH218" s="65"/>
      <c r="AI218" s="66" t="str">
        <f t="shared" si="311"/>
        <v>NA</v>
      </c>
      <c r="AJ218" s="66"/>
      <c r="AK218" s="66" t="str">
        <f t="shared" si="322"/>
        <v>NA</v>
      </c>
      <c r="AL218" s="66" t="str">
        <f t="shared" si="312"/>
        <v>NA</v>
      </c>
      <c r="AM218" s="66" t="str">
        <f t="shared" si="323"/>
        <v>NA</v>
      </c>
      <c r="AN218" s="65" t="str">
        <f t="shared" si="313"/>
        <v>NA</v>
      </c>
      <c r="AO218" s="65" t="str">
        <f t="shared" si="324"/>
        <v>NA</v>
      </c>
      <c r="AP218" s="65" t="str">
        <f t="shared" si="314"/>
        <v>NA</v>
      </c>
      <c r="AQ218" s="65"/>
      <c r="AR218" s="65"/>
      <c r="AS218" s="65"/>
      <c r="AT218" s="66" t="str">
        <f t="shared" si="315"/>
        <v>NA</v>
      </c>
      <c r="AU218" s="66" t="str">
        <f t="shared" si="316"/>
        <v>NA</v>
      </c>
      <c r="AV218" s="66" t="str">
        <f t="shared" si="317"/>
        <v>NA</v>
      </c>
      <c r="AW218" s="66" t="str">
        <f t="shared" si="318"/>
        <v>NA</v>
      </c>
      <c r="AX218" s="66" t="str">
        <f t="shared" si="325"/>
        <v>NA</v>
      </c>
      <c r="AY218" s="67" t="e">
        <f t="shared" si="319"/>
        <v>#DIV/0!</v>
      </c>
    </row>
    <row r="219" spans="1:51" x14ac:dyDescent="0.2">
      <c r="A219" s="52" t="s">
        <v>194</v>
      </c>
      <c r="Y219" s="49">
        <f t="shared" si="320"/>
        <v>0</v>
      </c>
      <c r="Z219" s="49">
        <f t="shared" si="304"/>
        <v>0</v>
      </c>
      <c r="AA219" s="49">
        <f t="shared" si="305"/>
        <v>0</v>
      </c>
      <c r="AB219" s="49">
        <f t="shared" si="306"/>
        <v>0</v>
      </c>
      <c r="AC219" s="49">
        <f t="shared" si="307"/>
        <v>0</v>
      </c>
      <c r="AD219" s="49">
        <f t="shared" si="308"/>
        <v>0</v>
      </c>
      <c r="AE219" s="49">
        <f t="shared" si="309"/>
        <v>0</v>
      </c>
      <c r="AF219" s="49">
        <f t="shared" si="310"/>
        <v>0</v>
      </c>
      <c r="AG219" s="49">
        <f t="shared" si="321"/>
        <v>0</v>
      </c>
      <c r="AH219" s="65"/>
      <c r="AI219" s="66" t="str">
        <f t="shared" si="311"/>
        <v>NA</v>
      </c>
      <c r="AJ219" s="66"/>
      <c r="AK219" s="66" t="str">
        <f t="shared" si="322"/>
        <v>NA</v>
      </c>
      <c r="AL219" s="66" t="str">
        <f t="shared" si="312"/>
        <v>NA</v>
      </c>
      <c r="AM219" s="66" t="str">
        <f t="shared" si="323"/>
        <v>NA</v>
      </c>
      <c r="AN219" s="65" t="str">
        <f t="shared" si="313"/>
        <v>NA</v>
      </c>
      <c r="AO219" s="65" t="str">
        <f t="shared" si="324"/>
        <v>NA</v>
      </c>
      <c r="AP219" s="65" t="str">
        <f t="shared" si="314"/>
        <v>NA</v>
      </c>
      <c r="AQ219" s="65"/>
      <c r="AR219" s="65"/>
      <c r="AS219" s="65"/>
      <c r="AT219" s="66" t="str">
        <f t="shared" si="315"/>
        <v>NA</v>
      </c>
      <c r="AU219" s="66" t="str">
        <f t="shared" si="316"/>
        <v>NA</v>
      </c>
      <c r="AV219" s="66" t="str">
        <f t="shared" si="317"/>
        <v>NA</v>
      </c>
      <c r="AW219" s="66" t="str">
        <f t="shared" si="318"/>
        <v>NA</v>
      </c>
      <c r="AX219" s="66" t="str">
        <f t="shared" si="325"/>
        <v>NA</v>
      </c>
      <c r="AY219" s="67" t="e">
        <f t="shared" si="319"/>
        <v>#DIV/0!</v>
      </c>
    </row>
    <row r="220" spans="1:51" x14ac:dyDescent="0.2">
      <c r="A220" s="52" t="s">
        <v>195</v>
      </c>
      <c r="Y220" s="49">
        <f t="shared" si="320"/>
        <v>0</v>
      </c>
      <c r="Z220" s="49">
        <f t="shared" si="304"/>
        <v>0</v>
      </c>
      <c r="AA220" s="49">
        <f t="shared" si="305"/>
        <v>0</v>
      </c>
      <c r="AB220" s="49">
        <f t="shared" si="306"/>
        <v>0</v>
      </c>
      <c r="AC220" s="49">
        <f t="shared" si="307"/>
        <v>0</v>
      </c>
      <c r="AD220" s="49">
        <f t="shared" si="308"/>
        <v>0</v>
      </c>
      <c r="AE220" s="49">
        <f t="shared" si="309"/>
        <v>0</v>
      </c>
      <c r="AF220" s="49">
        <f t="shared" si="310"/>
        <v>0</v>
      </c>
      <c r="AG220" s="49">
        <f t="shared" si="321"/>
        <v>0</v>
      </c>
      <c r="AH220" s="65"/>
      <c r="AI220" s="66" t="str">
        <f t="shared" si="311"/>
        <v>NA</v>
      </c>
      <c r="AJ220" s="66"/>
      <c r="AK220" s="66" t="str">
        <f t="shared" si="322"/>
        <v>NA</v>
      </c>
      <c r="AL220" s="66" t="str">
        <f t="shared" si="312"/>
        <v>NA</v>
      </c>
      <c r="AM220" s="66" t="str">
        <f t="shared" si="323"/>
        <v>NA</v>
      </c>
      <c r="AN220" s="65" t="str">
        <f t="shared" si="313"/>
        <v>NA</v>
      </c>
      <c r="AO220" s="65" t="str">
        <f t="shared" si="324"/>
        <v>NA</v>
      </c>
      <c r="AP220" s="65" t="str">
        <f t="shared" si="314"/>
        <v>NA</v>
      </c>
      <c r="AQ220" s="65"/>
      <c r="AR220" s="65"/>
      <c r="AS220" s="65"/>
      <c r="AT220" s="66" t="str">
        <f t="shared" si="315"/>
        <v>NA</v>
      </c>
      <c r="AU220" s="66" t="str">
        <f t="shared" si="316"/>
        <v>NA</v>
      </c>
      <c r="AV220" s="66" t="str">
        <f t="shared" si="317"/>
        <v>NA</v>
      </c>
      <c r="AW220" s="66" t="str">
        <f t="shared" si="318"/>
        <v>NA</v>
      </c>
      <c r="AX220" s="66" t="str">
        <f t="shared" si="325"/>
        <v>NA</v>
      </c>
      <c r="AY220" s="67" t="e">
        <f t="shared" si="319"/>
        <v>#DIV/0!</v>
      </c>
    </row>
    <row r="221" spans="1:51" x14ac:dyDescent="0.2">
      <c r="A221" s="52" t="s">
        <v>196</v>
      </c>
      <c r="Y221" s="49">
        <f t="shared" si="320"/>
        <v>0</v>
      </c>
      <c r="Z221" s="49">
        <f t="shared" si="304"/>
        <v>0</v>
      </c>
      <c r="AA221" s="49">
        <f t="shared" si="305"/>
        <v>0</v>
      </c>
      <c r="AB221" s="49">
        <f t="shared" si="306"/>
        <v>0</v>
      </c>
      <c r="AC221" s="49">
        <f t="shared" si="307"/>
        <v>0</v>
      </c>
      <c r="AD221" s="49">
        <f t="shared" si="308"/>
        <v>0</v>
      </c>
      <c r="AE221" s="49">
        <f t="shared" si="309"/>
        <v>0</v>
      </c>
      <c r="AF221" s="49">
        <f t="shared" si="310"/>
        <v>0</v>
      </c>
      <c r="AG221" s="49">
        <f t="shared" si="321"/>
        <v>0</v>
      </c>
      <c r="AH221" s="65"/>
      <c r="AI221" s="66" t="str">
        <f t="shared" si="311"/>
        <v>NA</v>
      </c>
      <c r="AJ221" s="66"/>
      <c r="AK221" s="66" t="str">
        <f t="shared" si="322"/>
        <v>NA</v>
      </c>
      <c r="AL221" s="66" t="str">
        <f t="shared" si="312"/>
        <v>NA</v>
      </c>
      <c r="AM221" s="66" t="str">
        <f t="shared" si="323"/>
        <v>NA</v>
      </c>
      <c r="AN221" s="65" t="str">
        <f t="shared" si="313"/>
        <v>NA</v>
      </c>
      <c r="AO221" s="65" t="str">
        <f t="shared" si="324"/>
        <v>NA</v>
      </c>
      <c r="AP221" s="65" t="str">
        <f t="shared" si="314"/>
        <v>NA</v>
      </c>
      <c r="AQ221" s="65"/>
      <c r="AR221" s="65"/>
      <c r="AS221" s="65"/>
      <c r="AT221" s="66" t="str">
        <f t="shared" si="315"/>
        <v>NA</v>
      </c>
      <c r="AU221" s="66" t="str">
        <f t="shared" si="316"/>
        <v>NA</v>
      </c>
      <c r="AV221" s="66" t="str">
        <f t="shared" si="317"/>
        <v>NA</v>
      </c>
      <c r="AW221" s="66" t="str">
        <f t="shared" si="318"/>
        <v>NA</v>
      </c>
      <c r="AX221" s="66" t="str">
        <f t="shared" si="325"/>
        <v>NA</v>
      </c>
      <c r="AY221" s="67" t="e">
        <f t="shared" si="319"/>
        <v>#DIV/0!</v>
      </c>
    </row>
    <row r="222" spans="1:51" x14ac:dyDescent="0.2">
      <c r="A222" s="52"/>
      <c r="Y222" s="49">
        <f t="shared" si="320"/>
        <v>0</v>
      </c>
      <c r="Z222" s="49">
        <f t="shared" si="304"/>
        <v>0</v>
      </c>
      <c r="AA222" s="49">
        <f t="shared" si="305"/>
        <v>0</v>
      </c>
      <c r="AB222" s="49">
        <f t="shared" si="306"/>
        <v>0</v>
      </c>
      <c r="AC222" s="49">
        <f t="shared" si="307"/>
        <v>0</v>
      </c>
      <c r="AD222" s="49">
        <f t="shared" si="308"/>
        <v>0</v>
      </c>
      <c r="AE222" s="49">
        <f t="shared" si="309"/>
        <v>0</v>
      </c>
      <c r="AF222" s="49">
        <f t="shared" si="310"/>
        <v>0</v>
      </c>
      <c r="AG222" s="49">
        <f t="shared" si="321"/>
        <v>0</v>
      </c>
      <c r="AH222" s="65"/>
      <c r="AI222" s="66"/>
      <c r="AJ222" s="66"/>
      <c r="AK222" s="66"/>
      <c r="AL222" s="66"/>
      <c r="AM222" s="66"/>
      <c r="AN222" s="65"/>
      <c r="AO222" s="65"/>
      <c r="AP222" s="65"/>
      <c r="AQ222" s="65"/>
      <c r="AR222" s="65"/>
      <c r="AS222" s="65"/>
      <c r="AT222" s="66"/>
      <c r="AU222" s="66"/>
      <c r="AV222" s="66"/>
      <c r="AW222" s="66"/>
      <c r="AX222" s="66"/>
      <c r="AY222" s="67"/>
    </row>
    <row r="223" spans="1:51" x14ac:dyDescent="0.2">
      <c r="A223" s="52"/>
      <c r="Y223" s="49">
        <f t="shared" si="320"/>
        <v>0</v>
      </c>
      <c r="Z223" s="49">
        <f t="shared" si="304"/>
        <v>0</v>
      </c>
      <c r="AA223" s="49">
        <f t="shared" si="305"/>
        <v>0</v>
      </c>
      <c r="AB223" s="49">
        <f t="shared" si="306"/>
        <v>0</v>
      </c>
      <c r="AC223" s="49">
        <f t="shared" si="307"/>
        <v>0</v>
      </c>
      <c r="AD223" s="49">
        <f t="shared" si="308"/>
        <v>0</v>
      </c>
      <c r="AE223" s="49">
        <f t="shared" si="309"/>
        <v>0</v>
      </c>
      <c r="AF223" s="49">
        <f t="shared" si="310"/>
        <v>0</v>
      </c>
      <c r="AG223" s="49">
        <f t="shared" si="321"/>
        <v>0</v>
      </c>
      <c r="AH223" s="65"/>
      <c r="AI223" s="66" t="str">
        <f>IF(Z223=0,"NA",Y223/Z223)</f>
        <v>NA</v>
      </c>
      <c r="AJ223" s="66"/>
      <c r="AK223" s="66" t="str">
        <f>IF(AA223=0,"NA",(Y223+J223+K223)/AA223)</f>
        <v>NA</v>
      </c>
      <c r="AL223" s="66" t="str">
        <f>IFERROR(AC223/Z223,"NA")</f>
        <v>NA</v>
      </c>
      <c r="AM223" s="66" t="str">
        <f>IFERROR(AK223+AL223,"NA")</f>
        <v>NA</v>
      </c>
      <c r="AN223" s="65" t="str">
        <f>IFERROR(L223/AA223,"NA")</f>
        <v>NA</v>
      </c>
      <c r="AO223" s="65" t="str">
        <f>IFERROR((J223+K223)/AA223,"NA")</f>
        <v>NA</v>
      </c>
      <c r="AP223" s="65" t="str">
        <f>IFERROR(AB223/AA223,"NA")</f>
        <v>NA</v>
      </c>
      <c r="AQ223" s="65"/>
      <c r="AR223" s="65"/>
      <c r="AS223" s="65"/>
      <c r="AT223" s="66" t="str">
        <f>IFERROR((H223+Q223+R223)/AB223,"NA")</f>
        <v>NA</v>
      </c>
      <c r="AU223" s="66" t="str">
        <f>IFERROR((H223+Q223+R223+U223+W223)/AB223,"NA")</f>
        <v>NA</v>
      </c>
      <c r="AV223" s="66" t="str">
        <f>IFERROR((F223+Y223)/AB223,"NA")</f>
        <v>NA</v>
      </c>
      <c r="AW223" s="66" t="str">
        <f>IFERROR(Y223/AB223,"NA")</f>
        <v>NA</v>
      </c>
      <c r="AX223" s="66" t="str">
        <f>IFERROR(AL223-AI223,"NA")</f>
        <v>NA</v>
      </c>
      <c r="AY223" s="67" t="e">
        <f>(AD223+F223+G223)/AA223</f>
        <v>#DIV/0!</v>
      </c>
    </row>
    <row r="224" spans="1:51" x14ac:dyDescent="0.2">
      <c r="A224" s="54" t="s">
        <v>32</v>
      </c>
      <c r="B224" s="58">
        <f>SUM(B212:B223)</f>
        <v>0</v>
      </c>
      <c r="C224" s="58">
        <f t="shared" ref="C224:AG224" si="326">SUM(C212:C223)</f>
        <v>0</v>
      </c>
      <c r="D224" s="58">
        <f t="shared" si="326"/>
        <v>0</v>
      </c>
      <c r="E224" s="58">
        <f t="shared" si="326"/>
        <v>0</v>
      </c>
      <c r="F224" s="58">
        <f t="shared" si="326"/>
        <v>0</v>
      </c>
      <c r="G224" s="58">
        <f t="shared" si="326"/>
        <v>0</v>
      </c>
      <c r="H224" s="58">
        <f t="shared" si="326"/>
        <v>0</v>
      </c>
      <c r="I224" s="58">
        <f t="shared" si="326"/>
        <v>0</v>
      </c>
      <c r="J224" s="58">
        <f t="shared" si="326"/>
        <v>0</v>
      </c>
      <c r="K224" s="58">
        <f t="shared" si="326"/>
        <v>0</v>
      </c>
      <c r="L224" s="58">
        <f t="shared" si="326"/>
        <v>0</v>
      </c>
      <c r="M224" s="58">
        <f t="shared" si="326"/>
        <v>0</v>
      </c>
      <c r="N224" s="58">
        <f t="shared" si="326"/>
        <v>0</v>
      </c>
      <c r="O224" s="58">
        <f t="shared" si="326"/>
        <v>0</v>
      </c>
      <c r="P224" s="58">
        <f t="shared" si="326"/>
        <v>0</v>
      </c>
      <c r="Q224" s="58">
        <f t="shared" si="326"/>
        <v>0</v>
      </c>
      <c r="R224" s="58">
        <f t="shared" si="326"/>
        <v>0</v>
      </c>
      <c r="S224" s="58">
        <f t="shared" si="326"/>
        <v>0</v>
      </c>
      <c r="T224" s="58">
        <f t="shared" si="326"/>
        <v>0</v>
      </c>
      <c r="U224" s="58">
        <f t="shared" si="326"/>
        <v>0</v>
      </c>
      <c r="V224" s="58">
        <f t="shared" si="326"/>
        <v>0</v>
      </c>
      <c r="W224" s="58">
        <f t="shared" si="326"/>
        <v>0</v>
      </c>
      <c r="X224" s="58">
        <f t="shared" si="326"/>
        <v>0</v>
      </c>
      <c r="Y224" s="58">
        <f t="shared" si="326"/>
        <v>0</v>
      </c>
      <c r="Z224" s="58">
        <f t="shared" si="326"/>
        <v>0</v>
      </c>
      <c r="AA224" s="58">
        <f t="shared" si="326"/>
        <v>0</v>
      </c>
      <c r="AB224" s="58">
        <f>SUM(AB212:AB223)</f>
        <v>0</v>
      </c>
      <c r="AC224" s="58">
        <f>SUM(AC212:AC223)</f>
        <v>0</v>
      </c>
      <c r="AD224" s="58">
        <f>SUM(AD212:AD223)</f>
        <v>0</v>
      </c>
      <c r="AE224" s="58">
        <f t="shared" si="326"/>
        <v>0</v>
      </c>
      <c r="AF224" s="58">
        <f t="shared" si="326"/>
        <v>0</v>
      </c>
      <c r="AG224" s="58">
        <f t="shared" si="326"/>
        <v>0</v>
      </c>
      <c r="AH224" s="68"/>
      <c r="AI224" s="69" t="str">
        <f>IF(Z224=0,"NA",Y224/Z224)</f>
        <v>NA</v>
      </c>
      <c r="AJ224" s="69"/>
      <c r="AK224" s="69" t="str">
        <f>IF(AA224=0,"NA",(Y224+J224+K224)/AA224)</f>
        <v>NA</v>
      </c>
      <c r="AL224" s="69" t="str">
        <f>IFERROR(AC224/Z224,"NA")</f>
        <v>NA</v>
      </c>
      <c r="AM224" s="69" t="str">
        <f t="shared" si="323"/>
        <v>NA</v>
      </c>
      <c r="AN224" s="68" t="str">
        <f>IFERROR(L224/AA224,"NA")</f>
        <v>NA</v>
      </c>
      <c r="AO224" s="68" t="str">
        <f>IFERROR((J224+K224)/AA224,"NA")</f>
        <v>NA</v>
      </c>
      <c r="AP224" s="68" t="str">
        <f>IFERROR(AB224/AA224,"NA")</f>
        <v>NA</v>
      </c>
      <c r="AQ224" s="68"/>
      <c r="AR224" s="68"/>
      <c r="AS224" s="68"/>
      <c r="AT224" s="69" t="str">
        <f>IFERROR((H224+Q224+R224)/AB224,"NA")</f>
        <v>NA</v>
      </c>
      <c r="AU224" s="69" t="str">
        <f>IFERROR((H224+Q224+R224+U224+W224)/AB224,"NA")</f>
        <v>NA</v>
      </c>
      <c r="AV224" s="69" t="str">
        <f>IFERROR((F224+Y224)/AB224,"NA")</f>
        <v>NA</v>
      </c>
      <c r="AW224" s="69" t="str">
        <f>IFERROR(Y224/AB224,"NA")</f>
        <v>NA</v>
      </c>
      <c r="AX224" s="69" t="str">
        <f t="shared" si="325"/>
        <v>NA</v>
      </c>
      <c r="AY224" s="70" t="e">
        <f>(AD224+F224+G224)/AA224</f>
        <v>#DIV/0!</v>
      </c>
    </row>
    <row r="226" spans="1:51" hidden="1" x14ac:dyDescent="0.2">
      <c r="A226" s="47" t="s">
        <v>154</v>
      </c>
    </row>
    <row r="227" spans="1:51" hidden="1" x14ac:dyDescent="0.2">
      <c r="A227" s="56"/>
      <c r="B227" s="59" t="s">
        <v>5</v>
      </c>
      <c r="C227" s="59" t="s">
        <v>6</v>
      </c>
      <c r="D227" s="59" t="s">
        <v>7</v>
      </c>
      <c r="E227" s="59" t="s">
        <v>8</v>
      </c>
      <c r="F227" s="59" t="s">
        <v>18</v>
      </c>
      <c r="G227" s="59" t="s">
        <v>19</v>
      </c>
      <c r="H227" s="59" t="s">
        <v>9</v>
      </c>
      <c r="I227" s="59" t="s">
        <v>169</v>
      </c>
      <c r="J227" s="59" t="s">
        <v>10</v>
      </c>
      <c r="K227" s="59" t="s">
        <v>11</v>
      </c>
      <c r="L227" s="59" t="s">
        <v>12</v>
      </c>
      <c r="M227" s="59" t="s">
        <v>20</v>
      </c>
      <c r="N227" s="59"/>
      <c r="O227" s="59" t="s">
        <v>21</v>
      </c>
      <c r="P227" s="59" t="s">
        <v>74</v>
      </c>
      <c r="Q227" s="59" t="s">
        <v>22</v>
      </c>
      <c r="R227" s="59" t="s">
        <v>23</v>
      </c>
      <c r="S227" s="59" t="s">
        <v>168</v>
      </c>
      <c r="T227" s="59" t="s">
        <v>75</v>
      </c>
      <c r="U227" s="59" t="s">
        <v>27</v>
      </c>
      <c r="V227" s="59" t="s">
        <v>172</v>
      </c>
      <c r="W227" s="59" t="s">
        <v>28</v>
      </c>
      <c r="X227" s="59" t="s">
        <v>170</v>
      </c>
      <c r="Y227" s="59" t="s">
        <v>29</v>
      </c>
      <c r="Z227" s="59" t="s">
        <v>4</v>
      </c>
      <c r="AA227" s="59" t="s">
        <v>13</v>
      </c>
      <c r="AB227" s="59" t="s">
        <v>26</v>
      </c>
      <c r="AC227" s="59" t="s">
        <v>30</v>
      </c>
      <c r="AD227" s="59" t="s">
        <v>31</v>
      </c>
      <c r="AE227" s="59" t="s">
        <v>24</v>
      </c>
      <c r="AF227" s="59" t="s">
        <v>25</v>
      </c>
      <c r="AG227" s="59" t="s">
        <v>76</v>
      </c>
      <c r="AH227" s="73"/>
      <c r="AI227" s="71" t="s">
        <v>14</v>
      </c>
      <c r="AJ227" s="71"/>
      <c r="AK227" s="71" t="s">
        <v>15</v>
      </c>
      <c r="AL227" s="71" t="s">
        <v>16</v>
      </c>
      <c r="AM227" s="71" t="s">
        <v>17</v>
      </c>
      <c r="AN227" s="71" t="s">
        <v>44</v>
      </c>
      <c r="AO227" s="71" t="s">
        <v>43</v>
      </c>
      <c r="AP227" s="71" t="s">
        <v>40</v>
      </c>
      <c r="AQ227" s="73"/>
      <c r="AR227" s="73"/>
      <c r="AS227" s="73"/>
      <c r="AT227" s="71" t="s">
        <v>47</v>
      </c>
      <c r="AU227" s="71" t="s">
        <v>48</v>
      </c>
      <c r="AV227" s="71" t="s">
        <v>51</v>
      </c>
      <c r="AW227" s="71" t="s">
        <v>49</v>
      </c>
      <c r="AX227" s="63" t="s">
        <v>50</v>
      </c>
      <c r="AY227" s="64" t="s">
        <v>60</v>
      </c>
    </row>
    <row r="228" spans="1:51" hidden="1" x14ac:dyDescent="0.2">
      <c r="A228" s="52" t="s">
        <v>158</v>
      </c>
      <c r="Y228" s="49">
        <f>B228+C228+D228+E228</f>
        <v>0</v>
      </c>
      <c r="Z228" s="49">
        <f t="shared" ref="Z228:Z239" si="327">B228+C228+D228+E228+F228+L228+Q228+R228+T228+S228</f>
        <v>0</v>
      </c>
      <c r="AA228" s="49">
        <f t="shared" ref="AA228:AA239" si="328">B228+C228+D228+E228+F228+G228+H228+J228+K228+L228+Q228+R228+T228+S228+I228</f>
        <v>0</v>
      </c>
      <c r="AB228" s="49">
        <f t="shared" ref="AB228:AB239" si="329">Y228+H228+F228+Q228+R228+T228+S228+I228</f>
        <v>0</v>
      </c>
      <c r="AC228" s="49">
        <f t="shared" ref="AC228:AC239" si="330">B228+2*C228+3*D228+4*E228</f>
        <v>0</v>
      </c>
      <c r="AD228" s="49">
        <f t="shared" ref="AD228:AD239" si="331">Y228+J228+K228</f>
        <v>0</v>
      </c>
      <c r="AE228" s="49">
        <f t="shared" ref="AE228:AE239" si="332">M228+Q228+U228+V228</f>
        <v>0</v>
      </c>
      <c r="AF228" s="49">
        <f t="shared" ref="AF228:AF239" si="333">O228+R228+W228+S228+I228</f>
        <v>0</v>
      </c>
      <c r="AG228" s="49">
        <f>T228+P228</f>
        <v>0</v>
      </c>
      <c r="AH228" s="65"/>
      <c r="AI228" s="66" t="str">
        <f t="shared" ref="AI228:AI237" si="334">IF(Z228=0,"NA",Y228/Z228)</f>
        <v>NA</v>
      </c>
      <c r="AJ228" s="66"/>
      <c r="AK228" s="66" t="str">
        <f t="shared" ref="AK228:AK237" si="335">IF(AA228=0,"NA",(Y228+J228+K228)/AA228)</f>
        <v>NA</v>
      </c>
      <c r="AL228" s="66" t="str">
        <f t="shared" ref="AL228:AL237" si="336">IFERROR(AC228/Z228,"NA")</f>
        <v>NA</v>
      </c>
      <c r="AM228" s="66" t="str">
        <f>IFERROR(AK228+AL228,"NA")</f>
        <v>NA</v>
      </c>
      <c r="AN228" s="65" t="str">
        <f t="shared" ref="AN228:AN237" si="337">IFERROR(L228/AA228,"NA")</f>
        <v>NA</v>
      </c>
      <c r="AO228" s="65" t="str">
        <f t="shared" ref="AO228:AO237" si="338">IFERROR((J228+K228)/AA228,"NA")</f>
        <v>NA</v>
      </c>
      <c r="AP228" s="65" t="str">
        <f t="shared" ref="AP228:AP237" si="339">IFERROR(AB228/AA228,"NA")</f>
        <v>NA</v>
      </c>
      <c r="AQ228" s="65"/>
      <c r="AR228" s="65"/>
      <c r="AS228" s="65"/>
      <c r="AT228" s="66" t="str">
        <f t="shared" ref="AT228:AT237" si="340">IFERROR((H228+Q228+R228)/AB228,"NA")</f>
        <v>NA</v>
      </c>
      <c r="AU228" s="66" t="str">
        <f t="shared" ref="AU228:AU237" si="341">IFERROR((H228+Q228+R228+U228+W228)/AB228,"NA")</f>
        <v>NA</v>
      </c>
      <c r="AV228" s="66" t="str">
        <f t="shared" ref="AV228:AV237" si="342">IFERROR((F228+Y228)/AB228,"NA")</f>
        <v>NA</v>
      </c>
      <c r="AW228" s="66" t="str">
        <f t="shared" ref="AW228:AW237" si="343">IFERROR(Y228/AB228,"NA")</f>
        <v>NA</v>
      </c>
      <c r="AX228" s="66" t="str">
        <f>IFERROR(AL228-AI228,"NA")</f>
        <v>NA</v>
      </c>
      <c r="AY228" s="67" t="e">
        <f t="shared" ref="AY228:AY237" si="344">(AD228+F228+G228)/AA228</f>
        <v>#DIV/0!</v>
      </c>
    </row>
    <row r="229" spans="1:51" hidden="1" x14ac:dyDescent="0.2">
      <c r="A229" s="52" t="s">
        <v>159</v>
      </c>
      <c r="Y229" s="49">
        <f t="shared" ref="Y229:Y239" si="345">B229+C229+D229+E229</f>
        <v>0</v>
      </c>
      <c r="Z229" s="49">
        <f t="shared" si="327"/>
        <v>0</v>
      </c>
      <c r="AA229" s="49">
        <f t="shared" si="328"/>
        <v>0</v>
      </c>
      <c r="AB229" s="49">
        <f t="shared" si="329"/>
        <v>0</v>
      </c>
      <c r="AC229" s="49">
        <f t="shared" si="330"/>
        <v>0</v>
      </c>
      <c r="AD229" s="49">
        <f t="shared" si="331"/>
        <v>0</v>
      </c>
      <c r="AE229" s="49">
        <f t="shared" si="332"/>
        <v>0</v>
      </c>
      <c r="AF229" s="49">
        <f t="shared" si="333"/>
        <v>0</v>
      </c>
      <c r="AG229" s="49">
        <f t="shared" ref="AG229:AG239" si="346">T229+P229</f>
        <v>0</v>
      </c>
      <c r="AH229" s="65"/>
      <c r="AI229" s="66" t="str">
        <f t="shared" si="334"/>
        <v>NA</v>
      </c>
      <c r="AJ229" s="66"/>
      <c r="AK229" s="66" t="str">
        <f t="shared" si="335"/>
        <v>NA</v>
      </c>
      <c r="AL229" s="66" t="str">
        <f t="shared" si="336"/>
        <v>NA</v>
      </c>
      <c r="AM229" s="66" t="str">
        <f t="shared" ref="AM229:AM240" si="347">IFERROR(AK229+AL229,"NA")</f>
        <v>NA</v>
      </c>
      <c r="AN229" s="65" t="str">
        <f t="shared" si="337"/>
        <v>NA</v>
      </c>
      <c r="AO229" s="65" t="str">
        <f t="shared" si="338"/>
        <v>NA</v>
      </c>
      <c r="AP229" s="65" t="str">
        <f t="shared" si="339"/>
        <v>NA</v>
      </c>
      <c r="AQ229" s="65"/>
      <c r="AR229" s="65"/>
      <c r="AS229" s="65"/>
      <c r="AT229" s="66" t="str">
        <f t="shared" si="340"/>
        <v>NA</v>
      </c>
      <c r="AU229" s="66" t="str">
        <f t="shared" si="341"/>
        <v>NA</v>
      </c>
      <c r="AV229" s="66" t="str">
        <f t="shared" si="342"/>
        <v>NA</v>
      </c>
      <c r="AW229" s="66" t="str">
        <f t="shared" si="343"/>
        <v>NA</v>
      </c>
      <c r="AX229" s="66" t="str">
        <f t="shared" ref="AX229:AX240" si="348">IFERROR(AL229-AI229,"NA")</f>
        <v>NA</v>
      </c>
      <c r="AY229" s="67" t="e">
        <f t="shared" si="344"/>
        <v>#DIV/0!</v>
      </c>
    </row>
    <row r="230" spans="1:51" hidden="1" x14ac:dyDescent="0.2">
      <c r="A230" s="52" t="s">
        <v>160</v>
      </c>
      <c r="Y230" s="49">
        <f t="shared" si="345"/>
        <v>0</v>
      </c>
      <c r="Z230" s="49">
        <f t="shared" si="327"/>
        <v>0</v>
      </c>
      <c r="AA230" s="49">
        <f t="shared" si="328"/>
        <v>0</v>
      </c>
      <c r="AB230" s="49">
        <f t="shared" si="329"/>
        <v>0</v>
      </c>
      <c r="AC230" s="49">
        <f t="shared" si="330"/>
        <v>0</v>
      </c>
      <c r="AD230" s="49">
        <f t="shared" si="331"/>
        <v>0</v>
      </c>
      <c r="AE230" s="49">
        <f t="shared" si="332"/>
        <v>0</v>
      </c>
      <c r="AF230" s="49">
        <f t="shared" si="333"/>
        <v>0</v>
      </c>
      <c r="AG230" s="49">
        <f t="shared" si="346"/>
        <v>0</v>
      </c>
      <c r="AH230" s="65"/>
      <c r="AI230" s="66" t="str">
        <f t="shared" si="334"/>
        <v>NA</v>
      </c>
      <c r="AJ230" s="66"/>
      <c r="AK230" s="66" t="str">
        <f t="shared" si="335"/>
        <v>NA</v>
      </c>
      <c r="AL230" s="66" t="str">
        <f t="shared" si="336"/>
        <v>NA</v>
      </c>
      <c r="AM230" s="66" t="str">
        <f t="shared" si="347"/>
        <v>NA</v>
      </c>
      <c r="AN230" s="65" t="str">
        <f t="shared" si="337"/>
        <v>NA</v>
      </c>
      <c r="AO230" s="65" t="str">
        <f t="shared" si="338"/>
        <v>NA</v>
      </c>
      <c r="AP230" s="65" t="str">
        <f t="shared" si="339"/>
        <v>NA</v>
      </c>
      <c r="AQ230" s="65"/>
      <c r="AR230" s="65"/>
      <c r="AS230" s="65"/>
      <c r="AT230" s="66" t="str">
        <f t="shared" si="340"/>
        <v>NA</v>
      </c>
      <c r="AU230" s="66" t="str">
        <f t="shared" si="341"/>
        <v>NA</v>
      </c>
      <c r="AV230" s="66" t="str">
        <f t="shared" si="342"/>
        <v>NA</v>
      </c>
      <c r="AW230" s="66" t="str">
        <f t="shared" si="343"/>
        <v>NA</v>
      </c>
      <c r="AX230" s="66" t="str">
        <f t="shared" si="348"/>
        <v>NA</v>
      </c>
      <c r="AY230" s="67" t="e">
        <f t="shared" si="344"/>
        <v>#DIV/0!</v>
      </c>
    </row>
    <row r="231" spans="1:51" hidden="1" x14ac:dyDescent="0.2">
      <c r="A231" s="52" t="s">
        <v>161</v>
      </c>
      <c r="Y231" s="49">
        <f t="shared" si="345"/>
        <v>0</v>
      </c>
      <c r="Z231" s="49">
        <f t="shared" si="327"/>
        <v>0</v>
      </c>
      <c r="AA231" s="49">
        <f t="shared" si="328"/>
        <v>0</v>
      </c>
      <c r="AB231" s="49">
        <f t="shared" si="329"/>
        <v>0</v>
      </c>
      <c r="AC231" s="49">
        <f t="shared" si="330"/>
        <v>0</v>
      </c>
      <c r="AD231" s="49">
        <f t="shared" si="331"/>
        <v>0</v>
      </c>
      <c r="AE231" s="49">
        <f t="shared" si="332"/>
        <v>0</v>
      </c>
      <c r="AF231" s="49">
        <f t="shared" si="333"/>
        <v>0</v>
      </c>
      <c r="AG231" s="49">
        <f t="shared" si="346"/>
        <v>0</v>
      </c>
      <c r="AH231" s="65"/>
      <c r="AI231" s="66" t="str">
        <f t="shared" si="334"/>
        <v>NA</v>
      </c>
      <c r="AJ231" s="66"/>
      <c r="AK231" s="66" t="str">
        <f t="shared" si="335"/>
        <v>NA</v>
      </c>
      <c r="AL231" s="66" t="str">
        <f t="shared" si="336"/>
        <v>NA</v>
      </c>
      <c r="AM231" s="66" t="str">
        <f t="shared" si="347"/>
        <v>NA</v>
      </c>
      <c r="AN231" s="65" t="str">
        <f t="shared" si="337"/>
        <v>NA</v>
      </c>
      <c r="AO231" s="65" t="str">
        <f t="shared" si="338"/>
        <v>NA</v>
      </c>
      <c r="AP231" s="65" t="str">
        <f t="shared" si="339"/>
        <v>NA</v>
      </c>
      <c r="AQ231" s="65"/>
      <c r="AR231" s="65"/>
      <c r="AS231" s="65"/>
      <c r="AT231" s="66" t="str">
        <f t="shared" si="340"/>
        <v>NA</v>
      </c>
      <c r="AU231" s="66" t="str">
        <f t="shared" si="341"/>
        <v>NA</v>
      </c>
      <c r="AV231" s="66" t="str">
        <f t="shared" si="342"/>
        <v>NA</v>
      </c>
      <c r="AW231" s="66" t="str">
        <f t="shared" si="343"/>
        <v>NA</v>
      </c>
      <c r="AX231" s="66" t="str">
        <f t="shared" si="348"/>
        <v>NA</v>
      </c>
      <c r="AY231" s="67" t="e">
        <f t="shared" si="344"/>
        <v>#DIV/0!</v>
      </c>
    </row>
    <row r="232" spans="1:51" hidden="1" x14ac:dyDescent="0.2">
      <c r="A232" s="52" t="s">
        <v>162</v>
      </c>
      <c r="Y232" s="49">
        <f t="shared" si="345"/>
        <v>0</v>
      </c>
      <c r="Z232" s="49">
        <f t="shared" si="327"/>
        <v>0</v>
      </c>
      <c r="AA232" s="49">
        <f t="shared" si="328"/>
        <v>0</v>
      </c>
      <c r="AB232" s="49">
        <f t="shared" si="329"/>
        <v>0</v>
      </c>
      <c r="AC232" s="49">
        <f t="shared" si="330"/>
        <v>0</v>
      </c>
      <c r="AD232" s="49">
        <f t="shared" si="331"/>
        <v>0</v>
      </c>
      <c r="AE232" s="49">
        <f t="shared" si="332"/>
        <v>0</v>
      </c>
      <c r="AF232" s="49">
        <f t="shared" si="333"/>
        <v>0</v>
      </c>
      <c r="AG232" s="49">
        <f t="shared" si="346"/>
        <v>0</v>
      </c>
      <c r="AH232" s="65"/>
      <c r="AI232" s="66" t="str">
        <f t="shared" si="334"/>
        <v>NA</v>
      </c>
      <c r="AJ232" s="66"/>
      <c r="AK232" s="66" t="str">
        <f t="shared" si="335"/>
        <v>NA</v>
      </c>
      <c r="AL232" s="66" t="str">
        <f t="shared" si="336"/>
        <v>NA</v>
      </c>
      <c r="AM232" s="66" t="str">
        <f t="shared" si="347"/>
        <v>NA</v>
      </c>
      <c r="AN232" s="65" t="str">
        <f t="shared" si="337"/>
        <v>NA</v>
      </c>
      <c r="AO232" s="65" t="str">
        <f t="shared" si="338"/>
        <v>NA</v>
      </c>
      <c r="AP232" s="65" t="str">
        <f t="shared" si="339"/>
        <v>NA</v>
      </c>
      <c r="AQ232" s="65"/>
      <c r="AR232" s="65"/>
      <c r="AS232" s="65"/>
      <c r="AT232" s="66" t="str">
        <f t="shared" si="340"/>
        <v>NA</v>
      </c>
      <c r="AU232" s="66" t="str">
        <f t="shared" si="341"/>
        <v>NA</v>
      </c>
      <c r="AV232" s="66" t="str">
        <f t="shared" si="342"/>
        <v>NA</v>
      </c>
      <c r="AW232" s="66" t="str">
        <f t="shared" si="343"/>
        <v>NA</v>
      </c>
      <c r="AX232" s="66" t="str">
        <f t="shared" si="348"/>
        <v>NA</v>
      </c>
      <c r="AY232" s="67" t="e">
        <f t="shared" si="344"/>
        <v>#DIV/0!</v>
      </c>
    </row>
    <row r="233" spans="1:51" hidden="1" x14ac:dyDescent="0.2">
      <c r="A233" s="52" t="s">
        <v>163</v>
      </c>
      <c r="Y233" s="49">
        <f t="shared" si="345"/>
        <v>0</v>
      </c>
      <c r="Z233" s="49">
        <f t="shared" si="327"/>
        <v>0</v>
      </c>
      <c r="AA233" s="49">
        <f t="shared" si="328"/>
        <v>0</v>
      </c>
      <c r="AB233" s="49">
        <f t="shared" si="329"/>
        <v>0</v>
      </c>
      <c r="AC233" s="49">
        <f t="shared" si="330"/>
        <v>0</v>
      </c>
      <c r="AD233" s="49">
        <f t="shared" si="331"/>
        <v>0</v>
      </c>
      <c r="AE233" s="49">
        <f t="shared" si="332"/>
        <v>0</v>
      </c>
      <c r="AF233" s="49">
        <f t="shared" si="333"/>
        <v>0</v>
      </c>
      <c r="AG233" s="49">
        <f t="shared" si="346"/>
        <v>0</v>
      </c>
      <c r="AH233" s="65"/>
      <c r="AI233" s="66" t="str">
        <f t="shared" si="334"/>
        <v>NA</v>
      </c>
      <c r="AJ233" s="66"/>
      <c r="AK233" s="66" t="str">
        <f t="shared" si="335"/>
        <v>NA</v>
      </c>
      <c r="AL233" s="66" t="str">
        <f t="shared" si="336"/>
        <v>NA</v>
      </c>
      <c r="AM233" s="66" t="str">
        <f t="shared" si="347"/>
        <v>NA</v>
      </c>
      <c r="AN233" s="65" t="str">
        <f t="shared" si="337"/>
        <v>NA</v>
      </c>
      <c r="AO233" s="65" t="str">
        <f t="shared" si="338"/>
        <v>NA</v>
      </c>
      <c r="AP233" s="65" t="str">
        <f t="shared" si="339"/>
        <v>NA</v>
      </c>
      <c r="AQ233" s="65"/>
      <c r="AR233" s="65"/>
      <c r="AS233" s="65"/>
      <c r="AT233" s="66" t="str">
        <f t="shared" si="340"/>
        <v>NA</v>
      </c>
      <c r="AU233" s="66" t="str">
        <f t="shared" si="341"/>
        <v>NA</v>
      </c>
      <c r="AV233" s="66" t="str">
        <f t="shared" si="342"/>
        <v>NA</v>
      </c>
      <c r="AW233" s="66" t="str">
        <f t="shared" si="343"/>
        <v>NA</v>
      </c>
      <c r="AX233" s="66" t="str">
        <f t="shared" si="348"/>
        <v>NA</v>
      </c>
      <c r="AY233" s="67" t="e">
        <f t="shared" si="344"/>
        <v>#DIV/0!</v>
      </c>
    </row>
    <row r="234" spans="1:51" hidden="1" x14ac:dyDescent="0.2">
      <c r="A234" s="52" t="s">
        <v>164</v>
      </c>
      <c r="Y234" s="49">
        <f t="shared" si="345"/>
        <v>0</v>
      </c>
      <c r="Z234" s="49">
        <f t="shared" si="327"/>
        <v>0</v>
      </c>
      <c r="AA234" s="49">
        <f t="shared" si="328"/>
        <v>0</v>
      </c>
      <c r="AB234" s="49">
        <f t="shared" si="329"/>
        <v>0</v>
      </c>
      <c r="AC234" s="49">
        <f t="shared" si="330"/>
        <v>0</v>
      </c>
      <c r="AD234" s="49">
        <f t="shared" si="331"/>
        <v>0</v>
      </c>
      <c r="AE234" s="49">
        <f t="shared" si="332"/>
        <v>0</v>
      </c>
      <c r="AF234" s="49">
        <f t="shared" si="333"/>
        <v>0</v>
      </c>
      <c r="AG234" s="49">
        <f t="shared" si="346"/>
        <v>0</v>
      </c>
      <c r="AH234" s="65"/>
      <c r="AI234" s="66" t="str">
        <f t="shared" si="334"/>
        <v>NA</v>
      </c>
      <c r="AJ234" s="66"/>
      <c r="AK234" s="66" t="str">
        <f t="shared" si="335"/>
        <v>NA</v>
      </c>
      <c r="AL234" s="66" t="str">
        <f t="shared" si="336"/>
        <v>NA</v>
      </c>
      <c r="AM234" s="66" t="str">
        <f t="shared" si="347"/>
        <v>NA</v>
      </c>
      <c r="AN234" s="65" t="str">
        <f t="shared" si="337"/>
        <v>NA</v>
      </c>
      <c r="AO234" s="65" t="str">
        <f t="shared" si="338"/>
        <v>NA</v>
      </c>
      <c r="AP234" s="65" t="str">
        <f t="shared" si="339"/>
        <v>NA</v>
      </c>
      <c r="AQ234" s="65"/>
      <c r="AR234" s="65"/>
      <c r="AS234" s="65"/>
      <c r="AT234" s="66" t="str">
        <f t="shared" si="340"/>
        <v>NA</v>
      </c>
      <c r="AU234" s="66" t="str">
        <f t="shared" si="341"/>
        <v>NA</v>
      </c>
      <c r="AV234" s="66" t="str">
        <f t="shared" si="342"/>
        <v>NA</v>
      </c>
      <c r="AW234" s="66" t="str">
        <f t="shared" si="343"/>
        <v>NA</v>
      </c>
      <c r="AX234" s="66" t="str">
        <f t="shared" si="348"/>
        <v>NA</v>
      </c>
      <c r="AY234" s="67" t="e">
        <f t="shared" si="344"/>
        <v>#DIV/0!</v>
      </c>
    </row>
    <row r="235" spans="1:51" hidden="1" x14ac:dyDescent="0.2">
      <c r="A235" s="52" t="s">
        <v>165</v>
      </c>
      <c r="Y235" s="49">
        <f t="shared" si="345"/>
        <v>0</v>
      </c>
      <c r="Z235" s="49">
        <f t="shared" si="327"/>
        <v>0</v>
      </c>
      <c r="AA235" s="49">
        <f t="shared" si="328"/>
        <v>0</v>
      </c>
      <c r="AB235" s="49">
        <f t="shared" si="329"/>
        <v>0</v>
      </c>
      <c r="AC235" s="49">
        <f t="shared" si="330"/>
        <v>0</v>
      </c>
      <c r="AD235" s="49">
        <f t="shared" si="331"/>
        <v>0</v>
      </c>
      <c r="AE235" s="49">
        <f t="shared" si="332"/>
        <v>0</v>
      </c>
      <c r="AF235" s="49">
        <f t="shared" si="333"/>
        <v>0</v>
      </c>
      <c r="AG235" s="49">
        <f t="shared" si="346"/>
        <v>0</v>
      </c>
      <c r="AH235" s="65"/>
      <c r="AI235" s="66" t="str">
        <f t="shared" si="334"/>
        <v>NA</v>
      </c>
      <c r="AJ235" s="66"/>
      <c r="AK235" s="66" t="str">
        <f t="shared" si="335"/>
        <v>NA</v>
      </c>
      <c r="AL235" s="66" t="str">
        <f t="shared" si="336"/>
        <v>NA</v>
      </c>
      <c r="AM235" s="66" t="str">
        <f t="shared" si="347"/>
        <v>NA</v>
      </c>
      <c r="AN235" s="65" t="str">
        <f t="shared" si="337"/>
        <v>NA</v>
      </c>
      <c r="AO235" s="65" t="str">
        <f t="shared" si="338"/>
        <v>NA</v>
      </c>
      <c r="AP235" s="65" t="str">
        <f t="shared" si="339"/>
        <v>NA</v>
      </c>
      <c r="AQ235" s="65"/>
      <c r="AR235" s="65"/>
      <c r="AS235" s="65"/>
      <c r="AT235" s="66" t="str">
        <f t="shared" si="340"/>
        <v>NA</v>
      </c>
      <c r="AU235" s="66" t="str">
        <f t="shared" si="341"/>
        <v>NA</v>
      </c>
      <c r="AV235" s="66" t="str">
        <f t="shared" si="342"/>
        <v>NA</v>
      </c>
      <c r="AW235" s="66" t="str">
        <f t="shared" si="343"/>
        <v>NA</v>
      </c>
      <c r="AX235" s="66" t="str">
        <f t="shared" si="348"/>
        <v>NA</v>
      </c>
      <c r="AY235" s="67" t="e">
        <f t="shared" si="344"/>
        <v>#DIV/0!</v>
      </c>
    </row>
    <row r="236" spans="1:51" hidden="1" x14ac:dyDescent="0.2">
      <c r="A236" s="52" t="s">
        <v>166</v>
      </c>
      <c r="Y236" s="49">
        <f t="shared" si="345"/>
        <v>0</v>
      </c>
      <c r="Z236" s="49">
        <f t="shared" si="327"/>
        <v>0</v>
      </c>
      <c r="AA236" s="49">
        <f t="shared" si="328"/>
        <v>0</v>
      </c>
      <c r="AB236" s="49">
        <f t="shared" si="329"/>
        <v>0</v>
      </c>
      <c r="AC236" s="49">
        <f t="shared" si="330"/>
        <v>0</v>
      </c>
      <c r="AD236" s="49">
        <f t="shared" si="331"/>
        <v>0</v>
      </c>
      <c r="AE236" s="49">
        <f t="shared" si="332"/>
        <v>0</v>
      </c>
      <c r="AF236" s="49">
        <f t="shared" si="333"/>
        <v>0</v>
      </c>
      <c r="AG236" s="49">
        <f t="shared" si="346"/>
        <v>0</v>
      </c>
      <c r="AH236" s="65"/>
      <c r="AI236" s="66" t="str">
        <f t="shared" si="334"/>
        <v>NA</v>
      </c>
      <c r="AJ236" s="66"/>
      <c r="AK236" s="66" t="str">
        <f t="shared" si="335"/>
        <v>NA</v>
      </c>
      <c r="AL236" s="66" t="str">
        <f t="shared" si="336"/>
        <v>NA</v>
      </c>
      <c r="AM236" s="66" t="str">
        <f t="shared" si="347"/>
        <v>NA</v>
      </c>
      <c r="AN236" s="65" t="str">
        <f t="shared" si="337"/>
        <v>NA</v>
      </c>
      <c r="AO236" s="65" t="str">
        <f t="shared" si="338"/>
        <v>NA</v>
      </c>
      <c r="AP236" s="65" t="str">
        <f t="shared" si="339"/>
        <v>NA</v>
      </c>
      <c r="AQ236" s="65"/>
      <c r="AR236" s="65"/>
      <c r="AS236" s="65"/>
      <c r="AT236" s="66" t="str">
        <f t="shared" si="340"/>
        <v>NA</v>
      </c>
      <c r="AU236" s="66" t="str">
        <f t="shared" si="341"/>
        <v>NA</v>
      </c>
      <c r="AV236" s="66" t="str">
        <f t="shared" si="342"/>
        <v>NA</v>
      </c>
      <c r="AW236" s="66" t="str">
        <f t="shared" si="343"/>
        <v>NA</v>
      </c>
      <c r="AX236" s="66" t="str">
        <f t="shared" si="348"/>
        <v>NA</v>
      </c>
      <c r="AY236" s="67" t="e">
        <f t="shared" si="344"/>
        <v>#DIV/0!</v>
      </c>
    </row>
    <row r="237" spans="1:51" hidden="1" x14ac:dyDescent="0.2">
      <c r="A237" s="52" t="s">
        <v>167</v>
      </c>
      <c r="Y237" s="49">
        <f t="shared" si="345"/>
        <v>0</v>
      </c>
      <c r="Z237" s="49">
        <f t="shared" si="327"/>
        <v>0</v>
      </c>
      <c r="AA237" s="49">
        <f t="shared" si="328"/>
        <v>0</v>
      </c>
      <c r="AB237" s="49">
        <f t="shared" si="329"/>
        <v>0</v>
      </c>
      <c r="AC237" s="49">
        <f t="shared" si="330"/>
        <v>0</v>
      </c>
      <c r="AD237" s="49">
        <f t="shared" si="331"/>
        <v>0</v>
      </c>
      <c r="AE237" s="49">
        <f t="shared" si="332"/>
        <v>0</v>
      </c>
      <c r="AF237" s="49">
        <f t="shared" si="333"/>
        <v>0</v>
      </c>
      <c r="AG237" s="49">
        <f t="shared" si="346"/>
        <v>0</v>
      </c>
      <c r="AH237" s="65"/>
      <c r="AI237" s="66" t="str">
        <f t="shared" si="334"/>
        <v>NA</v>
      </c>
      <c r="AJ237" s="66"/>
      <c r="AK237" s="66" t="str">
        <f t="shared" si="335"/>
        <v>NA</v>
      </c>
      <c r="AL237" s="66" t="str">
        <f t="shared" si="336"/>
        <v>NA</v>
      </c>
      <c r="AM237" s="66" t="str">
        <f t="shared" si="347"/>
        <v>NA</v>
      </c>
      <c r="AN237" s="65" t="str">
        <f t="shared" si="337"/>
        <v>NA</v>
      </c>
      <c r="AO237" s="65" t="str">
        <f t="shared" si="338"/>
        <v>NA</v>
      </c>
      <c r="AP237" s="65" t="str">
        <f t="shared" si="339"/>
        <v>NA</v>
      </c>
      <c r="AQ237" s="65"/>
      <c r="AR237" s="65"/>
      <c r="AS237" s="65"/>
      <c r="AT237" s="66" t="str">
        <f t="shared" si="340"/>
        <v>NA</v>
      </c>
      <c r="AU237" s="66" t="str">
        <f t="shared" si="341"/>
        <v>NA</v>
      </c>
      <c r="AV237" s="66" t="str">
        <f t="shared" si="342"/>
        <v>NA</v>
      </c>
      <c r="AW237" s="66" t="str">
        <f t="shared" si="343"/>
        <v>NA</v>
      </c>
      <c r="AX237" s="66" t="str">
        <f t="shared" si="348"/>
        <v>NA</v>
      </c>
      <c r="AY237" s="67" t="e">
        <f t="shared" si="344"/>
        <v>#DIV/0!</v>
      </c>
    </row>
    <row r="238" spans="1:51" hidden="1" x14ac:dyDescent="0.2">
      <c r="A238" s="52" t="s">
        <v>156</v>
      </c>
      <c r="Y238" s="49">
        <f t="shared" si="345"/>
        <v>0</v>
      </c>
      <c r="Z238" s="49">
        <f t="shared" si="327"/>
        <v>0</v>
      </c>
      <c r="AA238" s="49">
        <f t="shared" si="328"/>
        <v>0</v>
      </c>
      <c r="AB238" s="49">
        <f t="shared" si="329"/>
        <v>0</v>
      </c>
      <c r="AC238" s="49">
        <f t="shared" si="330"/>
        <v>0</v>
      </c>
      <c r="AD238" s="49">
        <f t="shared" si="331"/>
        <v>0</v>
      </c>
      <c r="AE238" s="49">
        <f t="shared" si="332"/>
        <v>0</v>
      </c>
      <c r="AF238" s="49">
        <f t="shared" si="333"/>
        <v>0</v>
      </c>
      <c r="AG238" s="49">
        <f t="shared" si="346"/>
        <v>0</v>
      </c>
      <c r="AH238" s="65"/>
      <c r="AI238" s="66"/>
      <c r="AJ238" s="66"/>
      <c r="AK238" s="66"/>
      <c r="AL238" s="66"/>
      <c r="AM238" s="66"/>
      <c r="AN238" s="65"/>
      <c r="AO238" s="65"/>
      <c r="AP238" s="65"/>
      <c r="AQ238" s="65"/>
      <c r="AR238" s="65"/>
      <c r="AS238" s="65"/>
      <c r="AT238" s="66"/>
      <c r="AU238" s="66"/>
      <c r="AV238" s="66"/>
      <c r="AW238" s="66"/>
      <c r="AX238" s="66"/>
      <c r="AY238" s="67"/>
    </row>
    <row r="239" spans="1:51" hidden="1" x14ac:dyDescent="0.2">
      <c r="A239" s="52" t="s">
        <v>157</v>
      </c>
      <c r="Y239" s="49">
        <f t="shared" si="345"/>
        <v>0</v>
      </c>
      <c r="Z239" s="49">
        <f t="shared" si="327"/>
        <v>0</v>
      </c>
      <c r="AA239" s="49">
        <f t="shared" si="328"/>
        <v>0</v>
      </c>
      <c r="AB239" s="49">
        <f t="shared" si="329"/>
        <v>0</v>
      </c>
      <c r="AC239" s="49">
        <f t="shared" si="330"/>
        <v>0</v>
      </c>
      <c r="AD239" s="49">
        <f t="shared" si="331"/>
        <v>0</v>
      </c>
      <c r="AE239" s="49">
        <f t="shared" si="332"/>
        <v>0</v>
      </c>
      <c r="AF239" s="49">
        <f t="shared" si="333"/>
        <v>0</v>
      </c>
      <c r="AG239" s="49">
        <f t="shared" si="346"/>
        <v>0</v>
      </c>
      <c r="AH239" s="65"/>
      <c r="AI239" s="66" t="str">
        <f>IF(Z239=0,"NA",Y239/Z239)</f>
        <v>NA</v>
      </c>
      <c r="AJ239" s="66"/>
      <c r="AK239" s="66" t="str">
        <f>IF(AA239=0,"NA",(Y239+J239+K239)/AA239)</f>
        <v>NA</v>
      </c>
      <c r="AL239" s="66" t="str">
        <f>IFERROR(AC239/Z239,"NA")</f>
        <v>NA</v>
      </c>
      <c r="AM239" s="66" t="str">
        <f>IFERROR(AK239+AL239,"NA")</f>
        <v>NA</v>
      </c>
      <c r="AN239" s="65" t="str">
        <f>IFERROR(L239/AA239,"NA")</f>
        <v>NA</v>
      </c>
      <c r="AO239" s="65" t="str">
        <f>IFERROR((J239+K239)/AA239,"NA")</f>
        <v>NA</v>
      </c>
      <c r="AP239" s="65" t="str">
        <f>IFERROR(AB239/AA239,"NA")</f>
        <v>NA</v>
      </c>
      <c r="AQ239" s="65"/>
      <c r="AR239" s="65"/>
      <c r="AS239" s="65"/>
      <c r="AT239" s="66" t="str">
        <f>IFERROR((H239+Q239+R239)/AB239,"NA")</f>
        <v>NA</v>
      </c>
      <c r="AU239" s="66" t="str">
        <f>IFERROR((H239+Q239+R239+U239+W239)/AB239,"NA")</f>
        <v>NA</v>
      </c>
      <c r="AV239" s="66" t="str">
        <f>IFERROR((F239+Y239)/AB239,"NA")</f>
        <v>NA</v>
      </c>
      <c r="AW239" s="66" t="str">
        <f>IFERROR(Y239/AB239,"NA")</f>
        <v>NA</v>
      </c>
      <c r="AX239" s="66" t="str">
        <f>IFERROR(AL239-AI239,"NA")</f>
        <v>NA</v>
      </c>
      <c r="AY239" s="67" t="e">
        <f>(AD239+F239+G239)/AA239</f>
        <v>#DIV/0!</v>
      </c>
    </row>
    <row r="240" spans="1:51" hidden="1" x14ac:dyDescent="0.2">
      <c r="A240" s="54" t="s">
        <v>32</v>
      </c>
      <c r="B240" s="58">
        <f>SUM(B228:B239)</f>
        <v>0</v>
      </c>
      <c r="C240" s="58">
        <f t="shared" ref="C240:AG240" si="349">SUM(C228:C239)</f>
        <v>0</v>
      </c>
      <c r="D240" s="58">
        <f t="shared" si="349"/>
        <v>0</v>
      </c>
      <c r="E240" s="58">
        <f t="shared" si="349"/>
        <v>0</v>
      </c>
      <c r="F240" s="58">
        <f t="shared" si="349"/>
        <v>0</v>
      </c>
      <c r="G240" s="58">
        <f t="shared" si="349"/>
        <v>0</v>
      </c>
      <c r="H240" s="58">
        <f t="shared" si="349"/>
        <v>0</v>
      </c>
      <c r="I240" s="58"/>
      <c r="J240" s="58">
        <f t="shared" si="349"/>
        <v>0</v>
      </c>
      <c r="K240" s="58">
        <f t="shared" si="349"/>
        <v>0</v>
      </c>
      <c r="L240" s="58">
        <f t="shared" si="349"/>
        <v>0</v>
      </c>
      <c r="M240" s="58">
        <f t="shared" si="349"/>
        <v>0</v>
      </c>
      <c r="N240" s="58"/>
      <c r="O240" s="58">
        <f t="shared" si="349"/>
        <v>0</v>
      </c>
      <c r="P240" s="58">
        <f t="shared" si="349"/>
        <v>0</v>
      </c>
      <c r="Q240" s="58">
        <f t="shared" si="349"/>
        <v>0</v>
      </c>
      <c r="R240" s="58">
        <f t="shared" si="349"/>
        <v>0</v>
      </c>
      <c r="S240" s="58"/>
      <c r="T240" s="58">
        <f t="shared" si="349"/>
        <v>0</v>
      </c>
      <c r="U240" s="58">
        <f t="shared" si="349"/>
        <v>0</v>
      </c>
      <c r="V240" s="58"/>
      <c r="W240" s="58">
        <f t="shared" si="349"/>
        <v>0</v>
      </c>
      <c r="X240" s="58"/>
      <c r="Y240" s="58">
        <f t="shared" si="349"/>
        <v>0</v>
      </c>
      <c r="Z240" s="58">
        <f t="shared" si="349"/>
        <v>0</v>
      </c>
      <c r="AA240" s="58">
        <f t="shared" si="349"/>
        <v>0</v>
      </c>
      <c r="AB240" s="58">
        <f>SUM(AB228:AB239)</f>
        <v>0</v>
      </c>
      <c r="AC240" s="58">
        <f>SUM(AC228:AC239)</f>
        <v>0</v>
      </c>
      <c r="AD240" s="58">
        <f>SUM(AD228:AD239)</f>
        <v>0</v>
      </c>
      <c r="AE240" s="58">
        <f t="shared" si="349"/>
        <v>0</v>
      </c>
      <c r="AF240" s="58">
        <f t="shared" si="349"/>
        <v>0</v>
      </c>
      <c r="AG240" s="58">
        <f t="shared" si="349"/>
        <v>0</v>
      </c>
      <c r="AH240" s="68"/>
      <c r="AI240" s="69" t="str">
        <f>IF(Z240=0,"NA",Y240/Z240)</f>
        <v>NA</v>
      </c>
      <c r="AJ240" s="69"/>
      <c r="AK240" s="69" t="str">
        <f>IF(AA240=0,"NA",(Y240+J240+K240)/AA240)</f>
        <v>NA</v>
      </c>
      <c r="AL240" s="69" t="str">
        <f>IFERROR(AC240/Z240,"NA")</f>
        <v>NA</v>
      </c>
      <c r="AM240" s="69" t="str">
        <f t="shared" si="347"/>
        <v>NA</v>
      </c>
      <c r="AN240" s="68" t="str">
        <f>IFERROR(L240/AA240,"NA")</f>
        <v>NA</v>
      </c>
      <c r="AO240" s="68" t="str">
        <f>IFERROR((J240+K240)/AA240,"NA")</f>
        <v>NA</v>
      </c>
      <c r="AP240" s="68" t="str">
        <f>IFERROR(AB240/AA240,"NA")</f>
        <v>NA</v>
      </c>
      <c r="AQ240" s="68"/>
      <c r="AR240" s="68"/>
      <c r="AS240" s="68"/>
      <c r="AT240" s="69" t="str">
        <f>IFERROR((H240+Q240+R240)/AB240,"NA")</f>
        <v>NA</v>
      </c>
      <c r="AU240" s="69" t="str">
        <f>IFERROR((H240+Q240+R240+U240+W240)/AB240,"NA")</f>
        <v>NA</v>
      </c>
      <c r="AV240" s="69" t="str">
        <f>IFERROR((F240+Y240)/AB240,"NA")</f>
        <v>NA</v>
      </c>
      <c r="AW240" s="69" t="str">
        <f>IFERROR(Y240/AB240,"NA")</f>
        <v>NA</v>
      </c>
      <c r="AX240" s="69" t="str">
        <f t="shared" si="348"/>
        <v>NA</v>
      </c>
      <c r="AY240" s="70" t="e">
        <f>(AD240+F240+G240)/AA240</f>
        <v>#DIV/0!</v>
      </c>
    </row>
    <row r="241" hidden="1" x14ac:dyDescent="0.2"/>
  </sheetData>
  <mergeCells count="1">
    <mergeCell ref="BB1:BD1"/>
  </mergeCells>
  <pageMargins left="0.28000000000000003" right="0.2" top="0.75" bottom="0.75" header="0.3" footer="0.3"/>
  <pageSetup scale="1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F848C-6820-48ED-8B03-8A32852DCEDF}">
  <sheetPr>
    <pageSetUpPr fitToPage="1"/>
  </sheetPr>
  <dimension ref="A1:BD239"/>
  <sheetViews>
    <sheetView workbookViewId="0">
      <selection activeCell="I24" sqref="I24"/>
    </sheetView>
  </sheetViews>
  <sheetFormatPr defaultRowHeight="12" x14ac:dyDescent="0.2"/>
  <cols>
    <col min="1" max="1" width="12" style="48" bestFit="1" customWidth="1"/>
    <col min="2" max="6" width="3.7109375" style="49" customWidth="1"/>
    <col min="7" max="7" width="4.7109375" style="49" hidden="1" customWidth="1"/>
    <col min="8" max="8" width="3.7109375" style="49" customWidth="1"/>
    <col min="9" max="9" width="4.7109375" style="49" customWidth="1"/>
    <col min="10" max="12" width="3.7109375" style="49" customWidth="1"/>
    <col min="13" max="21" width="4.28515625" style="49" customWidth="1"/>
    <col min="22" max="22" width="5.7109375" style="49" customWidth="1"/>
    <col min="23" max="23" width="4.28515625" style="49" customWidth="1"/>
    <col min="24" max="24" width="5" style="49" customWidth="1"/>
    <col min="25" max="29" width="4.28515625" style="49" customWidth="1"/>
    <col min="30" max="30" width="5.140625" style="49" customWidth="1"/>
    <col min="31" max="33" width="4.28515625" style="49" customWidth="1"/>
    <col min="34" max="34" width="1" style="60" customWidth="1"/>
    <col min="35" max="42" width="6.28515625" style="61" customWidth="1"/>
    <col min="43" max="45" width="6.28515625" style="60" customWidth="1"/>
    <col min="46" max="51" width="6.28515625" style="61" customWidth="1"/>
    <col min="52" max="52" width="2.140625" style="48" customWidth="1"/>
    <col min="53" max="53" width="11.85546875" style="48" bestFit="1" customWidth="1"/>
    <col min="54" max="55" width="7.5703125" style="49" customWidth="1"/>
    <col min="56" max="56" width="9.42578125" style="49" customWidth="1"/>
    <col min="57" max="16384" width="9.140625" style="48"/>
  </cols>
  <sheetData>
    <row r="1" spans="1:56" x14ac:dyDescent="0.2">
      <c r="A1" s="47" t="s">
        <v>33</v>
      </c>
      <c r="N1" s="49" t="s">
        <v>212</v>
      </c>
      <c r="BB1" s="116"/>
      <c r="BC1" s="116"/>
      <c r="BD1" s="116"/>
    </row>
    <row r="2" spans="1:56" s="47" customFormat="1" x14ac:dyDescent="0.2">
      <c r="A2" s="50" t="s">
        <v>56</v>
      </c>
      <c r="B2" s="57" t="s">
        <v>5</v>
      </c>
      <c r="C2" s="57" t="s">
        <v>6</v>
      </c>
      <c r="D2" s="57" t="s">
        <v>7</v>
      </c>
      <c r="E2" s="57" t="s">
        <v>8</v>
      </c>
      <c r="F2" s="57" t="s">
        <v>18</v>
      </c>
      <c r="G2" s="57" t="s">
        <v>19</v>
      </c>
      <c r="H2" s="57" t="s">
        <v>9</v>
      </c>
      <c r="I2" s="57" t="s">
        <v>169</v>
      </c>
      <c r="J2" s="57" t="s">
        <v>10</v>
      </c>
      <c r="K2" s="57" t="s">
        <v>11</v>
      </c>
      <c r="L2" s="57" t="s">
        <v>12</v>
      </c>
      <c r="M2" s="57" t="s">
        <v>20</v>
      </c>
      <c r="N2" s="57" t="s">
        <v>211</v>
      </c>
      <c r="O2" s="57" t="s">
        <v>21</v>
      </c>
      <c r="P2" s="57" t="s">
        <v>74</v>
      </c>
      <c r="Q2" s="57" t="s">
        <v>22</v>
      </c>
      <c r="R2" s="57" t="s">
        <v>23</v>
      </c>
      <c r="S2" s="57" t="s">
        <v>168</v>
      </c>
      <c r="T2" s="57" t="s">
        <v>75</v>
      </c>
      <c r="U2" s="57" t="s">
        <v>27</v>
      </c>
      <c r="V2" s="57" t="s">
        <v>171</v>
      </c>
      <c r="W2" s="57" t="s">
        <v>28</v>
      </c>
      <c r="X2" s="57" t="s">
        <v>170</v>
      </c>
      <c r="Y2" s="57" t="s">
        <v>29</v>
      </c>
      <c r="Z2" s="57" t="s">
        <v>4</v>
      </c>
      <c r="AA2" s="57" t="s">
        <v>13</v>
      </c>
      <c r="AB2" s="57" t="s">
        <v>26</v>
      </c>
      <c r="AC2" s="57" t="s">
        <v>30</v>
      </c>
      <c r="AD2" s="57" t="s">
        <v>173</v>
      </c>
      <c r="AE2" s="57" t="s">
        <v>24</v>
      </c>
      <c r="AF2" s="57" t="s">
        <v>25</v>
      </c>
      <c r="AG2" s="57" t="s">
        <v>76</v>
      </c>
      <c r="AH2" s="62"/>
      <c r="AI2" s="63" t="s">
        <v>14</v>
      </c>
      <c r="AJ2" s="63" t="s">
        <v>216</v>
      </c>
      <c r="AK2" s="63" t="s">
        <v>15</v>
      </c>
      <c r="AL2" s="63" t="s">
        <v>16</v>
      </c>
      <c r="AM2" s="63" t="s">
        <v>17</v>
      </c>
      <c r="AN2" s="63" t="s">
        <v>44</v>
      </c>
      <c r="AO2" s="63" t="s">
        <v>43</v>
      </c>
      <c r="AP2" s="63" t="s">
        <v>40</v>
      </c>
      <c r="AQ2" s="62" t="s">
        <v>139</v>
      </c>
      <c r="AR2" s="62" t="s">
        <v>140</v>
      </c>
      <c r="AS2" s="62" t="s">
        <v>141</v>
      </c>
      <c r="AT2" s="63" t="s">
        <v>55</v>
      </c>
      <c r="AU2" s="63" t="s">
        <v>48</v>
      </c>
      <c r="AV2" s="63" t="s">
        <v>51</v>
      </c>
      <c r="AW2" s="63" t="s">
        <v>49</v>
      </c>
      <c r="AX2" s="63" t="s">
        <v>50</v>
      </c>
      <c r="AY2" s="64" t="s">
        <v>60</v>
      </c>
      <c r="BC2" s="51"/>
      <c r="BD2" s="51"/>
    </row>
    <row r="3" spans="1:56" x14ac:dyDescent="0.2">
      <c r="A3" s="52" t="s">
        <v>187</v>
      </c>
      <c r="B3" s="49">
        <f t="shared" ref="B3:AG10" si="0">B19+B35+B51+B67+B83+B99+B115+B131+B147+B163+B179+B195+B211+B227</f>
        <v>11</v>
      </c>
      <c r="C3" s="49">
        <f t="shared" si="0"/>
        <v>0</v>
      </c>
      <c r="D3" s="49">
        <f t="shared" si="0"/>
        <v>0</v>
      </c>
      <c r="E3" s="49">
        <f t="shared" si="0"/>
        <v>0</v>
      </c>
      <c r="F3" s="49">
        <f t="shared" si="0"/>
        <v>3</v>
      </c>
      <c r="G3" s="49">
        <f t="shared" si="0"/>
        <v>0</v>
      </c>
      <c r="H3" s="49">
        <f t="shared" si="0"/>
        <v>0</v>
      </c>
      <c r="I3" s="49">
        <f t="shared" si="0"/>
        <v>0</v>
      </c>
      <c r="J3" s="49">
        <f t="shared" si="0"/>
        <v>7</v>
      </c>
      <c r="K3" s="49">
        <f t="shared" si="0"/>
        <v>1</v>
      </c>
      <c r="L3" s="49">
        <f t="shared" si="0"/>
        <v>0</v>
      </c>
      <c r="M3" s="49">
        <f t="shared" si="0"/>
        <v>9</v>
      </c>
      <c r="N3" s="49">
        <f t="shared" si="0"/>
        <v>4</v>
      </c>
      <c r="O3" s="49">
        <f t="shared" si="0"/>
        <v>0</v>
      </c>
      <c r="P3" s="49">
        <f t="shared" si="0"/>
        <v>0</v>
      </c>
      <c r="Q3" s="49">
        <f t="shared" si="0"/>
        <v>3</v>
      </c>
      <c r="R3" s="49">
        <f t="shared" si="0"/>
        <v>0</v>
      </c>
      <c r="S3" s="49">
        <f t="shared" si="0"/>
        <v>1</v>
      </c>
      <c r="T3" s="49">
        <f t="shared" si="0"/>
        <v>1</v>
      </c>
      <c r="U3" s="49">
        <f t="shared" si="0"/>
        <v>3</v>
      </c>
      <c r="V3" s="49">
        <f t="shared" si="0"/>
        <v>0</v>
      </c>
      <c r="W3" s="49">
        <f t="shared" si="0"/>
        <v>0</v>
      </c>
      <c r="X3" s="49">
        <f t="shared" si="0"/>
        <v>0</v>
      </c>
      <c r="Y3" s="74">
        <f t="shared" si="0"/>
        <v>11</v>
      </c>
      <c r="Z3" s="74">
        <f t="shared" si="0"/>
        <v>19</v>
      </c>
      <c r="AA3" s="74">
        <f t="shared" si="0"/>
        <v>27</v>
      </c>
      <c r="AB3" s="74">
        <f t="shared" si="0"/>
        <v>19</v>
      </c>
      <c r="AC3" s="75">
        <f t="shared" si="0"/>
        <v>11</v>
      </c>
      <c r="AD3" s="75">
        <f t="shared" si="0"/>
        <v>19</v>
      </c>
      <c r="AE3" s="75">
        <f t="shared" si="0"/>
        <v>15</v>
      </c>
      <c r="AF3" s="75">
        <f t="shared" si="0"/>
        <v>1</v>
      </c>
      <c r="AG3" s="75">
        <f t="shared" si="0"/>
        <v>1</v>
      </c>
      <c r="AH3" s="65"/>
      <c r="AI3" s="76">
        <f t="shared" ref="AI3:AI15" si="1">IF(Z3=0,"NA",Y3/Z3)</f>
        <v>0.57894736842105265</v>
      </c>
      <c r="AJ3" s="76">
        <f>(Y3+F3)/Z3</f>
        <v>0.73684210526315785</v>
      </c>
      <c r="AK3" s="76">
        <f t="shared" ref="AK3:AK15" si="2">IF(AA3=0,"NA",(Y3+J3+K3)/AA3)</f>
        <v>0.70370370370370372</v>
      </c>
      <c r="AL3" s="76">
        <f>IF(Z3=0,"NA",AC3/Z3)</f>
        <v>0.57894736842105265</v>
      </c>
      <c r="AM3" s="76">
        <f>IF(Z3=0, "NA",AK3+AL3)</f>
        <v>1.2826510721247564</v>
      </c>
      <c r="AN3" s="77">
        <f t="shared" ref="AN3:AN15" si="3">IFERROR((L3+G3)/AA3,"NA")</f>
        <v>0</v>
      </c>
      <c r="AO3" s="77">
        <f t="shared" ref="AO3:AO15" si="4">IFERROR((J3+K3)/AA3,"NA")</f>
        <v>0.29629629629629628</v>
      </c>
      <c r="AP3" s="77">
        <f t="shared" ref="AP3:AP15" si="5">IFERROR(AB3/AA3,"NA")</f>
        <v>0.70370370370370372</v>
      </c>
      <c r="AQ3" s="79">
        <f t="shared" ref="AQ3:AS14" si="6">IFERROR(AE3/$AB3, "NA")</f>
        <v>0.78947368421052633</v>
      </c>
      <c r="AR3" s="79">
        <f t="shared" si="6"/>
        <v>5.2631578947368418E-2</v>
      </c>
      <c r="AS3" s="79">
        <f t="shared" si="6"/>
        <v>5.2631578947368418E-2</v>
      </c>
      <c r="AT3" s="80">
        <f t="shared" ref="AT3:AT15" si="7">IFERROR((H3+Q3+R3)/AB3,"NA")</f>
        <v>0.15789473684210525</v>
      </c>
      <c r="AU3" s="80">
        <f t="shared" ref="AU3:AU15" si="8">IFERROR((H3+Q3+R3+U3+W3)/AB3,"NA")</f>
        <v>0.31578947368421051</v>
      </c>
      <c r="AV3" s="80">
        <f t="shared" ref="AV3:AV15" si="9">IFERROR((F3+Y3)/AB3,"NA")</f>
        <v>0.73684210526315785</v>
      </c>
      <c r="AW3" s="76">
        <f t="shared" ref="AW3:AW15" si="10">IFERROR(Y3/AB3,"NA")</f>
        <v>0.57894736842105265</v>
      </c>
      <c r="AX3" s="80">
        <f t="shared" ref="AX3:AX15" si="11">IFERROR(AL3-AI3,"NA")</f>
        <v>0</v>
      </c>
      <c r="AY3" s="78">
        <f t="shared" ref="AY3:AY15" si="12">(AD3+F3+G3)/AA3</f>
        <v>0.81481481481481477</v>
      </c>
      <c r="BD3" s="53"/>
    </row>
    <row r="4" spans="1:56" x14ac:dyDescent="0.2">
      <c r="A4" s="52" t="s">
        <v>188</v>
      </c>
      <c r="B4" s="49">
        <f t="shared" si="0"/>
        <v>7</v>
      </c>
      <c r="C4" s="49">
        <f t="shared" si="0"/>
        <v>7</v>
      </c>
      <c r="D4" s="49">
        <f t="shared" si="0"/>
        <v>2</v>
      </c>
      <c r="E4" s="49">
        <f t="shared" si="0"/>
        <v>1</v>
      </c>
      <c r="F4" s="49">
        <f t="shared" si="0"/>
        <v>1</v>
      </c>
      <c r="G4" s="49">
        <f t="shared" si="0"/>
        <v>0</v>
      </c>
      <c r="H4" s="49">
        <f t="shared" si="0"/>
        <v>0</v>
      </c>
      <c r="I4" s="49">
        <f t="shared" si="0"/>
        <v>0</v>
      </c>
      <c r="J4" s="49">
        <f t="shared" si="0"/>
        <v>3</v>
      </c>
      <c r="K4" s="49">
        <f t="shared" si="0"/>
        <v>0</v>
      </c>
      <c r="L4" s="49">
        <f t="shared" si="0"/>
        <v>0</v>
      </c>
      <c r="M4" s="49">
        <f t="shared" si="0"/>
        <v>4</v>
      </c>
      <c r="N4" s="49">
        <f t="shared" si="0"/>
        <v>2</v>
      </c>
      <c r="O4" s="49">
        <f t="shared" si="0"/>
        <v>3</v>
      </c>
      <c r="P4" s="49">
        <f t="shared" si="0"/>
        <v>10</v>
      </c>
      <c r="Q4" s="49">
        <f t="shared" si="0"/>
        <v>1</v>
      </c>
      <c r="R4" s="49">
        <f t="shared" si="0"/>
        <v>1</v>
      </c>
      <c r="S4" s="49">
        <f t="shared" si="0"/>
        <v>2</v>
      </c>
      <c r="T4" s="49">
        <f t="shared" si="0"/>
        <v>2</v>
      </c>
      <c r="U4" s="49">
        <f t="shared" si="0"/>
        <v>1</v>
      </c>
      <c r="V4" s="49">
        <f t="shared" si="0"/>
        <v>0</v>
      </c>
      <c r="W4" s="49">
        <f t="shared" si="0"/>
        <v>0</v>
      </c>
      <c r="X4" s="49">
        <f t="shared" si="0"/>
        <v>0</v>
      </c>
      <c r="Y4" s="74">
        <f t="shared" si="0"/>
        <v>17</v>
      </c>
      <c r="Z4" s="74">
        <f t="shared" si="0"/>
        <v>24</v>
      </c>
      <c r="AA4" s="74">
        <f t="shared" si="0"/>
        <v>27</v>
      </c>
      <c r="AB4" s="74">
        <f t="shared" si="0"/>
        <v>24</v>
      </c>
      <c r="AC4" s="75">
        <f t="shared" si="0"/>
        <v>31</v>
      </c>
      <c r="AD4" s="75">
        <f t="shared" si="0"/>
        <v>20</v>
      </c>
      <c r="AE4" s="75">
        <f t="shared" si="0"/>
        <v>6</v>
      </c>
      <c r="AF4" s="75">
        <f t="shared" si="0"/>
        <v>6</v>
      </c>
      <c r="AG4" s="75">
        <f t="shared" si="0"/>
        <v>12</v>
      </c>
      <c r="AH4" s="65"/>
      <c r="AI4" s="76">
        <f t="shared" si="1"/>
        <v>0.70833333333333337</v>
      </c>
      <c r="AJ4" s="76">
        <f t="shared" ref="AJ4:AJ12" si="13">(Y4+F4)/Z4</f>
        <v>0.75</v>
      </c>
      <c r="AK4" s="76">
        <f t="shared" si="2"/>
        <v>0.7407407407407407</v>
      </c>
      <c r="AL4" s="76">
        <f t="shared" ref="AL4:AL14" si="14">IF(Z4=0,"NA",AC4/Z4)</f>
        <v>1.2916666666666667</v>
      </c>
      <c r="AM4" s="76">
        <f t="shared" ref="AM4:AM14" si="15">IF(Z4=0, "NA",AK4+AL4)</f>
        <v>2.0324074074074074</v>
      </c>
      <c r="AN4" s="77">
        <f t="shared" si="3"/>
        <v>0</v>
      </c>
      <c r="AO4" s="77">
        <f t="shared" si="4"/>
        <v>0.1111111111111111</v>
      </c>
      <c r="AP4" s="77">
        <f t="shared" si="5"/>
        <v>0.88888888888888884</v>
      </c>
      <c r="AQ4" s="79">
        <f t="shared" si="6"/>
        <v>0.25</v>
      </c>
      <c r="AR4" s="79">
        <f t="shared" si="6"/>
        <v>0.25</v>
      </c>
      <c r="AS4" s="79">
        <f t="shared" si="6"/>
        <v>0.5</v>
      </c>
      <c r="AT4" s="80">
        <f t="shared" si="7"/>
        <v>8.3333333333333329E-2</v>
      </c>
      <c r="AU4" s="80">
        <f t="shared" si="8"/>
        <v>0.125</v>
      </c>
      <c r="AV4" s="80">
        <f t="shared" si="9"/>
        <v>0.75</v>
      </c>
      <c r="AW4" s="76">
        <f t="shared" si="10"/>
        <v>0.70833333333333337</v>
      </c>
      <c r="AX4" s="80">
        <f t="shared" si="11"/>
        <v>0.58333333333333337</v>
      </c>
      <c r="AY4" s="78">
        <f t="shared" si="12"/>
        <v>0.77777777777777779</v>
      </c>
      <c r="BD4" s="53"/>
    </row>
    <row r="5" spans="1:56" x14ac:dyDescent="0.2">
      <c r="A5" s="52" t="s">
        <v>189</v>
      </c>
      <c r="B5" s="49">
        <f t="shared" si="0"/>
        <v>6</v>
      </c>
      <c r="C5" s="49">
        <f t="shared" si="0"/>
        <v>5</v>
      </c>
      <c r="D5" s="49">
        <f t="shared" si="0"/>
        <v>2</v>
      </c>
      <c r="E5" s="49">
        <f t="shared" si="0"/>
        <v>0</v>
      </c>
      <c r="F5" s="49">
        <f t="shared" si="0"/>
        <v>3</v>
      </c>
      <c r="G5" s="49">
        <f t="shared" si="0"/>
        <v>0</v>
      </c>
      <c r="H5" s="49">
        <f t="shared" si="0"/>
        <v>0</v>
      </c>
      <c r="I5" s="49">
        <f t="shared" si="0"/>
        <v>0</v>
      </c>
      <c r="J5" s="49">
        <f t="shared" si="0"/>
        <v>3</v>
      </c>
      <c r="K5" s="49">
        <f t="shared" si="0"/>
        <v>0</v>
      </c>
      <c r="L5" s="49">
        <f t="shared" si="0"/>
        <v>1</v>
      </c>
      <c r="M5" s="49">
        <f t="shared" si="0"/>
        <v>2</v>
      </c>
      <c r="N5" s="49">
        <f t="shared" si="0"/>
        <v>1</v>
      </c>
      <c r="O5" s="49">
        <f t="shared" si="0"/>
        <v>5</v>
      </c>
      <c r="P5" s="49">
        <f t="shared" si="0"/>
        <v>6</v>
      </c>
      <c r="Q5" s="49">
        <f t="shared" si="0"/>
        <v>2</v>
      </c>
      <c r="R5" s="49">
        <f t="shared" si="0"/>
        <v>0</v>
      </c>
      <c r="S5" s="49">
        <f t="shared" si="0"/>
        <v>2</v>
      </c>
      <c r="T5" s="49">
        <f t="shared" si="0"/>
        <v>0</v>
      </c>
      <c r="U5" s="49">
        <f t="shared" si="0"/>
        <v>2</v>
      </c>
      <c r="V5" s="49">
        <f t="shared" si="0"/>
        <v>0</v>
      </c>
      <c r="W5" s="49">
        <f t="shared" si="0"/>
        <v>1</v>
      </c>
      <c r="X5" s="49">
        <f t="shared" si="0"/>
        <v>0</v>
      </c>
      <c r="Y5" s="74">
        <f t="shared" si="0"/>
        <v>13</v>
      </c>
      <c r="Z5" s="74">
        <f t="shared" si="0"/>
        <v>21</v>
      </c>
      <c r="AA5" s="74">
        <f t="shared" si="0"/>
        <v>24</v>
      </c>
      <c r="AB5" s="74">
        <f t="shared" si="0"/>
        <v>20</v>
      </c>
      <c r="AC5" s="75">
        <f t="shared" si="0"/>
        <v>22</v>
      </c>
      <c r="AD5" s="75">
        <f t="shared" si="0"/>
        <v>16</v>
      </c>
      <c r="AE5" s="75">
        <f t="shared" si="0"/>
        <v>6</v>
      </c>
      <c r="AF5" s="75">
        <f t="shared" si="0"/>
        <v>8</v>
      </c>
      <c r="AG5" s="75">
        <f t="shared" si="0"/>
        <v>6</v>
      </c>
      <c r="AH5" s="65"/>
      <c r="AI5" s="76">
        <f t="shared" si="1"/>
        <v>0.61904761904761907</v>
      </c>
      <c r="AJ5" s="76">
        <f t="shared" si="13"/>
        <v>0.76190476190476186</v>
      </c>
      <c r="AK5" s="76">
        <f t="shared" si="2"/>
        <v>0.66666666666666663</v>
      </c>
      <c r="AL5" s="76">
        <f t="shared" si="14"/>
        <v>1.0476190476190477</v>
      </c>
      <c r="AM5" s="76">
        <f t="shared" si="15"/>
        <v>1.7142857142857144</v>
      </c>
      <c r="AN5" s="77">
        <f t="shared" si="3"/>
        <v>4.1666666666666664E-2</v>
      </c>
      <c r="AO5" s="77">
        <f t="shared" si="4"/>
        <v>0.125</v>
      </c>
      <c r="AP5" s="77">
        <f t="shared" si="5"/>
        <v>0.83333333333333337</v>
      </c>
      <c r="AQ5" s="79">
        <f t="shared" si="6"/>
        <v>0.3</v>
      </c>
      <c r="AR5" s="79">
        <f t="shared" si="6"/>
        <v>0.4</v>
      </c>
      <c r="AS5" s="79">
        <f t="shared" si="6"/>
        <v>0.3</v>
      </c>
      <c r="AT5" s="80">
        <f t="shared" si="7"/>
        <v>0.1</v>
      </c>
      <c r="AU5" s="80">
        <f t="shared" si="8"/>
        <v>0.25</v>
      </c>
      <c r="AV5" s="80">
        <f t="shared" si="9"/>
        <v>0.8</v>
      </c>
      <c r="AW5" s="76">
        <f t="shared" si="10"/>
        <v>0.65</v>
      </c>
      <c r="AX5" s="80">
        <f t="shared" si="11"/>
        <v>0.4285714285714286</v>
      </c>
      <c r="AY5" s="78">
        <f t="shared" si="12"/>
        <v>0.79166666666666663</v>
      </c>
      <c r="BD5" s="53"/>
    </row>
    <row r="6" spans="1:56" x14ac:dyDescent="0.2">
      <c r="A6" s="52" t="s">
        <v>190</v>
      </c>
      <c r="B6" s="49">
        <f t="shared" si="0"/>
        <v>1</v>
      </c>
      <c r="C6" s="49">
        <f t="shared" si="0"/>
        <v>5</v>
      </c>
      <c r="D6" s="49">
        <f t="shared" si="0"/>
        <v>0</v>
      </c>
      <c r="E6" s="49">
        <f t="shared" si="0"/>
        <v>0</v>
      </c>
      <c r="F6" s="49">
        <f t="shared" si="0"/>
        <v>1</v>
      </c>
      <c r="G6" s="49">
        <f t="shared" si="0"/>
        <v>0</v>
      </c>
      <c r="H6" s="49">
        <f t="shared" si="0"/>
        <v>0</v>
      </c>
      <c r="I6" s="49">
        <f t="shared" si="0"/>
        <v>0</v>
      </c>
      <c r="J6" s="49">
        <f t="shared" si="0"/>
        <v>6</v>
      </c>
      <c r="K6" s="49">
        <f t="shared" si="0"/>
        <v>1</v>
      </c>
      <c r="L6" s="49">
        <f t="shared" si="0"/>
        <v>7</v>
      </c>
      <c r="M6" s="49">
        <f t="shared" si="0"/>
        <v>0</v>
      </c>
      <c r="N6" s="49">
        <f t="shared" si="0"/>
        <v>1</v>
      </c>
      <c r="O6" s="49">
        <f t="shared" si="0"/>
        <v>2</v>
      </c>
      <c r="P6" s="49">
        <f t="shared" si="0"/>
        <v>2</v>
      </c>
      <c r="Q6" s="49">
        <f t="shared" si="0"/>
        <v>3</v>
      </c>
      <c r="R6" s="49">
        <f t="shared" si="0"/>
        <v>0</v>
      </c>
      <c r="S6" s="49">
        <f t="shared" si="0"/>
        <v>0</v>
      </c>
      <c r="T6" s="49">
        <f t="shared" si="0"/>
        <v>0</v>
      </c>
      <c r="U6" s="49">
        <f t="shared" si="0"/>
        <v>0</v>
      </c>
      <c r="V6" s="49">
        <f t="shared" si="0"/>
        <v>1</v>
      </c>
      <c r="W6" s="49">
        <f t="shared" si="0"/>
        <v>0</v>
      </c>
      <c r="X6" s="49">
        <f t="shared" si="0"/>
        <v>0</v>
      </c>
      <c r="Y6" s="74">
        <f t="shared" si="0"/>
        <v>6</v>
      </c>
      <c r="Z6" s="74">
        <f t="shared" si="0"/>
        <v>17</v>
      </c>
      <c r="AA6" s="74">
        <f t="shared" si="0"/>
        <v>24</v>
      </c>
      <c r="AB6" s="74">
        <f t="shared" si="0"/>
        <v>10</v>
      </c>
      <c r="AC6" s="75">
        <f t="shared" si="0"/>
        <v>11</v>
      </c>
      <c r="AD6" s="75">
        <f t="shared" si="0"/>
        <v>13</v>
      </c>
      <c r="AE6" s="75">
        <f t="shared" si="0"/>
        <v>4</v>
      </c>
      <c r="AF6" s="75">
        <f t="shared" si="0"/>
        <v>2</v>
      </c>
      <c r="AG6" s="75">
        <f t="shared" si="0"/>
        <v>2</v>
      </c>
      <c r="AH6" s="65"/>
      <c r="AI6" s="76">
        <f t="shared" si="1"/>
        <v>0.35294117647058826</v>
      </c>
      <c r="AJ6" s="76">
        <f t="shared" si="13"/>
        <v>0.41176470588235292</v>
      </c>
      <c r="AK6" s="76">
        <f t="shared" si="2"/>
        <v>0.54166666666666663</v>
      </c>
      <c r="AL6" s="76">
        <f t="shared" si="14"/>
        <v>0.6470588235294118</v>
      </c>
      <c r="AM6" s="76">
        <f t="shared" si="15"/>
        <v>1.1887254901960784</v>
      </c>
      <c r="AN6" s="77">
        <f t="shared" si="3"/>
        <v>0.29166666666666669</v>
      </c>
      <c r="AO6" s="77">
        <f t="shared" si="4"/>
        <v>0.29166666666666669</v>
      </c>
      <c r="AP6" s="77">
        <f t="shared" si="5"/>
        <v>0.41666666666666669</v>
      </c>
      <c r="AQ6" s="79">
        <f t="shared" si="6"/>
        <v>0.4</v>
      </c>
      <c r="AR6" s="79">
        <f t="shared" si="6"/>
        <v>0.2</v>
      </c>
      <c r="AS6" s="79">
        <f t="shared" si="6"/>
        <v>0.2</v>
      </c>
      <c r="AT6" s="80">
        <f t="shared" si="7"/>
        <v>0.3</v>
      </c>
      <c r="AU6" s="80">
        <f t="shared" si="8"/>
        <v>0.3</v>
      </c>
      <c r="AV6" s="80">
        <f t="shared" si="9"/>
        <v>0.7</v>
      </c>
      <c r="AW6" s="76">
        <f t="shared" si="10"/>
        <v>0.6</v>
      </c>
      <c r="AX6" s="80">
        <f t="shared" si="11"/>
        <v>0.29411764705882354</v>
      </c>
      <c r="AY6" s="78">
        <f t="shared" si="12"/>
        <v>0.58333333333333337</v>
      </c>
      <c r="BD6" s="53"/>
    </row>
    <row r="7" spans="1:56" x14ac:dyDescent="0.2">
      <c r="A7" s="52" t="s">
        <v>191</v>
      </c>
      <c r="B7" s="49">
        <f t="shared" si="0"/>
        <v>3</v>
      </c>
      <c r="C7" s="49">
        <f t="shared" si="0"/>
        <v>0</v>
      </c>
      <c r="D7" s="49">
        <f t="shared" si="0"/>
        <v>0</v>
      </c>
      <c r="E7" s="49">
        <f t="shared" si="0"/>
        <v>1</v>
      </c>
      <c r="F7" s="49">
        <f t="shared" si="0"/>
        <v>1</v>
      </c>
      <c r="G7" s="49">
        <f t="shared" si="0"/>
        <v>0</v>
      </c>
      <c r="H7" s="49">
        <f t="shared" si="0"/>
        <v>0</v>
      </c>
      <c r="I7" s="49">
        <f t="shared" si="0"/>
        <v>0</v>
      </c>
      <c r="J7" s="49">
        <f t="shared" si="0"/>
        <v>3</v>
      </c>
      <c r="K7" s="49">
        <f t="shared" si="0"/>
        <v>0</v>
      </c>
      <c r="L7" s="49">
        <f t="shared" si="0"/>
        <v>10</v>
      </c>
      <c r="M7" s="49">
        <f t="shared" si="0"/>
        <v>1</v>
      </c>
      <c r="N7" s="49">
        <f t="shared" si="0"/>
        <v>1</v>
      </c>
      <c r="O7" s="49">
        <f t="shared" si="0"/>
        <v>1</v>
      </c>
      <c r="P7" s="49">
        <f t="shared" si="0"/>
        <v>0</v>
      </c>
      <c r="Q7" s="49">
        <f t="shared" si="0"/>
        <v>3</v>
      </c>
      <c r="R7" s="49">
        <f t="shared" si="0"/>
        <v>0</v>
      </c>
      <c r="S7" s="49">
        <f t="shared" si="0"/>
        <v>1</v>
      </c>
      <c r="T7" s="49">
        <f t="shared" si="0"/>
        <v>0</v>
      </c>
      <c r="U7" s="49">
        <f t="shared" si="0"/>
        <v>0</v>
      </c>
      <c r="V7" s="49">
        <f t="shared" si="0"/>
        <v>0</v>
      </c>
      <c r="W7" s="49">
        <f t="shared" si="0"/>
        <v>0</v>
      </c>
      <c r="X7" s="49">
        <f t="shared" si="0"/>
        <v>0</v>
      </c>
      <c r="Y7" s="74">
        <f t="shared" si="0"/>
        <v>4</v>
      </c>
      <c r="Z7" s="74">
        <f t="shared" si="0"/>
        <v>19</v>
      </c>
      <c r="AA7" s="74">
        <f t="shared" si="0"/>
        <v>22</v>
      </c>
      <c r="AB7" s="74">
        <f t="shared" si="0"/>
        <v>9</v>
      </c>
      <c r="AC7" s="75">
        <f t="shared" si="0"/>
        <v>7</v>
      </c>
      <c r="AD7" s="75">
        <f t="shared" si="0"/>
        <v>7</v>
      </c>
      <c r="AE7" s="75">
        <f t="shared" si="0"/>
        <v>4</v>
      </c>
      <c r="AF7" s="75">
        <f t="shared" si="0"/>
        <v>2</v>
      </c>
      <c r="AG7" s="75">
        <f t="shared" si="0"/>
        <v>0</v>
      </c>
      <c r="AH7" s="65"/>
      <c r="AI7" s="76">
        <f t="shared" si="1"/>
        <v>0.21052631578947367</v>
      </c>
      <c r="AJ7" s="76">
        <f t="shared" si="13"/>
        <v>0.26315789473684209</v>
      </c>
      <c r="AK7" s="76">
        <f t="shared" si="2"/>
        <v>0.31818181818181818</v>
      </c>
      <c r="AL7" s="76">
        <f t="shared" si="14"/>
        <v>0.36842105263157893</v>
      </c>
      <c r="AM7" s="76">
        <f t="shared" si="15"/>
        <v>0.6866028708133971</v>
      </c>
      <c r="AN7" s="77">
        <f t="shared" si="3"/>
        <v>0.45454545454545453</v>
      </c>
      <c r="AO7" s="77">
        <f t="shared" si="4"/>
        <v>0.13636363636363635</v>
      </c>
      <c r="AP7" s="77">
        <f t="shared" si="5"/>
        <v>0.40909090909090912</v>
      </c>
      <c r="AQ7" s="79">
        <f t="shared" si="6"/>
        <v>0.44444444444444442</v>
      </c>
      <c r="AR7" s="79">
        <f t="shared" si="6"/>
        <v>0.22222222222222221</v>
      </c>
      <c r="AS7" s="79">
        <f t="shared" si="6"/>
        <v>0</v>
      </c>
      <c r="AT7" s="80">
        <f t="shared" si="7"/>
        <v>0.33333333333333331</v>
      </c>
      <c r="AU7" s="80">
        <f t="shared" si="8"/>
        <v>0.33333333333333331</v>
      </c>
      <c r="AV7" s="80">
        <f t="shared" si="9"/>
        <v>0.55555555555555558</v>
      </c>
      <c r="AW7" s="76">
        <f t="shared" si="10"/>
        <v>0.44444444444444442</v>
      </c>
      <c r="AX7" s="80">
        <f t="shared" si="11"/>
        <v>0.15789473684210525</v>
      </c>
      <c r="AY7" s="78">
        <f t="shared" si="12"/>
        <v>0.36363636363636365</v>
      </c>
      <c r="BD7" s="53"/>
    </row>
    <row r="8" spans="1:56" x14ac:dyDescent="0.2">
      <c r="A8" s="52" t="s">
        <v>192</v>
      </c>
      <c r="B8" s="49">
        <f t="shared" si="0"/>
        <v>5</v>
      </c>
      <c r="C8" s="49">
        <f t="shared" si="0"/>
        <v>0</v>
      </c>
      <c r="D8" s="49">
        <f t="shared" si="0"/>
        <v>0</v>
      </c>
      <c r="E8" s="49">
        <f t="shared" si="0"/>
        <v>0</v>
      </c>
      <c r="F8" s="49">
        <f t="shared" si="0"/>
        <v>0</v>
      </c>
      <c r="G8" s="49">
        <f t="shared" si="0"/>
        <v>0</v>
      </c>
      <c r="H8" s="49">
        <f t="shared" si="0"/>
        <v>0</v>
      </c>
      <c r="I8" s="49">
        <f t="shared" si="0"/>
        <v>0</v>
      </c>
      <c r="J8" s="49">
        <f t="shared" si="0"/>
        <v>2</v>
      </c>
      <c r="K8" s="49">
        <f t="shared" si="0"/>
        <v>2</v>
      </c>
      <c r="L8" s="49">
        <f t="shared" si="0"/>
        <v>4</v>
      </c>
      <c r="M8" s="49">
        <f t="shared" si="0"/>
        <v>2</v>
      </c>
      <c r="N8" s="49">
        <f t="shared" si="0"/>
        <v>1</v>
      </c>
      <c r="O8" s="49">
        <f t="shared" si="0"/>
        <v>0</v>
      </c>
      <c r="P8" s="49">
        <f t="shared" si="0"/>
        <v>3</v>
      </c>
      <c r="Q8" s="49">
        <f t="shared" si="0"/>
        <v>6</v>
      </c>
      <c r="R8" s="49">
        <f t="shared" si="0"/>
        <v>0</v>
      </c>
      <c r="S8" s="49">
        <f t="shared" si="0"/>
        <v>1</v>
      </c>
      <c r="T8" s="49">
        <f t="shared" si="0"/>
        <v>1</v>
      </c>
      <c r="U8" s="49">
        <f t="shared" si="0"/>
        <v>0</v>
      </c>
      <c r="V8" s="49">
        <f t="shared" si="0"/>
        <v>0</v>
      </c>
      <c r="W8" s="49">
        <f t="shared" si="0"/>
        <v>0</v>
      </c>
      <c r="X8" s="49">
        <f t="shared" si="0"/>
        <v>0</v>
      </c>
      <c r="Y8" s="74">
        <f t="shared" si="0"/>
        <v>5</v>
      </c>
      <c r="Z8" s="74">
        <f t="shared" si="0"/>
        <v>17</v>
      </c>
      <c r="AA8" s="74">
        <f t="shared" si="0"/>
        <v>21</v>
      </c>
      <c r="AB8" s="74">
        <f t="shared" si="0"/>
        <v>13</v>
      </c>
      <c r="AC8" s="75">
        <f t="shared" si="0"/>
        <v>5</v>
      </c>
      <c r="AD8" s="75">
        <f t="shared" si="0"/>
        <v>9</v>
      </c>
      <c r="AE8" s="75">
        <f t="shared" si="0"/>
        <v>8</v>
      </c>
      <c r="AF8" s="75">
        <f t="shared" si="0"/>
        <v>1</v>
      </c>
      <c r="AG8" s="75">
        <f t="shared" si="0"/>
        <v>4</v>
      </c>
      <c r="AH8" s="65"/>
      <c r="AI8" s="76">
        <f t="shared" si="1"/>
        <v>0.29411764705882354</v>
      </c>
      <c r="AJ8" s="76">
        <f t="shared" si="13"/>
        <v>0.29411764705882354</v>
      </c>
      <c r="AK8" s="76">
        <f t="shared" si="2"/>
        <v>0.42857142857142855</v>
      </c>
      <c r="AL8" s="76">
        <f t="shared" si="14"/>
        <v>0.29411764705882354</v>
      </c>
      <c r="AM8" s="76">
        <f t="shared" si="15"/>
        <v>0.72268907563025209</v>
      </c>
      <c r="AN8" s="77">
        <f t="shared" si="3"/>
        <v>0.19047619047619047</v>
      </c>
      <c r="AO8" s="77">
        <f t="shared" si="4"/>
        <v>0.19047619047619047</v>
      </c>
      <c r="AP8" s="77">
        <f t="shared" si="5"/>
        <v>0.61904761904761907</v>
      </c>
      <c r="AQ8" s="79">
        <f t="shared" si="6"/>
        <v>0.61538461538461542</v>
      </c>
      <c r="AR8" s="79">
        <f t="shared" si="6"/>
        <v>7.6923076923076927E-2</v>
      </c>
      <c r="AS8" s="79">
        <f t="shared" si="6"/>
        <v>0.30769230769230771</v>
      </c>
      <c r="AT8" s="80">
        <f t="shared" si="7"/>
        <v>0.46153846153846156</v>
      </c>
      <c r="AU8" s="80">
        <f t="shared" si="8"/>
        <v>0.46153846153846156</v>
      </c>
      <c r="AV8" s="80">
        <f t="shared" si="9"/>
        <v>0.38461538461538464</v>
      </c>
      <c r="AW8" s="76">
        <f t="shared" si="10"/>
        <v>0.38461538461538464</v>
      </c>
      <c r="AX8" s="80">
        <f t="shared" si="11"/>
        <v>0</v>
      </c>
      <c r="AY8" s="78">
        <f t="shared" si="12"/>
        <v>0.42857142857142855</v>
      </c>
      <c r="BD8" s="53"/>
    </row>
    <row r="9" spans="1:56" x14ac:dyDescent="0.2">
      <c r="A9" s="52" t="s">
        <v>193</v>
      </c>
      <c r="B9" s="49">
        <f t="shared" si="0"/>
        <v>2</v>
      </c>
      <c r="C9" s="49">
        <f t="shared" si="0"/>
        <v>1</v>
      </c>
      <c r="D9" s="49">
        <f t="shared" si="0"/>
        <v>0</v>
      </c>
      <c r="E9" s="49">
        <f t="shared" si="0"/>
        <v>0</v>
      </c>
      <c r="F9" s="49">
        <f t="shared" si="0"/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4</v>
      </c>
      <c r="K9" s="49">
        <f t="shared" si="0"/>
        <v>1</v>
      </c>
      <c r="L9" s="49">
        <f t="shared" si="0"/>
        <v>5</v>
      </c>
      <c r="M9" s="49">
        <f t="shared" si="0"/>
        <v>1</v>
      </c>
      <c r="N9" s="49">
        <f t="shared" si="0"/>
        <v>0</v>
      </c>
      <c r="O9" s="49">
        <f t="shared" si="0"/>
        <v>2</v>
      </c>
      <c r="P9" s="49">
        <f t="shared" si="0"/>
        <v>0</v>
      </c>
      <c r="Q9" s="49">
        <f t="shared" si="0"/>
        <v>2</v>
      </c>
      <c r="R9" s="49">
        <f t="shared" si="0"/>
        <v>0</v>
      </c>
      <c r="S9" s="49">
        <f t="shared" si="0"/>
        <v>1</v>
      </c>
      <c r="T9" s="49">
        <f t="shared" si="0"/>
        <v>0</v>
      </c>
      <c r="U9" s="49">
        <f t="shared" si="0"/>
        <v>0</v>
      </c>
      <c r="V9" s="49">
        <f t="shared" si="0"/>
        <v>0</v>
      </c>
      <c r="W9" s="49">
        <f t="shared" si="0"/>
        <v>0</v>
      </c>
      <c r="X9" s="49">
        <f t="shared" si="0"/>
        <v>0</v>
      </c>
      <c r="Y9" s="74">
        <f t="shared" si="0"/>
        <v>3</v>
      </c>
      <c r="Z9" s="74">
        <f t="shared" si="0"/>
        <v>11</v>
      </c>
      <c r="AA9" s="74">
        <f t="shared" si="0"/>
        <v>16</v>
      </c>
      <c r="AB9" s="74">
        <f t="shared" si="0"/>
        <v>6</v>
      </c>
      <c r="AC9" s="75">
        <f t="shared" si="0"/>
        <v>4</v>
      </c>
      <c r="AD9" s="75">
        <f t="shared" si="0"/>
        <v>8</v>
      </c>
      <c r="AE9" s="75">
        <f t="shared" si="0"/>
        <v>3</v>
      </c>
      <c r="AF9" s="75">
        <f t="shared" si="0"/>
        <v>3</v>
      </c>
      <c r="AG9" s="75">
        <f t="shared" si="0"/>
        <v>0</v>
      </c>
      <c r="AH9" s="65"/>
      <c r="AI9" s="76">
        <f t="shared" si="1"/>
        <v>0.27272727272727271</v>
      </c>
      <c r="AJ9" s="76">
        <f t="shared" si="13"/>
        <v>0.27272727272727271</v>
      </c>
      <c r="AK9" s="76">
        <f t="shared" si="2"/>
        <v>0.5</v>
      </c>
      <c r="AL9" s="76">
        <f t="shared" si="14"/>
        <v>0.36363636363636365</v>
      </c>
      <c r="AM9" s="76">
        <f t="shared" si="15"/>
        <v>0.86363636363636365</v>
      </c>
      <c r="AN9" s="77">
        <f t="shared" si="3"/>
        <v>0.3125</v>
      </c>
      <c r="AO9" s="77">
        <f t="shared" si="4"/>
        <v>0.3125</v>
      </c>
      <c r="AP9" s="77">
        <f t="shared" si="5"/>
        <v>0.375</v>
      </c>
      <c r="AQ9" s="79">
        <f t="shared" si="6"/>
        <v>0.5</v>
      </c>
      <c r="AR9" s="79">
        <f t="shared" si="6"/>
        <v>0.5</v>
      </c>
      <c r="AS9" s="79">
        <f t="shared" si="6"/>
        <v>0</v>
      </c>
      <c r="AT9" s="80">
        <f t="shared" si="7"/>
        <v>0.33333333333333331</v>
      </c>
      <c r="AU9" s="80">
        <f t="shared" si="8"/>
        <v>0.33333333333333331</v>
      </c>
      <c r="AV9" s="80">
        <f t="shared" si="9"/>
        <v>0.5</v>
      </c>
      <c r="AW9" s="76">
        <f t="shared" si="10"/>
        <v>0.5</v>
      </c>
      <c r="AX9" s="80">
        <f t="shared" si="11"/>
        <v>9.0909090909090939E-2</v>
      </c>
      <c r="AY9" s="78">
        <f t="shared" si="12"/>
        <v>0.5</v>
      </c>
      <c r="BD9" s="53"/>
    </row>
    <row r="10" spans="1:56" x14ac:dyDescent="0.2">
      <c r="A10" s="52" t="s">
        <v>194</v>
      </c>
      <c r="B10" s="49">
        <f t="shared" si="0"/>
        <v>5</v>
      </c>
      <c r="C10" s="49">
        <f t="shared" si="0"/>
        <v>0</v>
      </c>
      <c r="D10" s="49">
        <f t="shared" si="0"/>
        <v>0</v>
      </c>
      <c r="E10" s="49">
        <f t="shared" si="0"/>
        <v>0</v>
      </c>
      <c r="F10" s="49">
        <f t="shared" si="0"/>
        <v>4</v>
      </c>
      <c r="G10" s="49">
        <f t="shared" si="0"/>
        <v>0</v>
      </c>
      <c r="H10" s="49">
        <f t="shared" si="0"/>
        <v>0</v>
      </c>
      <c r="I10" s="49">
        <f t="shared" si="0"/>
        <v>0</v>
      </c>
      <c r="J10" s="49">
        <f t="shared" si="0"/>
        <v>3</v>
      </c>
      <c r="K10" s="49">
        <f t="shared" si="0"/>
        <v>2</v>
      </c>
      <c r="L10" s="49">
        <f t="shared" si="0"/>
        <v>4</v>
      </c>
      <c r="M10" s="49">
        <f t="shared" si="0"/>
        <v>4</v>
      </c>
      <c r="N10" s="49">
        <f t="shared" si="0"/>
        <v>2</v>
      </c>
      <c r="O10" s="49">
        <f t="shared" si="0"/>
        <v>1</v>
      </c>
      <c r="P10" s="49">
        <f t="shared" si="0"/>
        <v>0</v>
      </c>
      <c r="Q10" s="49">
        <f t="shared" si="0"/>
        <v>5</v>
      </c>
      <c r="R10" s="49">
        <f t="shared" si="0"/>
        <v>0</v>
      </c>
      <c r="S10" s="49">
        <f t="shared" si="0"/>
        <v>0</v>
      </c>
      <c r="T10" s="49">
        <f t="shared" si="0"/>
        <v>0</v>
      </c>
      <c r="U10" s="49">
        <f t="shared" si="0"/>
        <v>2</v>
      </c>
      <c r="V10" s="49">
        <f t="shared" si="0"/>
        <v>1</v>
      </c>
      <c r="W10" s="49">
        <f t="shared" si="0"/>
        <v>0</v>
      </c>
      <c r="X10" s="49">
        <f t="shared" si="0"/>
        <v>0</v>
      </c>
      <c r="Y10" s="74">
        <f t="shared" si="0"/>
        <v>5</v>
      </c>
      <c r="Z10" s="74">
        <f t="shared" si="0"/>
        <v>18</v>
      </c>
      <c r="AA10" s="74">
        <f t="shared" si="0"/>
        <v>23</v>
      </c>
      <c r="AB10" s="74">
        <f t="shared" si="0"/>
        <v>14</v>
      </c>
      <c r="AC10" s="75">
        <f t="shared" si="0"/>
        <v>5</v>
      </c>
      <c r="AD10" s="75">
        <f t="shared" si="0"/>
        <v>10</v>
      </c>
      <c r="AE10" s="75">
        <f t="shared" si="0"/>
        <v>12</v>
      </c>
      <c r="AF10" s="75">
        <f t="shared" si="0"/>
        <v>1</v>
      </c>
      <c r="AG10" s="75">
        <f t="shared" ref="AG10" si="16">AG26+AG42+AG58+AG74+AG90+AG106+AG122+AG138+AG154+AG170+AG186+AG202+AG218+AG234</f>
        <v>0</v>
      </c>
      <c r="AH10" s="65"/>
      <c r="AI10" s="76">
        <f t="shared" si="1"/>
        <v>0.27777777777777779</v>
      </c>
      <c r="AJ10" s="76">
        <f t="shared" si="13"/>
        <v>0.5</v>
      </c>
      <c r="AK10" s="76">
        <f t="shared" si="2"/>
        <v>0.43478260869565216</v>
      </c>
      <c r="AL10" s="76">
        <f t="shared" si="14"/>
        <v>0.27777777777777779</v>
      </c>
      <c r="AM10" s="76">
        <f t="shared" si="15"/>
        <v>0.71256038647343001</v>
      </c>
      <c r="AN10" s="77">
        <f t="shared" si="3"/>
        <v>0.17391304347826086</v>
      </c>
      <c r="AO10" s="77">
        <f t="shared" si="4"/>
        <v>0.21739130434782608</v>
      </c>
      <c r="AP10" s="77">
        <f t="shared" si="5"/>
        <v>0.60869565217391308</v>
      </c>
      <c r="AQ10" s="79">
        <f t="shared" si="6"/>
        <v>0.8571428571428571</v>
      </c>
      <c r="AR10" s="79">
        <f t="shared" si="6"/>
        <v>7.1428571428571425E-2</v>
      </c>
      <c r="AS10" s="79">
        <f t="shared" si="6"/>
        <v>0</v>
      </c>
      <c r="AT10" s="80">
        <f t="shared" si="7"/>
        <v>0.35714285714285715</v>
      </c>
      <c r="AU10" s="80">
        <f t="shared" si="8"/>
        <v>0.5</v>
      </c>
      <c r="AV10" s="80">
        <f t="shared" si="9"/>
        <v>0.6428571428571429</v>
      </c>
      <c r="AW10" s="76">
        <f t="shared" si="10"/>
        <v>0.35714285714285715</v>
      </c>
      <c r="AX10" s="80">
        <f t="shared" si="11"/>
        <v>0</v>
      </c>
      <c r="AY10" s="78">
        <f t="shared" si="12"/>
        <v>0.60869565217391308</v>
      </c>
      <c r="BD10" s="53"/>
    </row>
    <row r="11" spans="1:56" x14ac:dyDescent="0.2">
      <c r="A11" s="52" t="s">
        <v>195</v>
      </c>
      <c r="B11" s="49">
        <f t="shared" ref="B11:AG14" si="17">B27+B43+B59+B75+B91+B107+B123+B139+B155+B171+B187+B203+B219+B235</f>
        <v>3</v>
      </c>
      <c r="C11" s="49">
        <f t="shared" si="17"/>
        <v>0</v>
      </c>
      <c r="D11" s="49">
        <f t="shared" si="17"/>
        <v>0</v>
      </c>
      <c r="E11" s="49">
        <f t="shared" si="17"/>
        <v>0</v>
      </c>
      <c r="F11" s="49">
        <f t="shared" si="17"/>
        <v>0</v>
      </c>
      <c r="G11" s="49">
        <f t="shared" si="17"/>
        <v>0</v>
      </c>
      <c r="H11" s="49">
        <f t="shared" si="17"/>
        <v>0</v>
      </c>
      <c r="I11" s="49">
        <f t="shared" si="17"/>
        <v>0</v>
      </c>
      <c r="J11" s="49">
        <f t="shared" si="17"/>
        <v>1</v>
      </c>
      <c r="K11" s="49">
        <f t="shared" si="17"/>
        <v>1</v>
      </c>
      <c r="L11" s="49">
        <f t="shared" si="17"/>
        <v>11</v>
      </c>
      <c r="M11" s="49">
        <f t="shared" si="17"/>
        <v>2</v>
      </c>
      <c r="N11" s="49">
        <f t="shared" si="17"/>
        <v>0</v>
      </c>
      <c r="O11" s="49">
        <f t="shared" si="17"/>
        <v>0</v>
      </c>
      <c r="P11" s="49">
        <f t="shared" si="17"/>
        <v>0</v>
      </c>
      <c r="Q11" s="49">
        <f t="shared" si="17"/>
        <v>1</v>
      </c>
      <c r="R11" s="49">
        <f t="shared" si="17"/>
        <v>0</v>
      </c>
      <c r="S11" s="49">
        <f t="shared" si="17"/>
        <v>1</v>
      </c>
      <c r="T11" s="49">
        <f t="shared" si="17"/>
        <v>0</v>
      </c>
      <c r="U11" s="49">
        <f t="shared" si="17"/>
        <v>0</v>
      </c>
      <c r="V11" s="49">
        <f t="shared" si="17"/>
        <v>0</v>
      </c>
      <c r="W11" s="49">
        <f t="shared" si="17"/>
        <v>0</v>
      </c>
      <c r="X11" s="49">
        <f t="shared" si="17"/>
        <v>0</v>
      </c>
      <c r="Y11" s="74">
        <f t="shared" si="17"/>
        <v>3</v>
      </c>
      <c r="Z11" s="74">
        <f t="shared" si="17"/>
        <v>16</v>
      </c>
      <c r="AA11" s="74">
        <f t="shared" si="17"/>
        <v>18</v>
      </c>
      <c r="AB11" s="74">
        <f t="shared" si="17"/>
        <v>5</v>
      </c>
      <c r="AC11" s="75">
        <f t="shared" si="17"/>
        <v>3</v>
      </c>
      <c r="AD11" s="75">
        <f t="shared" si="17"/>
        <v>5</v>
      </c>
      <c r="AE11" s="75">
        <f t="shared" si="17"/>
        <v>3</v>
      </c>
      <c r="AF11" s="75">
        <f t="shared" si="17"/>
        <v>1</v>
      </c>
      <c r="AG11" s="75">
        <f t="shared" si="17"/>
        <v>0</v>
      </c>
      <c r="AH11" s="65"/>
      <c r="AI11" s="76">
        <f t="shared" si="1"/>
        <v>0.1875</v>
      </c>
      <c r="AJ11" s="76">
        <f t="shared" si="13"/>
        <v>0.1875</v>
      </c>
      <c r="AK11" s="76">
        <f t="shared" si="2"/>
        <v>0.27777777777777779</v>
      </c>
      <c r="AL11" s="76">
        <f t="shared" si="14"/>
        <v>0.1875</v>
      </c>
      <c r="AM11" s="76">
        <f t="shared" si="15"/>
        <v>0.46527777777777779</v>
      </c>
      <c r="AN11" s="77">
        <f t="shared" si="3"/>
        <v>0.61111111111111116</v>
      </c>
      <c r="AO11" s="77">
        <f t="shared" si="4"/>
        <v>0.1111111111111111</v>
      </c>
      <c r="AP11" s="77">
        <f t="shared" si="5"/>
        <v>0.27777777777777779</v>
      </c>
      <c r="AQ11" s="79">
        <f t="shared" si="6"/>
        <v>0.6</v>
      </c>
      <c r="AR11" s="79">
        <f t="shared" si="6"/>
        <v>0.2</v>
      </c>
      <c r="AS11" s="79">
        <f t="shared" si="6"/>
        <v>0</v>
      </c>
      <c r="AT11" s="80">
        <f t="shared" si="7"/>
        <v>0.2</v>
      </c>
      <c r="AU11" s="80">
        <f t="shared" si="8"/>
        <v>0.2</v>
      </c>
      <c r="AV11" s="80">
        <f t="shared" si="9"/>
        <v>0.6</v>
      </c>
      <c r="AW11" s="76">
        <f t="shared" si="10"/>
        <v>0.6</v>
      </c>
      <c r="AX11" s="80">
        <f t="shared" si="11"/>
        <v>0</v>
      </c>
      <c r="AY11" s="78">
        <f t="shared" si="12"/>
        <v>0.27777777777777779</v>
      </c>
      <c r="BD11" s="53"/>
    </row>
    <row r="12" spans="1:56" x14ac:dyDescent="0.2">
      <c r="A12" s="52" t="s">
        <v>196</v>
      </c>
      <c r="B12" s="49">
        <f t="shared" si="17"/>
        <v>2</v>
      </c>
      <c r="C12" s="49">
        <f t="shared" si="17"/>
        <v>0</v>
      </c>
      <c r="D12" s="49">
        <f t="shared" si="17"/>
        <v>0</v>
      </c>
      <c r="E12" s="49">
        <f t="shared" si="17"/>
        <v>0</v>
      </c>
      <c r="F12" s="49">
        <f t="shared" si="17"/>
        <v>2</v>
      </c>
      <c r="G12" s="49">
        <f t="shared" si="17"/>
        <v>0</v>
      </c>
      <c r="H12" s="49">
        <f t="shared" si="17"/>
        <v>0</v>
      </c>
      <c r="I12" s="49">
        <f t="shared" si="17"/>
        <v>0</v>
      </c>
      <c r="J12" s="49">
        <f t="shared" si="17"/>
        <v>4</v>
      </c>
      <c r="K12" s="49">
        <f t="shared" si="17"/>
        <v>1</v>
      </c>
      <c r="L12" s="49">
        <f t="shared" si="17"/>
        <v>6</v>
      </c>
      <c r="M12" s="49">
        <f t="shared" si="17"/>
        <v>2</v>
      </c>
      <c r="N12" s="49">
        <f t="shared" si="17"/>
        <v>0</v>
      </c>
      <c r="O12" s="49">
        <f t="shared" si="17"/>
        <v>0</v>
      </c>
      <c r="P12" s="49">
        <f t="shared" si="17"/>
        <v>0</v>
      </c>
      <c r="Q12" s="49">
        <f t="shared" si="17"/>
        <v>0</v>
      </c>
      <c r="R12" s="49">
        <f t="shared" si="17"/>
        <v>0</v>
      </c>
      <c r="S12" s="49">
        <f t="shared" si="17"/>
        <v>0</v>
      </c>
      <c r="T12" s="49">
        <f t="shared" si="17"/>
        <v>0</v>
      </c>
      <c r="U12" s="49">
        <f t="shared" si="17"/>
        <v>1</v>
      </c>
      <c r="V12" s="49">
        <f t="shared" si="17"/>
        <v>0</v>
      </c>
      <c r="W12" s="49">
        <f t="shared" si="17"/>
        <v>0</v>
      </c>
      <c r="X12" s="49">
        <f t="shared" si="17"/>
        <v>0</v>
      </c>
      <c r="Y12" s="74">
        <f t="shared" si="17"/>
        <v>2</v>
      </c>
      <c r="Z12" s="74">
        <f t="shared" si="17"/>
        <v>10</v>
      </c>
      <c r="AA12" s="74">
        <f t="shared" si="17"/>
        <v>15</v>
      </c>
      <c r="AB12" s="74">
        <f t="shared" si="17"/>
        <v>4</v>
      </c>
      <c r="AC12" s="75">
        <f t="shared" si="17"/>
        <v>2</v>
      </c>
      <c r="AD12" s="75">
        <f t="shared" si="17"/>
        <v>7</v>
      </c>
      <c r="AE12" s="75">
        <f t="shared" si="17"/>
        <v>3</v>
      </c>
      <c r="AF12" s="75">
        <f t="shared" si="17"/>
        <v>0</v>
      </c>
      <c r="AG12" s="75">
        <f t="shared" si="17"/>
        <v>0</v>
      </c>
      <c r="AH12" s="65"/>
      <c r="AI12" s="76">
        <f t="shared" si="1"/>
        <v>0.2</v>
      </c>
      <c r="AJ12" s="76">
        <f t="shared" si="13"/>
        <v>0.4</v>
      </c>
      <c r="AK12" s="76">
        <f t="shared" si="2"/>
        <v>0.46666666666666667</v>
      </c>
      <c r="AL12" s="76">
        <f t="shared" si="14"/>
        <v>0.2</v>
      </c>
      <c r="AM12" s="76">
        <f t="shared" si="15"/>
        <v>0.66666666666666674</v>
      </c>
      <c r="AN12" s="77">
        <f t="shared" si="3"/>
        <v>0.4</v>
      </c>
      <c r="AO12" s="77">
        <f t="shared" si="4"/>
        <v>0.33333333333333331</v>
      </c>
      <c r="AP12" s="77">
        <f t="shared" si="5"/>
        <v>0.26666666666666666</v>
      </c>
      <c r="AQ12" s="79">
        <f t="shared" si="6"/>
        <v>0.75</v>
      </c>
      <c r="AR12" s="79">
        <f t="shared" si="6"/>
        <v>0</v>
      </c>
      <c r="AS12" s="79">
        <f t="shared" si="6"/>
        <v>0</v>
      </c>
      <c r="AT12" s="80">
        <f t="shared" si="7"/>
        <v>0</v>
      </c>
      <c r="AU12" s="80">
        <f t="shared" si="8"/>
        <v>0.25</v>
      </c>
      <c r="AV12" s="80">
        <f t="shared" si="9"/>
        <v>1</v>
      </c>
      <c r="AW12" s="76">
        <f t="shared" si="10"/>
        <v>0.5</v>
      </c>
      <c r="AX12" s="80">
        <f t="shared" si="11"/>
        <v>0</v>
      </c>
      <c r="AY12" s="78">
        <f t="shared" si="12"/>
        <v>0.6</v>
      </c>
      <c r="BD12" s="53"/>
    </row>
    <row r="13" spans="1:56" x14ac:dyDescent="0.2">
      <c r="A13" s="52"/>
      <c r="B13" s="49">
        <f t="shared" si="17"/>
        <v>0</v>
      </c>
      <c r="C13" s="49">
        <f t="shared" si="17"/>
        <v>0</v>
      </c>
      <c r="D13" s="49">
        <f t="shared" si="17"/>
        <v>0</v>
      </c>
      <c r="E13" s="49">
        <f t="shared" si="17"/>
        <v>0</v>
      </c>
      <c r="F13" s="49">
        <f t="shared" si="17"/>
        <v>0</v>
      </c>
      <c r="G13" s="49">
        <f t="shared" si="17"/>
        <v>0</v>
      </c>
      <c r="H13" s="49">
        <f t="shared" si="17"/>
        <v>0</v>
      </c>
      <c r="I13" s="49">
        <f t="shared" si="17"/>
        <v>0</v>
      </c>
      <c r="J13" s="49">
        <f t="shared" si="17"/>
        <v>0</v>
      </c>
      <c r="K13" s="49">
        <f t="shared" si="17"/>
        <v>0</v>
      </c>
      <c r="L13" s="49">
        <f t="shared" si="17"/>
        <v>0</v>
      </c>
      <c r="M13" s="49">
        <f t="shared" si="17"/>
        <v>0</v>
      </c>
      <c r="N13" s="49">
        <f t="shared" si="17"/>
        <v>0</v>
      </c>
      <c r="O13" s="49">
        <f t="shared" si="17"/>
        <v>0</v>
      </c>
      <c r="P13" s="49">
        <f t="shared" si="17"/>
        <v>0</v>
      </c>
      <c r="Q13" s="49">
        <f t="shared" si="17"/>
        <v>0</v>
      </c>
      <c r="R13" s="49">
        <f t="shared" si="17"/>
        <v>0</v>
      </c>
      <c r="S13" s="49">
        <f t="shared" si="17"/>
        <v>0</v>
      </c>
      <c r="T13" s="49">
        <f t="shared" si="17"/>
        <v>0</v>
      </c>
      <c r="U13" s="49">
        <f t="shared" si="17"/>
        <v>0</v>
      </c>
      <c r="V13" s="49">
        <f t="shared" si="17"/>
        <v>0</v>
      </c>
      <c r="W13" s="49">
        <f t="shared" si="17"/>
        <v>0</v>
      </c>
      <c r="X13" s="49">
        <f t="shared" si="17"/>
        <v>0</v>
      </c>
      <c r="Y13" s="74">
        <f t="shared" si="17"/>
        <v>0</v>
      </c>
      <c r="Z13" s="74">
        <f t="shared" si="17"/>
        <v>0</v>
      </c>
      <c r="AA13" s="74">
        <f t="shared" si="17"/>
        <v>0</v>
      </c>
      <c r="AB13" s="74">
        <f t="shared" si="17"/>
        <v>0</v>
      </c>
      <c r="AC13" s="75">
        <f t="shared" si="17"/>
        <v>0</v>
      </c>
      <c r="AD13" s="75">
        <f t="shared" si="17"/>
        <v>0</v>
      </c>
      <c r="AE13" s="75">
        <f t="shared" si="17"/>
        <v>0</v>
      </c>
      <c r="AF13" s="75">
        <f t="shared" si="17"/>
        <v>0</v>
      </c>
      <c r="AG13" s="75">
        <f t="shared" si="17"/>
        <v>0</v>
      </c>
      <c r="AH13" s="65"/>
      <c r="AI13" s="76" t="str">
        <f t="shared" si="1"/>
        <v>NA</v>
      </c>
      <c r="AJ13" s="76" t="str">
        <f>IFERROR((Y13+F13)/Z13, "NA")</f>
        <v>NA</v>
      </c>
      <c r="AK13" s="76" t="str">
        <f t="shared" si="2"/>
        <v>NA</v>
      </c>
      <c r="AL13" s="76" t="str">
        <f t="shared" si="14"/>
        <v>NA</v>
      </c>
      <c r="AM13" s="76" t="str">
        <f t="shared" si="15"/>
        <v>NA</v>
      </c>
      <c r="AN13" s="77" t="str">
        <f t="shared" si="3"/>
        <v>NA</v>
      </c>
      <c r="AO13" s="77" t="str">
        <f t="shared" si="4"/>
        <v>NA</v>
      </c>
      <c r="AP13" s="77" t="str">
        <f t="shared" si="5"/>
        <v>NA</v>
      </c>
      <c r="AQ13" s="79" t="str">
        <f t="shared" si="6"/>
        <v>NA</v>
      </c>
      <c r="AR13" s="79" t="str">
        <f t="shared" si="6"/>
        <v>NA</v>
      </c>
      <c r="AS13" s="79" t="str">
        <f t="shared" si="6"/>
        <v>NA</v>
      </c>
      <c r="AT13" s="80" t="str">
        <f t="shared" si="7"/>
        <v>NA</v>
      </c>
      <c r="AU13" s="80" t="str">
        <f t="shared" si="8"/>
        <v>NA</v>
      </c>
      <c r="AV13" s="80" t="str">
        <f t="shared" si="9"/>
        <v>NA</v>
      </c>
      <c r="AW13" s="76" t="str">
        <f t="shared" si="10"/>
        <v>NA</v>
      </c>
      <c r="AX13" s="80" t="str">
        <f t="shared" si="11"/>
        <v>NA</v>
      </c>
      <c r="AY13" s="78" t="e">
        <f t="shared" si="12"/>
        <v>#DIV/0!</v>
      </c>
      <c r="BD13" s="53"/>
    </row>
    <row r="14" spans="1:56" x14ac:dyDescent="0.2">
      <c r="A14" s="52"/>
      <c r="B14" s="49">
        <f t="shared" si="17"/>
        <v>0</v>
      </c>
      <c r="C14" s="49">
        <f t="shared" si="17"/>
        <v>0</v>
      </c>
      <c r="D14" s="49">
        <f t="shared" si="17"/>
        <v>0</v>
      </c>
      <c r="E14" s="49">
        <f t="shared" si="17"/>
        <v>0</v>
      </c>
      <c r="F14" s="49">
        <f t="shared" si="17"/>
        <v>0</v>
      </c>
      <c r="G14" s="49">
        <f t="shared" si="17"/>
        <v>0</v>
      </c>
      <c r="H14" s="49">
        <f t="shared" si="17"/>
        <v>0</v>
      </c>
      <c r="I14" s="49">
        <f t="shared" si="17"/>
        <v>0</v>
      </c>
      <c r="J14" s="49">
        <f t="shared" si="17"/>
        <v>0</v>
      </c>
      <c r="K14" s="49">
        <f t="shared" si="17"/>
        <v>0</v>
      </c>
      <c r="L14" s="49">
        <f t="shared" si="17"/>
        <v>0</v>
      </c>
      <c r="M14" s="49">
        <f t="shared" si="17"/>
        <v>0</v>
      </c>
      <c r="N14" s="49">
        <f t="shared" si="17"/>
        <v>0</v>
      </c>
      <c r="O14" s="49">
        <f t="shared" si="17"/>
        <v>0</v>
      </c>
      <c r="P14" s="49">
        <f t="shared" si="17"/>
        <v>0</v>
      </c>
      <c r="Q14" s="49">
        <f t="shared" si="17"/>
        <v>0</v>
      </c>
      <c r="R14" s="49">
        <f t="shared" si="17"/>
        <v>0</v>
      </c>
      <c r="S14" s="49">
        <f t="shared" si="17"/>
        <v>0</v>
      </c>
      <c r="T14" s="49">
        <f t="shared" si="17"/>
        <v>0</v>
      </c>
      <c r="U14" s="49">
        <f t="shared" si="17"/>
        <v>0</v>
      </c>
      <c r="V14" s="49">
        <f t="shared" si="17"/>
        <v>0</v>
      </c>
      <c r="W14" s="49">
        <f t="shared" si="17"/>
        <v>0</v>
      </c>
      <c r="X14" s="49">
        <f t="shared" si="17"/>
        <v>0</v>
      </c>
      <c r="Y14" s="74">
        <f t="shared" si="17"/>
        <v>0</v>
      </c>
      <c r="Z14" s="74">
        <f t="shared" si="17"/>
        <v>0</v>
      </c>
      <c r="AA14" s="74">
        <f t="shared" si="17"/>
        <v>0</v>
      </c>
      <c r="AB14" s="74">
        <f t="shared" si="17"/>
        <v>0</v>
      </c>
      <c r="AC14" s="75">
        <f t="shared" si="17"/>
        <v>0</v>
      </c>
      <c r="AD14" s="75">
        <f t="shared" si="17"/>
        <v>0</v>
      </c>
      <c r="AE14" s="75">
        <f t="shared" si="17"/>
        <v>0</v>
      </c>
      <c r="AF14" s="75">
        <f t="shared" si="17"/>
        <v>0</v>
      </c>
      <c r="AG14" s="75">
        <f t="shared" si="17"/>
        <v>0</v>
      </c>
      <c r="AH14" s="65"/>
      <c r="AI14" s="76" t="str">
        <f t="shared" si="1"/>
        <v>NA</v>
      </c>
      <c r="AJ14" s="76" t="str">
        <f>IFERROR((Y14+F14)/Z14, "NA")</f>
        <v>NA</v>
      </c>
      <c r="AK14" s="76" t="str">
        <f t="shared" si="2"/>
        <v>NA</v>
      </c>
      <c r="AL14" s="76" t="str">
        <f t="shared" si="14"/>
        <v>NA</v>
      </c>
      <c r="AM14" s="76" t="str">
        <f t="shared" si="15"/>
        <v>NA</v>
      </c>
      <c r="AN14" s="77" t="str">
        <f t="shared" si="3"/>
        <v>NA</v>
      </c>
      <c r="AO14" s="77" t="str">
        <f t="shared" si="4"/>
        <v>NA</v>
      </c>
      <c r="AP14" s="77" t="str">
        <f t="shared" si="5"/>
        <v>NA</v>
      </c>
      <c r="AQ14" s="79" t="str">
        <f t="shared" si="6"/>
        <v>NA</v>
      </c>
      <c r="AR14" s="79" t="str">
        <f t="shared" si="6"/>
        <v>NA</v>
      </c>
      <c r="AS14" s="79" t="str">
        <f t="shared" si="6"/>
        <v>NA</v>
      </c>
      <c r="AT14" s="80" t="str">
        <f t="shared" si="7"/>
        <v>NA</v>
      </c>
      <c r="AU14" s="80" t="str">
        <f t="shared" si="8"/>
        <v>NA</v>
      </c>
      <c r="AV14" s="80" t="str">
        <f t="shared" si="9"/>
        <v>NA</v>
      </c>
      <c r="AW14" s="76" t="str">
        <f t="shared" si="10"/>
        <v>NA</v>
      </c>
      <c r="AX14" s="80" t="str">
        <f t="shared" si="11"/>
        <v>NA</v>
      </c>
      <c r="AY14" s="78" t="e">
        <f t="shared" si="12"/>
        <v>#DIV/0!</v>
      </c>
      <c r="BD14" s="53"/>
    </row>
    <row r="15" spans="1:56" s="47" customFormat="1" x14ac:dyDescent="0.2">
      <c r="A15" s="54" t="s">
        <v>32</v>
      </c>
      <c r="B15" s="58">
        <f>SUM(B3:B14)</f>
        <v>45</v>
      </c>
      <c r="C15" s="58">
        <f t="shared" ref="C15:AG15" si="18">SUM(C3:C14)</f>
        <v>18</v>
      </c>
      <c r="D15" s="58">
        <f t="shared" si="18"/>
        <v>4</v>
      </c>
      <c r="E15" s="58">
        <f t="shared" si="18"/>
        <v>2</v>
      </c>
      <c r="F15" s="58">
        <f t="shared" si="18"/>
        <v>15</v>
      </c>
      <c r="G15" s="58">
        <f t="shared" si="18"/>
        <v>0</v>
      </c>
      <c r="H15" s="58">
        <f t="shared" si="18"/>
        <v>0</v>
      </c>
      <c r="I15" s="58">
        <f t="shared" si="18"/>
        <v>0</v>
      </c>
      <c r="J15" s="58">
        <f t="shared" si="18"/>
        <v>36</v>
      </c>
      <c r="K15" s="58">
        <f t="shared" si="18"/>
        <v>9</v>
      </c>
      <c r="L15" s="58">
        <f t="shared" si="18"/>
        <v>48</v>
      </c>
      <c r="M15" s="58">
        <f t="shared" si="18"/>
        <v>27</v>
      </c>
      <c r="N15" s="81">
        <f t="shared" si="18"/>
        <v>12</v>
      </c>
      <c r="O15" s="58">
        <f t="shared" si="18"/>
        <v>14</v>
      </c>
      <c r="P15" s="58">
        <f t="shared" si="18"/>
        <v>21</v>
      </c>
      <c r="Q15" s="58">
        <f t="shared" si="18"/>
        <v>26</v>
      </c>
      <c r="R15" s="58">
        <f t="shared" si="18"/>
        <v>1</v>
      </c>
      <c r="S15" s="58">
        <f t="shared" si="18"/>
        <v>9</v>
      </c>
      <c r="T15" s="58">
        <f t="shared" si="18"/>
        <v>4</v>
      </c>
      <c r="U15" s="58">
        <f t="shared" si="18"/>
        <v>9</v>
      </c>
      <c r="V15" s="58">
        <f t="shared" si="18"/>
        <v>2</v>
      </c>
      <c r="W15" s="58">
        <f t="shared" si="18"/>
        <v>1</v>
      </c>
      <c r="X15" s="58">
        <f t="shared" si="18"/>
        <v>0</v>
      </c>
      <c r="Y15" s="58">
        <f t="shared" si="18"/>
        <v>69</v>
      </c>
      <c r="Z15" s="58">
        <f t="shared" si="18"/>
        <v>172</v>
      </c>
      <c r="AA15" s="58">
        <f t="shared" si="18"/>
        <v>217</v>
      </c>
      <c r="AB15" s="58">
        <f>SUM(AB3:AB14)</f>
        <v>124</v>
      </c>
      <c r="AC15" s="58">
        <f>SUM(AC3:AC14)</f>
        <v>101</v>
      </c>
      <c r="AD15" s="58">
        <f>SUM(AD3:AD14)</f>
        <v>114</v>
      </c>
      <c r="AE15" s="58">
        <f t="shared" si="18"/>
        <v>64</v>
      </c>
      <c r="AF15" s="58">
        <f t="shared" si="18"/>
        <v>25</v>
      </c>
      <c r="AG15" s="58">
        <f t="shared" si="18"/>
        <v>25</v>
      </c>
      <c r="AH15" s="68"/>
      <c r="AI15" s="69">
        <f t="shared" si="1"/>
        <v>0.40116279069767441</v>
      </c>
      <c r="AJ15" s="69">
        <f>(Y15+F15)/Z15</f>
        <v>0.48837209302325579</v>
      </c>
      <c r="AK15" s="69">
        <f t="shared" si="2"/>
        <v>0.52534562211981561</v>
      </c>
      <c r="AL15" s="69">
        <f>AC15/Z15</f>
        <v>0.58720930232558144</v>
      </c>
      <c r="AM15" s="69">
        <f t="shared" ref="AM15" si="19">AK15+AL15</f>
        <v>1.1125549244453969</v>
      </c>
      <c r="AN15" s="68">
        <f t="shared" si="3"/>
        <v>0.22119815668202766</v>
      </c>
      <c r="AO15" s="68">
        <f t="shared" si="4"/>
        <v>0.20737327188940091</v>
      </c>
      <c r="AP15" s="68">
        <f t="shared" si="5"/>
        <v>0.5714285714285714</v>
      </c>
      <c r="AQ15" s="68">
        <f>AE15/$AB15</f>
        <v>0.5161290322580645</v>
      </c>
      <c r="AR15" s="68">
        <f>AF15/$AB15</f>
        <v>0.20161290322580644</v>
      </c>
      <c r="AS15" s="68">
        <f>AG15/$AB15</f>
        <v>0.20161290322580644</v>
      </c>
      <c r="AT15" s="69">
        <f t="shared" si="7"/>
        <v>0.21774193548387097</v>
      </c>
      <c r="AU15" s="69">
        <f t="shared" si="8"/>
        <v>0.29838709677419356</v>
      </c>
      <c r="AV15" s="69">
        <f t="shared" si="9"/>
        <v>0.67741935483870963</v>
      </c>
      <c r="AW15" s="69">
        <f t="shared" si="10"/>
        <v>0.55645161290322576</v>
      </c>
      <c r="AX15" s="69">
        <f t="shared" si="11"/>
        <v>0.18604651162790703</v>
      </c>
      <c r="AY15" s="70">
        <f t="shared" si="12"/>
        <v>0.59447004608294929</v>
      </c>
      <c r="BA15" s="48"/>
      <c r="BB15" s="49"/>
      <c r="BC15" s="49"/>
      <c r="BD15" s="53"/>
    </row>
    <row r="16" spans="1:56" x14ac:dyDescent="0.2">
      <c r="BD16" s="53"/>
    </row>
    <row r="17" spans="1:56" x14ac:dyDescent="0.2">
      <c r="A17" s="47" t="s">
        <v>183</v>
      </c>
      <c r="BA17" s="47"/>
      <c r="BB17" s="51"/>
      <c r="BC17" s="51"/>
      <c r="BD17" s="55"/>
    </row>
    <row r="18" spans="1:56" x14ac:dyDescent="0.2">
      <c r="A18" s="56"/>
      <c r="B18" s="59" t="s">
        <v>5</v>
      </c>
      <c r="C18" s="59" t="s">
        <v>6</v>
      </c>
      <c r="D18" s="59" t="s">
        <v>7</v>
      </c>
      <c r="E18" s="59" t="s">
        <v>8</v>
      </c>
      <c r="F18" s="59" t="s">
        <v>18</v>
      </c>
      <c r="G18" s="59" t="s">
        <v>19</v>
      </c>
      <c r="H18" s="59" t="s">
        <v>9</v>
      </c>
      <c r="I18" s="59" t="s">
        <v>169</v>
      </c>
      <c r="J18" s="59" t="s">
        <v>10</v>
      </c>
      <c r="K18" s="59" t="s">
        <v>11</v>
      </c>
      <c r="L18" s="59" t="s">
        <v>12</v>
      </c>
      <c r="M18" s="59" t="s">
        <v>20</v>
      </c>
      <c r="N18" s="59" t="s">
        <v>197</v>
      </c>
      <c r="O18" s="59" t="s">
        <v>21</v>
      </c>
      <c r="P18" s="59" t="s">
        <v>74</v>
      </c>
      <c r="Q18" s="59" t="s">
        <v>22</v>
      </c>
      <c r="R18" s="59" t="s">
        <v>23</v>
      </c>
      <c r="S18" s="59" t="s">
        <v>168</v>
      </c>
      <c r="T18" s="59" t="s">
        <v>75</v>
      </c>
      <c r="U18" s="59" t="s">
        <v>27</v>
      </c>
      <c r="V18" s="59" t="s">
        <v>172</v>
      </c>
      <c r="W18" s="59" t="s">
        <v>28</v>
      </c>
      <c r="X18" s="59" t="s">
        <v>170</v>
      </c>
      <c r="Y18" s="59" t="s">
        <v>29</v>
      </c>
      <c r="Z18" s="59" t="s">
        <v>4</v>
      </c>
      <c r="AA18" s="59" t="s">
        <v>13</v>
      </c>
      <c r="AB18" s="59" t="s">
        <v>26</v>
      </c>
      <c r="AC18" s="59" t="s">
        <v>30</v>
      </c>
      <c r="AD18" s="59" t="s">
        <v>173</v>
      </c>
      <c r="AE18" s="59" t="s">
        <v>24</v>
      </c>
      <c r="AF18" s="59" t="s">
        <v>25</v>
      </c>
      <c r="AG18" s="59" t="s">
        <v>76</v>
      </c>
      <c r="AH18" s="62"/>
      <c r="AI18" s="71" t="s">
        <v>14</v>
      </c>
      <c r="AJ18" s="71"/>
      <c r="AK18" s="71" t="s">
        <v>15</v>
      </c>
      <c r="AL18" s="71" t="s">
        <v>16</v>
      </c>
      <c r="AM18" s="71" t="s">
        <v>17</v>
      </c>
      <c r="AN18" s="71" t="s">
        <v>44</v>
      </c>
      <c r="AO18" s="71" t="s">
        <v>43</v>
      </c>
      <c r="AP18" s="71" t="s">
        <v>40</v>
      </c>
      <c r="AQ18" s="62" t="s">
        <v>139</v>
      </c>
      <c r="AR18" s="62" t="s">
        <v>140</v>
      </c>
      <c r="AS18" s="62" t="s">
        <v>141</v>
      </c>
      <c r="AT18" s="71" t="s">
        <v>55</v>
      </c>
      <c r="AU18" s="71" t="s">
        <v>48</v>
      </c>
      <c r="AV18" s="71" t="s">
        <v>51</v>
      </c>
      <c r="AW18" s="71" t="s">
        <v>49</v>
      </c>
      <c r="AX18" s="63" t="s">
        <v>50</v>
      </c>
      <c r="AY18" s="64" t="s">
        <v>60</v>
      </c>
    </row>
    <row r="19" spans="1:56" x14ac:dyDescent="0.2">
      <c r="A19" s="52" t="s">
        <v>187</v>
      </c>
      <c r="B19" s="49">
        <v>1</v>
      </c>
      <c r="F19" s="49">
        <v>1</v>
      </c>
      <c r="M19" s="49">
        <v>1</v>
      </c>
      <c r="U19" s="49">
        <v>1</v>
      </c>
      <c r="Y19" s="49">
        <f>B19+C19+D19+E19</f>
        <v>1</v>
      </c>
      <c r="Z19" s="49">
        <f t="shared" ref="Z19:Z30" si="20">B19+C19+D19+E19+F19+L19+Q19+R19+T19+S19</f>
        <v>2</v>
      </c>
      <c r="AA19" s="49">
        <f t="shared" ref="AA19:AA30" si="21">B19+C19+D19+E19+F19+G19+H19+J19+K19+L19+Q19+R19+T19+S19+I19</f>
        <v>2</v>
      </c>
      <c r="AB19" s="49">
        <f t="shared" ref="AB19:AB30" si="22">Y19+H19+F19+Q19+R19+T19+S19+I19</f>
        <v>2</v>
      </c>
      <c r="AC19" s="49">
        <f t="shared" ref="AC19:AC30" si="23">B19+2*C19+3*D19+4*E19</f>
        <v>1</v>
      </c>
      <c r="AD19" s="49">
        <f t="shared" ref="AD19:AD30" si="24">Y19+J19+K19</f>
        <v>1</v>
      </c>
      <c r="AE19" s="49">
        <f t="shared" ref="AE19:AE30" si="25">M19+Q19+U19+V19</f>
        <v>2</v>
      </c>
      <c r="AF19" s="49">
        <f t="shared" ref="AF19:AF30" si="26">O19+R19+W19+S19+I19</f>
        <v>0</v>
      </c>
      <c r="AG19" s="49">
        <f>T19+P19</f>
        <v>0</v>
      </c>
      <c r="AH19" s="65"/>
      <c r="AI19" s="66">
        <f t="shared" ref="AI19:AI31" si="27">IF(Z19=0,"NA",Y19/Z19)</f>
        <v>0.5</v>
      </c>
      <c r="AJ19" s="66"/>
      <c r="AK19" s="66">
        <f t="shared" ref="AK19:AK31" si="28">IF(AA19=0,"NA",(Y19+J19+K19)/AA19)</f>
        <v>0.5</v>
      </c>
      <c r="AL19" s="66">
        <f t="shared" ref="AL19:AL31" si="29">IFERROR(AC19/Z19,"NA")</f>
        <v>0.5</v>
      </c>
      <c r="AM19" s="66">
        <f>IFERROR(AK19+AL19,"NA")</f>
        <v>1</v>
      </c>
      <c r="AN19" s="65">
        <f>IFERROR((L19+G19)/AA19,"NA")</f>
        <v>0</v>
      </c>
      <c r="AO19" s="65">
        <f t="shared" ref="AO19:AO31" si="30">IFERROR((J19+K19)/AA19,"NA")</f>
        <v>0</v>
      </c>
      <c r="AP19" s="65">
        <f t="shared" ref="AP19:AP31" si="31">IFERROR(AB19/AA19,"NA")</f>
        <v>1</v>
      </c>
      <c r="AQ19" s="65">
        <f t="shared" ref="AQ19:AS30" si="32">IFERROR(AE19/$AB19, "NA")</f>
        <v>1</v>
      </c>
      <c r="AR19" s="65">
        <f t="shared" si="32"/>
        <v>0</v>
      </c>
      <c r="AS19" s="65">
        <f t="shared" si="32"/>
        <v>0</v>
      </c>
      <c r="AT19" s="66">
        <f t="shared" ref="AT19:AT31" si="33">IFERROR((H19+Q19+R19)/AB19,"NA")</f>
        <v>0</v>
      </c>
      <c r="AU19" s="66">
        <f t="shared" ref="AU19:AU31" si="34">IFERROR((H19+Q19+R19+U19+W19)/AB19,"NA")</f>
        <v>0.5</v>
      </c>
      <c r="AV19" s="66">
        <f t="shared" ref="AV19:AV31" si="35">IFERROR((F19+Y19)/AB19,"NA")</f>
        <v>1</v>
      </c>
      <c r="AW19" s="66">
        <f t="shared" ref="AW19:AW31" si="36">IFERROR(Y19/AB19,"NA")</f>
        <v>0.5</v>
      </c>
      <c r="AX19" s="66">
        <f>IFERROR(AL19-AI19,"NA")</f>
        <v>0</v>
      </c>
      <c r="AY19" s="67">
        <f t="shared" ref="AY19:AY31" si="37">(AD19+F19+G19)/AA19</f>
        <v>1</v>
      </c>
    </row>
    <row r="20" spans="1:56" x14ac:dyDescent="0.2">
      <c r="A20" s="52" t="s">
        <v>188</v>
      </c>
      <c r="B20" s="49">
        <v>1</v>
      </c>
      <c r="C20" s="49">
        <v>1</v>
      </c>
      <c r="M20" s="49">
        <v>1</v>
      </c>
      <c r="P20" s="49">
        <v>1</v>
      </c>
      <c r="Y20" s="49">
        <f t="shared" ref="Y20:Y30" si="38">B20+C20+D20+E20</f>
        <v>2</v>
      </c>
      <c r="Z20" s="49">
        <f t="shared" si="20"/>
        <v>2</v>
      </c>
      <c r="AA20" s="49">
        <f t="shared" si="21"/>
        <v>2</v>
      </c>
      <c r="AB20" s="49">
        <f t="shared" si="22"/>
        <v>2</v>
      </c>
      <c r="AC20" s="49">
        <f t="shared" si="23"/>
        <v>3</v>
      </c>
      <c r="AD20" s="49">
        <f t="shared" si="24"/>
        <v>2</v>
      </c>
      <c r="AE20" s="49">
        <f t="shared" si="25"/>
        <v>1</v>
      </c>
      <c r="AF20" s="49">
        <f t="shared" si="26"/>
        <v>0</v>
      </c>
      <c r="AG20" s="49">
        <f t="shared" ref="AG20:AG30" si="39">T20+P20</f>
        <v>1</v>
      </c>
      <c r="AH20" s="65"/>
      <c r="AI20" s="66">
        <f t="shared" si="27"/>
        <v>1</v>
      </c>
      <c r="AJ20" s="66"/>
      <c r="AK20" s="66">
        <f t="shared" si="28"/>
        <v>1</v>
      </c>
      <c r="AL20" s="66">
        <f t="shared" si="29"/>
        <v>1.5</v>
      </c>
      <c r="AM20" s="66">
        <f>IFERROR(AK20+AL20,"NA")</f>
        <v>2.5</v>
      </c>
      <c r="AN20" s="65">
        <f t="shared" ref="AN20:AN29" si="40">IFERROR((L20+G20)/AA20,"NA")</f>
        <v>0</v>
      </c>
      <c r="AO20" s="65">
        <f t="shared" si="30"/>
        <v>0</v>
      </c>
      <c r="AP20" s="65">
        <f t="shared" si="31"/>
        <v>1</v>
      </c>
      <c r="AQ20" s="65">
        <f t="shared" si="32"/>
        <v>0.5</v>
      </c>
      <c r="AR20" s="65">
        <f t="shared" si="32"/>
        <v>0</v>
      </c>
      <c r="AS20" s="65">
        <f t="shared" si="32"/>
        <v>0.5</v>
      </c>
      <c r="AT20" s="66">
        <f t="shared" si="33"/>
        <v>0</v>
      </c>
      <c r="AU20" s="66">
        <f t="shared" si="34"/>
        <v>0</v>
      </c>
      <c r="AV20" s="66">
        <f t="shared" si="35"/>
        <v>1</v>
      </c>
      <c r="AW20" s="66">
        <f t="shared" si="36"/>
        <v>1</v>
      </c>
      <c r="AX20" s="66">
        <f>IFERROR(AL20-AI20,"NA")</f>
        <v>0.5</v>
      </c>
      <c r="AY20" s="67">
        <f t="shared" si="37"/>
        <v>1</v>
      </c>
    </row>
    <row r="21" spans="1:56" x14ac:dyDescent="0.2">
      <c r="A21" s="52" t="s">
        <v>189</v>
      </c>
      <c r="F21" s="49">
        <v>1</v>
      </c>
      <c r="L21" s="49">
        <v>1</v>
      </c>
      <c r="U21" s="49">
        <v>1</v>
      </c>
      <c r="Y21" s="49">
        <f t="shared" si="38"/>
        <v>0</v>
      </c>
      <c r="Z21" s="49">
        <f t="shared" si="20"/>
        <v>2</v>
      </c>
      <c r="AA21" s="49">
        <f t="shared" si="21"/>
        <v>2</v>
      </c>
      <c r="AB21" s="49">
        <f t="shared" si="22"/>
        <v>1</v>
      </c>
      <c r="AC21" s="49">
        <f t="shared" si="23"/>
        <v>0</v>
      </c>
      <c r="AD21" s="49">
        <f t="shared" si="24"/>
        <v>0</v>
      </c>
      <c r="AE21" s="49">
        <f t="shared" si="25"/>
        <v>1</v>
      </c>
      <c r="AF21" s="49">
        <f t="shared" si="26"/>
        <v>0</v>
      </c>
      <c r="AG21" s="49">
        <f t="shared" si="39"/>
        <v>0</v>
      </c>
      <c r="AH21" s="65"/>
      <c r="AI21" s="66">
        <f t="shared" si="27"/>
        <v>0</v>
      </c>
      <c r="AJ21" s="66"/>
      <c r="AK21" s="66">
        <f t="shared" si="28"/>
        <v>0</v>
      </c>
      <c r="AL21" s="66">
        <f t="shared" si="29"/>
        <v>0</v>
      </c>
      <c r="AM21" s="66">
        <f>IFERROR(AK21+AL21,"NA")</f>
        <v>0</v>
      </c>
      <c r="AN21" s="65">
        <f t="shared" si="40"/>
        <v>0.5</v>
      </c>
      <c r="AO21" s="65">
        <f t="shared" si="30"/>
        <v>0</v>
      </c>
      <c r="AP21" s="65">
        <f t="shared" si="31"/>
        <v>0.5</v>
      </c>
      <c r="AQ21" s="65">
        <f t="shared" si="32"/>
        <v>1</v>
      </c>
      <c r="AR21" s="65">
        <f t="shared" si="32"/>
        <v>0</v>
      </c>
      <c r="AS21" s="65">
        <f t="shared" si="32"/>
        <v>0</v>
      </c>
      <c r="AT21" s="66">
        <f t="shared" si="33"/>
        <v>0</v>
      </c>
      <c r="AU21" s="66">
        <f t="shared" si="34"/>
        <v>1</v>
      </c>
      <c r="AV21" s="66">
        <f t="shared" si="35"/>
        <v>1</v>
      </c>
      <c r="AW21" s="66">
        <f t="shared" si="36"/>
        <v>0</v>
      </c>
      <c r="AX21" s="66">
        <f>IFERROR(AL21-AI21,"NA")</f>
        <v>0</v>
      </c>
      <c r="AY21" s="67">
        <f t="shared" si="37"/>
        <v>0.5</v>
      </c>
    </row>
    <row r="22" spans="1:56" x14ac:dyDescent="0.2">
      <c r="A22" s="52" t="s">
        <v>190</v>
      </c>
      <c r="L22" s="49">
        <v>2</v>
      </c>
      <c r="Y22" s="49">
        <f t="shared" si="38"/>
        <v>0</v>
      </c>
      <c r="Z22" s="49">
        <f t="shared" si="20"/>
        <v>2</v>
      </c>
      <c r="AA22" s="49">
        <f t="shared" si="21"/>
        <v>2</v>
      </c>
      <c r="AB22" s="49">
        <f t="shared" si="22"/>
        <v>0</v>
      </c>
      <c r="AC22" s="49">
        <f t="shared" si="23"/>
        <v>0</v>
      </c>
      <c r="AD22" s="49">
        <f t="shared" si="24"/>
        <v>0</v>
      </c>
      <c r="AE22" s="49">
        <f t="shared" si="25"/>
        <v>0</v>
      </c>
      <c r="AF22" s="49">
        <f t="shared" si="26"/>
        <v>0</v>
      </c>
      <c r="AG22" s="49">
        <f t="shared" si="39"/>
        <v>0</v>
      </c>
      <c r="AH22" s="65"/>
      <c r="AI22" s="66">
        <f t="shared" si="27"/>
        <v>0</v>
      </c>
      <c r="AJ22" s="66"/>
      <c r="AK22" s="66">
        <f t="shared" si="28"/>
        <v>0</v>
      </c>
      <c r="AL22" s="66">
        <f t="shared" si="29"/>
        <v>0</v>
      </c>
      <c r="AM22" s="66">
        <f t="shared" ref="AM22:AM29" si="41">IFERROR(AK22+AL22,"NA")</f>
        <v>0</v>
      </c>
      <c r="AN22" s="65">
        <f t="shared" si="40"/>
        <v>1</v>
      </c>
      <c r="AO22" s="65">
        <f t="shared" si="30"/>
        <v>0</v>
      </c>
      <c r="AP22" s="65">
        <f t="shared" si="31"/>
        <v>0</v>
      </c>
      <c r="AQ22" s="65" t="str">
        <f t="shared" si="32"/>
        <v>NA</v>
      </c>
      <c r="AR22" s="65" t="str">
        <f t="shared" si="32"/>
        <v>NA</v>
      </c>
      <c r="AS22" s="65" t="str">
        <f t="shared" si="32"/>
        <v>NA</v>
      </c>
      <c r="AT22" s="66" t="str">
        <f t="shared" si="33"/>
        <v>NA</v>
      </c>
      <c r="AU22" s="66" t="str">
        <f t="shared" si="34"/>
        <v>NA</v>
      </c>
      <c r="AV22" s="66" t="str">
        <f t="shared" si="35"/>
        <v>NA</v>
      </c>
      <c r="AW22" s="66" t="str">
        <f t="shared" si="36"/>
        <v>NA</v>
      </c>
      <c r="AX22" s="66">
        <f t="shared" ref="AX22:AX29" si="42">IFERROR(AL22-AI22,"NA")</f>
        <v>0</v>
      </c>
      <c r="AY22" s="67">
        <f t="shared" si="37"/>
        <v>0</v>
      </c>
    </row>
    <row r="23" spans="1:56" x14ac:dyDescent="0.2">
      <c r="A23" s="52" t="s">
        <v>191</v>
      </c>
      <c r="L23" s="49">
        <v>2</v>
      </c>
      <c r="Y23" s="49">
        <f t="shared" si="38"/>
        <v>0</v>
      </c>
      <c r="Z23" s="49">
        <f t="shared" si="20"/>
        <v>2</v>
      </c>
      <c r="AA23" s="49">
        <f t="shared" si="21"/>
        <v>2</v>
      </c>
      <c r="AB23" s="49">
        <f t="shared" si="22"/>
        <v>0</v>
      </c>
      <c r="AC23" s="49">
        <f t="shared" si="23"/>
        <v>0</v>
      </c>
      <c r="AD23" s="49">
        <f t="shared" si="24"/>
        <v>0</v>
      </c>
      <c r="AE23" s="49">
        <f t="shared" si="25"/>
        <v>0</v>
      </c>
      <c r="AF23" s="49">
        <f t="shared" si="26"/>
        <v>0</v>
      </c>
      <c r="AG23" s="49">
        <f t="shared" si="39"/>
        <v>0</v>
      </c>
      <c r="AH23" s="65"/>
      <c r="AI23" s="66">
        <f t="shared" si="27"/>
        <v>0</v>
      </c>
      <c r="AJ23" s="66"/>
      <c r="AK23" s="66">
        <f t="shared" si="28"/>
        <v>0</v>
      </c>
      <c r="AL23" s="66">
        <f t="shared" si="29"/>
        <v>0</v>
      </c>
      <c r="AM23" s="66">
        <f t="shared" si="41"/>
        <v>0</v>
      </c>
      <c r="AN23" s="65">
        <f t="shared" si="40"/>
        <v>1</v>
      </c>
      <c r="AO23" s="65">
        <f t="shared" si="30"/>
        <v>0</v>
      </c>
      <c r="AP23" s="65">
        <f t="shared" si="31"/>
        <v>0</v>
      </c>
      <c r="AQ23" s="65" t="str">
        <f t="shared" si="32"/>
        <v>NA</v>
      </c>
      <c r="AR23" s="65" t="str">
        <f t="shared" si="32"/>
        <v>NA</v>
      </c>
      <c r="AS23" s="65" t="str">
        <f t="shared" si="32"/>
        <v>NA</v>
      </c>
      <c r="AT23" s="66" t="str">
        <f t="shared" si="33"/>
        <v>NA</v>
      </c>
      <c r="AU23" s="66" t="str">
        <f t="shared" si="34"/>
        <v>NA</v>
      </c>
      <c r="AV23" s="66" t="str">
        <f t="shared" si="35"/>
        <v>NA</v>
      </c>
      <c r="AW23" s="66" t="str">
        <f t="shared" si="36"/>
        <v>NA</v>
      </c>
      <c r="AX23" s="66">
        <f t="shared" si="42"/>
        <v>0</v>
      </c>
      <c r="AY23" s="67">
        <f t="shared" si="37"/>
        <v>0</v>
      </c>
    </row>
    <row r="24" spans="1:56" x14ac:dyDescent="0.2">
      <c r="A24" s="52" t="s">
        <v>192</v>
      </c>
      <c r="L24" s="49">
        <v>2</v>
      </c>
      <c r="Y24" s="49">
        <f t="shared" si="38"/>
        <v>0</v>
      </c>
      <c r="Z24" s="49">
        <f t="shared" si="20"/>
        <v>2</v>
      </c>
      <c r="AA24" s="49">
        <f t="shared" si="21"/>
        <v>2</v>
      </c>
      <c r="AB24" s="49">
        <f t="shared" si="22"/>
        <v>0</v>
      </c>
      <c r="AC24" s="49">
        <f t="shared" si="23"/>
        <v>0</v>
      </c>
      <c r="AD24" s="49">
        <f t="shared" si="24"/>
        <v>0</v>
      </c>
      <c r="AE24" s="49">
        <f t="shared" si="25"/>
        <v>0</v>
      </c>
      <c r="AF24" s="49">
        <f t="shared" si="26"/>
        <v>0</v>
      </c>
      <c r="AG24" s="49">
        <f t="shared" si="39"/>
        <v>0</v>
      </c>
      <c r="AH24" s="65"/>
      <c r="AI24" s="66">
        <f t="shared" si="27"/>
        <v>0</v>
      </c>
      <c r="AJ24" s="66"/>
      <c r="AK24" s="66">
        <f t="shared" si="28"/>
        <v>0</v>
      </c>
      <c r="AL24" s="66">
        <f t="shared" si="29"/>
        <v>0</v>
      </c>
      <c r="AM24" s="66">
        <f t="shared" si="41"/>
        <v>0</v>
      </c>
      <c r="AN24" s="65">
        <f t="shared" si="40"/>
        <v>1</v>
      </c>
      <c r="AO24" s="65">
        <f t="shared" si="30"/>
        <v>0</v>
      </c>
      <c r="AP24" s="65">
        <f t="shared" si="31"/>
        <v>0</v>
      </c>
      <c r="AQ24" s="65" t="str">
        <f t="shared" si="32"/>
        <v>NA</v>
      </c>
      <c r="AR24" s="65" t="str">
        <f t="shared" si="32"/>
        <v>NA</v>
      </c>
      <c r="AS24" s="65" t="str">
        <f t="shared" si="32"/>
        <v>NA</v>
      </c>
      <c r="AT24" s="66" t="str">
        <f t="shared" si="33"/>
        <v>NA</v>
      </c>
      <c r="AU24" s="66" t="str">
        <f t="shared" si="34"/>
        <v>NA</v>
      </c>
      <c r="AV24" s="66" t="str">
        <f t="shared" si="35"/>
        <v>NA</v>
      </c>
      <c r="AW24" s="66" t="str">
        <f t="shared" si="36"/>
        <v>NA</v>
      </c>
      <c r="AX24" s="66">
        <f t="shared" si="42"/>
        <v>0</v>
      </c>
      <c r="AY24" s="67">
        <f t="shared" si="37"/>
        <v>0</v>
      </c>
    </row>
    <row r="25" spans="1:56" x14ac:dyDescent="0.2">
      <c r="A25" s="52" t="s">
        <v>193</v>
      </c>
      <c r="L25" s="49">
        <v>2</v>
      </c>
      <c r="Y25" s="49">
        <f t="shared" si="38"/>
        <v>0</v>
      </c>
      <c r="Z25" s="49">
        <f t="shared" si="20"/>
        <v>2</v>
      </c>
      <c r="AA25" s="49">
        <f t="shared" si="21"/>
        <v>2</v>
      </c>
      <c r="AB25" s="49">
        <f t="shared" si="22"/>
        <v>0</v>
      </c>
      <c r="AC25" s="49">
        <f t="shared" si="23"/>
        <v>0</v>
      </c>
      <c r="AD25" s="49">
        <f t="shared" si="24"/>
        <v>0</v>
      </c>
      <c r="AE25" s="49">
        <f t="shared" si="25"/>
        <v>0</v>
      </c>
      <c r="AF25" s="49">
        <f t="shared" si="26"/>
        <v>0</v>
      </c>
      <c r="AG25" s="49">
        <f t="shared" si="39"/>
        <v>0</v>
      </c>
      <c r="AH25" s="65"/>
      <c r="AI25" s="66">
        <f t="shared" si="27"/>
        <v>0</v>
      </c>
      <c r="AJ25" s="66"/>
      <c r="AK25" s="66">
        <f t="shared" si="28"/>
        <v>0</v>
      </c>
      <c r="AL25" s="66">
        <f t="shared" si="29"/>
        <v>0</v>
      </c>
      <c r="AM25" s="66">
        <f t="shared" si="41"/>
        <v>0</v>
      </c>
      <c r="AN25" s="65">
        <f t="shared" si="40"/>
        <v>1</v>
      </c>
      <c r="AO25" s="65">
        <f t="shared" si="30"/>
        <v>0</v>
      </c>
      <c r="AP25" s="65">
        <f t="shared" si="31"/>
        <v>0</v>
      </c>
      <c r="AQ25" s="65" t="str">
        <f t="shared" si="32"/>
        <v>NA</v>
      </c>
      <c r="AR25" s="65" t="str">
        <f t="shared" si="32"/>
        <v>NA</v>
      </c>
      <c r="AS25" s="65" t="str">
        <f t="shared" si="32"/>
        <v>NA</v>
      </c>
      <c r="AT25" s="66" t="str">
        <f t="shared" si="33"/>
        <v>NA</v>
      </c>
      <c r="AU25" s="66" t="str">
        <f t="shared" si="34"/>
        <v>NA</v>
      </c>
      <c r="AV25" s="66" t="str">
        <f t="shared" si="35"/>
        <v>NA</v>
      </c>
      <c r="AW25" s="66" t="str">
        <f t="shared" si="36"/>
        <v>NA</v>
      </c>
      <c r="AX25" s="66">
        <f t="shared" si="42"/>
        <v>0</v>
      </c>
      <c r="AY25" s="67">
        <f t="shared" si="37"/>
        <v>0</v>
      </c>
    </row>
    <row r="26" spans="1:56" x14ac:dyDescent="0.2">
      <c r="A26" s="52" t="s">
        <v>194</v>
      </c>
      <c r="L26" s="49">
        <v>1</v>
      </c>
      <c r="Y26" s="49">
        <f t="shared" si="38"/>
        <v>0</v>
      </c>
      <c r="Z26" s="49">
        <f t="shared" si="20"/>
        <v>1</v>
      </c>
      <c r="AA26" s="49">
        <f t="shared" si="21"/>
        <v>1</v>
      </c>
      <c r="AB26" s="49">
        <f t="shared" si="22"/>
        <v>0</v>
      </c>
      <c r="AC26" s="49">
        <f t="shared" si="23"/>
        <v>0</v>
      </c>
      <c r="AD26" s="49">
        <f t="shared" si="24"/>
        <v>0</v>
      </c>
      <c r="AE26" s="49">
        <f t="shared" si="25"/>
        <v>0</v>
      </c>
      <c r="AF26" s="49">
        <f t="shared" si="26"/>
        <v>0</v>
      </c>
      <c r="AG26" s="49">
        <f t="shared" si="39"/>
        <v>0</v>
      </c>
      <c r="AH26" s="65"/>
      <c r="AI26" s="66">
        <f t="shared" si="27"/>
        <v>0</v>
      </c>
      <c r="AJ26" s="66"/>
      <c r="AK26" s="66">
        <f t="shared" si="28"/>
        <v>0</v>
      </c>
      <c r="AL26" s="66">
        <f t="shared" si="29"/>
        <v>0</v>
      </c>
      <c r="AM26" s="66">
        <f t="shared" si="41"/>
        <v>0</v>
      </c>
      <c r="AN26" s="65">
        <f t="shared" si="40"/>
        <v>1</v>
      </c>
      <c r="AO26" s="65">
        <f t="shared" si="30"/>
        <v>0</v>
      </c>
      <c r="AP26" s="65">
        <f t="shared" si="31"/>
        <v>0</v>
      </c>
      <c r="AQ26" s="65" t="str">
        <f t="shared" si="32"/>
        <v>NA</v>
      </c>
      <c r="AR26" s="65" t="str">
        <f t="shared" si="32"/>
        <v>NA</v>
      </c>
      <c r="AS26" s="65" t="str">
        <f t="shared" si="32"/>
        <v>NA</v>
      </c>
      <c r="AT26" s="66" t="str">
        <f t="shared" si="33"/>
        <v>NA</v>
      </c>
      <c r="AU26" s="66" t="str">
        <f t="shared" si="34"/>
        <v>NA</v>
      </c>
      <c r="AV26" s="66" t="str">
        <f t="shared" si="35"/>
        <v>NA</v>
      </c>
      <c r="AW26" s="66" t="str">
        <f t="shared" si="36"/>
        <v>NA</v>
      </c>
      <c r="AX26" s="66">
        <f t="shared" si="42"/>
        <v>0</v>
      </c>
      <c r="AY26" s="67">
        <f t="shared" si="37"/>
        <v>0</v>
      </c>
    </row>
    <row r="27" spans="1:56" x14ac:dyDescent="0.2">
      <c r="A27" s="52" t="s">
        <v>195</v>
      </c>
      <c r="L27" s="49">
        <v>1</v>
      </c>
      <c r="Y27" s="49">
        <f t="shared" si="38"/>
        <v>0</v>
      </c>
      <c r="Z27" s="49">
        <f t="shared" si="20"/>
        <v>1</v>
      </c>
      <c r="AA27" s="49">
        <f t="shared" si="21"/>
        <v>1</v>
      </c>
      <c r="AB27" s="49">
        <f t="shared" si="22"/>
        <v>0</v>
      </c>
      <c r="AC27" s="49">
        <f t="shared" si="23"/>
        <v>0</v>
      </c>
      <c r="AD27" s="49">
        <f t="shared" si="24"/>
        <v>0</v>
      </c>
      <c r="AE27" s="49">
        <f t="shared" si="25"/>
        <v>0</v>
      </c>
      <c r="AF27" s="49">
        <f t="shared" si="26"/>
        <v>0</v>
      </c>
      <c r="AG27" s="49">
        <f t="shared" si="39"/>
        <v>0</v>
      </c>
      <c r="AH27" s="65"/>
      <c r="AI27" s="66">
        <f t="shared" si="27"/>
        <v>0</v>
      </c>
      <c r="AJ27" s="66"/>
      <c r="AK27" s="66">
        <f t="shared" si="28"/>
        <v>0</v>
      </c>
      <c r="AL27" s="66">
        <f t="shared" si="29"/>
        <v>0</v>
      </c>
      <c r="AM27" s="66">
        <f t="shared" si="41"/>
        <v>0</v>
      </c>
      <c r="AN27" s="65">
        <f t="shared" si="40"/>
        <v>1</v>
      </c>
      <c r="AO27" s="65">
        <f t="shared" si="30"/>
        <v>0</v>
      </c>
      <c r="AP27" s="65">
        <f t="shared" si="31"/>
        <v>0</v>
      </c>
      <c r="AQ27" s="65" t="str">
        <f t="shared" si="32"/>
        <v>NA</v>
      </c>
      <c r="AR27" s="65" t="str">
        <f t="shared" si="32"/>
        <v>NA</v>
      </c>
      <c r="AS27" s="65" t="str">
        <f t="shared" si="32"/>
        <v>NA</v>
      </c>
      <c r="AT27" s="66" t="str">
        <f t="shared" si="33"/>
        <v>NA</v>
      </c>
      <c r="AU27" s="66" t="str">
        <f t="shared" si="34"/>
        <v>NA</v>
      </c>
      <c r="AV27" s="66" t="str">
        <f t="shared" si="35"/>
        <v>NA</v>
      </c>
      <c r="AW27" s="66" t="str">
        <f t="shared" si="36"/>
        <v>NA</v>
      </c>
      <c r="AX27" s="66">
        <f t="shared" si="42"/>
        <v>0</v>
      </c>
      <c r="AY27" s="67">
        <f t="shared" si="37"/>
        <v>0</v>
      </c>
    </row>
    <row r="28" spans="1:56" x14ac:dyDescent="0.2">
      <c r="A28" s="52" t="s">
        <v>196</v>
      </c>
      <c r="L28" s="49">
        <v>1</v>
      </c>
      <c r="Y28" s="49">
        <f t="shared" si="38"/>
        <v>0</v>
      </c>
      <c r="Z28" s="49">
        <f t="shared" si="20"/>
        <v>1</v>
      </c>
      <c r="AA28" s="49">
        <f t="shared" si="21"/>
        <v>1</v>
      </c>
      <c r="AB28" s="49">
        <f t="shared" si="22"/>
        <v>0</v>
      </c>
      <c r="AC28" s="49">
        <f t="shared" si="23"/>
        <v>0</v>
      </c>
      <c r="AD28" s="49">
        <f t="shared" si="24"/>
        <v>0</v>
      </c>
      <c r="AE28" s="49">
        <f t="shared" si="25"/>
        <v>0</v>
      </c>
      <c r="AF28" s="49">
        <f t="shared" si="26"/>
        <v>0</v>
      </c>
      <c r="AG28" s="49">
        <f t="shared" si="39"/>
        <v>0</v>
      </c>
      <c r="AH28" s="65"/>
      <c r="AI28" s="66">
        <f t="shared" si="27"/>
        <v>0</v>
      </c>
      <c r="AJ28" s="66"/>
      <c r="AK28" s="66">
        <f t="shared" si="28"/>
        <v>0</v>
      </c>
      <c r="AL28" s="66">
        <f t="shared" si="29"/>
        <v>0</v>
      </c>
      <c r="AM28" s="66">
        <f t="shared" si="41"/>
        <v>0</v>
      </c>
      <c r="AN28" s="65">
        <f t="shared" si="40"/>
        <v>1</v>
      </c>
      <c r="AO28" s="65">
        <f t="shared" si="30"/>
        <v>0</v>
      </c>
      <c r="AP28" s="65">
        <f t="shared" si="31"/>
        <v>0</v>
      </c>
      <c r="AQ28" s="65" t="str">
        <f t="shared" si="32"/>
        <v>NA</v>
      </c>
      <c r="AR28" s="65" t="str">
        <f t="shared" si="32"/>
        <v>NA</v>
      </c>
      <c r="AS28" s="65" t="str">
        <f t="shared" si="32"/>
        <v>NA</v>
      </c>
      <c r="AT28" s="66" t="str">
        <f t="shared" si="33"/>
        <v>NA</v>
      </c>
      <c r="AU28" s="66" t="str">
        <f t="shared" si="34"/>
        <v>NA</v>
      </c>
      <c r="AV28" s="66" t="str">
        <f t="shared" si="35"/>
        <v>NA</v>
      </c>
      <c r="AW28" s="66" t="str">
        <f t="shared" si="36"/>
        <v>NA</v>
      </c>
      <c r="AX28" s="66">
        <f t="shared" si="42"/>
        <v>0</v>
      </c>
      <c r="AY28" s="67">
        <f t="shared" si="37"/>
        <v>0</v>
      </c>
    </row>
    <row r="29" spans="1:56" x14ac:dyDescent="0.2">
      <c r="A29" s="52"/>
      <c r="Y29" s="49">
        <f t="shared" si="38"/>
        <v>0</v>
      </c>
      <c r="Z29" s="49">
        <f t="shared" si="20"/>
        <v>0</v>
      </c>
      <c r="AA29" s="49">
        <f t="shared" si="21"/>
        <v>0</v>
      </c>
      <c r="AB29" s="49">
        <f t="shared" si="22"/>
        <v>0</v>
      </c>
      <c r="AC29" s="49">
        <f t="shared" si="23"/>
        <v>0</v>
      </c>
      <c r="AD29" s="49">
        <f t="shared" si="24"/>
        <v>0</v>
      </c>
      <c r="AE29" s="49">
        <f t="shared" si="25"/>
        <v>0</v>
      </c>
      <c r="AF29" s="49">
        <f t="shared" si="26"/>
        <v>0</v>
      </c>
      <c r="AG29" s="49">
        <f t="shared" si="39"/>
        <v>0</v>
      </c>
      <c r="AH29" s="65"/>
      <c r="AI29" s="66" t="str">
        <f t="shared" si="27"/>
        <v>NA</v>
      </c>
      <c r="AJ29" s="66"/>
      <c r="AK29" s="66" t="str">
        <f t="shared" si="28"/>
        <v>NA</v>
      </c>
      <c r="AL29" s="66" t="str">
        <f t="shared" si="29"/>
        <v>NA</v>
      </c>
      <c r="AM29" s="66" t="str">
        <f t="shared" si="41"/>
        <v>NA</v>
      </c>
      <c r="AN29" s="65" t="str">
        <f t="shared" si="40"/>
        <v>NA</v>
      </c>
      <c r="AO29" s="65" t="str">
        <f t="shared" si="30"/>
        <v>NA</v>
      </c>
      <c r="AP29" s="65" t="str">
        <f t="shared" si="31"/>
        <v>NA</v>
      </c>
      <c r="AQ29" s="65" t="str">
        <f t="shared" si="32"/>
        <v>NA</v>
      </c>
      <c r="AR29" s="65" t="str">
        <f t="shared" si="32"/>
        <v>NA</v>
      </c>
      <c r="AS29" s="65" t="str">
        <f t="shared" si="32"/>
        <v>NA</v>
      </c>
      <c r="AT29" s="66" t="str">
        <f t="shared" si="33"/>
        <v>NA</v>
      </c>
      <c r="AU29" s="66" t="str">
        <f t="shared" si="34"/>
        <v>NA</v>
      </c>
      <c r="AV29" s="66" t="str">
        <f t="shared" si="35"/>
        <v>NA</v>
      </c>
      <c r="AW29" s="66" t="str">
        <f t="shared" si="36"/>
        <v>NA</v>
      </c>
      <c r="AX29" s="66" t="str">
        <f t="shared" si="42"/>
        <v>NA</v>
      </c>
      <c r="AY29" s="67" t="e">
        <f t="shared" si="37"/>
        <v>#DIV/0!</v>
      </c>
    </row>
    <row r="30" spans="1:56" x14ac:dyDescent="0.2">
      <c r="A30" s="52"/>
      <c r="Y30" s="49">
        <f t="shared" si="38"/>
        <v>0</v>
      </c>
      <c r="Z30" s="49">
        <f t="shared" si="20"/>
        <v>0</v>
      </c>
      <c r="AA30" s="49">
        <f t="shared" si="21"/>
        <v>0</v>
      </c>
      <c r="AB30" s="49">
        <f t="shared" si="22"/>
        <v>0</v>
      </c>
      <c r="AC30" s="49">
        <f t="shared" si="23"/>
        <v>0</v>
      </c>
      <c r="AD30" s="49">
        <f t="shared" si="24"/>
        <v>0</v>
      </c>
      <c r="AE30" s="49">
        <f t="shared" si="25"/>
        <v>0</v>
      </c>
      <c r="AF30" s="49">
        <f t="shared" si="26"/>
        <v>0</v>
      </c>
      <c r="AG30" s="49">
        <f t="shared" si="39"/>
        <v>0</v>
      </c>
      <c r="AH30" s="65"/>
      <c r="AI30" s="66" t="str">
        <f t="shared" si="27"/>
        <v>NA</v>
      </c>
      <c r="AJ30" s="66"/>
      <c r="AK30" s="66" t="str">
        <f t="shared" si="28"/>
        <v>NA</v>
      </c>
      <c r="AL30" s="66" t="str">
        <f t="shared" si="29"/>
        <v>NA</v>
      </c>
      <c r="AM30" s="66" t="str">
        <f>IFERROR(AK30+AL30,"NA")</f>
        <v>NA</v>
      </c>
      <c r="AN30" s="65" t="str">
        <f>IFERROR((L30+G30)/AA30,"NA")</f>
        <v>NA</v>
      </c>
      <c r="AO30" s="65" t="str">
        <f t="shared" si="30"/>
        <v>NA</v>
      </c>
      <c r="AP30" s="65" t="str">
        <f t="shared" si="31"/>
        <v>NA</v>
      </c>
      <c r="AQ30" s="65" t="str">
        <f t="shared" si="32"/>
        <v>NA</v>
      </c>
      <c r="AR30" s="65" t="str">
        <f t="shared" si="32"/>
        <v>NA</v>
      </c>
      <c r="AS30" s="65" t="str">
        <f t="shared" si="32"/>
        <v>NA</v>
      </c>
      <c r="AT30" s="66" t="str">
        <f t="shared" si="33"/>
        <v>NA</v>
      </c>
      <c r="AU30" s="66" t="str">
        <f t="shared" si="34"/>
        <v>NA</v>
      </c>
      <c r="AV30" s="66" t="str">
        <f t="shared" si="35"/>
        <v>NA</v>
      </c>
      <c r="AW30" s="66" t="str">
        <f t="shared" si="36"/>
        <v>NA</v>
      </c>
      <c r="AX30" s="66" t="str">
        <f>IFERROR(AL30-AI30,"NA")</f>
        <v>NA</v>
      </c>
      <c r="AY30" s="67" t="e">
        <f t="shared" si="37"/>
        <v>#DIV/0!</v>
      </c>
    </row>
    <row r="31" spans="1:56" s="47" customFormat="1" x14ac:dyDescent="0.2">
      <c r="A31" s="54" t="s">
        <v>32</v>
      </c>
      <c r="B31" s="58">
        <f>SUM(B19:B30)</f>
        <v>2</v>
      </c>
      <c r="C31" s="58">
        <f t="shared" ref="C31:AG31" si="43">SUM(C19:C30)</f>
        <v>1</v>
      </c>
      <c r="D31" s="58">
        <f t="shared" si="43"/>
        <v>0</v>
      </c>
      <c r="E31" s="58">
        <f t="shared" si="43"/>
        <v>0</v>
      </c>
      <c r="F31" s="58">
        <f t="shared" si="43"/>
        <v>2</v>
      </c>
      <c r="G31" s="58">
        <f t="shared" si="43"/>
        <v>0</v>
      </c>
      <c r="H31" s="58">
        <f t="shared" si="43"/>
        <v>0</v>
      </c>
      <c r="I31" s="58">
        <f t="shared" si="43"/>
        <v>0</v>
      </c>
      <c r="J31" s="58">
        <f t="shared" si="43"/>
        <v>0</v>
      </c>
      <c r="K31" s="58">
        <f t="shared" si="43"/>
        <v>0</v>
      </c>
      <c r="L31" s="58">
        <f t="shared" si="43"/>
        <v>12</v>
      </c>
      <c r="M31" s="58">
        <f t="shared" si="43"/>
        <v>2</v>
      </c>
      <c r="N31" s="58">
        <f t="shared" si="43"/>
        <v>0</v>
      </c>
      <c r="O31" s="58">
        <f t="shared" si="43"/>
        <v>0</v>
      </c>
      <c r="P31" s="58">
        <f t="shared" si="43"/>
        <v>1</v>
      </c>
      <c r="Q31" s="58">
        <f t="shared" si="43"/>
        <v>0</v>
      </c>
      <c r="R31" s="58">
        <f t="shared" si="43"/>
        <v>0</v>
      </c>
      <c r="S31" s="58">
        <f t="shared" si="43"/>
        <v>0</v>
      </c>
      <c r="T31" s="58">
        <f t="shared" si="43"/>
        <v>0</v>
      </c>
      <c r="U31" s="58">
        <f t="shared" si="43"/>
        <v>2</v>
      </c>
      <c r="V31" s="58">
        <f t="shared" si="43"/>
        <v>0</v>
      </c>
      <c r="W31" s="58">
        <f t="shared" si="43"/>
        <v>0</v>
      </c>
      <c r="X31" s="58">
        <f t="shared" si="43"/>
        <v>0</v>
      </c>
      <c r="Y31" s="58">
        <f t="shared" si="43"/>
        <v>3</v>
      </c>
      <c r="Z31" s="58">
        <f t="shared" si="43"/>
        <v>17</v>
      </c>
      <c r="AA31" s="58">
        <f t="shared" si="43"/>
        <v>17</v>
      </c>
      <c r="AB31" s="58">
        <f>SUM(AB19:AB30)</f>
        <v>5</v>
      </c>
      <c r="AC31" s="58">
        <f>SUM(AC19:AC30)</f>
        <v>4</v>
      </c>
      <c r="AD31" s="58">
        <f>SUM(AD19:AD30)</f>
        <v>3</v>
      </c>
      <c r="AE31" s="58">
        <f t="shared" si="43"/>
        <v>4</v>
      </c>
      <c r="AF31" s="58">
        <f t="shared" si="43"/>
        <v>0</v>
      </c>
      <c r="AG31" s="58">
        <f t="shared" si="43"/>
        <v>1</v>
      </c>
      <c r="AH31" s="68"/>
      <c r="AI31" s="69">
        <f t="shared" si="27"/>
        <v>0.17647058823529413</v>
      </c>
      <c r="AJ31" s="69"/>
      <c r="AK31" s="69">
        <f t="shared" si="28"/>
        <v>0.17647058823529413</v>
      </c>
      <c r="AL31" s="69">
        <f t="shared" si="29"/>
        <v>0.23529411764705882</v>
      </c>
      <c r="AM31" s="69">
        <f>IFERROR(AK31+AL31,"NA")</f>
        <v>0.41176470588235292</v>
      </c>
      <c r="AN31" s="68">
        <f>IFERROR((L31+G31)/AA31,"NA")</f>
        <v>0.70588235294117652</v>
      </c>
      <c r="AO31" s="68">
        <f t="shared" si="30"/>
        <v>0</v>
      </c>
      <c r="AP31" s="68">
        <f t="shared" si="31"/>
        <v>0.29411764705882354</v>
      </c>
      <c r="AQ31" s="68">
        <f>AE31/$AB31</f>
        <v>0.8</v>
      </c>
      <c r="AR31" s="68">
        <f>AF31/$AB31</f>
        <v>0</v>
      </c>
      <c r="AS31" s="68">
        <f>AG31/$AB31</f>
        <v>0.2</v>
      </c>
      <c r="AT31" s="69">
        <f t="shared" si="33"/>
        <v>0</v>
      </c>
      <c r="AU31" s="69">
        <f t="shared" si="34"/>
        <v>0.4</v>
      </c>
      <c r="AV31" s="69">
        <f t="shared" si="35"/>
        <v>1</v>
      </c>
      <c r="AW31" s="69">
        <f t="shared" si="36"/>
        <v>0.6</v>
      </c>
      <c r="AX31" s="69">
        <f>IFERROR(AL31-AI31,"NA")</f>
        <v>5.8823529411764691E-2</v>
      </c>
      <c r="AY31" s="72">
        <f t="shared" si="37"/>
        <v>0.29411764705882354</v>
      </c>
      <c r="BB31" s="51"/>
      <c r="BC31" s="51"/>
      <c r="BD31" s="51"/>
    </row>
    <row r="32" spans="1:56" x14ac:dyDescent="0.2">
      <c r="AH32" s="65"/>
      <c r="AI32" s="66"/>
      <c r="AJ32" s="66"/>
      <c r="AK32" s="66"/>
      <c r="AM32" s="66"/>
      <c r="AQ32" s="65"/>
      <c r="AR32" s="65"/>
      <c r="AS32" s="65"/>
    </row>
    <row r="33" spans="1:56" x14ac:dyDescent="0.2">
      <c r="A33" s="47" t="s">
        <v>184</v>
      </c>
      <c r="AH33" s="65"/>
      <c r="AQ33" s="65"/>
      <c r="AR33" s="65"/>
      <c r="AS33" s="65"/>
    </row>
    <row r="34" spans="1:56" x14ac:dyDescent="0.2">
      <c r="A34" s="56"/>
      <c r="B34" s="59" t="s">
        <v>5</v>
      </c>
      <c r="C34" s="59" t="s">
        <v>6</v>
      </c>
      <c r="D34" s="59" t="s">
        <v>7</v>
      </c>
      <c r="E34" s="59" t="s">
        <v>8</v>
      </c>
      <c r="F34" s="59" t="s">
        <v>18</v>
      </c>
      <c r="G34" s="59" t="s">
        <v>19</v>
      </c>
      <c r="H34" s="59" t="s">
        <v>9</v>
      </c>
      <c r="I34" s="59" t="s">
        <v>169</v>
      </c>
      <c r="J34" s="59" t="s">
        <v>10</v>
      </c>
      <c r="K34" s="59" t="s">
        <v>11</v>
      </c>
      <c r="L34" s="59" t="s">
        <v>12</v>
      </c>
      <c r="M34" s="59" t="s">
        <v>20</v>
      </c>
      <c r="N34" s="59" t="s">
        <v>197</v>
      </c>
      <c r="O34" s="59" t="s">
        <v>21</v>
      </c>
      <c r="P34" s="59" t="s">
        <v>74</v>
      </c>
      <c r="Q34" s="59" t="s">
        <v>22</v>
      </c>
      <c r="R34" s="59" t="s">
        <v>23</v>
      </c>
      <c r="S34" s="59" t="s">
        <v>168</v>
      </c>
      <c r="T34" s="59" t="s">
        <v>75</v>
      </c>
      <c r="U34" s="59" t="s">
        <v>27</v>
      </c>
      <c r="V34" s="59" t="s">
        <v>172</v>
      </c>
      <c r="W34" s="59" t="s">
        <v>28</v>
      </c>
      <c r="X34" s="59" t="s">
        <v>170</v>
      </c>
      <c r="Y34" s="59" t="s">
        <v>29</v>
      </c>
      <c r="Z34" s="59" t="s">
        <v>4</v>
      </c>
      <c r="AA34" s="59" t="s">
        <v>13</v>
      </c>
      <c r="AB34" s="59" t="s">
        <v>26</v>
      </c>
      <c r="AC34" s="59" t="s">
        <v>30</v>
      </c>
      <c r="AD34" s="59" t="s">
        <v>31</v>
      </c>
      <c r="AE34" s="59" t="s">
        <v>24</v>
      </c>
      <c r="AF34" s="59" t="s">
        <v>25</v>
      </c>
      <c r="AG34" s="59" t="s">
        <v>76</v>
      </c>
      <c r="AH34" s="73"/>
      <c r="AI34" s="71" t="s">
        <v>14</v>
      </c>
      <c r="AJ34" s="71"/>
      <c r="AK34" s="71" t="s">
        <v>15</v>
      </c>
      <c r="AL34" s="71" t="s">
        <v>16</v>
      </c>
      <c r="AM34" s="71" t="s">
        <v>17</v>
      </c>
      <c r="AN34" s="71" t="s">
        <v>44</v>
      </c>
      <c r="AO34" s="71" t="s">
        <v>43</v>
      </c>
      <c r="AP34" s="71" t="s">
        <v>40</v>
      </c>
      <c r="AQ34" s="73"/>
      <c r="AR34" s="73"/>
      <c r="AS34" s="73"/>
      <c r="AT34" s="71" t="s">
        <v>47</v>
      </c>
      <c r="AU34" s="71" t="s">
        <v>48</v>
      </c>
      <c r="AV34" s="71" t="s">
        <v>51</v>
      </c>
      <c r="AW34" s="71" t="s">
        <v>49</v>
      </c>
      <c r="AX34" s="63" t="s">
        <v>50</v>
      </c>
      <c r="AY34" s="64" t="s">
        <v>60</v>
      </c>
    </row>
    <row r="35" spans="1:56" x14ac:dyDescent="0.2">
      <c r="A35" s="52" t="s">
        <v>187</v>
      </c>
      <c r="B35" s="49">
        <v>1</v>
      </c>
      <c r="M35" s="49">
        <v>1</v>
      </c>
      <c r="N35" s="49">
        <v>1</v>
      </c>
      <c r="S35" s="49">
        <v>1</v>
      </c>
      <c r="Y35" s="49">
        <f>B35+C35+D35+E35</f>
        <v>1</v>
      </c>
      <c r="Z35" s="49">
        <f t="shared" ref="Z35:Z46" si="44">B35+C35+D35+E35+F35+L35+Q35+R35+T35+S35</f>
        <v>2</v>
      </c>
      <c r="AA35" s="49">
        <f t="shared" ref="AA35:AA46" si="45">B35+C35+D35+E35+F35+G35+H35+J35+K35+L35+Q35+R35+T35+S35+I35</f>
        <v>2</v>
      </c>
      <c r="AB35" s="49">
        <f t="shared" ref="AB35:AB46" si="46">Y35+H35+F35+Q35+R35+T35+S35+I35</f>
        <v>2</v>
      </c>
      <c r="AC35" s="49">
        <f t="shared" ref="AC35:AC46" si="47">B35+2*C35+3*D35+4*E35</f>
        <v>1</v>
      </c>
      <c r="AD35" s="49">
        <f t="shared" ref="AD35:AD46" si="48">Y35+J35+K35</f>
        <v>1</v>
      </c>
      <c r="AE35" s="49">
        <f t="shared" ref="AE35:AE46" si="49">M35+Q35+U35+V35</f>
        <v>1</v>
      </c>
      <c r="AF35" s="49">
        <f t="shared" ref="AF35:AF46" si="50">O35+R35+W35+S35+I35</f>
        <v>1</v>
      </c>
      <c r="AG35" s="49">
        <f>T35+P35</f>
        <v>0</v>
      </c>
      <c r="AH35" s="65"/>
      <c r="AI35" s="66">
        <f t="shared" ref="AI35:AI47" si="51">IF(Z35=0,"NA",Y35/Z35)</f>
        <v>0.5</v>
      </c>
      <c r="AJ35" s="66"/>
      <c r="AK35" s="66">
        <f t="shared" ref="AK35:AK47" si="52">IF(AA35=0,"NA",(Y35+J35+K35)/AA35)</f>
        <v>0.5</v>
      </c>
      <c r="AL35" s="66">
        <f t="shared" ref="AL35:AL47" si="53">IFERROR(AC35/Z35,"NA")</f>
        <v>0.5</v>
      </c>
      <c r="AM35" s="66">
        <f>IFERROR(AK35+AL35,"NA")</f>
        <v>1</v>
      </c>
      <c r="AN35" s="65">
        <f t="shared" ref="AN35:AN47" si="54">IFERROR(L35/AA35,"NA")</f>
        <v>0</v>
      </c>
      <c r="AO35" s="65">
        <f t="shared" ref="AO35:AO47" si="55">IFERROR((J35+K35)/AA35,"NA")</f>
        <v>0</v>
      </c>
      <c r="AP35" s="65">
        <f t="shared" ref="AP35:AP47" si="56">IFERROR(AB35/AA35,"NA")</f>
        <v>1</v>
      </c>
      <c r="AQ35" s="65"/>
      <c r="AR35" s="65"/>
      <c r="AS35" s="65"/>
      <c r="AT35" s="66">
        <f t="shared" ref="AT35:AT47" si="57">IFERROR((H35+Q35+R35)/AB35,"NA")</f>
        <v>0</v>
      </c>
      <c r="AU35" s="66">
        <f t="shared" ref="AU35:AU47" si="58">IFERROR((H35+Q35+R35+U35+W35)/AB35,"NA")</f>
        <v>0</v>
      </c>
      <c r="AV35" s="66">
        <f t="shared" ref="AV35:AV47" si="59">IFERROR((F35+Y35)/AB35,"NA")</f>
        <v>0.5</v>
      </c>
      <c r="AW35" s="66">
        <f t="shared" ref="AW35:AW47" si="60">IFERROR(Y35/AB35,"NA")</f>
        <v>0.5</v>
      </c>
      <c r="AX35" s="66">
        <f>IFERROR(AL35-AI35,"NA")</f>
        <v>0</v>
      </c>
      <c r="AY35" s="67">
        <f t="shared" ref="AY35:AY47" si="61">(AD35+F35+G35)/AA35</f>
        <v>0.5</v>
      </c>
    </row>
    <row r="36" spans="1:56" x14ac:dyDescent="0.2">
      <c r="A36" s="52" t="s">
        <v>188</v>
      </c>
      <c r="B36" s="49">
        <v>1</v>
      </c>
      <c r="C36" s="49">
        <v>1</v>
      </c>
      <c r="O36" s="49">
        <v>1</v>
      </c>
      <c r="P36" s="49">
        <v>1</v>
      </c>
      <c r="Y36" s="49">
        <f t="shared" ref="Y36:Y46" si="62">B36+C36+D36+E36</f>
        <v>2</v>
      </c>
      <c r="Z36" s="49">
        <f t="shared" si="44"/>
        <v>2</v>
      </c>
      <c r="AA36" s="49">
        <f t="shared" si="45"/>
        <v>2</v>
      </c>
      <c r="AB36" s="49">
        <f t="shared" si="46"/>
        <v>2</v>
      </c>
      <c r="AC36" s="49">
        <f t="shared" si="47"/>
        <v>3</v>
      </c>
      <c r="AD36" s="49">
        <f t="shared" si="48"/>
        <v>2</v>
      </c>
      <c r="AE36" s="49">
        <f t="shared" si="49"/>
        <v>0</v>
      </c>
      <c r="AF36" s="49">
        <f t="shared" si="50"/>
        <v>1</v>
      </c>
      <c r="AG36" s="49">
        <f t="shared" ref="AG36:AG46" si="63">T36+P36</f>
        <v>1</v>
      </c>
      <c r="AH36" s="65"/>
      <c r="AI36" s="66">
        <f t="shared" si="51"/>
        <v>1</v>
      </c>
      <c r="AJ36" s="66"/>
      <c r="AK36" s="66">
        <f t="shared" si="52"/>
        <v>1</v>
      </c>
      <c r="AL36" s="66">
        <f t="shared" si="53"/>
        <v>1.5</v>
      </c>
      <c r="AM36" s="66">
        <f t="shared" ref="AM36:AM47" si="64">IFERROR(AK36+AL36,"NA")</f>
        <v>2.5</v>
      </c>
      <c r="AN36" s="65">
        <f t="shared" si="54"/>
        <v>0</v>
      </c>
      <c r="AO36" s="65">
        <f t="shared" si="55"/>
        <v>0</v>
      </c>
      <c r="AP36" s="65">
        <f t="shared" si="56"/>
        <v>1</v>
      </c>
      <c r="AQ36" s="65"/>
      <c r="AR36" s="65"/>
      <c r="AS36" s="65"/>
      <c r="AT36" s="66">
        <f t="shared" si="57"/>
        <v>0</v>
      </c>
      <c r="AU36" s="66">
        <f t="shared" si="58"/>
        <v>0</v>
      </c>
      <c r="AV36" s="66">
        <f t="shared" si="59"/>
        <v>1</v>
      </c>
      <c r="AW36" s="66">
        <f t="shared" si="60"/>
        <v>1</v>
      </c>
      <c r="AX36" s="66">
        <f t="shared" ref="AX36:AX47" si="65">IFERROR(AL36-AI36,"NA")</f>
        <v>0.5</v>
      </c>
      <c r="AY36" s="67">
        <f t="shared" si="61"/>
        <v>1</v>
      </c>
    </row>
    <row r="37" spans="1:56" x14ac:dyDescent="0.2">
      <c r="A37" s="52" t="s">
        <v>189</v>
      </c>
      <c r="C37" s="49">
        <v>1</v>
      </c>
      <c r="D37" s="49">
        <v>1</v>
      </c>
      <c r="P37" s="49">
        <v>2</v>
      </c>
      <c r="Y37" s="49">
        <f t="shared" si="62"/>
        <v>2</v>
      </c>
      <c r="Z37" s="49">
        <f t="shared" si="44"/>
        <v>2</v>
      </c>
      <c r="AA37" s="49">
        <f t="shared" si="45"/>
        <v>2</v>
      </c>
      <c r="AB37" s="49">
        <f t="shared" si="46"/>
        <v>2</v>
      </c>
      <c r="AC37" s="49">
        <f t="shared" si="47"/>
        <v>5</v>
      </c>
      <c r="AD37" s="49">
        <f t="shared" si="48"/>
        <v>2</v>
      </c>
      <c r="AE37" s="49">
        <f t="shared" si="49"/>
        <v>0</v>
      </c>
      <c r="AF37" s="49">
        <f t="shared" si="50"/>
        <v>0</v>
      </c>
      <c r="AG37" s="49">
        <f t="shared" si="63"/>
        <v>2</v>
      </c>
      <c r="AH37" s="65"/>
      <c r="AI37" s="66">
        <f t="shared" si="51"/>
        <v>1</v>
      </c>
      <c r="AJ37" s="66"/>
      <c r="AK37" s="66">
        <f t="shared" si="52"/>
        <v>1</v>
      </c>
      <c r="AL37" s="66">
        <f t="shared" si="53"/>
        <v>2.5</v>
      </c>
      <c r="AM37" s="66">
        <f t="shared" si="64"/>
        <v>3.5</v>
      </c>
      <c r="AN37" s="65">
        <f t="shared" si="54"/>
        <v>0</v>
      </c>
      <c r="AO37" s="65">
        <f t="shared" si="55"/>
        <v>0</v>
      </c>
      <c r="AP37" s="65">
        <f t="shared" si="56"/>
        <v>1</v>
      </c>
      <c r="AQ37" s="65"/>
      <c r="AR37" s="65"/>
      <c r="AS37" s="65"/>
      <c r="AT37" s="66">
        <f t="shared" si="57"/>
        <v>0</v>
      </c>
      <c r="AU37" s="66">
        <f t="shared" si="58"/>
        <v>0</v>
      </c>
      <c r="AV37" s="66">
        <f t="shared" si="59"/>
        <v>1</v>
      </c>
      <c r="AW37" s="66">
        <f t="shared" si="60"/>
        <v>1</v>
      </c>
      <c r="AX37" s="66">
        <f t="shared" si="65"/>
        <v>1.5</v>
      </c>
      <c r="AY37" s="67">
        <f t="shared" si="61"/>
        <v>1</v>
      </c>
    </row>
    <row r="38" spans="1:56" x14ac:dyDescent="0.2">
      <c r="A38" s="52" t="s">
        <v>190</v>
      </c>
      <c r="J38" s="49">
        <v>1</v>
      </c>
      <c r="L38" s="49">
        <v>1</v>
      </c>
      <c r="Y38" s="49">
        <f t="shared" si="62"/>
        <v>0</v>
      </c>
      <c r="Z38" s="49">
        <f t="shared" si="44"/>
        <v>1</v>
      </c>
      <c r="AA38" s="49">
        <f t="shared" si="45"/>
        <v>2</v>
      </c>
      <c r="AB38" s="49">
        <f t="shared" si="46"/>
        <v>0</v>
      </c>
      <c r="AC38" s="49">
        <f t="shared" si="47"/>
        <v>0</v>
      </c>
      <c r="AD38" s="49">
        <f t="shared" si="48"/>
        <v>1</v>
      </c>
      <c r="AE38" s="49">
        <f t="shared" si="49"/>
        <v>0</v>
      </c>
      <c r="AF38" s="49">
        <f t="shared" si="50"/>
        <v>0</v>
      </c>
      <c r="AG38" s="49">
        <f t="shared" si="63"/>
        <v>0</v>
      </c>
      <c r="AH38" s="65"/>
      <c r="AI38" s="66">
        <f t="shared" si="51"/>
        <v>0</v>
      </c>
      <c r="AJ38" s="66"/>
      <c r="AK38" s="66">
        <f t="shared" si="52"/>
        <v>0.5</v>
      </c>
      <c r="AL38" s="66">
        <f t="shared" si="53"/>
        <v>0</v>
      </c>
      <c r="AM38" s="66">
        <f t="shared" si="64"/>
        <v>0.5</v>
      </c>
      <c r="AN38" s="65">
        <f t="shared" si="54"/>
        <v>0.5</v>
      </c>
      <c r="AO38" s="65">
        <f t="shared" si="55"/>
        <v>0.5</v>
      </c>
      <c r="AP38" s="65">
        <f t="shared" si="56"/>
        <v>0</v>
      </c>
      <c r="AQ38" s="65"/>
      <c r="AR38" s="65"/>
      <c r="AS38" s="65"/>
      <c r="AT38" s="66" t="str">
        <f t="shared" si="57"/>
        <v>NA</v>
      </c>
      <c r="AU38" s="66" t="str">
        <f t="shared" si="58"/>
        <v>NA</v>
      </c>
      <c r="AV38" s="66" t="str">
        <f t="shared" si="59"/>
        <v>NA</v>
      </c>
      <c r="AW38" s="66" t="str">
        <f t="shared" si="60"/>
        <v>NA</v>
      </c>
      <c r="AX38" s="66">
        <f t="shared" si="65"/>
        <v>0</v>
      </c>
      <c r="AY38" s="67">
        <f t="shared" si="61"/>
        <v>0.5</v>
      </c>
    </row>
    <row r="39" spans="1:56" x14ac:dyDescent="0.2">
      <c r="A39" s="52" t="s">
        <v>191</v>
      </c>
      <c r="F39" s="49">
        <v>1</v>
      </c>
      <c r="L39" s="49">
        <v>1</v>
      </c>
      <c r="Y39" s="49">
        <f t="shared" si="62"/>
        <v>0</v>
      </c>
      <c r="Z39" s="49">
        <f t="shared" si="44"/>
        <v>2</v>
      </c>
      <c r="AA39" s="49">
        <f t="shared" si="45"/>
        <v>2</v>
      </c>
      <c r="AB39" s="49">
        <f t="shared" si="46"/>
        <v>1</v>
      </c>
      <c r="AC39" s="49">
        <f t="shared" si="47"/>
        <v>0</v>
      </c>
      <c r="AD39" s="49">
        <f t="shared" si="48"/>
        <v>0</v>
      </c>
      <c r="AE39" s="49">
        <f t="shared" si="49"/>
        <v>0</v>
      </c>
      <c r="AF39" s="49">
        <f t="shared" si="50"/>
        <v>0</v>
      </c>
      <c r="AG39" s="49">
        <f t="shared" si="63"/>
        <v>0</v>
      </c>
      <c r="AH39" s="65"/>
      <c r="AI39" s="66">
        <f t="shared" si="51"/>
        <v>0</v>
      </c>
      <c r="AJ39" s="66"/>
      <c r="AK39" s="66">
        <f t="shared" si="52"/>
        <v>0</v>
      </c>
      <c r="AL39" s="66">
        <f t="shared" si="53"/>
        <v>0</v>
      </c>
      <c r="AM39" s="66">
        <f t="shared" si="64"/>
        <v>0</v>
      </c>
      <c r="AN39" s="65">
        <f t="shared" si="54"/>
        <v>0.5</v>
      </c>
      <c r="AO39" s="65">
        <f t="shared" si="55"/>
        <v>0</v>
      </c>
      <c r="AP39" s="65">
        <f t="shared" si="56"/>
        <v>0.5</v>
      </c>
      <c r="AQ39" s="65"/>
      <c r="AR39" s="65"/>
      <c r="AS39" s="65"/>
      <c r="AT39" s="66">
        <f t="shared" si="57"/>
        <v>0</v>
      </c>
      <c r="AU39" s="66">
        <f t="shared" si="58"/>
        <v>0</v>
      </c>
      <c r="AV39" s="66">
        <f t="shared" si="59"/>
        <v>1</v>
      </c>
      <c r="AW39" s="66">
        <f t="shared" si="60"/>
        <v>0</v>
      </c>
      <c r="AX39" s="66">
        <f t="shared" si="65"/>
        <v>0</v>
      </c>
      <c r="AY39" s="67">
        <f t="shared" si="61"/>
        <v>0.5</v>
      </c>
    </row>
    <row r="40" spans="1:56" x14ac:dyDescent="0.2">
      <c r="A40" s="52" t="s">
        <v>192</v>
      </c>
      <c r="S40" s="49">
        <v>1</v>
      </c>
      <c r="T40" s="49">
        <v>1</v>
      </c>
      <c r="Y40" s="49">
        <f t="shared" si="62"/>
        <v>0</v>
      </c>
      <c r="Z40" s="49">
        <f t="shared" si="44"/>
        <v>2</v>
      </c>
      <c r="AA40" s="49">
        <f t="shared" si="45"/>
        <v>2</v>
      </c>
      <c r="AB40" s="49">
        <f t="shared" si="46"/>
        <v>2</v>
      </c>
      <c r="AC40" s="49">
        <f t="shared" si="47"/>
        <v>0</v>
      </c>
      <c r="AD40" s="49">
        <f t="shared" si="48"/>
        <v>0</v>
      </c>
      <c r="AE40" s="49">
        <f t="shared" si="49"/>
        <v>0</v>
      </c>
      <c r="AF40" s="49">
        <f t="shared" si="50"/>
        <v>1</v>
      </c>
      <c r="AG40" s="49">
        <f t="shared" si="63"/>
        <v>1</v>
      </c>
      <c r="AH40" s="65"/>
      <c r="AI40" s="66">
        <f t="shared" si="51"/>
        <v>0</v>
      </c>
      <c r="AJ40" s="66"/>
      <c r="AK40" s="66">
        <f t="shared" si="52"/>
        <v>0</v>
      </c>
      <c r="AL40" s="66">
        <f t="shared" si="53"/>
        <v>0</v>
      </c>
      <c r="AM40" s="66">
        <f t="shared" si="64"/>
        <v>0</v>
      </c>
      <c r="AN40" s="65">
        <f t="shared" si="54"/>
        <v>0</v>
      </c>
      <c r="AO40" s="65">
        <f t="shared" si="55"/>
        <v>0</v>
      </c>
      <c r="AP40" s="65">
        <f t="shared" si="56"/>
        <v>1</v>
      </c>
      <c r="AQ40" s="65"/>
      <c r="AR40" s="65"/>
      <c r="AS40" s="65"/>
      <c r="AT40" s="66">
        <f t="shared" si="57"/>
        <v>0</v>
      </c>
      <c r="AU40" s="66">
        <f t="shared" si="58"/>
        <v>0</v>
      </c>
      <c r="AV40" s="66">
        <f t="shared" si="59"/>
        <v>0</v>
      </c>
      <c r="AW40" s="66">
        <f t="shared" si="60"/>
        <v>0</v>
      </c>
      <c r="AX40" s="66">
        <f t="shared" si="65"/>
        <v>0</v>
      </c>
      <c r="AY40" s="67">
        <f t="shared" si="61"/>
        <v>0</v>
      </c>
    </row>
    <row r="41" spans="1:56" x14ac:dyDescent="0.2">
      <c r="A41" s="52" t="s">
        <v>193</v>
      </c>
      <c r="Y41" s="49">
        <f t="shared" si="62"/>
        <v>0</v>
      </c>
      <c r="Z41" s="49">
        <f t="shared" si="44"/>
        <v>0</v>
      </c>
      <c r="AA41" s="49">
        <f t="shared" si="45"/>
        <v>0</v>
      </c>
      <c r="AB41" s="49">
        <f t="shared" si="46"/>
        <v>0</v>
      </c>
      <c r="AC41" s="49">
        <f t="shared" si="47"/>
        <v>0</v>
      </c>
      <c r="AD41" s="49">
        <f t="shared" si="48"/>
        <v>0</v>
      </c>
      <c r="AE41" s="49">
        <f t="shared" si="49"/>
        <v>0</v>
      </c>
      <c r="AF41" s="49">
        <f t="shared" si="50"/>
        <v>0</v>
      </c>
      <c r="AG41" s="49">
        <f t="shared" si="63"/>
        <v>0</v>
      </c>
      <c r="AH41" s="65"/>
      <c r="AI41" s="66" t="str">
        <f t="shared" si="51"/>
        <v>NA</v>
      </c>
      <c r="AJ41" s="66"/>
      <c r="AK41" s="66" t="str">
        <f t="shared" si="52"/>
        <v>NA</v>
      </c>
      <c r="AL41" s="66" t="str">
        <f t="shared" si="53"/>
        <v>NA</v>
      </c>
      <c r="AM41" s="66" t="str">
        <f t="shared" si="64"/>
        <v>NA</v>
      </c>
      <c r="AN41" s="65" t="str">
        <f t="shared" si="54"/>
        <v>NA</v>
      </c>
      <c r="AO41" s="65" t="str">
        <f t="shared" si="55"/>
        <v>NA</v>
      </c>
      <c r="AP41" s="65" t="str">
        <f t="shared" si="56"/>
        <v>NA</v>
      </c>
      <c r="AQ41" s="65"/>
      <c r="AR41" s="65"/>
      <c r="AS41" s="65"/>
      <c r="AT41" s="66" t="str">
        <f t="shared" si="57"/>
        <v>NA</v>
      </c>
      <c r="AU41" s="66" t="str">
        <f t="shared" si="58"/>
        <v>NA</v>
      </c>
      <c r="AV41" s="66" t="str">
        <f t="shared" si="59"/>
        <v>NA</v>
      </c>
      <c r="AW41" s="66" t="str">
        <f t="shared" si="60"/>
        <v>NA</v>
      </c>
      <c r="AX41" s="66" t="str">
        <f t="shared" si="65"/>
        <v>NA</v>
      </c>
      <c r="AY41" s="67" t="e">
        <f t="shared" si="61"/>
        <v>#DIV/0!</v>
      </c>
    </row>
    <row r="42" spans="1:56" x14ac:dyDescent="0.2">
      <c r="A42" s="52" t="s">
        <v>194</v>
      </c>
      <c r="B42" s="49">
        <v>1</v>
      </c>
      <c r="J42" s="49">
        <v>1</v>
      </c>
      <c r="O42" s="49">
        <v>1</v>
      </c>
      <c r="Y42" s="49">
        <f t="shared" si="62"/>
        <v>1</v>
      </c>
      <c r="Z42" s="49">
        <f t="shared" si="44"/>
        <v>1</v>
      </c>
      <c r="AA42" s="49">
        <f t="shared" si="45"/>
        <v>2</v>
      </c>
      <c r="AB42" s="49">
        <f t="shared" si="46"/>
        <v>1</v>
      </c>
      <c r="AC42" s="49">
        <f t="shared" si="47"/>
        <v>1</v>
      </c>
      <c r="AD42" s="49">
        <f t="shared" si="48"/>
        <v>2</v>
      </c>
      <c r="AE42" s="49">
        <f t="shared" si="49"/>
        <v>0</v>
      </c>
      <c r="AF42" s="49">
        <f t="shared" si="50"/>
        <v>1</v>
      </c>
      <c r="AG42" s="49">
        <f t="shared" si="63"/>
        <v>0</v>
      </c>
      <c r="AH42" s="65"/>
      <c r="AI42" s="66">
        <f t="shared" si="51"/>
        <v>1</v>
      </c>
      <c r="AJ42" s="66"/>
      <c r="AK42" s="66">
        <f t="shared" si="52"/>
        <v>1</v>
      </c>
      <c r="AL42" s="66">
        <f t="shared" si="53"/>
        <v>1</v>
      </c>
      <c r="AM42" s="66">
        <f t="shared" si="64"/>
        <v>2</v>
      </c>
      <c r="AN42" s="65">
        <f t="shared" si="54"/>
        <v>0</v>
      </c>
      <c r="AO42" s="65">
        <f t="shared" si="55"/>
        <v>0.5</v>
      </c>
      <c r="AP42" s="65">
        <f t="shared" si="56"/>
        <v>0.5</v>
      </c>
      <c r="AQ42" s="65"/>
      <c r="AR42" s="65"/>
      <c r="AS42" s="65"/>
      <c r="AT42" s="66">
        <f t="shared" si="57"/>
        <v>0</v>
      </c>
      <c r="AU42" s="66">
        <f t="shared" si="58"/>
        <v>0</v>
      </c>
      <c r="AV42" s="66">
        <f t="shared" si="59"/>
        <v>1</v>
      </c>
      <c r="AW42" s="66">
        <f t="shared" si="60"/>
        <v>1</v>
      </c>
      <c r="AX42" s="66">
        <f t="shared" si="65"/>
        <v>0</v>
      </c>
      <c r="AY42" s="67">
        <f t="shared" si="61"/>
        <v>1</v>
      </c>
    </row>
    <row r="43" spans="1:56" x14ac:dyDescent="0.2">
      <c r="A43" s="52" t="s">
        <v>195</v>
      </c>
      <c r="J43" s="49">
        <v>1</v>
      </c>
      <c r="Y43" s="49">
        <f t="shared" si="62"/>
        <v>0</v>
      </c>
      <c r="Z43" s="49">
        <f t="shared" si="44"/>
        <v>0</v>
      </c>
      <c r="AA43" s="49">
        <f t="shared" si="45"/>
        <v>1</v>
      </c>
      <c r="AB43" s="49">
        <f t="shared" si="46"/>
        <v>0</v>
      </c>
      <c r="AC43" s="49">
        <f t="shared" si="47"/>
        <v>0</v>
      </c>
      <c r="AD43" s="49">
        <f t="shared" si="48"/>
        <v>1</v>
      </c>
      <c r="AE43" s="49">
        <f t="shared" si="49"/>
        <v>0</v>
      </c>
      <c r="AF43" s="49">
        <f t="shared" si="50"/>
        <v>0</v>
      </c>
      <c r="AG43" s="49">
        <f t="shared" si="63"/>
        <v>0</v>
      </c>
      <c r="AH43" s="65"/>
      <c r="AI43" s="66" t="str">
        <f t="shared" si="51"/>
        <v>NA</v>
      </c>
      <c r="AJ43" s="66"/>
      <c r="AK43" s="66">
        <f t="shared" si="52"/>
        <v>1</v>
      </c>
      <c r="AL43" s="66" t="str">
        <f t="shared" si="53"/>
        <v>NA</v>
      </c>
      <c r="AM43" s="66" t="str">
        <f t="shared" si="64"/>
        <v>NA</v>
      </c>
      <c r="AN43" s="65">
        <f t="shared" si="54"/>
        <v>0</v>
      </c>
      <c r="AO43" s="65">
        <f t="shared" si="55"/>
        <v>1</v>
      </c>
      <c r="AP43" s="65">
        <f t="shared" si="56"/>
        <v>0</v>
      </c>
      <c r="AQ43" s="65"/>
      <c r="AR43" s="65"/>
      <c r="AS43" s="65"/>
      <c r="AT43" s="66" t="str">
        <f t="shared" si="57"/>
        <v>NA</v>
      </c>
      <c r="AU43" s="66" t="str">
        <f t="shared" si="58"/>
        <v>NA</v>
      </c>
      <c r="AV43" s="66" t="str">
        <f t="shared" si="59"/>
        <v>NA</v>
      </c>
      <c r="AW43" s="66" t="str">
        <f t="shared" si="60"/>
        <v>NA</v>
      </c>
      <c r="AX43" s="66" t="str">
        <f t="shared" si="65"/>
        <v>NA</v>
      </c>
      <c r="AY43" s="67">
        <f t="shared" si="61"/>
        <v>1</v>
      </c>
    </row>
    <row r="44" spans="1:56" x14ac:dyDescent="0.2">
      <c r="A44" s="52" t="s">
        <v>196</v>
      </c>
      <c r="J44" s="49">
        <v>1</v>
      </c>
      <c r="K44" s="49">
        <v>1</v>
      </c>
      <c r="Y44" s="49">
        <f t="shared" si="62"/>
        <v>0</v>
      </c>
      <c r="Z44" s="49">
        <f t="shared" si="44"/>
        <v>0</v>
      </c>
      <c r="AA44" s="49">
        <f t="shared" si="45"/>
        <v>2</v>
      </c>
      <c r="AB44" s="49">
        <f t="shared" si="46"/>
        <v>0</v>
      </c>
      <c r="AC44" s="49">
        <f t="shared" si="47"/>
        <v>0</v>
      </c>
      <c r="AD44" s="49">
        <f t="shared" si="48"/>
        <v>2</v>
      </c>
      <c r="AE44" s="49">
        <f t="shared" si="49"/>
        <v>0</v>
      </c>
      <c r="AF44" s="49">
        <f t="shared" si="50"/>
        <v>0</v>
      </c>
      <c r="AG44" s="49">
        <f t="shared" si="63"/>
        <v>0</v>
      </c>
      <c r="AH44" s="65"/>
      <c r="AI44" s="66" t="str">
        <f t="shared" si="51"/>
        <v>NA</v>
      </c>
      <c r="AJ44" s="66"/>
      <c r="AK44" s="66">
        <f t="shared" si="52"/>
        <v>1</v>
      </c>
      <c r="AL44" s="66" t="str">
        <f t="shared" si="53"/>
        <v>NA</v>
      </c>
      <c r="AM44" s="66" t="str">
        <f>IFERROR(AK44+AL44,"NA")</f>
        <v>NA</v>
      </c>
      <c r="AN44" s="65">
        <f t="shared" si="54"/>
        <v>0</v>
      </c>
      <c r="AO44" s="65">
        <f t="shared" si="55"/>
        <v>1</v>
      </c>
      <c r="AP44" s="65">
        <f t="shared" si="56"/>
        <v>0</v>
      </c>
      <c r="AQ44" s="65"/>
      <c r="AR44" s="65"/>
      <c r="AS44" s="65"/>
      <c r="AT44" s="66" t="str">
        <f t="shared" si="57"/>
        <v>NA</v>
      </c>
      <c r="AU44" s="66" t="str">
        <f t="shared" si="58"/>
        <v>NA</v>
      </c>
      <c r="AV44" s="66" t="str">
        <f t="shared" si="59"/>
        <v>NA</v>
      </c>
      <c r="AW44" s="66" t="str">
        <f t="shared" si="60"/>
        <v>NA</v>
      </c>
      <c r="AX44" s="66" t="str">
        <f>IFERROR(AL44-AI44,"NA")</f>
        <v>NA</v>
      </c>
      <c r="AY44" s="67">
        <f t="shared" si="61"/>
        <v>1</v>
      </c>
    </row>
    <row r="45" spans="1:56" x14ac:dyDescent="0.2">
      <c r="A45" s="52"/>
      <c r="Y45" s="49">
        <f t="shared" si="62"/>
        <v>0</v>
      </c>
      <c r="Z45" s="49">
        <f t="shared" si="44"/>
        <v>0</v>
      </c>
      <c r="AA45" s="49">
        <f t="shared" si="45"/>
        <v>0</v>
      </c>
      <c r="AB45" s="49">
        <f t="shared" si="46"/>
        <v>0</v>
      </c>
      <c r="AC45" s="49">
        <f t="shared" si="47"/>
        <v>0</v>
      </c>
      <c r="AD45" s="49">
        <f t="shared" si="48"/>
        <v>0</v>
      </c>
      <c r="AE45" s="49">
        <f t="shared" si="49"/>
        <v>0</v>
      </c>
      <c r="AF45" s="49">
        <f t="shared" si="50"/>
        <v>0</v>
      </c>
      <c r="AG45" s="49">
        <f t="shared" si="63"/>
        <v>0</v>
      </c>
      <c r="AH45" s="65"/>
      <c r="AI45" s="66" t="str">
        <f t="shared" si="51"/>
        <v>NA</v>
      </c>
      <c r="AJ45" s="66"/>
      <c r="AK45" s="66" t="str">
        <f t="shared" si="52"/>
        <v>NA</v>
      </c>
      <c r="AL45" s="66" t="str">
        <f t="shared" si="53"/>
        <v>NA</v>
      </c>
      <c r="AM45" s="66" t="str">
        <f>IFERROR(AK45+AL45,"NA")</f>
        <v>NA</v>
      </c>
      <c r="AN45" s="65" t="str">
        <f t="shared" si="54"/>
        <v>NA</v>
      </c>
      <c r="AO45" s="65" t="str">
        <f t="shared" si="55"/>
        <v>NA</v>
      </c>
      <c r="AP45" s="65" t="str">
        <f t="shared" si="56"/>
        <v>NA</v>
      </c>
      <c r="AQ45" s="65"/>
      <c r="AR45" s="65"/>
      <c r="AS45" s="65"/>
      <c r="AT45" s="66" t="str">
        <f t="shared" si="57"/>
        <v>NA</v>
      </c>
      <c r="AU45" s="66" t="str">
        <f t="shared" si="58"/>
        <v>NA</v>
      </c>
      <c r="AV45" s="66" t="str">
        <f t="shared" si="59"/>
        <v>NA</v>
      </c>
      <c r="AW45" s="66" t="str">
        <f t="shared" si="60"/>
        <v>NA</v>
      </c>
      <c r="AX45" s="66" t="str">
        <f>IFERROR(AL45-AI45,"NA")</f>
        <v>NA</v>
      </c>
      <c r="AY45" s="67" t="e">
        <f t="shared" si="61"/>
        <v>#DIV/0!</v>
      </c>
    </row>
    <row r="46" spans="1:56" x14ac:dyDescent="0.2">
      <c r="A46" s="52"/>
      <c r="Y46" s="49">
        <f t="shared" si="62"/>
        <v>0</v>
      </c>
      <c r="Z46" s="49">
        <f t="shared" si="44"/>
        <v>0</v>
      </c>
      <c r="AA46" s="49">
        <f t="shared" si="45"/>
        <v>0</v>
      </c>
      <c r="AB46" s="49">
        <f t="shared" si="46"/>
        <v>0</v>
      </c>
      <c r="AC46" s="49">
        <f t="shared" si="47"/>
        <v>0</v>
      </c>
      <c r="AD46" s="49">
        <f t="shared" si="48"/>
        <v>0</v>
      </c>
      <c r="AE46" s="49">
        <f t="shared" si="49"/>
        <v>0</v>
      </c>
      <c r="AF46" s="49">
        <f t="shared" si="50"/>
        <v>0</v>
      </c>
      <c r="AG46" s="49">
        <f t="shared" si="63"/>
        <v>0</v>
      </c>
      <c r="AH46" s="65"/>
      <c r="AI46" s="66" t="str">
        <f t="shared" si="51"/>
        <v>NA</v>
      </c>
      <c r="AJ46" s="66"/>
      <c r="AK46" s="66" t="str">
        <f t="shared" si="52"/>
        <v>NA</v>
      </c>
      <c r="AL46" s="66" t="str">
        <f t="shared" si="53"/>
        <v>NA</v>
      </c>
      <c r="AM46" s="66" t="str">
        <f t="shared" si="64"/>
        <v>NA</v>
      </c>
      <c r="AN46" s="65" t="str">
        <f t="shared" si="54"/>
        <v>NA</v>
      </c>
      <c r="AO46" s="65" t="str">
        <f t="shared" si="55"/>
        <v>NA</v>
      </c>
      <c r="AP46" s="65" t="str">
        <f t="shared" si="56"/>
        <v>NA</v>
      </c>
      <c r="AQ46" s="65"/>
      <c r="AR46" s="65"/>
      <c r="AS46" s="65"/>
      <c r="AT46" s="66" t="str">
        <f t="shared" si="57"/>
        <v>NA</v>
      </c>
      <c r="AU46" s="66" t="str">
        <f t="shared" si="58"/>
        <v>NA</v>
      </c>
      <c r="AV46" s="66" t="str">
        <f t="shared" si="59"/>
        <v>NA</v>
      </c>
      <c r="AW46" s="66" t="str">
        <f t="shared" si="60"/>
        <v>NA</v>
      </c>
      <c r="AX46" s="66" t="str">
        <f t="shared" si="65"/>
        <v>NA</v>
      </c>
      <c r="AY46" s="67" t="e">
        <f t="shared" si="61"/>
        <v>#DIV/0!</v>
      </c>
    </row>
    <row r="47" spans="1:56" s="47" customFormat="1" x14ac:dyDescent="0.2">
      <c r="A47" s="54" t="s">
        <v>32</v>
      </c>
      <c r="B47" s="58">
        <f>SUM(B35:B46)</f>
        <v>3</v>
      </c>
      <c r="C47" s="58">
        <f t="shared" ref="C47:AG47" si="66">SUM(C35:C46)</f>
        <v>2</v>
      </c>
      <c r="D47" s="58">
        <f t="shared" si="66"/>
        <v>1</v>
      </c>
      <c r="E47" s="58">
        <f t="shared" si="66"/>
        <v>0</v>
      </c>
      <c r="F47" s="58">
        <f t="shared" si="66"/>
        <v>1</v>
      </c>
      <c r="G47" s="58">
        <f t="shared" si="66"/>
        <v>0</v>
      </c>
      <c r="H47" s="58">
        <f t="shared" si="66"/>
        <v>0</v>
      </c>
      <c r="I47" s="58">
        <f t="shared" si="66"/>
        <v>0</v>
      </c>
      <c r="J47" s="58">
        <f t="shared" si="66"/>
        <v>4</v>
      </c>
      <c r="K47" s="58">
        <f t="shared" si="66"/>
        <v>1</v>
      </c>
      <c r="L47" s="58">
        <f t="shared" si="66"/>
        <v>2</v>
      </c>
      <c r="M47" s="58">
        <f t="shared" si="66"/>
        <v>1</v>
      </c>
      <c r="N47" s="58">
        <f t="shared" si="66"/>
        <v>1</v>
      </c>
      <c r="O47" s="58">
        <f t="shared" si="66"/>
        <v>2</v>
      </c>
      <c r="P47" s="58">
        <f t="shared" si="66"/>
        <v>3</v>
      </c>
      <c r="Q47" s="58">
        <f t="shared" si="66"/>
        <v>0</v>
      </c>
      <c r="R47" s="58">
        <f t="shared" si="66"/>
        <v>0</v>
      </c>
      <c r="S47" s="58">
        <f t="shared" si="66"/>
        <v>2</v>
      </c>
      <c r="T47" s="58">
        <f t="shared" si="66"/>
        <v>1</v>
      </c>
      <c r="U47" s="58">
        <f t="shared" si="66"/>
        <v>0</v>
      </c>
      <c r="V47" s="58">
        <f t="shared" si="66"/>
        <v>0</v>
      </c>
      <c r="W47" s="58">
        <f t="shared" si="66"/>
        <v>0</v>
      </c>
      <c r="X47" s="58">
        <f t="shared" si="66"/>
        <v>0</v>
      </c>
      <c r="Y47" s="58">
        <f t="shared" si="66"/>
        <v>6</v>
      </c>
      <c r="Z47" s="58">
        <f t="shared" si="66"/>
        <v>12</v>
      </c>
      <c r="AA47" s="58">
        <f t="shared" si="66"/>
        <v>17</v>
      </c>
      <c r="AB47" s="58">
        <f t="shared" si="66"/>
        <v>10</v>
      </c>
      <c r="AC47" s="58">
        <f t="shared" si="66"/>
        <v>10</v>
      </c>
      <c r="AD47" s="58">
        <f t="shared" si="66"/>
        <v>11</v>
      </c>
      <c r="AE47" s="58">
        <f t="shared" si="66"/>
        <v>1</v>
      </c>
      <c r="AF47" s="58">
        <f t="shared" si="66"/>
        <v>4</v>
      </c>
      <c r="AG47" s="58">
        <f t="shared" si="66"/>
        <v>4</v>
      </c>
      <c r="AH47" s="68"/>
      <c r="AI47" s="69">
        <f t="shared" si="51"/>
        <v>0.5</v>
      </c>
      <c r="AJ47" s="69"/>
      <c r="AK47" s="69">
        <f t="shared" si="52"/>
        <v>0.6470588235294118</v>
      </c>
      <c r="AL47" s="69">
        <f t="shared" si="53"/>
        <v>0.83333333333333337</v>
      </c>
      <c r="AM47" s="69">
        <f t="shared" si="64"/>
        <v>1.4803921568627452</v>
      </c>
      <c r="AN47" s="68">
        <f t="shared" si="54"/>
        <v>0.11764705882352941</v>
      </c>
      <c r="AO47" s="68">
        <f t="shared" si="55"/>
        <v>0.29411764705882354</v>
      </c>
      <c r="AP47" s="68">
        <f t="shared" si="56"/>
        <v>0.58823529411764708</v>
      </c>
      <c r="AQ47" s="68"/>
      <c r="AR47" s="68"/>
      <c r="AS47" s="68"/>
      <c r="AT47" s="69">
        <f t="shared" si="57"/>
        <v>0</v>
      </c>
      <c r="AU47" s="69">
        <f t="shared" si="58"/>
        <v>0</v>
      </c>
      <c r="AV47" s="69">
        <f t="shared" si="59"/>
        <v>0.7</v>
      </c>
      <c r="AW47" s="69">
        <f t="shared" si="60"/>
        <v>0.6</v>
      </c>
      <c r="AX47" s="69">
        <f t="shared" si="65"/>
        <v>0.33333333333333337</v>
      </c>
      <c r="AY47" s="72">
        <f t="shared" si="61"/>
        <v>0.70588235294117652</v>
      </c>
      <c r="BB47" s="51"/>
      <c r="BC47" s="51"/>
      <c r="BD47" s="51"/>
    </row>
    <row r="48" spans="1:56" x14ac:dyDescent="0.2">
      <c r="AH48" s="65"/>
      <c r="AI48" s="66"/>
      <c r="AJ48" s="66"/>
      <c r="AK48" s="66"/>
      <c r="AM48" s="66"/>
      <c r="AQ48" s="65"/>
      <c r="AR48" s="65"/>
      <c r="AS48" s="65"/>
    </row>
    <row r="49" spans="1:56" x14ac:dyDescent="0.2">
      <c r="A49" s="47" t="s">
        <v>185</v>
      </c>
    </row>
    <row r="50" spans="1:56" x14ac:dyDescent="0.2">
      <c r="A50" s="56"/>
      <c r="B50" s="59" t="s">
        <v>5</v>
      </c>
      <c r="C50" s="59" t="s">
        <v>6</v>
      </c>
      <c r="D50" s="59" t="s">
        <v>7</v>
      </c>
      <c r="E50" s="59" t="s">
        <v>8</v>
      </c>
      <c r="F50" s="59" t="s">
        <v>18</v>
      </c>
      <c r="G50" s="59" t="s">
        <v>19</v>
      </c>
      <c r="H50" s="59" t="s">
        <v>9</v>
      </c>
      <c r="I50" s="59" t="s">
        <v>169</v>
      </c>
      <c r="J50" s="59" t="s">
        <v>10</v>
      </c>
      <c r="K50" s="59" t="s">
        <v>11</v>
      </c>
      <c r="L50" s="59" t="s">
        <v>12</v>
      </c>
      <c r="M50" s="59" t="s">
        <v>20</v>
      </c>
      <c r="N50" s="59" t="s">
        <v>197</v>
      </c>
      <c r="O50" s="59" t="s">
        <v>21</v>
      </c>
      <c r="P50" s="59" t="s">
        <v>74</v>
      </c>
      <c r="Q50" s="59" t="s">
        <v>22</v>
      </c>
      <c r="R50" s="59" t="s">
        <v>23</v>
      </c>
      <c r="S50" s="59" t="s">
        <v>168</v>
      </c>
      <c r="T50" s="59" t="s">
        <v>75</v>
      </c>
      <c r="U50" s="59" t="s">
        <v>27</v>
      </c>
      <c r="V50" s="59" t="s">
        <v>172</v>
      </c>
      <c r="W50" s="59" t="s">
        <v>28</v>
      </c>
      <c r="X50" s="59" t="s">
        <v>170</v>
      </c>
      <c r="Y50" s="59" t="s">
        <v>29</v>
      </c>
      <c r="Z50" s="59" t="s">
        <v>4</v>
      </c>
      <c r="AA50" s="59" t="s">
        <v>13</v>
      </c>
      <c r="AB50" s="59" t="s">
        <v>26</v>
      </c>
      <c r="AC50" s="59" t="s">
        <v>30</v>
      </c>
      <c r="AD50" s="59" t="s">
        <v>31</v>
      </c>
      <c r="AE50" s="59" t="s">
        <v>24</v>
      </c>
      <c r="AF50" s="59" t="s">
        <v>25</v>
      </c>
      <c r="AG50" s="59" t="s">
        <v>76</v>
      </c>
      <c r="AH50" s="73"/>
      <c r="AI50" s="71" t="s">
        <v>14</v>
      </c>
      <c r="AJ50" s="71"/>
      <c r="AK50" s="71" t="s">
        <v>15</v>
      </c>
      <c r="AL50" s="71" t="s">
        <v>16</v>
      </c>
      <c r="AM50" s="71" t="s">
        <v>17</v>
      </c>
      <c r="AN50" s="71" t="s">
        <v>44</v>
      </c>
      <c r="AO50" s="71" t="s">
        <v>43</v>
      </c>
      <c r="AP50" s="71" t="s">
        <v>40</v>
      </c>
      <c r="AQ50" s="73"/>
      <c r="AR50" s="73"/>
      <c r="AS50" s="73"/>
      <c r="AT50" s="71" t="s">
        <v>47</v>
      </c>
      <c r="AU50" s="71" t="s">
        <v>48</v>
      </c>
      <c r="AV50" s="71" t="s">
        <v>51</v>
      </c>
      <c r="AW50" s="71" t="s">
        <v>49</v>
      </c>
      <c r="AX50" s="63" t="s">
        <v>50</v>
      </c>
      <c r="AY50" s="64" t="s">
        <v>60</v>
      </c>
    </row>
    <row r="51" spans="1:56" x14ac:dyDescent="0.2">
      <c r="A51" s="52" t="s">
        <v>187</v>
      </c>
      <c r="B51" s="49">
        <v>1</v>
      </c>
      <c r="K51" s="49">
        <v>1</v>
      </c>
      <c r="M51" s="49">
        <v>1</v>
      </c>
      <c r="N51" s="49">
        <v>1</v>
      </c>
      <c r="Y51" s="49">
        <f>B51+C51+D51+E51</f>
        <v>1</v>
      </c>
      <c r="Z51" s="49">
        <f t="shared" ref="Z51:Z62" si="67">B51+C51+D51+E51+F51+L51+Q51+R51+T51+S51</f>
        <v>1</v>
      </c>
      <c r="AA51" s="49">
        <f t="shared" ref="AA51:AA62" si="68">B51+C51+D51+E51+F51+G51+H51+J51+K51+L51+Q51+R51+T51+S51+I51</f>
        <v>2</v>
      </c>
      <c r="AB51" s="49">
        <f t="shared" ref="AB51:AB62" si="69">Y51+H51+F51+Q51+R51+T51+S51+I51</f>
        <v>1</v>
      </c>
      <c r="AC51" s="49">
        <f t="shared" ref="AC51:AC62" si="70">B51+2*C51+3*D51+4*E51</f>
        <v>1</v>
      </c>
      <c r="AD51" s="49">
        <f t="shared" ref="AD51:AD62" si="71">Y51+J51+K51</f>
        <v>2</v>
      </c>
      <c r="AE51" s="49">
        <f t="shared" ref="AE51:AE62" si="72">M51+Q51+U51+V51</f>
        <v>1</v>
      </c>
      <c r="AF51" s="49">
        <f t="shared" ref="AF51:AF62" si="73">O51+R51+W51+S51+I51</f>
        <v>0</v>
      </c>
      <c r="AG51" s="49">
        <f>T51+P51</f>
        <v>0</v>
      </c>
      <c r="AH51" s="65"/>
      <c r="AI51" s="66">
        <f t="shared" ref="AI51:AI63" si="74">IF(Z51=0,"NA",Y51/Z51)</f>
        <v>1</v>
      </c>
      <c r="AJ51" s="66"/>
      <c r="AK51" s="66">
        <f t="shared" ref="AK51:AK63" si="75">IF(AA51=0,"NA",(Y51+J51+K51)/AA51)</f>
        <v>1</v>
      </c>
      <c r="AL51" s="66">
        <f t="shared" ref="AL51:AL63" si="76">IFERROR(AC51/Z51,"NA")</f>
        <v>1</v>
      </c>
      <c r="AM51" s="66">
        <f>IFERROR(AK51+AL51,"NA")</f>
        <v>2</v>
      </c>
      <c r="AN51" s="65">
        <f t="shared" ref="AN51:AN63" si="77">IFERROR(L51/AA51,"NA")</f>
        <v>0</v>
      </c>
      <c r="AO51" s="65">
        <f t="shared" ref="AO51:AO63" si="78">IFERROR((J51+K51)/AA51,"NA")</f>
        <v>0.5</v>
      </c>
      <c r="AP51" s="65">
        <f t="shared" ref="AP51:AP63" si="79">IFERROR(AB51/AA51,"NA")</f>
        <v>0.5</v>
      </c>
      <c r="AQ51" s="65"/>
      <c r="AR51" s="65"/>
      <c r="AS51" s="65"/>
      <c r="AT51" s="66">
        <f t="shared" ref="AT51:AT63" si="80">IFERROR((H51+Q51+R51)/AB51,"NA")</f>
        <v>0</v>
      </c>
      <c r="AU51" s="66">
        <f t="shared" ref="AU51:AU63" si="81">IFERROR((H51+Q51+R51+U51+W51)/AB51,"NA")</f>
        <v>0</v>
      </c>
      <c r="AV51" s="66">
        <f t="shared" ref="AV51:AV63" si="82">IFERROR((F51+Y51)/AB51,"NA")</f>
        <v>1</v>
      </c>
      <c r="AW51" s="66">
        <f t="shared" ref="AW51:AW63" si="83">IFERROR(Y51/AB51,"NA")</f>
        <v>1</v>
      </c>
      <c r="AX51" s="66">
        <f>IFERROR(AL51-AI51,"NA")</f>
        <v>0</v>
      </c>
      <c r="AY51" s="67">
        <f t="shared" ref="AY51:AY63" si="84">(AD51+F51+G51)/AA51</f>
        <v>1</v>
      </c>
    </row>
    <row r="52" spans="1:56" x14ac:dyDescent="0.2">
      <c r="A52" s="52" t="s">
        <v>188</v>
      </c>
      <c r="B52" s="49">
        <v>1</v>
      </c>
      <c r="F52" s="49">
        <v>1</v>
      </c>
      <c r="M52" s="49">
        <v>1</v>
      </c>
      <c r="N52" s="49">
        <v>1</v>
      </c>
      <c r="U52" s="49">
        <v>1</v>
      </c>
      <c r="Y52" s="49">
        <f t="shared" ref="Y52:Y62" si="85">B52+C52+D52+E52</f>
        <v>1</v>
      </c>
      <c r="Z52" s="49">
        <f t="shared" si="67"/>
        <v>2</v>
      </c>
      <c r="AA52" s="49">
        <f t="shared" si="68"/>
        <v>2</v>
      </c>
      <c r="AB52" s="49">
        <f t="shared" si="69"/>
        <v>2</v>
      </c>
      <c r="AC52" s="49">
        <f t="shared" si="70"/>
        <v>1</v>
      </c>
      <c r="AD52" s="49">
        <f t="shared" si="71"/>
        <v>1</v>
      </c>
      <c r="AE52" s="49">
        <f t="shared" si="72"/>
        <v>2</v>
      </c>
      <c r="AF52" s="49">
        <f t="shared" si="73"/>
        <v>0</v>
      </c>
      <c r="AG52" s="49">
        <f t="shared" ref="AG52:AG62" si="86">T52+P52</f>
        <v>0</v>
      </c>
      <c r="AH52" s="65"/>
      <c r="AI52" s="66">
        <f t="shared" si="74"/>
        <v>0.5</v>
      </c>
      <c r="AJ52" s="66"/>
      <c r="AK52" s="66">
        <f t="shared" si="75"/>
        <v>0.5</v>
      </c>
      <c r="AL52" s="66">
        <f t="shared" si="76"/>
        <v>0.5</v>
      </c>
      <c r="AM52" s="66">
        <f>IFERROR(AK52+AL52,"NA")</f>
        <v>1</v>
      </c>
      <c r="AN52" s="65">
        <f t="shared" si="77"/>
        <v>0</v>
      </c>
      <c r="AO52" s="65">
        <f t="shared" si="78"/>
        <v>0</v>
      </c>
      <c r="AP52" s="65">
        <f t="shared" si="79"/>
        <v>1</v>
      </c>
      <c r="AQ52" s="65"/>
      <c r="AR52" s="65"/>
      <c r="AS52" s="65"/>
      <c r="AT52" s="66">
        <f t="shared" si="80"/>
        <v>0</v>
      </c>
      <c r="AU52" s="66">
        <f t="shared" si="81"/>
        <v>0.5</v>
      </c>
      <c r="AV52" s="66">
        <f t="shared" si="82"/>
        <v>1</v>
      </c>
      <c r="AW52" s="66">
        <f t="shared" si="83"/>
        <v>0.5</v>
      </c>
      <c r="AX52" s="66">
        <f>IFERROR(AL52-AI52,"NA")</f>
        <v>0</v>
      </c>
      <c r="AY52" s="67">
        <f t="shared" si="84"/>
        <v>1</v>
      </c>
    </row>
    <row r="53" spans="1:56" x14ac:dyDescent="0.2">
      <c r="A53" s="52" t="s">
        <v>189</v>
      </c>
      <c r="B53" s="49">
        <v>1</v>
      </c>
      <c r="F53" s="49">
        <v>1</v>
      </c>
      <c r="P53" s="49">
        <v>1</v>
      </c>
      <c r="W53" s="49">
        <v>1</v>
      </c>
      <c r="Y53" s="49">
        <f t="shared" si="85"/>
        <v>1</v>
      </c>
      <c r="Z53" s="49">
        <f t="shared" si="67"/>
        <v>2</v>
      </c>
      <c r="AA53" s="49">
        <f t="shared" si="68"/>
        <v>2</v>
      </c>
      <c r="AB53" s="49">
        <f t="shared" si="69"/>
        <v>2</v>
      </c>
      <c r="AC53" s="49">
        <f t="shared" si="70"/>
        <v>1</v>
      </c>
      <c r="AD53" s="49">
        <f t="shared" si="71"/>
        <v>1</v>
      </c>
      <c r="AE53" s="49">
        <f t="shared" si="72"/>
        <v>0</v>
      </c>
      <c r="AF53" s="49">
        <f t="shared" si="73"/>
        <v>1</v>
      </c>
      <c r="AG53" s="49">
        <f t="shared" si="86"/>
        <v>1</v>
      </c>
      <c r="AH53" s="65"/>
      <c r="AI53" s="66">
        <f t="shared" si="74"/>
        <v>0.5</v>
      </c>
      <c r="AJ53" s="66"/>
      <c r="AK53" s="66">
        <f t="shared" si="75"/>
        <v>0.5</v>
      </c>
      <c r="AL53" s="66">
        <f t="shared" si="76"/>
        <v>0.5</v>
      </c>
      <c r="AM53" s="66">
        <f>IFERROR(AK53+AL53,"NA")</f>
        <v>1</v>
      </c>
      <c r="AN53" s="65">
        <f t="shared" si="77"/>
        <v>0</v>
      </c>
      <c r="AO53" s="65">
        <f t="shared" si="78"/>
        <v>0</v>
      </c>
      <c r="AP53" s="65">
        <f t="shared" si="79"/>
        <v>1</v>
      </c>
      <c r="AQ53" s="65"/>
      <c r="AR53" s="65"/>
      <c r="AS53" s="65"/>
      <c r="AT53" s="66">
        <f t="shared" si="80"/>
        <v>0</v>
      </c>
      <c r="AU53" s="66">
        <f t="shared" si="81"/>
        <v>0.5</v>
      </c>
      <c r="AV53" s="66">
        <f t="shared" si="82"/>
        <v>1</v>
      </c>
      <c r="AW53" s="66">
        <f t="shared" si="83"/>
        <v>0.5</v>
      </c>
      <c r="AX53" s="66">
        <f>IFERROR(AL53-AI53,"NA")</f>
        <v>0</v>
      </c>
      <c r="AY53" s="67">
        <f t="shared" si="84"/>
        <v>1</v>
      </c>
    </row>
    <row r="54" spans="1:56" x14ac:dyDescent="0.2">
      <c r="A54" s="52" t="s">
        <v>190</v>
      </c>
      <c r="C54" s="49">
        <v>1</v>
      </c>
      <c r="L54" s="49">
        <v>1</v>
      </c>
      <c r="Y54" s="49">
        <f t="shared" si="85"/>
        <v>1</v>
      </c>
      <c r="Z54" s="49">
        <f t="shared" si="67"/>
        <v>2</v>
      </c>
      <c r="AA54" s="49">
        <f t="shared" si="68"/>
        <v>2</v>
      </c>
      <c r="AB54" s="49">
        <f t="shared" si="69"/>
        <v>1</v>
      </c>
      <c r="AC54" s="49">
        <f t="shared" si="70"/>
        <v>2</v>
      </c>
      <c r="AD54" s="49">
        <f t="shared" si="71"/>
        <v>1</v>
      </c>
      <c r="AE54" s="49">
        <f t="shared" si="72"/>
        <v>0</v>
      </c>
      <c r="AF54" s="49">
        <f t="shared" si="73"/>
        <v>0</v>
      </c>
      <c r="AG54" s="49">
        <f t="shared" si="86"/>
        <v>0</v>
      </c>
      <c r="AH54" s="65"/>
      <c r="AI54" s="66">
        <f t="shared" si="74"/>
        <v>0.5</v>
      </c>
      <c r="AJ54" s="66"/>
      <c r="AK54" s="66">
        <f t="shared" si="75"/>
        <v>0.5</v>
      </c>
      <c r="AL54" s="66">
        <f t="shared" si="76"/>
        <v>1</v>
      </c>
      <c r="AM54" s="66">
        <f>IFERROR(AK54+AL54,"NA")</f>
        <v>1.5</v>
      </c>
      <c r="AN54" s="65">
        <f t="shared" si="77"/>
        <v>0.5</v>
      </c>
      <c r="AO54" s="65">
        <f t="shared" si="78"/>
        <v>0</v>
      </c>
      <c r="AP54" s="65">
        <f t="shared" si="79"/>
        <v>0.5</v>
      </c>
      <c r="AQ54" s="65"/>
      <c r="AR54" s="65"/>
      <c r="AS54" s="65"/>
      <c r="AT54" s="66">
        <f t="shared" si="80"/>
        <v>0</v>
      </c>
      <c r="AU54" s="66">
        <f t="shared" si="81"/>
        <v>0</v>
      </c>
      <c r="AV54" s="66">
        <f t="shared" si="82"/>
        <v>1</v>
      </c>
      <c r="AW54" s="66">
        <f t="shared" si="83"/>
        <v>1</v>
      </c>
      <c r="AX54" s="66">
        <f>IFERROR(AL54-AI54,"NA")</f>
        <v>0.5</v>
      </c>
      <c r="AY54" s="67">
        <f t="shared" si="84"/>
        <v>0.5</v>
      </c>
    </row>
    <row r="55" spans="1:56" x14ac:dyDescent="0.2">
      <c r="A55" s="52" t="s">
        <v>191</v>
      </c>
      <c r="J55" s="49">
        <v>1</v>
      </c>
      <c r="L55" s="49">
        <v>1</v>
      </c>
      <c r="Y55" s="49">
        <f t="shared" si="85"/>
        <v>0</v>
      </c>
      <c r="Z55" s="49">
        <f t="shared" si="67"/>
        <v>1</v>
      </c>
      <c r="AA55" s="49">
        <f t="shared" si="68"/>
        <v>2</v>
      </c>
      <c r="AB55" s="49">
        <f t="shared" si="69"/>
        <v>0</v>
      </c>
      <c r="AC55" s="49">
        <f t="shared" si="70"/>
        <v>0</v>
      </c>
      <c r="AD55" s="49">
        <f t="shared" si="71"/>
        <v>1</v>
      </c>
      <c r="AE55" s="49">
        <f t="shared" si="72"/>
        <v>0</v>
      </c>
      <c r="AF55" s="49">
        <f t="shared" si="73"/>
        <v>0</v>
      </c>
      <c r="AG55" s="49">
        <f t="shared" si="86"/>
        <v>0</v>
      </c>
      <c r="AH55" s="65"/>
      <c r="AI55" s="66">
        <f t="shared" si="74"/>
        <v>0</v>
      </c>
      <c r="AJ55" s="66"/>
      <c r="AK55" s="66">
        <f t="shared" si="75"/>
        <v>0.5</v>
      </c>
      <c r="AL55" s="66">
        <f t="shared" si="76"/>
        <v>0</v>
      </c>
      <c r="AM55" s="66">
        <f t="shared" ref="AM55:AM61" si="87">IFERROR(AK55+AL55,"NA")</f>
        <v>0.5</v>
      </c>
      <c r="AN55" s="65">
        <f t="shared" si="77"/>
        <v>0.5</v>
      </c>
      <c r="AO55" s="65">
        <f t="shared" si="78"/>
        <v>0.5</v>
      </c>
      <c r="AP55" s="65">
        <f t="shared" si="79"/>
        <v>0</v>
      </c>
      <c r="AQ55" s="65"/>
      <c r="AR55" s="65"/>
      <c r="AS55" s="65"/>
      <c r="AT55" s="66" t="str">
        <f t="shared" si="80"/>
        <v>NA</v>
      </c>
      <c r="AU55" s="66" t="str">
        <f t="shared" si="81"/>
        <v>NA</v>
      </c>
      <c r="AV55" s="66" t="str">
        <f t="shared" si="82"/>
        <v>NA</v>
      </c>
      <c r="AW55" s="66" t="str">
        <f t="shared" si="83"/>
        <v>NA</v>
      </c>
      <c r="AX55" s="66">
        <f t="shared" ref="AX55:AX61" si="88">IFERROR(AL55-AI55,"NA")</f>
        <v>0</v>
      </c>
      <c r="AY55" s="67">
        <f t="shared" si="84"/>
        <v>0.5</v>
      </c>
    </row>
    <row r="56" spans="1:56" x14ac:dyDescent="0.2">
      <c r="A56" s="52" t="s">
        <v>192</v>
      </c>
      <c r="K56" s="49">
        <v>2</v>
      </c>
      <c r="Y56" s="49">
        <f t="shared" si="85"/>
        <v>0</v>
      </c>
      <c r="Z56" s="49">
        <f t="shared" si="67"/>
        <v>0</v>
      </c>
      <c r="AA56" s="49">
        <f t="shared" si="68"/>
        <v>2</v>
      </c>
      <c r="AB56" s="49">
        <f t="shared" si="69"/>
        <v>0</v>
      </c>
      <c r="AC56" s="49">
        <f t="shared" si="70"/>
        <v>0</v>
      </c>
      <c r="AD56" s="49">
        <f t="shared" si="71"/>
        <v>2</v>
      </c>
      <c r="AE56" s="49">
        <f t="shared" si="72"/>
        <v>0</v>
      </c>
      <c r="AF56" s="49">
        <f t="shared" si="73"/>
        <v>0</v>
      </c>
      <c r="AG56" s="49">
        <f t="shared" si="86"/>
        <v>0</v>
      </c>
      <c r="AH56" s="65"/>
      <c r="AI56" s="66" t="str">
        <f t="shared" si="74"/>
        <v>NA</v>
      </c>
      <c r="AJ56" s="66"/>
      <c r="AK56" s="66">
        <f t="shared" si="75"/>
        <v>1</v>
      </c>
      <c r="AL56" s="66" t="str">
        <f t="shared" si="76"/>
        <v>NA</v>
      </c>
      <c r="AM56" s="66" t="str">
        <f t="shared" si="87"/>
        <v>NA</v>
      </c>
      <c r="AN56" s="65">
        <f t="shared" si="77"/>
        <v>0</v>
      </c>
      <c r="AO56" s="65">
        <f t="shared" si="78"/>
        <v>1</v>
      </c>
      <c r="AP56" s="65">
        <f t="shared" si="79"/>
        <v>0</v>
      </c>
      <c r="AQ56" s="65"/>
      <c r="AR56" s="65"/>
      <c r="AS56" s="65"/>
      <c r="AT56" s="66" t="str">
        <f t="shared" si="80"/>
        <v>NA</v>
      </c>
      <c r="AU56" s="66" t="str">
        <f t="shared" si="81"/>
        <v>NA</v>
      </c>
      <c r="AV56" s="66" t="str">
        <f t="shared" si="82"/>
        <v>NA</v>
      </c>
      <c r="AW56" s="66" t="str">
        <f t="shared" si="83"/>
        <v>NA</v>
      </c>
      <c r="AX56" s="66" t="str">
        <f t="shared" si="88"/>
        <v>NA</v>
      </c>
      <c r="AY56" s="67">
        <f t="shared" si="84"/>
        <v>1</v>
      </c>
    </row>
    <row r="57" spans="1:56" x14ac:dyDescent="0.2">
      <c r="A57" s="52" t="s">
        <v>193</v>
      </c>
      <c r="J57" s="49">
        <v>2</v>
      </c>
      <c r="Y57" s="49">
        <f t="shared" si="85"/>
        <v>0</v>
      </c>
      <c r="Z57" s="49">
        <f t="shared" si="67"/>
        <v>0</v>
      </c>
      <c r="AA57" s="49">
        <f t="shared" si="68"/>
        <v>2</v>
      </c>
      <c r="AB57" s="49">
        <f t="shared" si="69"/>
        <v>0</v>
      </c>
      <c r="AC57" s="49">
        <f t="shared" si="70"/>
        <v>0</v>
      </c>
      <c r="AD57" s="49">
        <f t="shared" si="71"/>
        <v>2</v>
      </c>
      <c r="AE57" s="49">
        <f t="shared" si="72"/>
        <v>0</v>
      </c>
      <c r="AF57" s="49">
        <f t="shared" si="73"/>
        <v>0</v>
      </c>
      <c r="AG57" s="49">
        <f t="shared" si="86"/>
        <v>0</v>
      </c>
      <c r="AH57" s="65"/>
      <c r="AI57" s="66" t="str">
        <f t="shared" si="74"/>
        <v>NA</v>
      </c>
      <c r="AJ57" s="66"/>
      <c r="AK57" s="66">
        <f t="shared" si="75"/>
        <v>1</v>
      </c>
      <c r="AL57" s="66" t="str">
        <f t="shared" si="76"/>
        <v>NA</v>
      </c>
      <c r="AM57" s="66" t="str">
        <f t="shared" si="87"/>
        <v>NA</v>
      </c>
      <c r="AN57" s="65">
        <f t="shared" si="77"/>
        <v>0</v>
      </c>
      <c r="AO57" s="65">
        <f t="shared" si="78"/>
        <v>1</v>
      </c>
      <c r="AP57" s="65">
        <f t="shared" si="79"/>
        <v>0</v>
      </c>
      <c r="AQ57" s="65"/>
      <c r="AR57" s="65"/>
      <c r="AS57" s="65"/>
      <c r="AT57" s="66" t="str">
        <f t="shared" si="80"/>
        <v>NA</v>
      </c>
      <c r="AU57" s="66" t="str">
        <f t="shared" si="81"/>
        <v>NA</v>
      </c>
      <c r="AV57" s="66" t="str">
        <f t="shared" si="82"/>
        <v>NA</v>
      </c>
      <c r="AW57" s="66" t="str">
        <f t="shared" si="83"/>
        <v>NA</v>
      </c>
      <c r="AX57" s="66" t="str">
        <f t="shared" si="88"/>
        <v>NA</v>
      </c>
      <c r="AY57" s="67">
        <f t="shared" si="84"/>
        <v>1</v>
      </c>
    </row>
    <row r="58" spans="1:56" x14ac:dyDescent="0.2">
      <c r="A58" s="52" t="s">
        <v>194</v>
      </c>
      <c r="J58" s="49">
        <v>1</v>
      </c>
      <c r="Q58" s="49">
        <v>1</v>
      </c>
      <c r="Y58" s="49">
        <f t="shared" si="85"/>
        <v>0</v>
      </c>
      <c r="Z58" s="49">
        <f t="shared" si="67"/>
        <v>1</v>
      </c>
      <c r="AA58" s="49">
        <f t="shared" si="68"/>
        <v>2</v>
      </c>
      <c r="AB58" s="49">
        <f t="shared" si="69"/>
        <v>1</v>
      </c>
      <c r="AC58" s="49">
        <f t="shared" si="70"/>
        <v>0</v>
      </c>
      <c r="AD58" s="49">
        <f t="shared" si="71"/>
        <v>1</v>
      </c>
      <c r="AE58" s="49">
        <f t="shared" si="72"/>
        <v>1</v>
      </c>
      <c r="AF58" s="49">
        <f t="shared" si="73"/>
        <v>0</v>
      </c>
      <c r="AG58" s="49">
        <f t="shared" si="86"/>
        <v>0</v>
      </c>
      <c r="AH58" s="65"/>
      <c r="AI58" s="66">
        <f t="shared" si="74"/>
        <v>0</v>
      </c>
      <c r="AJ58" s="66"/>
      <c r="AK58" s="66">
        <f t="shared" si="75"/>
        <v>0.5</v>
      </c>
      <c r="AL58" s="66">
        <f t="shared" si="76"/>
        <v>0</v>
      </c>
      <c r="AM58" s="66">
        <f t="shared" si="87"/>
        <v>0.5</v>
      </c>
      <c r="AN58" s="65">
        <f t="shared" si="77"/>
        <v>0</v>
      </c>
      <c r="AO58" s="65">
        <f t="shared" si="78"/>
        <v>0.5</v>
      </c>
      <c r="AP58" s="65">
        <f t="shared" si="79"/>
        <v>0.5</v>
      </c>
      <c r="AQ58" s="65"/>
      <c r="AR58" s="65"/>
      <c r="AS58" s="65"/>
      <c r="AT58" s="66">
        <f t="shared" si="80"/>
        <v>1</v>
      </c>
      <c r="AU58" s="66">
        <f t="shared" si="81"/>
        <v>1</v>
      </c>
      <c r="AV58" s="66">
        <f t="shared" si="82"/>
        <v>0</v>
      </c>
      <c r="AW58" s="66">
        <f t="shared" si="83"/>
        <v>0</v>
      </c>
      <c r="AX58" s="66">
        <f t="shared" si="88"/>
        <v>0</v>
      </c>
      <c r="AY58" s="67">
        <f t="shared" si="84"/>
        <v>0.5</v>
      </c>
    </row>
    <row r="59" spans="1:56" x14ac:dyDescent="0.2">
      <c r="A59" s="52" t="s">
        <v>195</v>
      </c>
      <c r="L59" s="49">
        <v>2</v>
      </c>
      <c r="Y59" s="49">
        <f t="shared" si="85"/>
        <v>0</v>
      </c>
      <c r="Z59" s="49">
        <f t="shared" si="67"/>
        <v>2</v>
      </c>
      <c r="AA59" s="49">
        <f t="shared" si="68"/>
        <v>2</v>
      </c>
      <c r="AB59" s="49">
        <f t="shared" si="69"/>
        <v>0</v>
      </c>
      <c r="AC59" s="49">
        <f t="shared" si="70"/>
        <v>0</v>
      </c>
      <c r="AD59" s="49">
        <f t="shared" si="71"/>
        <v>0</v>
      </c>
      <c r="AE59" s="49">
        <f t="shared" si="72"/>
        <v>0</v>
      </c>
      <c r="AF59" s="49">
        <f t="shared" si="73"/>
        <v>0</v>
      </c>
      <c r="AG59" s="49">
        <f t="shared" si="86"/>
        <v>0</v>
      </c>
      <c r="AH59" s="65"/>
      <c r="AI59" s="66">
        <f t="shared" si="74"/>
        <v>0</v>
      </c>
      <c r="AJ59" s="66"/>
      <c r="AK59" s="66">
        <f t="shared" si="75"/>
        <v>0</v>
      </c>
      <c r="AL59" s="66">
        <f t="shared" si="76"/>
        <v>0</v>
      </c>
      <c r="AM59" s="66">
        <f t="shared" si="87"/>
        <v>0</v>
      </c>
      <c r="AN59" s="65">
        <f t="shared" si="77"/>
        <v>1</v>
      </c>
      <c r="AO59" s="65">
        <f t="shared" si="78"/>
        <v>0</v>
      </c>
      <c r="AP59" s="65">
        <f t="shared" si="79"/>
        <v>0</v>
      </c>
      <c r="AQ59" s="65"/>
      <c r="AR59" s="65"/>
      <c r="AS59" s="65"/>
      <c r="AT59" s="66" t="str">
        <f t="shared" si="80"/>
        <v>NA</v>
      </c>
      <c r="AU59" s="66" t="str">
        <f t="shared" si="81"/>
        <v>NA</v>
      </c>
      <c r="AV59" s="66" t="str">
        <f t="shared" si="82"/>
        <v>NA</v>
      </c>
      <c r="AW59" s="66" t="str">
        <f t="shared" si="83"/>
        <v>NA</v>
      </c>
      <c r="AX59" s="66">
        <f t="shared" si="88"/>
        <v>0</v>
      </c>
      <c r="AY59" s="67">
        <f t="shared" si="84"/>
        <v>0</v>
      </c>
    </row>
    <row r="60" spans="1:56" x14ac:dyDescent="0.2">
      <c r="A60" s="52" t="s">
        <v>196</v>
      </c>
      <c r="B60" s="49">
        <v>1</v>
      </c>
      <c r="L60" s="49">
        <v>1</v>
      </c>
      <c r="M60" s="49">
        <v>1</v>
      </c>
      <c r="Y60" s="49">
        <f t="shared" si="85"/>
        <v>1</v>
      </c>
      <c r="Z60" s="49">
        <f t="shared" si="67"/>
        <v>2</v>
      </c>
      <c r="AA60" s="49">
        <f t="shared" si="68"/>
        <v>2</v>
      </c>
      <c r="AB60" s="49">
        <f t="shared" si="69"/>
        <v>1</v>
      </c>
      <c r="AC60" s="49">
        <f t="shared" si="70"/>
        <v>1</v>
      </c>
      <c r="AD60" s="49">
        <f t="shared" si="71"/>
        <v>1</v>
      </c>
      <c r="AE60" s="49">
        <f t="shared" si="72"/>
        <v>1</v>
      </c>
      <c r="AF60" s="49">
        <f t="shared" si="73"/>
        <v>0</v>
      </c>
      <c r="AG60" s="49">
        <f t="shared" si="86"/>
        <v>0</v>
      </c>
      <c r="AH60" s="65"/>
      <c r="AI60" s="66">
        <f t="shared" si="74"/>
        <v>0.5</v>
      </c>
      <c r="AJ60" s="66"/>
      <c r="AK60" s="66">
        <f t="shared" si="75"/>
        <v>0.5</v>
      </c>
      <c r="AL60" s="66">
        <f t="shared" si="76"/>
        <v>0.5</v>
      </c>
      <c r="AM60" s="66">
        <f t="shared" si="87"/>
        <v>1</v>
      </c>
      <c r="AN60" s="65">
        <f t="shared" si="77"/>
        <v>0.5</v>
      </c>
      <c r="AO60" s="65">
        <f t="shared" si="78"/>
        <v>0</v>
      </c>
      <c r="AP60" s="65">
        <f t="shared" si="79"/>
        <v>0.5</v>
      </c>
      <c r="AQ60" s="65"/>
      <c r="AR60" s="65"/>
      <c r="AS60" s="65"/>
      <c r="AT60" s="66">
        <f t="shared" si="80"/>
        <v>0</v>
      </c>
      <c r="AU60" s="66">
        <f t="shared" si="81"/>
        <v>0</v>
      </c>
      <c r="AV60" s="66">
        <f t="shared" si="82"/>
        <v>1</v>
      </c>
      <c r="AW60" s="66">
        <f t="shared" si="83"/>
        <v>1</v>
      </c>
      <c r="AX60" s="66">
        <f t="shared" si="88"/>
        <v>0</v>
      </c>
      <c r="AY60" s="67">
        <f t="shared" si="84"/>
        <v>0.5</v>
      </c>
    </row>
    <row r="61" spans="1:56" x14ac:dyDescent="0.2">
      <c r="A61" s="52"/>
      <c r="Y61" s="49">
        <f t="shared" si="85"/>
        <v>0</v>
      </c>
      <c r="Z61" s="49">
        <f t="shared" si="67"/>
        <v>0</v>
      </c>
      <c r="AA61" s="49">
        <f t="shared" si="68"/>
        <v>0</v>
      </c>
      <c r="AB61" s="49">
        <f t="shared" si="69"/>
        <v>0</v>
      </c>
      <c r="AC61" s="49">
        <f t="shared" si="70"/>
        <v>0</v>
      </c>
      <c r="AD61" s="49">
        <f t="shared" si="71"/>
        <v>0</v>
      </c>
      <c r="AE61" s="49">
        <f t="shared" si="72"/>
        <v>0</v>
      </c>
      <c r="AF61" s="49">
        <f t="shared" si="73"/>
        <v>0</v>
      </c>
      <c r="AG61" s="49">
        <f t="shared" si="86"/>
        <v>0</v>
      </c>
      <c r="AH61" s="65"/>
      <c r="AI61" s="66" t="str">
        <f t="shared" si="74"/>
        <v>NA</v>
      </c>
      <c r="AJ61" s="66"/>
      <c r="AK61" s="66" t="str">
        <f t="shared" si="75"/>
        <v>NA</v>
      </c>
      <c r="AL61" s="66" t="str">
        <f t="shared" si="76"/>
        <v>NA</v>
      </c>
      <c r="AM61" s="66" t="str">
        <f t="shared" si="87"/>
        <v>NA</v>
      </c>
      <c r="AN61" s="65" t="str">
        <f t="shared" si="77"/>
        <v>NA</v>
      </c>
      <c r="AO61" s="65" t="str">
        <f t="shared" si="78"/>
        <v>NA</v>
      </c>
      <c r="AP61" s="65" t="str">
        <f t="shared" si="79"/>
        <v>NA</v>
      </c>
      <c r="AQ61" s="65"/>
      <c r="AR61" s="65"/>
      <c r="AS61" s="65"/>
      <c r="AT61" s="66" t="str">
        <f t="shared" si="80"/>
        <v>NA</v>
      </c>
      <c r="AU61" s="66" t="str">
        <f t="shared" si="81"/>
        <v>NA</v>
      </c>
      <c r="AV61" s="66" t="str">
        <f t="shared" si="82"/>
        <v>NA</v>
      </c>
      <c r="AW61" s="66" t="str">
        <f t="shared" si="83"/>
        <v>NA</v>
      </c>
      <c r="AX61" s="66" t="str">
        <f t="shared" si="88"/>
        <v>NA</v>
      </c>
      <c r="AY61" s="67" t="e">
        <f t="shared" si="84"/>
        <v>#DIV/0!</v>
      </c>
    </row>
    <row r="62" spans="1:56" x14ac:dyDescent="0.2">
      <c r="A62" s="52"/>
      <c r="Y62" s="49">
        <f t="shared" si="85"/>
        <v>0</v>
      </c>
      <c r="Z62" s="49">
        <f t="shared" si="67"/>
        <v>0</v>
      </c>
      <c r="AA62" s="49">
        <f t="shared" si="68"/>
        <v>0</v>
      </c>
      <c r="AB62" s="49">
        <f t="shared" si="69"/>
        <v>0</v>
      </c>
      <c r="AC62" s="49">
        <f t="shared" si="70"/>
        <v>0</v>
      </c>
      <c r="AD62" s="49">
        <f t="shared" si="71"/>
        <v>0</v>
      </c>
      <c r="AE62" s="49">
        <f t="shared" si="72"/>
        <v>0</v>
      </c>
      <c r="AF62" s="49">
        <f t="shared" si="73"/>
        <v>0</v>
      </c>
      <c r="AG62" s="49">
        <f t="shared" si="86"/>
        <v>0</v>
      </c>
      <c r="AH62" s="65"/>
      <c r="AI62" s="66" t="str">
        <f t="shared" si="74"/>
        <v>NA</v>
      </c>
      <c r="AJ62" s="66"/>
      <c r="AK62" s="66" t="str">
        <f t="shared" si="75"/>
        <v>NA</v>
      </c>
      <c r="AL62" s="66" t="str">
        <f t="shared" si="76"/>
        <v>NA</v>
      </c>
      <c r="AM62" s="66" t="str">
        <f>IFERROR(AK62+AL62,"NA")</f>
        <v>NA</v>
      </c>
      <c r="AN62" s="65" t="str">
        <f t="shared" si="77"/>
        <v>NA</v>
      </c>
      <c r="AO62" s="65" t="str">
        <f t="shared" si="78"/>
        <v>NA</v>
      </c>
      <c r="AP62" s="65" t="str">
        <f t="shared" si="79"/>
        <v>NA</v>
      </c>
      <c r="AQ62" s="65"/>
      <c r="AR62" s="65"/>
      <c r="AS62" s="65"/>
      <c r="AT62" s="66" t="str">
        <f t="shared" si="80"/>
        <v>NA</v>
      </c>
      <c r="AU62" s="66" t="str">
        <f t="shared" si="81"/>
        <v>NA</v>
      </c>
      <c r="AV62" s="66" t="str">
        <f t="shared" si="82"/>
        <v>NA</v>
      </c>
      <c r="AW62" s="66" t="str">
        <f t="shared" si="83"/>
        <v>NA</v>
      </c>
      <c r="AX62" s="66" t="str">
        <f>IFERROR(AL62-AI62,"NA")</f>
        <v>NA</v>
      </c>
      <c r="AY62" s="67" t="e">
        <f t="shared" si="84"/>
        <v>#DIV/0!</v>
      </c>
    </row>
    <row r="63" spans="1:56" s="47" customFormat="1" x14ac:dyDescent="0.2">
      <c r="A63" s="54" t="s">
        <v>32</v>
      </c>
      <c r="B63" s="58">
        <f>SUM(B51:B62)</f>
        <v>4</v>
      </c>
      <c r="C63" s="58">
        <f t="shared" ref="C63:AG63" si="89">SUM(C51:C62)</f>
        <v>1</v>
      </c>
      <c r="D63" s="58">
        <f t="shared" si="89"/>
        <v>0</v>
      </c>
      <c r="E63" s="58">
        <f t="shared" si="89"/>
        <v>0</v>
      </c>
      <c r="F63" s="58">
        <f t="shared" si="89"/>
        <v>2</v>
      </c>
      <c r="G63" s="58">
        <f t="shared" si="89"/>
        <v>0</v>
      </c>
      <c r="H63" s="58">
        <f t="shared" si="89"/>
        <v>0</v>
      </c>
      <c r="I63" s="58">
        <f t="shared" si="89"/>
        <v>0</v>
      </c>
      <c r="J63" s="58">
        <f t="shared" si="89"/>
        <v>4</v>
      </c>
      <c r="K63" s="58">
        <f t="shared" si="89"/>
        <v>3</v>
      </c>
      <c r="L63" s="58">
        <f t="shared" si="89"/>
        <v>5</v>
      </c>
      <c r="M63" s="58">
        <f t="shared" si="89"/>
        <v>3</v>
      </c>
      <c r="N63" s="58">
        <f t="shared" si="89"/>
        <v>2</v>
      </c>
      <c r="O63" s="58">
        <f t="shared" si="89"/>
        <v>0</v>
      </c>
      <c r="P63" s="58">
        <f t="shared" si="89"/>
        <v>1</v>
      </c>
      <c r="Q63" s="58">
        <f t="shared" si="89"/>
        <v>1</v>
      </c>
      <c r="R63" s="58">
        <f t="shared" si="89"/>
        <v>0</v>
      </c>
      <c r="S63" s="58">
        <f t="shared" si="89"/>
        <v>0</v>
      </c>
      <c r="T63" s="58">
        <f t="shared" si="89"/>
        <v>0</v>
      </c>
      <c r="U63" s="58">
        <f t="shared" si="89"/>
        <v>1</v>
      </c>
      <c r="V63" s="58">
        <f t="shared" si="89"/>
        <v>0</v>
      </c>
      <c r="W63" s="58">
        <f t="shared" si="89"/>
        <v>1</v>
      </c>
      <c r="X63" s="58">
        <f t="shared" si="89"/>
        <v>0</v>
      </c>
      <c r="Y63" s="58">
        <f t="shared" si="89"/>
        <v>5</v>
      </c>
      <c r="Z63" s="58">
        <f t="shared" si="89"/>
        <v>13</v>
      </c>
      <c r="AA63" s="58">
        <f t="shared" si="89"/>
        <v>20</v>
      </c>
      <c r="AB63" s="58">
        <f t="shared" si="89"/>
        <v>8</v>
      </c>
      <c r="AC63" s="58">
        <f t="shared" si="89"/>
        <v>6</v>
      </c>
      <c r="AD63" s="58">
        <f t="shared" si="89"/>
        <v>12</v>
      </c>
      <c r="AE63" s="58">
        <f t="shared" si="89"/>
        <v>5</v>
      </c>
      <c r="AF63" s="58">
        <f t="shared" si="89"/>
        <v>1</v>
      </c>
      <c r="AG63" s="58">
        <f t="shared" si="89"/>
        <v>1</v>
      </c>
      <c r="AH63" s="68"/>
      <c r="AI63" s="69">
        <f t="shared" si="74"/>
        <v>0.38461538461538464</v>
      </c>
      <c r="AJ63" s="69"/>
      <c r="AK63" s="69">
        <f t="shared" si="75"/>
        <v>0.6</v>
      </c>
      <c r="AL63" s="69">
        <f t="shared" si="76"/>
        <v>0.46153846153846156</v>
      </c>
      <c r="AM63" s="69">
        <f>IFERROR(AK63+AL63,"NA")</f>
        <v>1.0615384615384615</v>
      </c>
      <c r="AN63" s="68">
        <f t="shared" si="77"/>
        <v>0.25</v>
      </c>
      <c r="AO63" s="68">
        <f t="shared" si="78"/>
        <v>0.35</v>
      </c>
      <c r="AP63" s="68">
        <f t="shared" si="79"/>
        <v>0.4</v>
      </c>
      <c r="AQ63" s="68"/>
      <c r="AR63" s="68"/>
      <c r="AS63" s="68"/>
      <c r="AT63" s="69">
        <f t="shared" si="80"/>
        <v>0.125</v>
      </c>
      <c r="AU63" s="69">
        <f t="shared" si="81"/>
        <v>0.375</v>
      </c>
      <c r="AV63" s="69">
        <f t="shared" si="82"/>
        <v>0.875</v>
      </c>
      <c r="AW63" s="69">
        <f t="shared" si="83"/>
        <v>0.625</v>
      </c>
      <c r="AX63" s="69">
        <f>IFERROR(AL63-AI63,"NA")</f>
        <v>7.6923076923076927E-2</v>
      </c>
      <c r="AY63" s="72">
        <f t="shared" si="84"/>
        <v>0.7</v>
      </c>
      <c r="BB63" s="51"/>
      <c r="BC63" s="51"/>
      <c r="BD63" s="51"/>
    </row>
    <row r="65" spans="1:56" x14ac:dyDescent="0.2">
      <c r="A65" s="47" t="s">
        <v>186</v>
      </c>
    </row>
    <row r="66" spans="1:56" x14ac:dyDescent="0.2">
      <c r="A66" s="56"/>
      <c r="B66" s="59" t="s">
        <v>5</v>
      </c>
      <c r="C66" s="59" t="s">
        <v>6</v>
      </c>
      <c r="D66" s="59" t="s">
        <v>7</v>
      </c>
      <c r="E66" s="59" t="s">
        <v>8</v>
      </c>
      <c r="F66" s="59" t="s">
        <v>18</v>
      </c>
      <c r="G66" s="59" t="s">
        <v>19</v>
      </c>
      <c r="H66" s="59" t="s">
        <v>9</v>
      </c>
      <c r="I66" s="59" t="s">
        <v>169</v>
      </c>
      <c r="J66" s="59" t="s">
        <v>10</v>
      </c>
      <c r="K66" s="59" t="s">
        <v>11</v>
      </c>
      <c r="L66" s="59" t="s">
        <v>12</v>
      </c>
      <c r="M66" s="59" t="s">
        <v>20</v>
      </c>
      <c r="N66" s="59" t="s">
        <v>197</v>
      </c>
      <c r="O66" s="59" t="s">
        <v>21</v>
      </c>
      <c r="P66" s="59" t="s">
        <v>74</v>
      </c>
      <c r="Q66" s="59" t="s">
        <v>22</v>
      </c>
      <c r="R66" s="59" t="s">
        <v>23</v>
      </c>
      <c r="S66" s="59" t="s">
        <v>168</v>
      </c>
      <c r="T66" s="59" t="s">
        <v>75</v>
      </c>
      <c r="U66" s="59" t="s">
        <v>27</v>
      </c>
      <c r="V66" s="59" t="s">
        <v>172</v>
      </c>
      <c r="W66" s="59" t="s">
        <v>28</v>
      </c>
      <c r="X66" s="59" t="s">
        <v>170</v>
      </c>
      <c r="Y66" s="59" t="s">
        <v>29</v>
      </c>
      <c r="Z66" s="59" t="s">
        <v>4</v>
      </c>
      <c r="AA66" s="59" t="s">
        <v>13</v>
      </c>
      <c r="AB66" s="59" t="s">
        <v>26</v>
      </c>
      <c r="AC66" s="59" t="s">
        <v>30</v>
      </c>
      <c r="AD66" s="59" t="s">
        <v>31</v>
      </c>
      <c r="AE66" s="59" t="s">
        <v>24</v>
      </c>
      <c r="AF66" s="59" t="s">
        <v>25</v>
      </c>
      <c r="AG66" s="59" t="s">
        <v>76</v>
      </c>
      <c r="AH66" s="73"/>
      <c r="AI66" s="71" t="s">
        <v>14</v>
      </c>
      <c r="AJ66" s="71"/>
      <c r="AK66" s="71" t="s">
        <v>15</v>
      </c>
      <c r="AL66" s="71" t="s">
        <v>16</v>
      </c>
      <c r="AM66" s="71" t="s">
        <v>17</v>
      </c>
      <c r="AN66" s="71" t="s">
        <v>44</v>
      </c>
      <c r="AO66" s="71" t="s">
        <v>43</v>
      </c>
      <c r="AP66" s="71" t="s">
        <v>40</v>
      </c>
      <c r="AQ66" s="73"/>
      <c r="AR66" s="73"/>
      <c r="AS66" s="73"/>
      <c r="AT66" s="71" t="s">
        <v>47</v>
      </c>
      <c r="AU66" s="71" t="s">
        <v>48</v>
      </c>
      <c r="AV66" s="71" t="s">
        <v>51</v>
      </c>
      <c r="AW66" s="71" t="s">
        <v>49</v>
      </c>
      <c r="AX66" s="63" t="s">
        <v>50</v>
      </c>
      <c r="AY66" s="64" t="s">
        <v>60</v>
      </c>
    </row>
    <row r="67" spans="1:56" x14ac:dyDescent="0.2">
      <c r="A67" s="52" t="s">
        <v>187</v>
      </c>
      <c r="J67" s="49">
        <v>2</v>
      </c>
      <c r="T67" s="49">
        <v>1</v>
      </c>
      <c r="Y67" s="49">
        <f>B67+C67+D67+E67</f>
        <v>0</v>
      </c>
      <c r="Z67" s="49">
        <f t="shared" ref="Z67:Z78" si="90">B67+C67+D67+E67+F67+L67+Q67+R67+T67+S67</f>
        <v>1</v>
      </c>
      <c r="AA67" s="49">
        <f t="shared" ref="AA67:AA78" si="91">B67+C67+D67+E67+F67+G67+H67+J67+K67+L67+Q67+R67+T67+S67+I67</f>
        <v>3</v>
      </c>
      <c r="AB67" s="49">
        <f t="shared" ref="AB67:AB78" si="92">Y67+H67+F67+Q67+R67+T67+S67+I67</f>
        <v>1</v>
      </c>
      <c r="AC67" s="49">
        <f t="shared" ref="AC67:AC78" si="93">B67+2*C67+3*D67+4*E67</f>
        <v>0</v>
      </c>
      <c r="AD67" s="49">
        <f t="shared" ref="AD67:AD78" si="94">Y67+J67+K67</f>
        <v>2</v>
      </c>
      <c r="AE67" s="49">
        <f t="shared" ref="AE67:AE78" si="95">M67+Q67+U67+V67</f>
        <v>0</v>
      </c>
      <c r="AF67" s="49">
        <f t="shared" ref="AF67:AF78" si="96">O67+R67+W67+S67+I67</f>
        <v>0</v>
      </c>
      <c r="AG67" s="49">
        <f>T67+P67</f>
        <v>1</v>
      </c>
      <c r="AH67" s="65"/>
      <c r="AI67" s="66">
        <f t="shared" ref="AI67:AI79" si="97">IF(Z67=0,"NA",Y67/Z67)</f>
        <v>0</v>
      </c>
      <c r="AJ67" s="66"/>
      <c r="AK67" s="66">
        <f t="shared" ref="AK67:AK79" si="98">IF(AA67=0,"NA",(Y67+J67+K67)/AA67)</f>
        <v>0.66666666666666663</v>
      </c>
      <c r="AL67" s="66">
        <f t="shared" ref="AL67:AL79" si="99">IFERROR(AC67/Z67,"NA")</f>
        <v>0</v>
      </c>
      <c r="AM67" s="66">
        <f>IFERROR(AK67+AL67,"NA")</f>
        <v>0.66666666666666663</v>
      </c>
      <c r="AN67" s="65">
        <f t="shared" ref="AN67:AN79" si="100">IFERROR(L67/AA67,"NA")</f>
        <v>0</v>
      </c>
      <c r="AO67" s="65">
        <f t="shared" ref="AO67:AO79" si="101">IFERROR((J67+K67)/AA67,"NA")</f>
        <v>0.66666666666666663</v>
      </c>
      <c r="AP67" s="65">
        <f t="shared" ref="AP67:AP79" si="102">IFERROR(AB67/AA67,"NA")</f>
        <v>0.33333333333333331</v>
      </c>
      <c r="AQ67" s="65"/>
      <c r="AR67" s="65"/>
      <c r="AS67" s="65"/>
      <c r="AT67" s="66">
        <f t="shared" ref="AT67:AT79" si="103">IFERROR((H67+Q67+R67)/AB67,"NA")</f>
        <v>0</v>
      </c>
      <c r="AU67" s="66">
        <f t="shared" ref="AU67:AU79" si="104">IFERROR((H67+Q67+R67+U67+W67)/AB67,"NA")</f>
        <v>0</v>
      </c>
      <c r="AV67" s="66">
        <f t="shared" ref="AV67:AV79" si="105">IFERROR((F67+Y67)/AB67,"NA")</f>
        <v>0</v>
      </c>
      <c r="AW67" s="66">
        <f t="shared" ref="AW67:AW79" si="106">IFERROR(Y67/AB67,"NA")</f>
        <v>0</v>
      </c>
      <c r="AX67" s="66">
        <f>IFERROR(AL67-AI67,"NA")</f>
        <v>0</v>
      </c>
      <c r="AY67" s="67">
        <f t="shared" ref="AY67:AY78" si="107">(AD67+F67+G67)/AA67</f>
        <v>0.66666666666666663</v>
      </c>
    </row>
    <row r="68" spans="1:56" x14ac:dyDescent="0.2">
      <c r="A68" s="52" t="s">
        <v>188</v>
      </c>
      <c r="C68" s="49">
        <v>1</v>
      </c>
      <c r="E68" s="49">
        <v>1</v>
      </c>
      <c r="P68" s="49">
        <v>2</v>
      </c>
      <c r="S68" s="49">
        <v>1</v>
      </c>
      <c r="Y68" s="49">
        <f t="shared" ref="Y68:Y78" si="108">B68+C68+D68+E68</f>
        <v>2</v>
      </c>
      <c r="Z68" s="49">
        <f t="shared" si="90"/>
        <v>3</v>
      </c>
      <c r="AA68" s="49">
        <f t="shared" si="91"/>
        <v>3</v>
      </c>
      <c r="AB68" s="49">
        <f t="shared" si="92"/>
        <v>3</v>
      </c>
      <c r="AC68" s="49">
        <f t="shared" si="93"/>
        <v>6</v>
      </c>
      <c r="AD68" s="49">
        <f t="shared" si="94"/>
        <v>2</v>
      </c>
      <c r="AE68" s="49">
        <f t="shared" si="95"/>
        <v>0</v>
      </c>
      <c r="AF68" s="49">
        <f t="shared" si="96"/>
        <v>1</v>
      </c>
      <c r="AG68" s="49">
        <f t="shared" ref="AG68:AG78" si="109">T68+P68</f>
        <v>2</v>
      </c>
      <c r="AH68" s="65"/>
      <c r="AI68" s="66">
        <f t="shared" si="97"/>
        <v>0.66666666666666663</v>
      </c>
      <c r="AJ68" s="66"/>
      <c r="AK68" s="66">
        <f t="shared" si="98"/>
        <v>0.66666666666666663</v>
      </c>
      <c r="AL68" s="66">
        <f t="shared" si="99"/>
        <v>2</v>
      </c>
      <c r="AM68" s="66">
        <f t="shared" ref="AM68:AM79" si="110">IFERROR(AK68+AL68,"NA")</f>
        <v>2.6666666666666665</v>
      </c>
      <c r="AN68" s="65">
        <f t="shared" si="100"/>
        <v>0</v>
      </c>
      <c r="AO68" s="65">
        <f t="shared" si="101"/>
        <v>0</v>
      </c>
      <c r="AP68" s="65">
        <f t="shared" si="102"/>
        <v>1</v>
      </c>
      <c r="AQ68" s="65"/>
      <c r="AR68" s="65"/>
      <c r="AS68" s="65"/>
      <c r="AT68" s="66">
        <f t="shared" si="103"/>
        <v>0</v>
      </c>
      <c r="AU68" s="66">
        <f t="shared" si="104"/>
        <v>0</v>
      </c>
      <c r="AV68" s="66">
        <f t="shared" si="105"/>
        <v>0.66666666666666663</v>
      </c>
      <c r="AW68" s="66">
        <f t="shared" si="106"/>
        <v>0.66666666666666663</v>
      </c>
      <c r="AX68" s="66">
        <f t="shared" ref="AX68:AX79" si="111">IFERROR(AL68-AI68,"NA")</f>
        <v>1.3333333333333335</v>
      </c>
      <c r="AY68" s="67">
        <f t="shared" si="107"/>
        <v>0.66666666666666663</v>
      </c>
    </row>
    <row r="69" spans="1:56" x14ac:dyDescent="0.2">
      <c r="A69" s="52" t="s">
        <v>189</v>
      </c>
      <c r="F69" s="49">
        <v>1</v>
      </c>
      <c r="Q69" s="49">
        <v>1</v>
      </c>
      <c r="U69" s="49">
        <v>1</v>
      </c>
      <c r="Y69" s="49">
        <f t="shared" si="108"/>
        <v>0</v>
      </c>
      <c r="Z69" s="49">
        <f t="shared" si="90"/>
        <v>2</v>
      </c>
      <c r="AA69" s="49">
        <f t="shared" si="91"/>
        <v>2</v>
      </c>
      <c r="AB69" s="49">
        <f t="shared" si="92"/>
        <v>2</v>
      </c>
      <c r="AC69" s="49">
        <f t="shared" si="93"/>
        <v>0</v>
      </c>
      <c r="AD69" s="49">
        <f t="shared" si="94"/>
        <v>0</v>
      </c>
      <c r="AE69" s="49">
        <f t="shared" si="95"/>
        <v>2</v>
      </c>
      <c r="AF69" s="49">
        <f t="shared" si="96"/>
        <v>0</v>
      </c>
      <c r="AG69" s="49">
        <f t="shared" si="109"/>
        <v>0</v>
      </c>
      <c r="AH69" s="65"/>
      <c r="AI69" s="66">
        <f t="shared" si="97"/>
        <v>0</v>
      </c>
      <c r="AJ69" s="66"/>
      <c r="AK69" s="66">
        <f t="shared" si="98"/>
        <v>0</v>
      </c>
      <c r="AL69" s="66">
        <f t="shared" si="99"/>
        <v>0</v>
      </c>
      <c r="AM69" s="66">
        <f t="shared" si="110"/>
        <v>0</v>
      </c>
      <c r="AN69" s="65">
        <f t="shared" si="100"/>
        <v>0</v>
      </c>
      <c r="AO69" s="65">
        <f t="shared" si="101"/>
        <v>0</v>
      </c>
      <c r="AP69" s="65">
        <f t="shared" si="102"/>
        <v>1</v>
      </c>
      <c r="AQ69" s="65"/>
      <c r="AR69" s="65"/>
      <c r="AS69" s="65"/>
      <c r="AT69" s="66">
        <f t="shared" si="103"/>
        <v>0.5</v>
      </c>
      <c r="AU69" s="66">
        <f t="shared" si="104"/>
        <v>1</v>
      </c>
      <c r="AV69" s="66">
        <f t="shared" si="105"/>
        <v>0.5</v>
      </c>
      <c r="AW69" s="66">
        <f t="shared" si="106"/>
        <v>0</v>
      </c>
      <c r="AX69" s="66">
        <f t="shared" si="111"/>
        <v>0</v>
      </c>
      <c r="AY69" s="67">
        <f t="shared" si="107"/>
        <v>0.5</v>
      </c>
    </row>
    <row r="70" spans="1:56" x14ac:dyDescent="0.2">
      <c r="A70" s="52" t="s">
        <v>190</v>
      </c>
      <c r="F70" s="49">
        <v>1</v>
      </c>
      <c r="J70" s="49">
        <v>1</v>
      </c>
      <c r="V70" s="49">
        <v>1</v>
      </c>
      <c r="Y70" s="49">
        <f t="shared" si="108"/>
        <v>0</v>
      </c>
      <c r="Z70" s="49">
        <f t="shared" si="90"/>
        <v>1</v>
      </c>
      <c r="AA70" s="49">
        <f t="shared" si="91"/>
        <v>2</v>
      </c>
      <c r="AB70" s="49">
        <f t="shared" si="92"/>
        <v>1</v>
      </c>
      <c r="AC70" s="49">
        <f t="shared" si="93"/>
        <v>0</v>
      </c>
      <c r="AD70" s="49">
        <f t="shared" si="94"/>
        <v>1</v>
      </c>
      <c r="AE70" s="49">
        <f t="shared" si="95"/>
        <v>1</v>
      </c>
      <c r="AF70" s="49">
        <f t="shared" si="96"/>
        <v>0</v>
      </c>
      <c r="AG70" s="49">
        <f t="shared" si="109"/>
        <v>0</v>
      </c>
      <c r="AH70" s="65"/>
      <c r="AI70" s="66">
        <f t="shared" si="97"/>
        <v>0</v>
      </c>
      <c r="AJ70" s="66"/>
      <c r="AK70" s="66">
        <f t="shared" si="98"/>
        <v>0.5</v>
      </c>
      <c r="AL70" s="66">
        <f t="shared" si="99"/>
        <v>0</v>
      </c>
      <c r="AM70" s="66">
        <f t="shared" si="110"/>
        <v>0.5</v>
      </c>
      <c r="AN70" s="65">
        <f t="shared" si="100"/>
        <v>0</v>
      </c>
      <c r="AO70" s="65">
        <f t="shared" si="101"/>
        <v>0.5</v>
      </c>
      <c r="AP70" s="65">
        <f t="shared" si="102"/>
        <v>0.5</v>
      </c>
      <c r="AQ70" s="65"/>
      <c r="AR70" s="65"/>
      <c r="AS70" s="65"/>
      <c r="AT70" s="66">
        <f t="shared" si="103"/>
        <v>0</v>
      </c>
      <c r="AU70" s="66">
        <f t="shared" si="104"/>
        <v>0</v>
      </c>
      <c r="AV70" s="66">
        <f t="shared" si="105"/>
        <v>1</v>
      </c>
      <c r="AW70" s="66">
        <f t="shared" si="106"/>
        <v>0</v>
      </c>
      <c r="AX70" s="66">
        <f t="shared" si="111"/>
        <v>0</v>
      </c>
      <c r="AY70" s="67">
        <f t="shared" si="107"/>
        <v>1</v>
      </c>
    </row>
    <row r="71" spans="1:56" x14ac:dyDescent="0.2">
      <c r="A71" s="52" t="s">
        <v>191</v>
      </c>
      <c r="B71" s="49">
        <v>1</v>
      </c>
      <c r="M71" s="49">
        <v>1</v>
      </c>
      <c r="N71" s="49">
        <v>1</v>
      </c>
      <c r="Q71" s="49">
        <v>1</v>
      </c>
      <c r="Y71" s="49">
        <f t="shared" si="108"/>
        <v>1</v>
      </c>
      <c r="Z71" s="49">
        <f t="shared" si="90"/>
        <v>2</v>
      </c>
      <c r="AA71" s="49">
        <f t="shared" si="91"/>
        <v>2</v>
      </c>
      <c r="AB71" s="49">
        <f t="shared" si="92"/>
        <v>2</v>
      </c>
      <c r="AC71" s="49">
        <f t="shared" si="93"/>
        <v>1</v>
      </c>
      <c r="AD71" s="49">
        <f t="shared" si="94"/>
        <v>1</v>
      </c>
      <c r="AE71" s="49">
        <f t="shared" si="95"/>
        <v>2</v>
      </c>
      <c r="AF71" s="49">
        <f t="shared" si="96"/>
        <v>0</v>
      </c>
      <c r="AG71" s="49">
        <f t="shared" si="109"/>
        <v>0</v>
      </c>
      <c r="AH71" s="65"/>
      <c r="AI71" s="66">
        <f t="shared" si="97"/>
        <v>0.5</v>
      </c>
      <c r="AJ71" s="66"/>
      <c r="AK71" s="66">
        <f t="shared" si="98"/>
        <v>0.5</v>
      </c>
      <c r="AL71" s="66">
        <f t="shared" si="99"/>
        <v>0.5</v>
      </c>
      <c r="AM71" s="66">
        <f t="shared" si="110"/>
        <v>1</v>
      </c>
      <c r="AN71" s="65">
        <f t="shared" si="100"/>
        <v>0</v>
      </c>
      <c r="AO71" s="65">
        <f t="shared" si="101"/>
        <v>0</v>
      </c>
      <c r="AP71" s="65">
        <f t="shared" si="102"/>
        <v>1</v>
      </c>
      <c r="AQ71" s="65"/>
      <c r="AR71" s="65"/>
      <c r="AS71" s="65"/>
      <c r="AT71" s="66">
        <f t="shared" si="103"/>
        <v>0.5</v>
      </c>
      <c r="AU71" s="66">
        <f t="shared" si="104"/>
        <v>0.5</v>
      </c>
      <c r="AV71" s="66">
        <f t="shared" si="105"/>
        <v>0.5</v>
      </c>
      <c r="AW71" s="66">
        <f t="shared" si="106"/>
        <v>0.5</v>
      </c>
      <c r="AX71" s="66">
        <f t="shared" si="111"/>
        <v>0</v>
      </c>
      <c r="AY71" s="67">
        <f t="shared" si="107"/>
        <v>0.5</v>
      </c>
    </row>
    <row r="72" spans="1:56" x14ac:dyDescent="0.2">
      <c r="A72" s="52" t="s">
        <v>192</v>
      </c>
      <c r="L72" s="49">
        <v>1</v>
      </c>
      <c r="Q72" s="49">
        <v>1</v>
      </c>
      <c r="Y72" s="49">
        <f t="shared" si="108"/>
        <v>0</v>
      </c>
      <c r="Z72" s="49">
        <f t="shared" si="90"/>
        <v>2</v>
      </c>
      <c r="AA72" s="49">
        <f t="shared" si="91"/>
        <v>2</v>
      </c>
      <c r="AB72" s="49">
        <f t="shared" si="92"/>
        <v>1</v>
      </c>
      <c r="AC72" s="49">
        <f t="shared" si="93"/>
        <v>0</v>
      </c>
      <c r="AD72" s="49">
        <f t="shared" si="94"/>
        <v>0</v>
      </c>
      <c r="AE72" s="49">
        <f t="shared" si="95"/>
        <v>1</v>
      </c>
      <c r="AF72" s="49">
        <f t="shared" si="96"/>
        <v>0</v>
      </c>
      <c r="AG72" s="49">
        <f t="shared" si="109"/>
        <v>0</v>
      </c>
      <c r="AH72" s="65"/>
      <c r="AI72" s="66">
        <f t="shared" si="97"/>
        <v>0</v>
      </c>
      <c r="AJ72" s="66"/>
      <c r="AK72" s="66">
        <f t="shared" si="98"/>
        <v>0</v>
      </c>
      <c r="AL72" s="66">
        <f t="shared" si="99"/>
        <v>0</v>
      </c>
      <c r="AM72" s="66">
        <f t="shared" si="110"/>
        <v>0</v>
      </c>
      <c r="AN72" s="65">
        <f t="shared" si="100"/>
        <v>0.5</v>
      </c>
      <c r="AO72" s="65">
        <f t="shared" si="101"/>
        <v>0</v>
      </c>
      <c r="AP72" s="65">
        <f t="shared" si="102"/>
        <v>0.5</v>
      </c>
      <c r="AQ72" s="65"/>
      <c r="AR72" s="65"/>
      <c r="AS72" s="65"/>
      <c r="AT72" s="66">
        <f t="shared" si="103"/>
        <v>1</v>
      </c>
      <c r="AU72" s="66">
        <f t="shared" si="104"/>
        <v>1</v>
      </c>
      <c r="AV72" s="66">
        <f t="shared" si="105"/>
        <v>0</v>
      </c>
      <c r="AW72" s="66">
        <f t="shared" si="106"/>
        <v>0</v>
      </c>
      <c r="AX72" s="66">
        <f t="shared" si="111"/>
        <v>0</v>
      </c>
      <c r="AY72" s="67">
        <f t="shared" si="107"/>
        <v>0</v>
      </c>
    </row>
    <row r="73" spans="1:56" x14ac:dyDescent="0.2">
      <c r="A73" s="52" t="s">
        <v>193</v>
      </c>
      <c r="Y73" s="49">
        <f t="shared" si="108"/>
        <v>0</v>
      </c>
      <c r="Z73" s="49">
        <f t="shared" si="90"/>
        <v>0</v>
      </c>
      <c r="AA73" s="49">
        <f t="shared" si="91"/>
        <v>0</v>
      </c>
      <c r="AB73" s="49">
        <f t="shared" si="92"/>
        <v>0</v>
      </c>
      <c r="AC73" s="49">
        <f t="shared" si="93"/>
        <v>0</v>
      </c>
      <c r="AD73" s="49">
        <f t="shared" si="94"/>
        <v>0</v>
      </c>
      <c r="AE73" s="49">
        <f t="shared" si="95"/>
        <v>0</v>
      </c>
      <c r="AF73" s="49">
        <f t="shared" si="96"/>
        <v>0</v>
      </c>
      <c r="AG73" s="49">
        <f t="shared" si="109"/>
        <v>0</v>
      </c>
      <c r="AH73" s="65"/>
      <c r="AI73" s="66" t="str">
        <f t="shared" si="97"/>
        <v>NA</v>
      </c>
      <c r="AJ73" s="66"/>
      <c r="AK73" s="66" t="str">
        <f t="shared" si="98"/>
        <v>NA</v>
      </c>
      <c r="AL73" s="66" t="str">
        <f t="shared" si="99"/>
        <v>NA</v>
      </c>
      <c r="AM73" s="66" t="str">
        <f t="shared" si="110"/>
        <v>NA</v>
      </c>
      <c r="AN73" s="65" t="str">
        <f t="shared" si="100"/>
        <v>NA</v>
      </c>
      <c r="AO73" s="65" t="str">
        <f t="shared" si="101"/>
        <v>NA</v>
      </c>
      <c r="AP73" s="65" t="str">
        <f t="shared" si="102"/>
        <v>NA</v>
      </c>
      <c r="AQ73" s="65"/>
      <c r="AR73" s="65"/>
      <c r="AS73" s="65"/>
      <c r="AT73" s="66" t="str">
        <f t="shared" si="103"/>
        <v>NA</v>
      </c>
      <c r="AU73" s="66" t="str">
        <f t="shared" si="104"/>
        <v>NA</v>
      </c>
      <c r="AV73" s="66" t="str">
        <f t="shared" si="105"/>
        <v>NA</v>
      </c>
      <c r="AW73" s="66" t="str">
        <f t="shared" si="106"/>
        <v>NA</v>
      </c>
      <c r="AX73" s="66" t="str">
        <f t="shared" si="111"/>
        <v>NA</v>
      </c>
      <c r="AY73" s="67" t="e">
        <f t="shared" si="107"/>
        <v>#DIV/0!</v>
      </c>
    </row>
    <row r="74" spans="1:56" x14ac:dyDescent="0.2">
      <c r="A74" s="52" t="s">
        <v>194</v>
      </c>
      <c r="B74" s="49">
        <v>1</v>
      </c>
      <c r="M74" s="49">
        <v>1</v>
      </c>
      <c r="N74" s="49">
        <v>1</v>
      </c>
      <c r="Q74" s="49">
        <v>1</v>
      </c>
      <c r="Y74" s="49">
        <f t="shared" si="108"/>
        <v>1</v>
      </c>
      <c r="Z74" s="49">
        <f t="shared" si="90"/>
        <v>2</v>
      </c>
      <c r="AA74" s="49">
        <f t="shared" si="91"/>
        <v>2</v>
      </c>
      <c r="AB74" s="49">
        <f t="shared" si="92"/>
        <v>2</v>
      </c>
      <c r="AC74" s="49">
        <f t="shared" si="93"/>
        <v>1</v>
      </c>
      <c r="AD74" s="49">
        <f t="shared" si="94"/>
        <v>1</v>
      </c>
      <c r="AE74" s="49">
        <f t="shared" si="95"/>
        <v>2</v>
      </c>
      <c r="AF74" s="49">
        <f t="shared" si="96"/>
        <v>0</v>
      </c>
      <c r="AG74" s="49">
        <f t="shared" si="109"/>
        <v>0</v>
      </c>
      <c r="AH74" s="65"/>
      <c r="AI74" s="66">
        <f t="shared" si="97"/>
        <v>0.5</v>
      </c>
      <c r="AJ74" s="66"/>
      <c r="AK74" s="66">
        <f t="shared" si="98"/>
        <v>0.5</v>
      </c>
      <c r="AL74" s="66">
        <f t="shared" si="99"/>
        <v>0.5</v>
      </c>
      <c r="AM74" s="66">
        <f t="shared" si="110"/>
        <v>1</v>
      </c>
      <c r="AN74" s="65">
        <f t="shared" si="100"/>
        <v>0</v>
      </c>
      <c r="AO74" s="65">
        <f t="shared" si="101"/>
        <v>0</v>
      </c>
      <c r="AP74" s="65">
        <f t="shared" si="102"/>
        <v>1</v>
      </c>
      <c r="AQ74" s="65"/>
      <c r="AR74" s="65"/>
      <c r="AS74" s="65"/>
      <c r="AT74" s="66">
        <f t="shared" si="103"/>
        <v>0.5</v>
      </c>
      <c r="AU74" s="66">
        <f t="shared" si="104"/>
        <v>0.5</v>
      </c>
      <c r="AV74" s="66">
        <f t="shared" si="105"/>
        <v>0.5</v>
      </c>
      <c r="AW74" s="66">
        <f t="shared" si="106"/>
        <v>0.5</v>
      </c>
      <c r="AX74" s="66">
        <f t="shared" si="111"/>
        <v>0</v>
      </c>
      <c r="AY74" s="67">
        <f t="shared" si="107"/>
        <v>0.5</v>
      </c>
    </row>
    <row r="75" spans="1:56" x14ac:dyDescent="0.2">
      <c r="A75" s="52" t="s">
        <v>195</v>
      </c>
      <c r="L75" s="49">
        <v>1</v>
      </c>
      <c r="S75" s="49">
        <v>1</v>
      </c>
      <c r="Y75" s="49">
        <f t="shared" si="108"/>
        <v>0</v>
      </c>
      <c r="Z75" s="49">
        <f t="shared" si="90"/>
        <v>2</v>
      </c>
      <c r="AA75" s="49">
        <f t="shared" si="91"/>
        <v>2</v>
      </c>
      <c r="AB75" s="49">
        <f t="shared" si="92"/>
        <v>1</v>
      </c>
      <c r="AC75" s="49">
        <f t="shared" si="93"/>
        <v>0</v>
      </c>
      <c r="AD75" s="49">
        <f t="shared" si="94"/>
        <v>0</v>
      </c>
      <c r="AE75" s="49">
        <f t="shared" si="95"/>
        <v>0</v>
      </c>
      <c r="AF75" s="49">
        <f t="shared" si="96"/>
        <v>1</v>
      </c>
      <c r="AG75" s="49">
        <f t="shared" si="109"/>
        <v>0</v>
      </c>
      <c r="AH75" s="65"/>
      <c r="AI75" s="66">
        <f t="shared" si="97"/>
        <v>0</v>
      </c>
      <c r="AJ75" s="66"/>
      <c r="AK75" s="66">
        <f t="shared" si="98"/>
        <v>0</v>
      </c>
      <c r="AL75" s="66">
        <f t="shared" si="99"/>
        <v>0</v>
      </c>
      <c r="AM75" s="66">
        <f t="shared" si="110"/>
        <v>0</v>
      </c>
      <c r="AN75" s="65">
        <f t="shared" si="100"/>
        <v>0.5</v>
      </c>
      <c r="AO75" s="65">
        <f t="shared" si="101"/>
        <v>0</v>
      </c>
      <c r="AP75" s="65">
        <f t="shared" si="102"/>
        <v>0.5</v>
      </c>
      <c r="AQ75" s="65"/>
      <c r="AR75" s="65"/>
      <c r="AS75" s="65"/>
      <c r="AT75" s="66">
        <f t="shared" si="103"/>
        <v>0</v>
      </c>
      <c r="AU75" s="66">
        <f t="shared" si="104"/>
        <v>0</v>
      </c>
      <c r="AV75" s="66">
        <f t="shared" si="105"/>
        <v>0</v>
      </c>
      <c r="AW75" s="66">
        <f t="shared" si="106"/>
        <v>0</v>
      </c>
      <c r="AX75" s="66">
        <f t="shared" si="111"/>
        <v>0</v>
      </c>
      <c r="AY75" s="67">
        <f t="shared" si="107"/>
        <v>0</v>
      </c>
    </row>
    <row r="76" spans="1:56" x14ac:dyDescent="0.2">
      <c r="A76" s="52" t="s">
        <v>196</v>
      </c>
      <c r="J76" s="49">
        <v>2</v>
      </c>
      <c r="Y76" s="49">
        <f t="shared" si="108"/>
        <v>0</v>
      </c>
      <c r="Z76" s="49">
        <f t="shared" si="90"/>
        <v>0</v>
      </c>
      <c r="AA76" s="49">
        <f t="shared" si="91"/>
        <v>2</v>
      </c>
      <c r="AB76" s="49">
        <f t="shared" si="92"/>
        <v>0</v>
      </c>
      <c r="AC76" s="49">
        <f t="shared" si="93"/>
        <v>0</v>
      </c>
      <c r="AD76" s="49">
        <f t="shared" si="94"/>
        <v>2</v>
      </c>
      <c r="AE76" s="49">
        <f t="shared" si="95"/>
        <v>0</v>
      </c>
      <c r="AF76" s="49">
        <f t="shared" si="96"/>
        <v>0</v>
      </c>
      <c r="AG76" s="49">
        <f t="shared" si="109"/>
        <v>0</v>
      </c>
      <c r="AH76" s="65"/>
      <c r="AI76" s="66" t="str">
        <f t="shared" si="97"/>
        <v>NA</v>
      </c>
      <c r="AJ76" s="66"/>
      <c r="AK76" s="66">
        <f t="shared" si="98"/>
        <v>1</v>
      </c>
      <c r="AL76" s="66" t="str">
        <f t="shared" si="99"/>
        <v>NA</v>
      </c>
      <c r="AM76" s="66" t="str">
        <f>IFERROR(AK76+AL76,"NA")</f>
        <v>NA</v>
      </c>
      <c r="AN76" s="65">
        <f t="shared" si="100"/>
        <v>0</v>
      </c>
      <c r="AO76" s="65">
        <f t="shared" si="101"/>
        <v>1</v>
      </c>
      <c r="AP76" s="65">
        <f t="shared" si="102"/>
        <v>0</v>
      </c>
      <c r="AQ76" s="65"/>
      <c r="AR76" s="65"/>
      <c r="AS76" s="65"/>
      <c r="AT76" s="66" t="str">
        <f t="shared" si="103"/>
        <v>NA</v>
      </c>
      <c r="AU76" s="66" t="str">
        <f t="shared" si="104"/>
        <v>NA</v>
      </c>
      <c r="AV76" s="66" t="str">
        <f t="shared" si="105"/>
        <v>NA</v>
      </c>
      <c r="AW76" s="66" t="str">
        <f t="shared" si="106"/>
        <v>NA</v>
      </c>
      <c r="AX76" s="66" t="str">
        <f>IFERROR(AL76-AI76,"NA")</f>
        <v>NA</v>
      </c>
      <c r="AY76" s="67">
        <f t="shared" si="107"/>
        <v>1</v>
      </c>
    </row>
    <row r="77" spans="1:56" x14ac:dyDescent="0.2">
      <c r="A77" s="52"/>
      <c r="Y77" s="49">
        <f t="shared" si="108"/>
        <v>0</v>
      </c>
      <c r="Z77" s="49">
        <f t="shared" si="90"/>
        <v>0</v>
      </c>
      <c r="AA77" s="49">
        <f t="shared" si="91"/>
        <v>0</v>
      </c>
      <c r="AB77" s="49">
        <f t="shared" si="92"/>
        <v>0</v>
      </c>
      <c r="AC77" s="49">
        <f t="shared" si="93"/>
        <v>0</v>
      </c>
      <c r="AD77" s="49">
        <f t="shared" si="94"/>
        <v>0</v>
      </c>
      <c r="AE77" s="49">
        <f t="shared" si="95"/>
        <v>0</v>
      </c>
      <c r="AF77" s="49">
        <f t="shared" si="96"/>
        <v>0</v>
      </c>
      <c r="AG77" s="49">
        <f t="shared" si="109"/>
        <v>0</v>
      </c>
      <c r="AH77" s="65"/>
      <c r="AI77" s="66" t="str">
        <f t="shared" si="97"/>
        <v>NA</v>
      </c>
      <c r="AJ77" s="66"/>
      <c r="AK77" s="66" t="str">
        <f t="shared" si="98"/>
        <v>NA</v>
      </c>
      <c r="AL77" s="66" t="str">
        <f t="shared" si="99"/>
        <v>NA</v>
      </c>
      <c r="AM77" s="66" t="str">
        <f>IFERROR(AK77+AL77,"NA")</f>
        <v>NA</v>
      </c>
      <c r="AN77" s="65" t="str">
        <f t="shared" si="100"/>
        <v>NA</v>
      </c>
      <c r="AO77" s="65" t="str">
        <f t="shared" si="101"/>
        <v>NA</v>
      </c>
      <c r="AP77" s="65" t="str">
        <f t="shared" si="102"/>
        <v>NA</v>
      </c>
      <c r="AQ77" s="65"/>
      <c r="AR77" s="65"/>
      <c r="AS77" s="65"/>
      <c r="AT77" s="66" t="str">
        <f t="shared" si="103"/>
        <v>NA</v>
      </c>
      <c r="AU77" s="66" t="str">
        <f t="shared" si="104"/>
        <v>NA</v>
      </c>
      <c r="AV77" s="66" t="str">
        <f t="shared" si="105"/>
        <v>NA</v>
      </c>
      <c r="AW77" s="66" t="str">
        <f t="shared" si="106"/>
        <v>NA</v>
      </c>
      <c r="AX77" s="66" t="str">
        <f>IFERROR(AL77-AI77,"NA")</f>
        <v>NA</v>
      </c>
      <c r="AY77" s="67" t="e">
        <f t="shared" si="107"/>
        <v>#DIV/0!</v>
      </c>
    </row>
    <row r="78" spans="1:56" x14ac:dyDescent="0.2">
      <c r="A78" s="52"/>
      <c r="Y78" s="49">
        <f t="shared" si="108"/>
        <v>0</v>
      </c>
      <c r="Z78" s="49">
        <f t="shared" si="90"/>
        <v>0</v>
      </c>
      <c r="AA78" s="49">
        <f t="shared" si="91"/>
        <v>0</v>
      </c>
      <c r="AB78" s="49">
        <f t="shared" si="92"/>
        <v>0</v>
      </c>
      <c r="AC78" s="49">
        <f t="shared" si="93"/>
        <v>0</v>
      </c>
      <c r="AD78" s="49">
        <f t="shared" si="94"/>
        <v>0</v>
      </c>
      <c r="AE78" s="49">
        <f t="shared" si="95"/>
        <v>0</v>
      </c>
      <c r="AF78" s="49">
        <f t="shared" si="96"/>
        <v>0</v>
      </c>
      <c r="AG78" s="49">
        <f t="shared" si="109"/>
        <v>0</v>
      </c>
      <c r="AH78" s="65"/>
      <c r="AI78" s="66" t="str">
        <f t="shared" si="97"/>
        <v>NA</v>
      </c>
      <c r="AJ78" s="66"/>
      <c r="AK78" s="66" t="str">
        <f t="shared" si="98"/>
        <v>NA</v>
      </c>
      <c r="AL78" s="66" t="str">
        <f t="shared" si="99"/>
        <v>NA</v>
      </c>
      <c r="AM78" s="66" t="str">
        <f t="shared" si="110"/>
        <v>NA</v>
      </c>
      <c r="AN78" s="65" t="str">
        <f t="shared" si="100"/>
        <v>NA</v>
      </c>
      <c r="AO78" s="65" t="str">
        <f t="shared" si="101"/>
        <v>NA</v>
      </c>
      <c r="AP78" s="65" t="str">
        <f t="shared" si="102"/>
        <v>NA</v>
      </c>
      <c r="AQ78" s="65"/>
      <c r="AR78" s="65"/>
      <c r="AS78" s="65"/>
      <c r="AT78" s="66" t="str">
        <f t="shared" si="103"/>
        <v>NA</v>
      </c>
      <c r="AU78" s="66" t="str">
        <f t="shared" si="104"/>
        <v>NA</v>
      </c>
      <c r="AV78" s="66" t="str">
        <f t="shared" si="105"/>
        <v>NA</v>
      </c>
      <c r="AW78" s="66" t="str">
        <f t="shared" si="106"/>
        <v>NA</v>
      </c>
      <c r="AX78" s="66" t="str">
        <f t="shared" si="111"/>
        <v>NA</v>
      </c>
      <c r="AY78" s="67" t="e">
        <f t="shared" si="107"/>
        <v>#DIV/0!</v>
      </c>
    </row>
    <row r="79" spans="1:56" s="47" customFormat="1" x14ac:dyDescent="0.2">
      <c r="A79" s="54" t="s">
        <v>32</v>
      </c>
      <c r="B79" s="58">
        <f>SUM(B67:B78)</f>
        <v>2</v>
      </c>
      <c r="C79" s="58">
        <f t="shared" ref="C79:AG79" si="112">SUM(C67:C78)</f>
        <v>1</v>
      </c>
      <c r="D79" s="58">
        <f t="shared" si="112"/>
        <v>0</v>
      </c>
      <c r="E79" s="58">
        <f t="shared" si="112"/>
        <v>1</v>
      </c>
      <c r="F79" s="58">
        <f t="shared" si="112"/>
        <v>2</v>
      </c>
      <c r="G79" s="58">
        <f t="shared" si="112"/>
        <v>0</v>
      </c>
      <c r="H79" s="58">
        <f t="shared" si="112"/>
        <v>0</v>
      </c>
      <c r="I79" s="58">
        <f t="shared" si="112"/>
        <v>0</v>
      </c>
      <c r="J79" s="58">
        <f t="shared" si="112"/>
        <v>5</v>
      </c>
      <c r="K79" s="58">
        <f t="shared" si="112"/>
        <v>0</v>
      </c>
      <c r="L79" s="58">
        <f t="shared" si="112"/>
        <v>2</v>
      </c>
      <c r="M79" s="58">
        <f t="shared" si="112"/>
        <v>2</v>
      </c>
      <c r="N79" s="58">
        <f t="shared" si="112"/>
        <v>2</v>
      </c>
      <c r="O79" s="58">
        <f t="shared" si="112"/>
        <v>0</v>
      </c>
      <c r="P79" s="58">
        <f t="shared" si="112"/>
        <v>2</v>
      </c>
      <c r="Q79" s="58">
        <f t="shared" si="112"/>
        <v>4</v>
      </c>
      <c r="R79" s="58">
        <f t="shared" si="112"/>
        <v>0</v>
      </c>
      <c r="S79" s="58">
        <f t="shared" si="112"/>
        <v>2</v>
      </c>
      <c r="T79" s="58">
        <f t="shared" si="112"/>
        <v>1</v>
      </c>
      <c r="U79" s="58">
        <f t="shared" si="112"/>
        <v>1</v>
      </c>
      <c r="V79" s="58">
        <f t="shared" si="112"/>
        <v>1</v>
      </c>
      <c r="W79" s="58">
        <f t="shared" si="112"/>
        <v>0</v>
      </c>
      <c r="X79" s="58">
        <f t="shared" si="112"/>
        <v>0</v>
      </c>
      <c r="Y79" s="58">
        <f t="shared" si="112"/>
        <v>4</v>
      </c>
      <c r="Z79" s="58">
        <f t="shared" si="112"/>
        <v>15</v>
      </c>
      <c r="AA79" s="58">
        <f t="shared" si="112"/>
        <v>20</v>
      </c>
      <c r="AB79" s="58">
        <f t="shared" si="112"/>
        <v>13</v>
      </c>
      <c r="AC79" s="58">
        <f t="shared" si="112"/>
        <v>8</v>
      </c>
      <c r="AD79" s="58">
        <f t="shared" si="112"/>
        <v>9</v>
      </c>
      <c r="AE79" s="58">
        <f t="shared" si="112"/>
        <v>8</v>
      </c>
      <c r="AF79" s="58">
        <f t="shared" si="112"/>
        <v>2</v>
      </c>
      <c r="AG79" s="58">
        <f t="shared" si="112"/>
        <v>3</v>
      </c>
      <c r="AH79" s="68"/>
      <c r="AI79" s="69">
        <f t="shared" si="97"/>
        <v>0.26666666666666666</v>
      </c>
      <c r="AJ79" s="69"/>
      <c r="AK79" s="69">
        <f t="shared" si="98"/>
        <v>0.45</v>
      </c>
      <c r="AL79" s="69">
        <f t="shared" si="99"/>
        <v>0.53333333333333333</v>
      </c>
      <c r="AM79" s="69">
        <f t="shared" si="110"/>
        <v>0.98333333333333339</v>
      </c>
      <c r="AN79" s="68">
        <f t="shared" si="100"/>
        <v>0.1</v>
      </c>
      <c r="AO79" s="68">
        <f t="shared" si="101"/>
        <v>0.25</v>
      </c>
      <c r="AP79" s="68">
        <f t="shared" si="102"/>
        <v>0.65</v>
      </c>
      <c r="AQ79" s="68"/>
      <c r="AR79" s="68"/>
      <c r="AS79" s="68"/>
      <c r="AT79" s="69">
        <f t="shared" si="103"/>
        <v>0.30769230769230771</v>
      </c>
      <c r="AU79" s="69">
        <f t="shared" si="104"/>
        <v>0.38461538461538464</v>
      </c>
      <c r="AV79" s="69">
        <f t="shared" si="105"/>
        <v>0.46153846153846156</v>
      </c>
      <c r="AW79" s="69">
        <f t="shared" si="106"/>
        <v>0.30769230769230771</v>
      </c>
      <c r="AX79" s="69">
        <f t="shared" si="111"/>
        <v>0.26666666666666666</v>
      </c>
      <c r="AY79" s="72">
        <f>(AD79+F79+G79)/AA79</f>
        <v>0.55000000000000004</v>
      </c>
      <c r="BB79" s="51"/>
      <c r="BC79" s="51"/>
      <c r="BD79" s="51"/>
    </row>
    <row r="81" spans="1:56" x14ac:dyDescent="0.2">
      <c r="A81" s="47" t="s">
        <v>213</v>
      </c>
    </row>
    <row r="82" spans="1:56" x14ac:dyDescent="0.2">
      <c r="A82" s="56"/>
      <c r="B82" s="59" t="s">
        <v>5</v>
      </c>
      <c r="C82" s="59" t="s">
        <v>6</v>
      </c>
      <c r="D82" s="59" t="s">
        <v>7</v>
      </c>
      <c r="E82" s="59" t="s">
        <v>8</v>
      </c>
      <c r="F82" s="59" t="s">
        <v>18</v>
      </c>
      <c r="G82" s="59" t="s">
        <v>19</v>
      </c>
      <c r="H82" s="59" t="s">
        <v>9</v>
      </c>
      <c r="I82" s="59" t="s">
        <v>169</v>
      </c>
      <c r="J82" s="59" t="s">
        <v>10</v>
      </c>
      <c r="K82" s="59" t="s">
        <v>11</v>
      </c>
      <c r="L82" s="59" t="s">
        <v>12</v>
      </c>
      <c r="M82" s="59" t="s">
        <v>20</v>
      </c>
      <c r="N82" s="59" t="s">
        <v>197</v>
      </c>
      <c r="O82" s="59" t="s">
        <v>21</v>
      </c>
      <c r="P82" s="59" t="s">
        <v>74</v>
      </c>
      <c r="Q82" s="59" t="s">
        <v>22</v>
      </c>
      <c r="R82" s="59" t="s">
        <v>23</v>
      </c>
      <c r="S82" s="59" t="s">
        <v>168</v>
      </c>
      <c r="T82" s="59" t="s">
        <v>75</v>
      </c>
      <c r="U82" s="59" t="s">
        <v>27</v>
      </c>
      <c r="V82" s="59" t="s">
        <v>172</v>
      </c>
      <c r="W82" s="59" t="s">
        <v>28</v>
      </c>
      <c r="X82" s="59" t="s">
        <v>170</v>
      </c>
      <c r="Y82" s="59" t="s">
        <v>29</v>
      </c>
      <c r="Z82" s="59" t="s">
        <v>4</v>
      </c>
      <c r="AA82" s="59" t="s">
        <v>13</v>
      </c>
      <c r="AB82" s="59" t="s">
        <v>26</v>
      </c>
      <c r="AC82" s="59" t="s">
        <v>30</v>
      </c>
      <c r="AD82" s="59" t="s">
        <v>31</v>
      </c>
      <c r="AE82" s="59" t="s">
        <v>24</v>
      </c>
      <c r="AF82" s="59" t="s">
        <v>25</v>
      </c>
      <c r="AG82" s="59" t="s">
        <v>76</v>
      </c>
      <c r="AH82" s="73"/>
      <c r="AI82" s="71" t="s">
        <v>14</v>
      </c>
      <c r="AJ82" s="71"/>
      <c r="AK82" s="71" t="s">
        <v>15</v>
      </c>
      <c r="AL82" s="71" t="s">
        <v>16</v>
      </c>
      <c r="AM82" s="71" t="s">
        <v>17</v>
      </c>
      <c r="AN82" s="71" t="s">
        <v>44</v>
      </c>
      <c r="AO82" s="71" t="s">
        <v>43</v>
      </c>
      <c r="AP82" s="71" t="s">
        <v>40</v>
      </c>
      <c r="AQ82" s="73"/>
      <c r="AR82" s="73"/>
      <c r="AS82" s="73"/>
      <c r="AT82" s="71" t="s">
        <v>47</v>
      </c>
      <c r="AU82" s="71" t="s">
        <v>48</v>
      </c>
      <c r="AV82" s="71" t="s">
        <v>51</v>
      </c>
      <c r="AW82" s="71" t="s">
        <v>49</v>
      </c>
      <c r="AX82" s="63" t="s">
        <v>50</v>
      </c>
      <c r="AY82" s="64" t="s">
        <v>60</v>
      </c>
    </row>
    <row r="83" spans="1:56" x14ac:dyDescent="0.2">
      <c r="A83" s="52" t="s">
        <v>187</v>
      </c>
      <c r="B83" s="49">
        <v>1</v>
      </c>
      <c r="J83" s="49">
        <v>2</v>
      </c>
      <c r="M83" s="49">
        <v>1</v>
      </c>
      <c r="Y83" s="49">
        <f>B83+C83+D83+E83</f>
        <v>1</v>
      </c>
      <c r="Z83" s="49">
        <f t="shared" ref="Z83:Z94" si="113">B83+C83+D83+E83+F83+L83+Q83+R83+T83+S83</f>
        <v>1</v>
      </c>
      <c r="AA83" s="49">
        <f t="shared" ref="AA83:AA94" si="114">B83+C83+D83+E83+F83+G83+H83+J83+K83+L83+Q83+R83+T83+S83+I83</f>
        <v>3</v>
      </c>
      <c r="AB83" s="49">
        <f t="shared" ref="AB83:AB94" si="115">Y83+H83+F83+Q83+R83+T83+S83+I83</f>
        <v>1</v>
      </c>
      <c r="AC83" s="49">
        <f t="shared" ref="AC83:AC94" si="116">B83+2*C83+3*D83+4*E83</f>
        <v>1</v>
      </c>
      <c r="AD83" s="49">
        <f t="shared" ref="AD83:AD94" si="117">Y83+J83+K83</f>
        <v>3</v>
      </c>
      <c r="AE83" s="49">
        <f t="shared" ref="AE83:AE94" si="118">M83+Q83+U83+V83</f>
        <v>1</v>
      </c>
      <c r="AF83" s="49">
        <f t="shared" ref="AF83:AF94" si="119">O83+R83+W83+S83+I83</f>
        <v>0</v>
      </c>
      <c r="AG83" s="49">
        <f>T83+P83</f>
        <v>0</v>
      </c>
      <c r="AH83" s="65"/>
      <c r="AI83" s="66">
        <f t="shared" ref="AI83:AI95" si="120">IF(Z83=0,"NA",Y83/Z83)</f>
        <v>1</v>
      </c>
      <c r="AJ83" s="66"/>
      <c r="AK83" s="66">
        <f t="shared" ref="AK83:AK95" si="121">IF(AA83=0,"NA",(Y83+J83+K83)/AA83)</f>
        <v>1</v>
      </c>
      <c r="AL83" s="66">
        <f t="shared" ref="AL83:AL95" si="122">IFERROR(AC83/Z83,"NA")</f>
        <v>1</v>
      </c>
      <c r="AM83" s="66">
        <f>IFERROR(AK83+AL83,"NA")</f>
        <v>2</v>
      </c>
      <c r="AN83" s="65">
        <f t="shared" ref="AN83:AN95" si="123">IFERROR(L83/AA83,"NA")</f>
        <v>0</v>
      </c>
      <c r="AO83" s="65">
        <f t="shared" ref="AO83:AO95" si="124">IFERROR((J83+K83)/AA83,"NA")</f>
        <v>0.66666666666666663</v>
      </c>
      <c r="AP83" s="65">
        <f t="shared" ref="AP83:AP95" si="125">IFERROR(AB83/AA83,"NA")</f>
        <v>0.33333333333333331</v>
      </c>
      <c r="AQ83" s="65"/>
      <c r="AR83" s="65"/>
      <c r="AS83" s="65"/>
      <c r="AT83" s="66">
        <f t="shared" ref="AT83:AT95" si="126">IFERROR((H83+Q83+R83)/AB83,"NA")</f>
        <v>0</v>
      </c>
      <c r="AU83" s="66">
        <f t="shared" ref="AU83:AU95" si="127">IFERROR((H83+Q83+R83+U83+W83)/AB83,"NA")</f>
        <v>0</v>
      </c>
      <c r="AV83" s="66">
        <f t="shared" ref="AV83:AV95" si="128">IFERROR((F83+Y83)/AB83,"NA")</f>
        <v>1</v>
      </c>
      <c r="AW83" s="66">
        <f t="shared" ref="AW83:AW95" si="129">IFERROR(Y83/AB83,"NA")</f>
        <v>1</v>
      </c>
      <c r="AX83" s="66">
        <f>IFERROR(AL83-AI83,"NA")</f>
        <v>0</v>
      </c>
      <c r="AY83" s="67">
        <f>IFERROR((AD83+F83+G83)/AA83, "NA")</f>
        <v>1</v>
      </c>
    </row>
    <row r="84" spans="1:56" x14ac:dyDescent="0.2">
      <c r="A84" s="52" t="s">
        <v>188</v>
      </c>
      <c r="D84" s="49">
        <v>1</v>
      </c>
      <c r="J84" s="49">
        <v>1</v>
      </c>
      <c r="P84" s="49">
        <v>1</v>
      </c>
      <c r="S84" s="49">
        <v>1</v>
      </c>
      <c r="Y84" s="49">
        <f t="shared" ref="Y84:Y94" si="130">B84+C84+D84+E84</f>
        <v>1</v>
      </c>
      <c r="Z84" s="49">
        <f t="shared" si="113"/>
        <v>2</v>
      </c>
      <c r="AA84" s="49">
        <f t="shared" si="114"/>
        <v>3</v>
      </c>
      <c r="AB84" s="49">
        <f t="shared" si="115"/>
        <v>2</v>
      </c>
      <c r="AC84" s="49">
        <f t="shared" si="116"/>
        <v>3</v>
      </c>
      <c r="AD84" s="49">
        <f t="shared" si="117"/>
        <v>2</v>
      </c>
      <c r="AE84" s="49">
        <f t="shared" si="118"/>
        <v>0</v>
      </c>
      <c r="AF84" s="49">
        <f t="shared" si="119"/>
        <v>1</v>
      </c>
      <c r="AG84" s="49">
        <f t="shared" ref="AG84:AG94" si="131">T84+P84</f>
        <v>1</v>
      </c>
      <c r="AH84" s="65"/>
      <c r="AI84" s="66">
        <f t="shared" si="120"/>
        <v>0.5</v>
      </c>
      <c r="AJ84" s="66"/>
      <c r="AK84" s="66">
        <f t="shared" si="121"/>
        <v>0.66666666666666663</v>
      </c>
      <c r="AL84" s="66">
        <f t="shared" si="122"/>
        <v>1.5</v>
      </c>
      <c r="AM84" s="66">
        <f t="shared" ref="AM84:AM95" si="132">IFERROR(AK84+AL84,"NA")</f>
        <v>2.1666666666666665</v>
      </c>
      <c r="AN84" s="65">
        <f t="shared" si="123"/>
        <v>0</v>
      </c>
      <c r="AO84" s="65">
        <f t="shared" si="124"/>
        <v>0.33333333333333331</v>
      </c>
      <c r="AP84" s="65">
        <f t="shared" si="125"/>
        <v>0.66666666666666663</v>
      </c>
      <c r="AQ84" s="65"/>
      <c r="AR84" s="65"/>
      <c r="AS84" s="65"/>
      <c r="AT84" s="66">
        <f t="shared" si="126"/>
        <v>0</v>
      </c>
      <c r="AU84" s="66">
        <f t="shared" si="127"/>
        <v>0</v>
      </c>
      <c r="AV84" s="66">
        <f t="shared" si="128"/>
        <v>0.5</v>
      </c>
      <c r="AW84" s="66">
        <f t="shared" si="129"/>
        <v>0.5</v>
      </c>
      <c r="AX84" s="66">
        <f t="shared" ref="AX84:AX95" si="133">IFERROR(AL84-AI84,"NA")</f>
        <v>1</v>
      </c>
      <c r="AY84" s="67">
        <f t="shared" ref="AY84:AY94" si="134">IFERROR((AD84+F84+G84)/AA84, "NA")</f>
        <v>0.66666666666666663</v>
      </c>
    </row>
    <row r="85" spans="1:56" x14ac:dyDescent="0.2">
      <c r="A85" s="52" t="s">
        <v>189</v>
      </c>
      <c r="B85" s="49">
        <v>2</v>
      </c>
      <c r="J85" s="49">
        <v>1</v>
      </c>
      <c r="M85" s="49">
        <v>1</v>
      </c>
      <c r="O85" s="49">
        <v>1</v>
      </c>
      <c r="Y85" s="49">
        <f t="shared" si="130"/>
        <v>2</v>
      </c>
      <c r="Z85" s="49">
        <f t="shared" si="113"/>
        <v>2</v>
      </c>
      <c r="AA85" s="49">
        <f t="shared" si="114"/>
        <v>3</v>
      </c>
      <c r="AB85" s="49">
        <f t="shared" si="115"/>
        <v>2</v>
      </c>
      <c r="AC85" s="49">
        <f t="shared" si="116"/>
        <v>2</v>
      </c>
      <c r="AD85" s="49">
        <f t="shared" si="117"/>
        <v>3</v>
      </c>
      <c r="AE85" s="49">
        <f t="shared" si="118"/>
        <v>1</v>
      </c>
      <c r="AF85" s="49">
        <f t="shared" si="119"/>
        <v>1</v>
      </c>
      <c r="AG85" s="49">
        <f t="shared" si="131"/>
        <v>0</v>
      </c>
      <c r="AH85" s="65"/>
      <c r="AI85" s="66">
        <f t="shared" si="120"/>
        <v>1</v>
      </c>
      <c r="AJ85" s="66"/>
      <c r="AK85" s="66">
        <f t="shared" si="121"/>
        <v>1</v>
      </c>
      <c r="AL85" s="66">
        <f t="shared" si="122"/>
        <v>1</v>
      </c>
      <c r="AM85" s="66">
        <f t="shared" si="132"/>
        <v>2</v>
      </c>
      <c r="AN85" s="65">
        <f t="shared" si="123"/>
        <v>0</v>
      </c>
      <c r="AO85" s="65">
        <f t="shared" si="124"/>
        <v>0.33333333333333331</v>
      </c>
      <c r="AP85" s="65">
        <f t="shared" si="125"/>
        <v>0.66666666666666663</v>
      </c>
      <c r="AQ85" s="65"/>
      <c r="AR85" s="65"/>
      <c r="AS85" s="65"/>
      <c r="AT85" s="66">
        <f t="shared" si="126"/>
        <v>0</v>
      </c>
      <c r="AU85" s="66">
        <f t="shared" si="127"/>
        <v>0</v>
      </c>
      <c r="AV85" s="66">
        <f t="shared" si="128"/>
        <v>1</v>
      </c>
      <c r="AW85" s="66">
        <f t="shared" si="129"/>
        <v>1</v>
      </c>
      <c r="AX85" s="66">
        <f t="shared" si="133"/>
        <v>0</v>
      </c>
      <c r="AY85" s="67">
        <f t="shared" si="134"/>
        <v>1</v>
      </c>
    </row>
    <row r="86" spans="1:56" x14ac:dyDescent="0.2">
      <c r="A86" s="52" t="s">
        <v>190</v>
      </c>
      <c r="B86" s="49">
        <v>1</v>
      </c>
      <c r="C86" s="49">
        <v>1</v>
      </c>
      <c r="J86" s="49">
        <v>1</v>
      </c>
      <c r="N86" s="49">
        <v>1</v>
      </c>
      <c r="O86" s="49">
        <v>1</v>
      </c>
      <c r="Y86" s="49">
        <f t="shared" si="130"/>
        <v>2</v>
      </c>
      <c r="Z86" s="49">
        <f t="shared" si="113"/>
        <v>2</v>
      </c>
      <c r="AA86" s="49">
        <f t="shared" si="114"/>
        <v>3</v>
      </c>
      <c r="AB86" s="49">
        <f t="shared" si="115"/>
        <v>2</v>
      </c>
      <c r="AC86" s="49">
        <f t="shared" si="116"/>
        <v>3</v>
      </c>
      <c r="AD86" s="49">
        <f t="shared" si="117"/>
        <v>3</v>
      </c>
      <c r="AE86" s="49">
        <f t="shared" si="118"/>
        <v>0</v>
      </c>
      <c r="AF86" s="49">
        <f t="shared" si="119"/>
        <v>1</v>
      </c>
      <c r="AG86" s="49">
        <f t="shared" si="131"/>
        <v>0</v>
      </c>
      <c r="AH86" s="65"/>
      <c r="AI86" s="66">
        <f t="shared" si="120"/>
        <v>1</v>
      </c>
      <c r="AJ86" s="66"/>
      <c r="AK86" s="66">
        <f t="shared" si="121"/>
        <v>1</v>
      </c>
      <c r="AL86" s="66">
        <f t="shared" si="122"/>
        <v>1.5</v>
      </c>
      <c r="AM86" s="66">
        <f t="shared" si="132"/>
        <v>2.5</v>
      </c>
      <c r="AN86" s="65">
        <f t="shared" si="123"/>
        <v>0</v>
      </c>
      <c r="AO86" s="65">
        <f t="shared" si="124"/>
        <v>0.33333333333333331</v>
      </c>
      <c r="AP86" s="65">
        <f t="shared" si="125"/>
        <v>0.66666666666666663</v>
      </c>
      <c r="AQ86" s="65"/>
      <c r="AR86" s="65"/>
      <c r="AS86" s="65"/>
      <c r="AT86" s="66">
        <f t="shared" si="126"/>
        <v>0</v>
      </c>
      <c r="AU86" s="66">
        <f t="shared" si="127"/>
        <v>0</v>
      </c>
      <c r="AV86" s="66">
        <f t="shared" si="128"/>
        <v>1</v>
      </c>
      <c r="AW86" s="66">
        <f t="shared" si="129"/>
        <v>1</v>
      </c>
      <c r="AX86" s="66">
        <f t="shared" si="133"/>
        <v>0.5</v>
      </c>
      <c r="AY86" s="67">
        <f t="shared" si="134"/>
        <v>1</v>
      </c>
    </row>
    <row r="87" spans="1:56" x14ac:dyDescent="0.2">
      <c r="A87" s="52" t="s">
        <v>191</v>
      </c>
      <c r="B87" s="49">
        <v>1</v>
      </c>
      <c r="L87" s="49">
        <v>1</v>
      </c>
      <c r="O87" s="49">
        <v>1</v>
      </c>
      <c r="Y87" s="49">
        <f t="shared" si="130"/>
        <v>1</v>
      </c>
      <c r="Z87" s="49">
        <f t="shared" si="113"/>
        <v>2</v>
      </c>
      <c r="AA87" s="49">
        <f t="shared" si="114"/>
        <v>2</v>
      </c>
      <c r="AB87" s="49">
        <f t="shared" si="115"/>
        <v>1</v>
      </c>
      <c r="AC87" s="49">
        <f t="shared" si="116"/>
        <v>1</v>
      </c>
      <c r="AD87" s="49">
        <f t="shared" si="117"/>
        <v>1</v>
      </c>
      <c r="AE87" s="49">
        <f t="shared" si="118"/>
        <v>0</v>
      </c>
      <c r="AF87" s="49">
        <f t="shared" si="119"/>
        <v>1</v>
      </c>
      <c r="AG87" s="49">
        <f t="shared" si="131"/>
        <v>0</v>
      </c>
      <c r="AH87" s="65"/>
      <c r="AI87" s="66">
        <f t="shared" si="120"/>
        <v>0.5</v>
      </c>
      <c r="AJ87" s="66"/>
      <c r="AK87" s="66">
        <f t="shared" si="121"/>
        <v>0.5</v>
      </c>
      <c r="AL87" s="66">
        <f t="shared" si="122"/>
        <v>0.5</v>
      </c>
      <c r="AM87" s="66">
        <f t="shared" si="132"/>
        <v>1</v>
      </c>
      <c r="AN87" s="65">
        <f t="shared" si="123"/>
        <v>0.5</v>
      </c>
      <c r="AO87" s="65">
        <f t="shared" si="124"/>
        <v>0</v>
      </c>
      <c r="AP87" s="65">
        <f t="shared" si="125"/>
        <v>0.5</v>
      </c>
      <c r="AQ87" s="65"/>
      <c r="AR87" s="65"/>
      <c r="AS87" s="65"/>
      <c r="AT87" s="66">
        <f t="shared" si="126"/>
        <v>0</v>
      </c>
      <c r="AU87" s="66">
        <f t="shared" si="127"/>
        <v>0</v>
      </c>
      <c r="AV87" s="66">
        <f t="shared" si="128"/>
        <v>1</v>
      </c>
      <c r="AW87" s="66">
        <f t="shared" si="129"/>
        <v>1</v>
      </c>
      <c r="AX87" s="66">
        <f t="shared" si="133"/>
        <v>0</v>
      </c>
      <c r="AY87" s="67">
        <f t="shared" si="134"/>
        <v>0.5</v>
      </c>
    </row>
    <row r="88" spans="1:56" x14ac:dyDescent="0.2">
      <c r="A88" s="52" t="s">
        <v>192</v>
      </c>
      <c r="B88" s="49">
        <v>2</v>
      </c>
      <c r="P88" s="49">
        <v>2</v>
      </c>
      <c r="Y88" s="49">
        <f t="shared" si="130"/>
        <v>2</v>
      </c>
      <c r="Z88" s="49">
        <f t="shared" si="113"/>
        <v>2</v>
      </c>
      <c r="AA88" s="49">
        <f t="shared" si="114"/>
        <v>2</v>
      </c>
      <c r="AB88" s="49">
        <f t="shared" si="115"/>
        <v>2</v>
      </c>
      <c r="AC88" s="49">
        <f t="shared" si="116"/>
        <v>2</v>
      </c>
      <c r="AD88" s="49">
        <f t="shared" si="117"/>
        <v>2</v>
      </c>
      <c r="AE88" s="49">
        <f t="shared" si="118"/>
        <v>0</v>
      </c>
      <c r="AF88" s="49">
        <f t="shared" si="119"/>
        <v>0</v>
      </c>
      <c r="AG88" s="49">
        <f t="shared" si="131"/>
        <v>2</v>
      </c>
      <c r="AH88" s="65"/>
      <c r="AI88" s="66">
        <f t="shared" si="120"/>
        <v>1</v>
      </c>
      <c r="AJ88" s="66"/>
      <c r="AK88" s="66">
        <f t="shared" si="121"/>
        <v>1</v>
      </c>
      <c r="AL88" s="66">
        <f t="shared" si="122"/>
        <v>1</v>
      </c>
      <c r="AM88" s="66">
        <f t="shared" si="132"/>
        <v>2</v>
      </c>
      <c r="AN88" s="65">
        <f t="shared" si="123"/>
        <v>0</v>
      </c>
      <c r="AO88" s="65">
        <f t="shared" si="124"/>
        <v>0</v>
      </c>
      <c r="AP88" s="65">
        <f t="shared" si="125"/>
        <v>1</v>
      </c>
      <c r="AQ88" s="65"/>
      <c r="AR88" s="65"/>
      <c r="AS88" s="65"/>
      <c r="AT88" s="66">
        <f t="shared" si="126"/>
        <v>0</v>
      </c>
      <c r="AU88" s="66">
        <f t="shared" si="127"/>
        <v>0</v>
      </c>
      <c r="AV88" s="66">
        <f t="shared" si="128"/>
        <v>1</v>
      </c>
      <c r="AW88" s="66">
        <f t="shared" si="129"/>
        <v>1</v>
      </c>
      <c r="AX88" s="66">
        <f t="shared" si="133"/>
        <v>0</v>
      </c>
      <c r="AY88" s="67">
        <f t="shared" si="134"/>
        <v>1</v>
      </c>
    </row>
    <row r="89" spans="1:56" x14ac:dyDescent="0.2">
      <c r="A89" s="52" t="s">
        <v>193</v>
      </c>
      <c r="B89" s="49">
        <v>1</v>
      </c>
      <c r="M89" s="49">
        <v>1</v>
      </c>
      <c r="S89" s="49">
        <v>1</v>
      </c>
      <c r="Y89" s="49">
        <f t="shared" si="130"/>
        <v>1</v>
      </c>
      <c r="Z89" s="49">
        <f t="shared" si="113"/>
        <v>2</v>
      </c>
      <c r="AA89" s="49">
        <f t="shared" si="114"/>
        <v>2</v>
      </c>
      <c r="AB89" s="49">
        <f t="shared" si="115"/>
        <v>2</v>
      </c>
      <c r="AC89" s="49">
        <f t="shared" si="116"/>
        <v>1</v>
      </c>
      <c r="AD89" s="49">
        <f t="shared" si="117"/>
        <v>1</v>
      </c>
      <c r="AE89" s="49">
        <f t="shared" si="118"/>
        <v>1</v>
      </c>
      <c r="AF89" s="49">
        <f t="shared" si="119"/>
        <v>1</v>
      </c>
      <c r="AG89" s="49">
        <f t="shared" si="131"/>
        <v>0</v>
      </c>
      <c r="AH89" s="65"/>
      <c r="AI89" s="66">
        <f t="shared" si="120"/>
        <v>0.5</v>
      </c>
      <c r="AJ89" s="66"/>
      <c r="AK89" s="66">
        <f t="shared" si="121"/>
        <v>0.5</v>
      </c>
      <c r="AL89" s="66">
        <f t="shared" si="122"/>
        <v>0.5</v>
      </c>
      <c r="AM89" s="66">
        <f t="shared" si="132"/>
        <v>1</v>
      </c>
      <c r="AN89" s="65">
        <f t="shared" si="123"/>
        <v>0</v>
      </c>
      <c r="AO89" s="65">
        <f t="shared" si="124"/>
        <v>0</v>
      </c>
      <c r="AP89" s="65">
        <f t="shared" si="125"/>
        <v>1</v>
      </c>
      <c r="AQ89" s="65"/>
      <c r="AR89" s="65"/>
      <c r="AS89" s="65"/>
      <c r="AT89" s="66">
        <f t="shared" si="126"/>
        <v>0</v>
      </c>
      <c r="AU89" s="66">
        <f t="shared" si="127"/>
        <v>0</v>
      </c>
      <c r="AV89" s="66">
        <f t="shared" si="128"/>
        <v>0.5</v>
      </c>
      <c r="AW89" s="66">
        <f t="shared" si="129"/>
        <v>0.5</v>
      </c>
      <c r="AX89" s="66">
        <f t="shared" si="133"/>
        <v>0</v>
      </c>
      <c r="AY89" s="67">
        <f t="shared" si="134"/>
        <v>0.5</v>
      </c>
    </row>
    <row r="90" spans="1:56" x14ac:dyDescent="0.2">
      <c r="A90" s="52" t="s">
        <v>194</v>
      </c>
      <c r="F90" s="49">
        <v>1</v>
      </c>
      <c r="L90" s="49">
        <v>2</v>
      </c>
      <c r="V90" s="49">
        <v>1</v>
      </c>
      <c r="Y90" s="49">
        <f t="shared" si="130"/>
        <v>0</v>
      </c>
      <c r="Z90" s="49">
        <f t="shared" si="113"/>
        <v>3</v>
      </c>
      <c r="AA90" s="49">
        <f t="shared" si="114"/>
        <v>3</v>
      </c>
      <c r="AB90" s="49">
        <f t="shared" si="115"/>
        <v>1</v>
      </c>
      <c r="AC90" s="49">
        <f t="shared" si="116"/>
        <v>0</v>
      </c>
      <c r="AD90" s="49">
        <f t="shared" si="117"/>
        <v>0</v>
      </c>
      <c r="AE90" s="49">
        <f t="shared" si="118"/>
        <v>1</v>
      </c>
      <c r="AF90" s="49">
        <f t="shared" si="119"/>
        <v>0</v>
      </c>
      <c r="AG90" s="49">
        <f t="shared" si="131"/>
        <v>0</v>
      </c>
      <c r="AH90" s="65"/>
      <c r="AI90" s="66">
        <f t="shared" si="120"/>
        <v>0</v>
      </c>
      <c r="AJ90" s="66"/>
      <c r="AK90" s="66">
        <f t="shared" si="121"/>
        <v>0</v>
      </c>
      <c r="AL90" s="66">
        <f t="shared" si="122"/>
        <v>0</v>
      </c>
      <c r="AM90" s="66">
        <f t="shared" si="132"/>
        <v>0</v>
      </c>
      <c r="AN90" s="65">
        <f t="shared" si="123"/>
        <v>0.66666666666666663</v>
      </c>
      <c r="AO90" s="65">
        <f t="shared" si="124"/>
        <v>0</v>
      </c>
      <c r="AP90" s="65">
        <f t="shared" si="125"/>
        <v>0.33333333333333331</v>
      </c>
      <c r="AQ90" s="65"/>
      <c r="AR90" s="65"/>
      <c r="AS90" s="65"/>
      <c r="AT90" s="66">
        <f t="shared" si="126"/>
        <v>0</v>
      </c>
      <c r="AU90" s="66">
        <f t="shared" si="127"/>
        <v>0</v>
      </c>
      <c r="AV90" s="66">
        <f t="shared" si="128"/>
        <v>1</v>
      </c>
      <c r="AW90" s="66">
        <f t="shared" si="129"/>
        <v>0</v>
      </c>
      <c r="AX90" s="66">
        <f t="shared" si="133"/>
        <v>0</v>
      </c>
      <c r="AY90" s="67">
        <f t="shared" si="134"/>
        <v>0.33333333333333331</v>
      </c>
    </row>
    <row r="91" spans="1:56" x14ac:dyDescent="0.2">
      <c r="A91" s="52" t="s">
        <v>195</v>
      </c>
      <c r="B91" s="49">
        <v>1</v>
      </c>
      <c r="L91" s="49">
        <v>1</v>
      </c>
      <c r="M91" s="49">
        <v>1</v>
      </c>
      <c r="Y91" s="49">
        <f t="shared" si="130"/>
        <v>1</v>
      </c>
      <c r="Z91" s="49">
        <f t="shared" si="113"/>
        <v>2</v>
      </c>
      <c r="AA91" s="49">
        <f t="shared" si="114"/>
        <v>2</v>
      </c>
      <c r="AB91" s="49">
        <f t="shared" si="115"/>
        <v>1</v>
      </c>
      <c r="AC91" s="49">
        <f t="shared" si="116"/>
        <v>1</v>
      </c>
      <c r="AD91" s="49">
        <f t="shared" si="117"/>
        <v>1</v>
      </c>
      <c r="AE91" s="49">
        <f t="shared" si="118"/>
        <v>1</v>
      </c>
      <c r="AF91" s="49">
        <f t="shared" si="119"/>
        <v>0</v>
      </c>
      <c r="AG91" s="49">
        <f t="shared" si="131"/>
        <v>0</v>
      </c>
      <c r="AH91" s="65"/>
      <c r="AI91" s="66">
        <f t="shared" si="120"/>
        <v>0.5</v>
      </c>
      <c r="AJ91" s="66"/>
      <c r="AK91" s="66">
        <f t="shared" si="121"/>
        <v>0.5</v>
      </c>
      <c r="AL91" s="66">
        <f t="shared" si="122"/>
        <v>0.5</v>
      </c>
      <c r="AM91" s="66">
        <f t="shared" si="132"/>
        <v>1</v>
      </c>
      <c r="AN91" s="65">
        <f t="shared" si="123"/>
        <v>0.5</v>
      </c>
      <c r="AO91" s="65">
        <f t="shared" si="124"/>
        <v>0</v>
      </c>
      <c r="AP91" s="65">
        <f t="shared" si="125"/>
        <v>0.5</v>
      </c>
      <c r="AQ91" s="65"/>
      <c r="AR91" s="65"/>
      <c r="AS91" s="65"/>
      <c r="AT91" s="66">
        <f t="shared" si="126"/>
        <v>0</v>
      </c>
      <c r="AU91" s="66">
        <f t="shared" si="127"/>
        <v>0</v>
      </c>
      <c r="AV91" s="66">
        <f t="shared" si="128"/>
        <v>1</v>
      </c>
      <c r="AW91" s="66">
        <f t="shared" si="129"/>
        <v>1</v>
      </c>
      <c r="AX91" s="66">
        <f t="shared" si="133"/>
        <v>0</v>
      </c>
      <c r="AY91" s="67">
        <f t="shared" si="134"/>
        <v>0.5</v>
      </c>
    </row>
    <row r="92" spans="1:56" x14ac:dyDescent="0.2">
      <c r="A92" s="52" t="s">
        <v>196</v>
      </c>
      <c r="L92" s="49">
        <v>2</v>
      </c>
      <c r="Y92" s="49">
        <f t="shared" si="130"/>
        <v>0</v>
      </c>
      <c r="Z92" s="49">
        <f t="shared" si="113"/>
        <v>2</v>
      </c>
      <c r="AA92" s="49">
        <f t="shared" si="114"/>
        <v>2</v>
      </c>
      <c r="AB92" s="49">
        <f t="shared" si="115"/>
        <v>0</v>
      </c>
      <c r="AC92" s="49">
        <f t="shared" si="116"/>
        <v>0</v>
      </c>
      <c r="AD92" s="49">
        <f t="shared" si="117"/>
        <v>0</v>
      </c>
      <c r="AE92" s="49">
        <f t="shared" si="118"/>
        <v>0</v>
      </c>
      <c r="AF92" s="49">
        <f t="shared" si="119"/>
        <v>0</v>
      </c>
      <c r="AG92" s="49">
        <f t="shared" si="131"/>
        <v>0</v>
      </c>
      <c r="AH92" s="65"/>
      <c r="AI92" s="66">
        <f t="shared" si="120"/>
        <v>0</v>
      </c>
      <c r="AJ92" s="66"/>
      <c r="AK92" s="66">
        <f t="shared" si="121"/>
        <v>0</v>
      </c>
      <c r="AL92" s="66">
        <f t="shared" si="122"/>
        <v>0</v>
      </c>
      <c r="AM92" s="66">
        <f>IFERROR(AK92+AL92,"NA")</f>
        <v>0</v>
      </c>
      <c r="AN92" s="65">
        <f t="shared" si="123"/>
        <v>1</v>
      </c>
      <c r="AO92" s="65">
        <f t="shared" si="124"/>
        <v>0</v>
      </c>
      <c r="AP92" s="65">
        <f t="shared" si="125"/>
        <v>0</v>
      </c>
      <c r="AQ92" s="65"/>
      <c r="AR92" s="65"/>
      <c r="AS92" s="65"/>
      <c r="AT92" s="66" t="str">
        <f t="shared" si="126"/>
        <v>NA</v>
      </c>
      <c r="AU92" s="66" t="str">
        <f t="shared" si="127"/>
        <v>NA</v>
      </c>
      <c r="AV92" s="66" t="str">
        <f t="shared" si="128"/>
        <v>NA</v>
      </c>
      <c r="AW92" s="66" t="str">
        <f t="shared" si="129"/>
        <v>NA</v>
      </c>
      <c r="AX92" s="66">
        <f>IFERROR(AL92-AI92,"NA")</f>
        <v>0</v>
      </c>
      <c r="AY92" s="67">
        <f t="shared" si="134"/>
        <v>0</v>
      </c>
    </row>
    <row r="93" spans="1:56" x14ac:dyDescent="0.2">
      <c r="A93" s="52"/>
      <c r="Y93" s="49">
        <f t="shared" si="130"/>
        <v>0</v>
      </c>
      <c r="Z93" s="49">
        <f t="shared" si="113"/>
        <v>0</v>
      </c>
      <c r="AA93" s="49">
        <f t="shared" si="114"/>
        <v>0</v>
      </c>
      <c r="AB93" s="49">
        <f t="shared" si="115"/>
        <v>0</v>
      </c>
      <c r="AC93" s="49">
        <f t="shared" si="116"/>
        <v>0</v>
      </c>
      <c r="AD93" s="49">
        <f t="shared" si="117"/>
        <v>0</v>
      </c>
      <c r="AE93" s="49">
        <f t="shared" si="118"/>
        <v>0</v>
      </c>
      <c r="AF93" s="49">
        <f t="shared" si="119"/>
        <v>0</v>
      </c>
      <c r="AG93" s="49">
        <f t="shared" si="131"/>
        <v>0</v>
      </c>
      <c r="AH93" s="65"/>
      <c r="AI93" s="66" t="str">
        <f t="shared" si="120"/>
        <v>NA</v>
      </c>
      <c r="AJ93" s="66"/>
      <c r="AK93" s="66" t="str">
        <f t="shared" si="121"/>
        <v>NA</v>
      </c>
      <c r="AL93" s="66" t="str">
        <f t="shared" si="122"/>
        <v>NA</v>
      </c>
      <c r="AM93" s="66" t="str">
        <f>IFERROR(AK93+AL93,"NA")</f>
        <v>NA</v>
      </c>
      <c r="AN93" s="65" t="str">
        <f t="shared" si="123"/>
        <v>NA</v>
      </c>
      <c r="AO93" s="65" t="str">
        <f t="shared" si="124"/>
        <v>NA</v>
      </c>
      <c r="AP93" s="65" t="str">
        <f t="shared" si="125"/>
        <v>NA</v>
      </c>
      <c r="AQ93" s="65"/>
      <c r="AR93" s="65"/>
      <c r="AS93" s="65"/>
      <c r="AT93" s="66" t="str">
        <f t="shared" si="126"/>
        <v>NA</v>
      </c>
      <c r="AU93" s="66" t="str">
        <f t="shared" si="127"/>
        <v>NA</v>
      </c>
      <c r="AV93" s="66" t="str">
        <f t="shared" si="128"/>
        <v>NA</v>
      </c>
      <c r="AW93" s="66" t="str">
        <f t="shared" si="129"/>
        <v>NA</v>
      </c>
      <c r="AX93" s="66" t="str">
        <f>IFERROR(AL93-AI93,"NA")</f>
        <v>NA</v>
      </c>
      <c r="AY93" s="67" t="str">
        <f t="shared" si="134"/>
        <v>NA</v>
      </c>
    </row>
    <row r="94" spans="1:56" x14ac:dyDescent="0.2">
      <c r="A94" s="52"/>
      <c r="Y94" s="49">
        <f t="shared" si="130"/>
        <v>0</v>
      </c>
      <c r="Z94" s="49">
        <f t="shared" si="113"/>
        <v>0</v>
      </c>
      <c r="AA94" s="49">
        <f t="shared" si="114"/>
        <v>0</v>
      </c>
      <c r="AB94" s="49">
        <f t="shared" si="115"/>
        <v>0</v>
      </c>
      <c r="AC94" s="49">
        <f t="shared" si="116"/>
        <v>0</v>
      </c>
      <c r="AD94" s="49">
        <f t="shared" si="117"/>
        <v>0</v>
      </c>
      <c r="AE94" s="49">
        <f t="shared" si="118"/>
        <v>0</v>
      </c>
      <c r="AF94" s="49">
        <f t="shared" si="119"/>
        <v>0</v>
      </c>
      <c r="AG94" s="49">
        <f t="shared" si="131"/>
        <v>0</v>
      </c>
      <c r="AH94" s="65"/>
      <c r="AI94" s="66" t="str">
        <f t="shared" si="120"/>
        <v>NA</v>
      </c>
      <c r="AJ94" s="66"/>
      <c r="AK94" s="66" t="str">
        <f t="shared" si="121"/>
        <v>NA</v>
      </c>
      <c r="AL94" s="66" t="str">
        <f t="shared" si="122"/>
        <v>NA</v>
      </c>
      <c r="AM94" s="66" t="str">
        <f t="shared" si="132"/>
        <v>NA</v>
      </c>
      <c r="AN94" s="65" t="str">
        <f t="shared" si="123"/>
        <v>NA</v>
      </c>
      <c r="AO94" s="65" t="str">
        <f t="shared" si="124"/>
        <v>NA</v>
      </c>
      <c r="AP94" s="65" t="str">
        <f t="shared" si="125"/>
        <v>NA</v>
      </c>
      <c r="AQ94" s="65"/>
      <c r="AR94" s="65"/>
      <c r="AS94" s="65"/>
      <c r="AT94" s="66" t="str">
        <f t="shared" si="126"/>
        <v>NA</v>
      </c>
      <c r="AU94" s="66" t="str">
        <f t="shared" si="127"/>
        <v>NA</v>
      </c>
      <c r="AV94" s="66" t="str">
        <f t="shared" si="128"/>
        <v>NA</v>
      </c>
      <c r="AW94" s="66" t="str">
        <f t="shared" si="129"/>
        <v>NA</v>
      </c>
      <c r="AX94" s="66" t="str">
        <f t="shared" si="133"/>
        <v>NA</v>
      </c>
      <c r="AY94" s="67" t="str">
        <f t="shared" si="134"/>
        <v>NA</v>
      </c>
    </row>
    <row r="95" spans="1:56" s="47" customFormat="1" x14ac:dyDescent="0.2">
      <c r="A95" s="54" t="s">
        <v>32</v>
      </c>
      <c r="B95" s="58">
        <f>SUM(B83:B94)</f>
        <v>9</v>
      </c>
      <c r="C95" s="58">
        <f t="shared" ref="C95:AG95" si="135">SUM(C83:C94)</f>
        <v>1</v>
      </c>
      <c r="D95" s="58">
        <f t="shared" si="135"/>
        <v>1</v>
      </c>
      <c r="E95" s="58">
        <f t="shared" si="135"/>
        <v>0</v>
      </c>
      <c r="F95" s="58">
        <f t="shared" si="135"/>
        <v>1</v>
      </c>
      <c r="G95" s="58">
        <f t="shared" si="135"/>
        <v>0</v>
      </c>
      <c r="H95" s="58">
        <f t="shared" si="135"/>
        <v>0</v>
      </c>
      <c r="I95" s="58">
        <f t="shared" si="135"/>
        <v>0</v>
      </c>
      <c r="J95" s="58">
        <f t="shared" si="135"/>
        <v>5</v>
      </c>
      <c r="K95" s="58">
        <f t="shared" si="135"/>
        <v>0</v>
      </c>
      <c r="L95" s="58">
        <f t="shared" si="135"/>
        <v>6</v>
      </c>
      <c r="M95" s="58">
        <f t="shared" si="135"/>
        <v>4</v>
      </c>
      <c r="N95" s="58">
        <f t="shared" si="135"/>
        <v>1</v>
      </c>
      <c r="O95" s="58">
        <f t="shared" si="135"/>
        <v>3</v>
      </c>
      <c r="P95" s="58">
        <f t="shared" si="135"/>
        <v>3</v>
      </c>
      <c r="Q95" s="58">
        <f t="shared" si="135"/>
        <v>0</v>
      </c>
      <c r="R95" s="58">
        <f t="shared" si="135"/>
        <v>0</v>
      </c>
      <c r="S95" s="58">
        <f t="shared" si="135"/>
        <v>2</v>
      </c>
      <c r="T95" s="58">
        <f t="shared" si="135"/>
        <v>0</v>
      </c>
      <c r="U95" s="58">
        <f t="shared" si="135"/>
        <v>0</v>
      </c>
      <c r="V95" s="58">
        <f t="shared" si="135"/>
        <v>1</v>
      </c>
      <c r="W95" s="58">
        <f t="shared" si="135"/>
        <v>0</v>
      </c>
      <c r="X95" s="58">
        <f t="shared" si="135"/>
        <v>0</v>
      </c>
      <c r="Y95" s="58">
        <f t="shared" si="135"/>
        <v>11</v>
      </c>
      <c r="Z95" s="58">
        <f t="shared" si="135"/>
        <v>20</v>
      </c>
      <c r="AA95" s="58">
        <f t="shared" si="135"/>
        <v>25</v>
      </c>
      <c r="AB95" s="58">
        <f t="shared" si="135"/>
        <v>14</v>
      </c>
      <c r="AC95" s="58">
        <f t="shared" si="135"/>
        <v>14</v>
      </c>
      <c r="AD95" s="58">
        <f t="shared" si="135"/>
        <v>16</v>
      </c>
      <c r="AE95" s="58">
        <f t="shared" si="135"/>
        <v>5</v>
      </c>
      <c r="AF95" s="58">
        <f t="shared" si="135"/>
        <v>5</v>
      </c>
      <c r="AG95" s="58">
        <f t="shared" si="135"/>
        <v>3</v>
      </c>
      <c r="AH95" s="68"/>
      <c r="AI95" s="69">
        <f t="shared" si="120"/>
        <v>0.55000000000000004</v>
      </c>
      <c r="AJ95" s="69"/>
      <c r="AK95" s="69">
        <f t="shared" si="121"/>
        <v>0.64</v>
      </c>
      <c r="AL95" s="69">
        <f t="shared" si="122"/>
        <v>0.7</v>
      </c>
      <c r="AM95" s="69">
        <f t="shared" si="132"/>
        <v>1.3399999999999999</v>
      </c>
      <c r="AN95" s="68">
        <f t="shared" si="123"/>
        <v>0.24</v>
      </c>
      <c r="AO95" s="68">
        <f t="shared" si="124"/>
        <v>0.2</v>
      </c>
      <c r="AP95" s="68">
        <f t="shared" si="125"/>
        <v>0.56000000000000005</v>
      </c>
      <c r="AQ95" s="68"/>
      <c r="AR95" s="68"/>
      <c r="AS95" s="68"/>
      <c r="AT95" s="69">
        <f t="shared" si="126"/>
        <v>0</v>
      </c>
      <c r="AU95" s="69">
        <f t="shared" si="127"/>
        <v>0</v>
      </c>
      <c r="AV95" s="69">
        <f t="shared" si="128"/>
        <v>0.8571428571428571</v>
      </c>
      <c r="AW95" s="69">
        <f t="shared" si="129"/>
        <v>0.7857142857142857</v>
      </c>
      <c r="AX95" s="69">
        <f t="shared" si="133"/>
        <v>0.14999999999999991</v>
      </c>
      <c r="AY95" s="72">
        <f>(AD95+F95+G95)/AA95</f>
        <v>0.68</v>
      </c>
      <c r="BB95" s="51"/>
      <c r="BC95" s="51"/>
      <c r="BD95" s="51"/>
    </row>
    <row r="97" spans="1:56" x14ac:dyDescent="0.2">
      <c r="A97" s="47" t="s">
        <v>214</v>
      </c>
    </row>
    <row r="98" spans="1:56" x14ac:dyDescent="0.2">
      <c r="A98" s="56"/>
      <c r="B98" s="59" t="s">
        <v>5</v>
      </c>
      <c r="C98" s="59" t="s">
        <v>6</v>
      </c>
      <c r="D98" s="59" t="s">
        <v>7</v>
      </c>
      <c r="E98" s="59" t="s">
        <v>8</v>
      </c>
      <c r="F98" s="59" t="s">
        <v>18</v>
      </c>
      <c r="G98" s="59" t="s">
        <v>19</v>
      </c>
      <c r="H98" s="59" t="s">
        <v>9</v>
      </c>
      <c r="I98" s="59" t="s">
        <v>169</v>
      </c>
      <c r="J98" s="59" t="s">
        <v>10</v>
      </c>
      <c r="K98" s="59" t="s">
        <v>11</v>
      </c>
      <c r="L98" s="59" t="s">
        <v>12</v>
      </c>
      <c r="M98" s="59" t="s">
        <v>20</v>
      </c>
      <c r="N98" s="59" t="s">
        <v>197</v>
      </c>
      <c r="O98" s="59" t="s">
        <v>21</v>
      </c>
      <c r="P98" s="59" t="s">
        <v>74</v>
      </c>
      <c r="Q98" s="59" t="s">
        <v>22</v>
      </c>
      <c r="R98" s="59" t="s">
        <v>23</v>
      </c>
      <c r="S98" s="59" t="s">
        <v>168</v>
      </c>
      <c r="T98" s="59" t="s">
        <v>75</v>
      </c>
      <c r="U98" s="59" t="s">
        <v>27</v>
      </c>
      <c r="V98" s="59" t="s">
        <v>172</v>
      </c>
      <c r="W98" s="59" t="s">
        <v>28</v>
      </c>
      <c r="X98" s="59" t="s">
        <v>170</v>
      </c>
      <c r="Y98" s="59" t="s">
        <v>29</v>
      </c>
      <c r="Z98" s="59" t="s">
        <v>4</v>
      </c>
      <c r="AA98" s="59" t="s">
        <v>13</v>
      </c>
      <c r="AB98" s="59" t="s">
        <v>26</v>
      </c>
      <c r="AC98" s="59" t="s">
        <v>30</v>
      </c>
      <c r="AD98" s="59" t="s">
        <v>31</v>
      </c>
      <c r="AE98" s="59" t="s">
        <v>24</v>
      </c>
      <c r="AF98" s="59" t="s">
        <v>25</v>
      </c>
      <c r="AG98" s="59" t="s">
        <v>76</v>
      </c>
      <c r="AH98" s="73"/>
      <c r="AI98" s="71" t="s">
        <v>14</v>
      </c>
      <c r="AJ98" s="71"/>
      <c r="AK98" s="71" t="s">
        <v>15</v>
      </c>
      <c r="AL98" s="71" t="s">
        <v>16</v>
      </c>
      <c r="AM98" s="71" t="s">
        <v>17</v>
      </c>
      <c r="AN98" s="71" t="s">
        <v>44</v>
      </c>
      <c r="AO98" s="71" t="s">
        <v>43</v>
      </c>
      <c r="AP98" s="71" t="s">
        <v>40</v>
      </c>
      <c r="AQ98" s="73"/>
      <c r="AR98" s="73"/>
      <c r="AS98" s="73"/>
      <c r="AT98" s="71" t="s">
        <v>47</v>
      </c>
      <c r="AU98" s="71" t="s">
        <v>48</v>
      </c>
      <c r="AV98" s="71" t="s">
        <v>51</v>
      </c>
      <c r="AW98" s="71" t="s">
        <v>49</v>
      </c>
      <c r="AX98" s="63" t="s">
        <v>50</v>
      </c>
      <c r="AY98" s="64" t="s">
        <v>60</v>
      </c>
    </row>
    <row r="99" spans="1:56" x14ac:dyDescent="0.2">
      <c r="A99" s="52" t="s">
        <v>187</v>
      </c>
      <c r="B99" s="49">
        <v>2</v>
      </c>
      <c r="F99" s="49">
        <v>1</v>
      </c>
      <c r="M99" s="49">
        <v>2</v>
      </c>
      <c r="U99" s="49">
        <v>1</v>
      </c>
      <c r="Y99" s="49">
        <f>B99+C99+D99+E99</f>
        <v>2</v>
      </c>
      <c r="Z99" s="49">
        <f t="shared" ref="Z99:Z110" si="136">B99+C99+D99+E99+F99+L99+Q99+R99+T99+S99</f>
        <v>3</v>
      </c>
      <c r="AA99" s="49">
        <f t="shared" ref="AA99:AA110" si="137">B99+C99+D99+E99+F99+G99+H99+J99+K99+L99+Q99+R99+T99+S99+I99</f>
        <v>3</v>
      </c>
      <c r="AB99" s="49">
        <f t="shared" ref="AB99:AB110" si="138">Y99+H99+F99+Q99+R99+T99+S99+I99</f>
        <v>3</v>
      </c>
      <c r="AC99" s="49">
        <f t="shared" ref="AC99:AC110" si="139">B99+2*C99+3*D99+4*E99</f>
        <v>2</v>
      </c>
      <c r="AD99" s="49">
        <f t="shared" ref="AD99:AD110" si="140">Y99+J99+K99</f>
        <v>2</v>
      </c>
      <c r="AE99" s="49">
        <f t="shared" ref="AE99:AE110" si="141">M99+Q99+U99+V99</f>
        <v>3</v>
      </c>
      <c r="AF99" s="49">
        <f t="shared" ref="AF99:AF110" si="142">O99+R99+W99+S99+I99</f>
        <v>0</v>
      </c>
      <c r="AG99" s="49">
        <f>T99+P99</f>
        <v>0</v>
      </c>
      <c r="AH99" s="65"/>
      <c r="AI99" s="66">
        <f t="shared" ref="AI99:AI111" si="143">IF(Z99=0,"NA",Y99/Z99)</f>
        <v>0.66666666666666663</v>
      </c>
      <c r="AJ99" s="66"/>
      <c r="AK99" s="66">
        <f t="shared" ref="AK99:AK111" si="144">IF(AA99=0,"NA",(Y99+J99+K99)/AA99)</f>
        <v>0.66666666666666663</v>
      </c>
      <c r="AL99" s="66">
        <f t="shared" ref="AL99:AL111" si="145">IFERROR(AC99/Z99,"NA")</f>
        <v>0.66666666666666663</v>
      </c>
      <c r="AM99" s="66">
        <f>IFERROR(AK99+AL99,"NA")</f>
        <v>1.3333333333333333</v>
      </c>
      <c r="AN99" s="65">
        <f t="shared" ref="AN99:AN111" si="146">IFERROR(L99/AA99,"NA")</f>
        <v>0</v>
      </c>
      <c r="AO99" s="65">
        <f t="shared" ref="AO99:AO111" si="147">IFERROR((J99+K99)/AA99,"NA")</f>
        <v>0</v>
      </c>
      <c r="AP99" s="65">
        <f t="shared" ref="AP99:AP111" si="148">IFERROR(AB99/AA99,"NA")</f>
        <v>1</v>
      </c>
      <c r="AQ99" s="65"/>
      <c r="AR99" s="65"/>
      <c r="AS99" s="65"/>
      <c r="AT99" s="66">
        <f t="shared" ref="AT99:AT111" si="149">IFERROR((H99+Q99+R99)/AB99,"NA")</f>
        <v>0</v>
      </c>
      <c r="AU99" s="66">
        <f t="shared" ref="AU99:AU111" si="150">IFERROR((H99+Q99+R99+U99+W99)/AB99,"NA")</f>
        <v>0.33333333333333331</v>
      </c>
      <c r="AV99" s="66">
        <f t="shared" ref="AV99:AV111" si="151">IFERROR((F99+Y99)/AB99,"NA")</f>
        <v>1</v>
      </c>
      <c r="AW99" s="66">
        <f t="shared" ref="AW99:AW111" si="152">IFERROR(Y99/AB99,"NA")</f>
        <v>0.66666666666666663</v>
      </c>
      <c r="AX99" s="66">
        <f>IFERROR(AL99-AI99,"NA")</f>
        <v>0</v>
      </c>
      <c r="AY99" s="67">
        <f>IFERROR((AD99+F99+G99)/AA99, "NA")</f>
        <v>1</v>
      </c>
    </row>
    <row r="100" spans="1:56" x14ac:dyDescent="0.2">
      <c r="A100" s="52" t="s">
        <v>188</v>
      </c>
      <c r="C100" s="49">
        <v>1</v>
      </c>
      <c r="J100" s="49">
        <v>1</v>
      </c>
      <c r="O100" s="49">
        <v>1</v>
      </c>
      <c r="T100" s="49">
        <v>1</v>
      </c>
      <c r="Y100" s="49">
        <f>B100+C100+D100+E100</f>
        <v>1</v>
      </c>
      <c r="Z100" s="49">
        <f>B100+C100+D100+E100+F100+L100+Q100+R100+T100+S100</f>
        <v>2</v>
      </c>
      <c r="AA100" s="49">
        <f>B100+C100+D100+E100+F100+G100+H100+J100+K100+L100+Q100+R100+T100+S100+I100</f>
        <v>3</v>
      </c>
      <c r="AB100" s="49">
        <f>Y100+H100+F100+Q100+R100+T100+S100+I100</f>
        <v>2</v>
      </c>
      <c r="AC100" s="49">
        <f>B100+2*C100+3*D100+4*E100</f>
        <v>2</v>
      </c>
      <c r="AD100" s="49">
        <f>Y100+J100+K100</f>
        <v>2</v>
      </c>
      <c r="AE100" s="49">
        <f>M100+Q100+U100+V100</f>
        <v>0</v>
      </c>
      <c r="AF100" s="49">
        <f>O100+R100+W100+S100+I100</f>
        <v>1</v>
      </c>
      <c r="AG100" s="49">
        <f>T100+P100</f>
        <v>1</v>
      </c>
      <c r="AH100" s="65"/>
      <c r="AI100" s="66">
        <f t="shared" si="143"/>
        <v>0.5</v>
      </c>
      <c r="AJ100" s="66"/>
      <c r="AK100" s="66">
        <f>IF(AA100=0,"NA",(Y100+J100+K100)/AA100)</f>
        <v>0.66666666666666663</v>
      </c>
      <c r="AL100" s="66">
        <f t="shared" si="145"/>
        <v>1</v>
      </c>
      <c r="AM100" s="66">
        <f t="shared" ref="AM100:AM111" si="153">IFERROR(AK100+AL100,"NA")</f>
        <v>1.6666666666666665</v>
      </c>
      <c r="AN100" s="65">
        <f>IFERROR(L100/AA100,"NA")</f>
        <v>0</v>
      </c>
      <c r="AO100" s="65">
        <f>IFERROR((J100+K100)/AA100,"NA")</f>
        <v>0.33333333333333331</v>
      </c>
      <c r="AP100" s="65">
        <f t="shared" si="148"/>
        <v>0.66666666666666663</v>
      </c>
      <c r="AQ100" s="65"/>
      <c r="AR100" s="65"/>
      <c r="AS100" s="65"/>
      <c r="AT100" s="66">
        <f>IFERROR((H100+Q100+R100)/AB100,"NA")</f>
        <v>0</v>
      </c>
      <c r="AU100" s="66">
        <f>IFERROR((H100+Q100+R100+U100+W100)/AB100,"NA")</f>
        <v>0</v>
      </c>
      <c r="AV100" s="66">
        <f>IFERROR((F100+Y100)/AB100,"NA")</f>
        <v>0.5</v>
      </c>
      <c r="AW100" s="66">
        <f t="shared" si="152"/>
        <v>0.5</v>
      </c>
      <c r="AX100" s="66">
        <f t="shared" ref="AX100:AX111" si="154">IFERROR(AL100-AI100,"NA")</f>
        <v>0.5</v>
      </c>
      <c r="AY100" s="67">
        <f t="shared" ref="AY100:AY110" si="155">IFERROR((AD100+F100+G100)/AA100, "NA")</f>
        <v>0.66666666666666663</v>
      </c>
    </row>
    <row r="101" spans="1:56" x14ac:dyDescent="0.2">
      <c r="A101" s="52" t="s">
        <v>189</v>
      </c>
      <c r="C101" s="49">
        <v>2</v>
      </c>
      <c r="O101" s="49">
        <v>1</v>
      </c>
      <c r="P101" s="49">
        <v>1</v>
      </c>
      <c r="Q101" s="49">
        <v>1</v>
      </c>
      <c r="Y101" s="49">
        <f>B101+C101+D101+E101</f>
        <v>2</v>
      </c>
      <c r="Z101" s="49">
        <f>B101+C101+D101+E101+F101+L101+Q101+R101+T101+S101</f>
        <v>3</v>
      </c>
      <c r="AA101" s="49">
        <f>B101+C101+D101+E101+F101+G101+H101+J101+K101+L101+Q101+R101+T101+S101+I101</f>
        <v>3</v>
      </c>
      <c r="AB101" s="49">
        <f>Y101+H101+F101+Q101+R101+T101+S101+I101</f>
        <v>3</v>
      </c>
      <c r="AC101" s="49">
        <f>B101+2*C101+3*D101+4*E101</f>
        <v>4</v>
      </c>
      <c r="AD101" s="49">
        <f>Y101+J101+K101</f>
        <v>2</v>
      </c>
      <c r="AE101" s="49">
        <f>M101+Q101+U101+V101</f>
        <v>1</v>
      </c>
      <c r="AF101" s="49">
        <f>O101+R101+W101+S101+I101</f>
        <v>1</v>
      </c>
      <c r="AG101" s="49">
        <f>T101+P101</f>
        <v>1</v>
      </c>
      <c r="AH101" s="65"/>
      <c r="AI101" s="66">
        <f t="shared" si="143"/>
        <v>0.66666666666666663</v>
      </c>
      <c r="AJ101" s="66"/>
      <c r="AK101" s="66">
        <f>IF(AA101=0,"NA",(Y101+J101+K101)/AA101)</f>
        <v>0.66666666666666663</v>
      </c>
      <c r="AL101" s="66">
        <f t="shared" si="145"/>
        <v>1.3333333333333333</v>
      </c>
      <c r="AM101" s="66">
        <f t="shared" si="153"/>
        <v>2</v>
      </c>
      <c r="AN101" s="65">
        <f>IFERROR(L101/AA101,"NA")</f>
        <v>0</v>
      </c>
      <c r="AO101" s="65">
        <f>IFERROR((J101+K101)/AA101,"NA")</f>
        <v>0</v>
      </c>
      <c r="AP101" s="65">
        <f t="shared" si="148"/>
        <v>1</v>
      </c>
      <c r="AQ101" s="65"/>
      <c r="AR101" s="65"/>
      <c r="AS101" s="65"/>
      <c r="AT101" s="66">
        <f>IFERROR((H101+Q101+R101)/AB101,"NA")</f>
        <v>0.33333333333333331</v>
      </c>
      <c r="AU101" s="66">
        <f>IFERROR((H101+Q101+R101+U101+W101)/AB101,"NA")</f>
        <v>0.33333333333333331</v>
      </c>
      <c r="AV101" s="66">
        <f>IFERROR((F101+Y101)/AB101,"NA")</f>
        <v>0.66666666666666663</v>
      </c>
      <c r="AW101" s="66">
        <f t="shared" si="152"/>
        <v>0.66666666666666663</v>
      </c>
      <c r="AX101" s="66">
        <f t="shared" si="154"/>
        <v>0.66666666666666663</v>
      </c>
      <c r="AY101" s="67">
        <f t="shared" si="155"/>
        <v>0.66666666666666663</v>
      </c>
    </row>
    <row r="102" spans="1:56" x14ac:dyDescent="0.2">
      <c r="A102" s="52" t="s">
        <v>190</v>
      </c>
      <c r="C102" s="49">
        <v>2</v>
      </c>
      <c r="P102" s="49">
        <v>2</v>
      </c>
      <c r="Q102" s="49">
        <v>1</v>
      </c>
      <c r="Y102" s="49">
        <f t="shared" ref="Y102:Y110" si="156">B102+C102+D102+E102</f>
        <v>2</v>
      </c>
      <c r="Z102" s="49">
        <f t="shared" si="136"/>
        <v>3</v>
      </c>
      <c r="AA102" s="49">
        <f t="shared" si="137"/>
        <v>3</v>
      </c>
      <c r="AB102" s="49">
        <f t="shared" si="138"/>
        <v>3</v>
      </c>
      <c r="AC102" s="49">
        <f t="shared" si="139"/>
        <v>4</v>
      </c>
      <c r="AD102" s="49">
        <f t="shared" si="140"/>
        <v>2</v>
      </c>
      <c r="AE102" s="49">
        <f t="shared" si="141"/>
        <v>1</v>
      </c>
      <c r="AF102" s="49">
        <f t="shared" si="142"/>
        <v>0</v>
      </c>
      <c r="AG102" s="49">
        <f t="shared" ref="AG102:AG110" si="157">T102+P102</f>
        <v>2</v>
      </c>
      <c r="AH102" s="65"/>
      <c r="AI102" s="66">
        <f t="shared" si="143"/>
        <v>0.66666666666666663</v>
      </c>
      <c r="AJ102" s="66"/>
      <c r="AK102" s="66">
        <f t="shared" si="144"/>
        <v>0.66666666666666663</v>
      </c>
      <c r="AL102" s="66">
        <f t="shared" si="145"/>
        <v>1.3333333333333333</v>
      </c>
      <c r="AM102" s="66">
        <f t="shared" si="153"/>
        <v>2</v>
      </c>
      <c r="AN102" s="65">
        <f t="shared" si="146"/>
        <v>0</v>
      </c>
      <c r="AO102" s="65">
        <f t="shared" si="147"/>
        <v>0</v>
      </c>
      <c r="AP102" s="65">
        <f t="shared" si="148"/>
        <v>1</v>
      </c>
      <c r="AQ102" s="65"/>
      <c r="AR102" s="65"/>
      <c r="AS102" s="65"/>
      <c r="AT102" s="66">
        <f t="shared" si="149"/>
        <v>0.33333333333333331</v>
      </c>
      <c r="AU102" s="66">
        <f t="shared" si="150"/>
        <v>0.33333333333333331</v>
      </c>
      <c r="AV102" s="66">
        <f t="shared" si="151"/>
        <v>0.66666666666666663</v>
      </c>
      <c r="AW102" s="66">
        <f t="shared" si="152"/>
        <v>0.66666666666666663</v>
      </c>
      <c r="AX102" s="66">
        <f t="shared" si="154"/>
        <v>0.66666666666666663</v>
      </c>
      <c r="AY102" s="67">
        <f t="shared" si="155"/>
        <v>0.66666666666666663</v>
      </c>
    </row>
    <row r="103" spans="1:56" x14ac:dyDescent="0.2">
      <c r="A103" s="52" t="s">
        <v>191</v>
      </c>
      <c r="L103" s="49">
        <v>1</v>
      </c>
      <c r="Q103" s="49">
        <v>1</v>
      </c>
      <c r="S103" s="49">
        <v>1</v>
      </c>
      <c r="Y103" s="49">
        <f t="shared" si="156"/>
        <v>0</v>
      </c>
      <c r="Z103" s="49">
        <f t="shared" si="136"/>
        <v>3</v>
      </c>
      <c r="AA103" s="49">
        <f t="shared" si="137"/>
        <v>3</v>
      </c>
      <c r="AB103" s="49">
        <f t="shared" si="138"/>
        <v>2</v>
      </c>
      <c r="AC103" s="49">
        <f t="shared" si="139"/>
        <v>0</v>
      </c>
      <c r="AD103" s="49">
        <f t="shared" si="140"/>
        <v>0</v>
      </c>
      <c r="AE103" s="49">
        <f t="shared" si="141"/>
        <v>1</v>
      </c>
      <c r="AF103" s="49">
        <f t="shared" si="142"/>
        <v>1</v>
      </c>
      <c r="AG103" s="49">
        <f t="shared" si="157"/>
        <v>0</v>
      </c>
      <c r="AH103" s="65"/>
      <c r="AI103" s="66">
        <f t="shared" si="143"/>
        <v>0</v>
      </c>
      <c r="AJ103" s="66"/>
      <c r="AK103" s="66">
        <f t="shared" si="144"/>
        <v>0</v>
      </c>
      <c r="AL103" s="66">
        <f t="shared" si="145"/>
        <v>0</v>
      </c>
      <c r="AM103" s="66">
        <f t="shared" si="153"/>
        <v>0</v>
      </c>
      <c r="AN103" s="65">
        <f t="shared" si="146"/>
        <v>0.33333333333333331</v>
      </c>
      <c r="AO103" s="65">
        <f t="shared" si="147"/>
        <v>0</v>
      </c>
      <c r="AP103" s="65">
        <f t="shared" si="148"/>
        <v>0.66666666666666663</v>
      </c>
      <c r="AQ103" s="65"/>
      <c r="AR103" s="65"/>
      <c r="AS103" s="65"/>
      <c r="AT103" s="66">
        <f t="shared" si="149"/>
        <v>0.5</v>
      </c>
      <c r="AU103" s="66">
        <f t="shared" si="150"/>
        <v>0.5</v>
      </c>
      <c r="AV103" s="66">
        <f t="shared" si="151"/>
        <v>0</v>
      </c>
      <c r="AW103" s="66">
        <f t="shared" si="152"/>
        <v>0</v>
      </c>
      <c r="AX103" s="66">
        <f t="shared" si="154"/>
        <v>0</v>
      </c>
      <c r="AY103" s="67">
        <f t="shared" si="155"/>
        <v>0</v>
      </c>
    </row>
    <row r="104" spans="1:56" x14ac:dyDescent="0.2">
      <c r="A104" s="52" t="s">
        <v>192</v>
      </c>
      <c r="B104" s="49">
        <v>1</v>
      </c>
      <c r="M104" s="49">
        <v>1</v>
      </c>
      <c r="Q104" s="49">
        <v>1</v>
      </c>
      <c r="Y104" s="49">
        <f t="shared" si="156"/>
        <v>1</v>
      </c>
      <c r="Z104" s="49">
        <f t="shared" si="136"/>
        <v>2</v>
      </c>
      <c r="AA104" s="49">
        <f t="shared" si="137"/>
        <v>2</v>
      </c>
      <c r="AB104" s="49">
        <f t="shared" si="138"/>
        <v>2</v>
      </c>
      <c r="AC104" s="49">
        <f t="shared" si="139"/>
        <v>1</v>
      </c>
      <c r="AD104" s="49">
        <f t="shared" si="140"/>
        <v>1</v>
      </c>
      <c r="AE104" s="49">
        <f t="shared" si="141"/>
        <v>2</v>
      </c>
      <c r="AF104" s="49">
        <f t="shared" si="142"/>
        <v>0</v>
      </c>
      <c r="AG104" s="49">
        <f t="shared" si="157"/>
        <v>0</v>
      </c>
      <c r="AH104" s="65"/>
      <c r="AI104" s="66">
        <f t="shared" si="143"/>
        <v>0.5</v>
      </c>
      <c r="AJ104" s="66"/>
      <c r="AK104" s="66">
        <f t="shared" si="144"/>
        <v>0.5</v>
      </c>
      <c r="AL104" s="66">
        <f t="shared" si="145"/>
        <v>0.5</v>
      </c>
      <c r="AM104" s="66">
        <f t="shared" si="153"/>
        <v>1</v>
      </c>
      <c r="AN104" s="65">
        <f t="shared" si="146"/>
        <v>0</v>
      </c>
      <c r="AO104" s="65">
        <f t="shared" si="147"/>
        <v>0</v>
      </c>
      <c r="AP104" s="65">
        <f t="shared" si="148"/>
        <v>1</v>
      </c>
      <c r="AQ104" s="65"/>
      <c r="AR104" s="65"/>
      <c r="AS104" s="65"/>
      <c r="AT104" s="66">
        <f t="shared" si="149"/>
        <v>0.5</v>
      </c>
      <c r="AU104" s="66">
        <f t="shared" si="150"/>
        <v>0.5</v>
      </c>
      <c r="AV104" s="66">
        <f t="shared" si="151"/>
        <v>0.5</v>
      </c>
      <c r="AW104" s="66">
        <f t="shared" si="152"/>
        <v>0.5</v>
      </c>
      <c r="AX104" s="66">
        <f t="shared" si="154"/>
        <v>0</v>
      </c>
      <c r="AY104" s="67">
        <f t="shared" si="155"/>
        <v>0.5</v>
      </c>
    </row>
    <row r="105" spans="1:56" x14ac:dyDescent="0.2">
      <c r="A105" s="52" t="s">
        <v>193</v>
      </c>
      <c r="J105" s="49">
        <v>1</v>
      </c>
      <c r="K105" s="49">
        <v>1</v>
      </c>
      <c r="Y105" s="49">
        <f t="shared" si="156"/>
        <v>0</v>
      </c>
      <c r="Z105" s="49">
        <f t="shared" si="136"/>
        <v>0</v>
      </c>
      <c r="AA105" s="49">
        <f t="shared" si="137"/>
        <v>2</v>
      </c>
      <c r="AB105" s="49">
        <f t="shared" si="138"/>
        <v>0</v>
      </c>
      <c r="AC105" s="49">
        <f t="shared" si="139"/>
        <v>0</v>
      </c>
      <c r="AD105" s="49">
        <f t="shared" si="140"/>
        <v>2</v>
      </c>
      <c r="AE105" s="49">
        <f t="shared" si="141"/>
        <v>0</v>
      </c>
      <c r="AF105" s="49">
        <f t="shared" si="142"/>
        <v>0</v>
      </c>
      <c r="AG105" s="49">
        <f t="shared" si="157"/>
        <v>0</v>
      </c>
      <c r="AH105" s="65"/>
      <c r="AI105" s="66" t="str">
        <f t="shared" si="143"/>
        <v>NA</v>
      </c>
      <c r="AJ105" s="66"/>
      <c r="AK105" s="66">
        <f t="shared" si="144"/>
        <v>1</v>
      </c>
      <c r="AL105" s="66" t="str">
        <f t="shared" si="145"/>
        <v>NA</v>
      </c>
      <c r="AM105" s="66" t="str">
        <f t="shared" si="153"/>
        <v>NA</v>
      </c>
      <c r="AN105" s="65">
        <f t="shared" si="146"/>
        <v>0</v>
      </c>
      <c r="AO105" s="65">
        <f t="shared" si="147"/>
        <v>1</v>
      </c>
      <c r="AP105" s="65">
        <f t="shared" si="148"/>
        <v>0</v>
      </c>
      <c r="AQ105" s="65"/>
      <c r="AR105" s="65"/>
      <c r="AS105" s="65"/>
      <c r="AT105" s="66" t="str">
        <f t="shared" si="149"/>
        <v>NA</v>
      </c>
      <c r="AU105" s="66" t="str">
        <f t="shared" si="150"/>
        <v>NA</v>
      </c>
      <c r="AV105" s="66" t="str">
        <f t="shared" si="151"/>
        <v>NA</v>
      </c>
      <c r="AW105" s="66" t="str">
        <f t="shared" si="152"/>
        <v>NA</v>
      </c>
      <c r="AX105" s="66" t="str">
        <f t="shared" si="154"/>
        <v>NA</v>
      </c>
      <c r="AY105" s="67">
        <f t="shared" si="155"/>
        <v>1</v>
      </c>
    </row>
    <row r="106" spans="1:56" x14ac:dyDescent="0.2">
      <c r="A106" s="52" t="s">
        <v>194</v>
      </c>
      <c r="B106" s="49">
        <v>1</v>
      </c>
      <c r="M106" s="49">
        <v>1</v>
      </c>
      <c r="Q106" s="49">
        <v>2</v>
      </c>
      <c r="Y106" s="49">
        <f t="shared" si="156"/>
        <v>1</v>
      </c>
      <c r="Z106" s="49">
        <f t="shared" si="136"/>
        <v>3</v>
      </c>
      <c r="AA106" s="49">
        <f t="shared" si="137"/>
        <v>3</v>
      </c>
      <c r="AB106" s="49">
        <f t="shared" si="138"/>
        <v>3</v>
      </c>
      <c r="AC106" s="49">
        <f t="shared" si="139"/>
        <v>1</v>
      </c>
      <c r="AD106" s="49">
        <f t="shared" si="140"/>
        <v>1</v>
      </c>
      <c r="AE106" s="49">
        <f t="shared" si="141"/>
        <v>3</v>
      </c>
      <c r="AF106" s="49">
        <f t="shared" si="142"/>
        <v>0</v>
      </c>
      <c r="AG106" s="49">
        <f t="shared" si="157"/>
        <v>0</v>
      </c>
      <c r="AH106" s="65"/>
      <c r="AI106" s="66">
        <f t="shared" si="143"/>
        <v>0.33333333333333331</v>
      </c>
      <c r="AJ106" s="66"/>
      <c r="AK106" s="66">
        <f t="shared" si="144"/>
        <v>0.33333333333333331</v>
      </c>
      <c r="AL106" s="66">
        <f t="shared" si="145"/>
        <v>0.33333333333333331</v>
      </c>
      <c r="AM106" s="66">
        <f t="shared" si="153"/>
        <v>0.66666666666666663</v>
      </c>
      <c r="AN106" s="65">
        <f t="shared" si="146"/>
        <v>0</v>
      </c>
      <c r="AO106" s="65">
        <f t="shared" si="147"/>
        <v>0</v>
      </c>
      <c r="AP106" s="65">
        <f t="shared" si="148"/>
        <v>1</v>
      </c>
      <c r="AQ106" s="65"/>
      <c r="AR106" s="65"/>
      <c r="AS106" s="65"/>
      <c r="AT106" s="66">
        <f t="shared" si="149"/>
        <v>0.66666666666666663</v>
      </c>
      <c r="AU106" s="66">
        <f t="shared" si="150"/>
        <v>0.66666666666666663</v>
      </c>
      <c r="AV106" s="66">
        <f t="shared" si="151"/>
        <v>0.33333333333333331</v>
      </c>
      <c r="AW106" s="66">
        <f t="shared" si="152"/>
        <v>0.33333333333333331</v>
      </c>
      <c r="AX106" s="66">
        <f t="shared" si="154"/>
        <v>0</v>
      </c>
      <c r="AY106" s="67">
        <f t="shared" si="155"/>
        <v>0.33333333333333331</v>
      </c>
    </row>
    <row r="107" spans="1:56" x14ac:dyDescent="0.2">
      <c r="A107" s="52" t="s">
        <v>195</v>
      </c>
      <c r="L107" s="49">
        <v>2</v>
      </c>
      <c r="Y107" s="49">
        <f t="shared" si="156"/>
        <v>0</v>
      </c>
      <c r="Z107" s="49">
        <f t="shared" si="136"/>
        <v>2</v>
      </c>
      <c r="AA107" s="49">
        <f t="shared" si="137"/>
        <v>2</v>
      </c>
      <c r="AB107" s="49">
        <f t="shared" si="138"/>
        <v>0</v>
      </c>
      <c r="AC107" s="49">
        <f t="shared" si="139"/>
        <v>0</v>
      </c>
      <c r="AD107" s="49">
        <f t="shared" si="140"/>
        <v>0</v>
      </c>
      <c r="AE107" s="49">
        <f t="shared" si="141"/>
        <v>0</v>
      </c>
      <c r="AF107" s="49">
        <f t="shared" si="142"/>
        <v>0</v>
      </c>
      <c r="AG107" s="49">
        <f t="shared" si="157"/>
        <v>0</v>
      </c>
      <c r="AH107" s="65"/>
      <c r="AI107" s="66">
        <f t="shared" si="143"/>
        <v>0</v>
      </c>
      <c r="AJ107" s="66"/>
      <c r="AK107" s="66">
        <f t="shared" si="144"/>
        <v>0</v>
      </c>
      <c r="AL107" s="66">
        <f t="shared" si="145"/>
        <v>0</v>
      </c>
      <c r="AM107" s="66">
        <f t="shared" si="153"/>
        <v>0</v>
      </c>
      <c r="AN107" s="65">
        <f t="shared" si="146"/>
        <v>1</v>
      </c>
      <c r="AO107" s="65">
        <f t="shared" si="147"/>
        <v>0</v>
      </c>
      <c r="AP107" s="65">
        <f t="shared" si="148"/>
        <v>0</v>
      </c>
      <c r="AQ107" s="65"/>
      <c r="AR107" s="65"/>
      <c r="AS107" s="65"/>
      <c r="AT107" s="66" t="str">
        <f t="shared" si="149"/>
        <v>NA</v>
      </c>
      <c r="AU107" s="66" t="str">
        <f t="shared" si="150"/>
        <v>NA</v>
      </c>
      <c r="AV107" s="66" t="str">
        <f t="shared" si="151"/>
        <v>NA</v>
      </c>
      <c r="AW107" s="66" t="str">
        <f t="shared" si="152"/>
        <v>NA</v>
      </c>
      <c r="AX107" s="66">
        <f t="shared" si="154"/>
        <v>0</v>
      </c>
      <c r="AY107" s="67">
        <f t="shared" si="155"/>
        <v>0</v>
      </c>
    </row>
    <row r="108" spans="1:56" x14ac:dyDescent="0.2">
      <c r="A108" s="52" t="s">
        <v>196</v>
      </c>
      <c r="Y108" s="49">
        <f t="shared" si="156"/>
        <v>0</v>
      </c>
      <c r="Z108" s="49">
        <f t="shared" si="136"/>
        <v>0</v>
      </c>
      <c r="AA108" s="49">
        <f t="shared" si="137"/>
        <v>0</v>
      </c>
      <c r="AB108" s="49">
        <f t="shared" si="138"/>
        <v>0</v>
      </c>
      <c r="AC108" s="49">
        <f t="shared" si="139"/>
        <v>0</v>
      </c>
      <c r="AD108" s="49">
        <f t="shared" si="140"/>
        <v>0</v>
      </c>
      <c r="AE108" s="49">
        <f t="shared" si="141"/>
        <v>0</v>
      </c>
      <c r="AF108" s="49">
        <f t="shared" si="142"/>
        <v>0</v>
      </c>
      <c r="AG108" s="49">
        <f t="shared" si="157"/>
        <v>0</v>
      </c>
      <c r="AH108" s="65"/>
      <c r="AI108" s="66" t="str">
        <f t="shared" si="143"/>
        <v>NA</v>
      </c>
      <c r="AJ108" s="66"/>
      <c r="AK108" s="66" t="str">
        <f t="shared" si="144"/>
        <v>NA</v>
      </c>
      <c r="AL108" s="66" t="str">
        <f t="shared" si="145"/>
        <v>NA</v>
      </c>
      <c r="AM108" s="66" t="str">
        <f>IFERROR(AK108+AL108,"NA")</f>
        <v>NA</v>
      </c>
      <c r="AN108" s="65" t="str">
        <f t="shared" si="146"/>
        <v>NA</v>
      </c>
      <c r="AO108" s="65" t="str">
        <f t="shared" si="147"/>
        <v>NA</v>
      </c>
      <c r="AP108" s="65" t="str">
        <f t="shared" si="148"/>
        <v>NA</v>
      </c>
      <c r="AQ108" s="65"/>
      <c r="AR108" s="65"/>
      <c r="AS108" s="65"/>
      <c r="AT108" s="66" t="str">
        <f t="shared" si="149"/>
        <v>NA</v>
      </c>
      <c r="AU108" s="66" t="str">
        <f t="shared" si="150"/>
        <v>NA</v>
      </c>
      <c r="AV108" s="66" t="str">
        <f t="shared" si="151"/>
        <v>NA</v>
      </c>
      <c r="AW108" s="66" t="str">
        <f t="shared" si="152"/>
        <v>NA</v>
      </c>
      <c r="AX108" s="66" t="str">
        <f>IFERROR(AL108-AI108,"NA")</f>
        <v>NA</v>
      </c>
      <c r="AY108" s="67" t="str">
        <f t="shared" si="155"/>
        <v>NA</v>
      </c>
    </row>
    <row r="109" spans="1:56" x14ac:dyDescent="0.2">
      <c r="A109" s="52"/>
      <c r="Y109" s="49">
        <f t="shared" si="156"/>
        <v>0</v>
      </c>
      <c r="Z109" s="49">
        <f t="shared" si="136"/>
        <v>0</v>
      </c>
      <c r="AA109" s="49">
        <f t="shared" si="137"/>
        <v>0</v>
      </c>
      <c r="AB109" s="49">
        <f t="shared" si="138"/>
        <v>0</v>
      </c>
      <c r="AC109" s="49">
        <f t="shared" si="139"/>
        <v>0</v>
      </c>
      <c r="AD109" s="49">
        <f t="shared" si="140"/>
        <v>0</v>
      </c>
      <c r="AE109" s="49">
        <f t="shared" si="141"/>
        <v>0</v>
      </c>
      <c r="AF109" s="49">
        <f t="shared" si="142"/>
        <v>0</v>
      </c>
      <c r="AG109" s="49">
        <f t="shared" si="157"/>
        <v>0</v>
      </c>
      <c r="AH109" s="65"/>
      <c r="AI109" s="66" t="str">
        <f t="shared" si="143"/>
        <v>NA</v>
      </c>
      <c r="AJ109" s="66"/>
      <c r="AK109" s="66" t="str">
        <f t="shared" si="144"/>
        <v>NA</v>
      </c>
      <c r="AL109" s="66" t="str">
        <f t="shared" si="145"/>
        <v>NA</v>
      </c>
      <c r="AM109" s="66" t="str">
        <f>IFERROR(AK109+AL109,"NA")</f>
        <v>NA</v>
      </c>
      <c r="AN109" s="65" t="str">
        <f t="shared" si="146"/>
        <v>NA</v>
      </c>
      <c r="AO109" s="65" t="str">
        <f t="shared" si="147"/>
        <v>NA</v>
      </c>
      <c r="AP109" s="65" t="str">
        <f t="shared" si="148"/>
        <v>NA</v>
      </c>
      <c r="AQ109" s="65"/>
      <c r="AR109" s="65"/>
      <c r="AS109" s="65"/>
      <c r="AT109" s="66" t="str">
        <f t="shared" si="149"/>
        <v>NA</v>
      </c>
      <c r="AU109" s="66" t="str">
        <f t="shared" si="150"/>
        <v>NA</v>
      </c>
      <c r="AV109" s="66" t="str">
        <f t="shared" si="151"/>
        <v>NA</v>
      </c>
      <c r="AW109" s="66" t="str">
        <f t="shared" si="152"/>
        <v>NA</v>
      </c>
      <c r="AX109" s="66" t="str">
        <f>IFERROR(AL109-AI109,"NA")</f>
        <v>NA</v>
      </c>
      <c r="AY109" s="67" t="str">
        <f t="shared" si="155"/>
        <v>NA</v>
      </c>
    </row>
    <row r="110" spans="1:56" x14ac:dyDescent="0.2">
      <c r="A110" s="52"/>
      <c r="Y110" s="49">
        <f t="shared" si="156"/>
        <v>0</v>
      </c>
      <c r="Z110" s="49">
        <f t="shared" si="136"/>
        <v>0</v>
      </c>
      <c r="AA110" s="49">
        <f t="shared" si="137"/>
        <v>0</v>
      </c>
      <c r="AB110" s="49">
        <f t="shared" si="138"/>
        <v>0</v>
      </c>
      <c r="AC110" s="49">
        <f t="shared" si="139"/>
        <v>0</v>
      </c>
      <c r="AD110" s="49">
        <f t="shared" si="140"/>
        <v>0</v>
      </c>
      <c r="AE110" s="49">
        <f t="shared" si="141"/>
        <v>0</v>
      </c>
      <c r="AF110" s="49">
        <f t="shared" si="142"/>
        <v>0</v>
      </c>
      <c r="AG110" s="49">
        <f t="shared" si="157"/>
        <v>0</v>
      </c>
      <c r="AH110" s="65"/>
      <c r="AI110" s="66" t="str">
        <f t="shared" si="143"/>
        <v>NA</v>
      </c>
      <c r="AJ110" s="66"/>
      <c r="AK110" s="66" t="str">
        <f t="shared" si="144"/>
        <v>NA</v>
      </c>
      <c r="AL110" s="66" t="str">
        <f t="shared" si="145"/>
        <v>NA</v>
      </c>
      <c r="AM110" s="66" t="str">
        <f t="shared" si="153"/>
        <v>NA</v>
      </c>
      <c r="AN110" s="65" t="str">
        <f t="shared" si="146"/>
        <v>NA</v>
      </c>
      <c r="AO110" s="65" t="str">
        <f t="shared" si="147"/>
        <v>NA</v>
      </c>
      <c r="AP110" s="65" t="str">
        <f t="shared" si="148"/>
        <v>NA</v>
      </c>
      <c r="AQ110" s="65"/>
      <c r="AR110" s="65"/>
      <c r="AS110" s="65"/>
      <c r="AT110" s="66" t="str">
        <f t="shared" si="149"/>
        <v>NA</v>
      </c>
      <c r="AU110" s="66" t="str">
        <f t="shared" si="150"/>
        <v>NA</v>
      </c>
      <c r="AV110" s="66" t="str">
        <f t="shared" si="151"/>
        <v>NA</v>
      </c>
      <c r="AW110" s="66" t="str">
        <f t="shared" si="152"/>
        <v>NA</v>
      </c>
      <c r="AX110" s="66" t="str">
        <f t="shared" si="154"/>
        <v>NA</v>
      </c>
      <c r="AY110" s="67" t="str">
        <f t="shared" si="155"/>
        <v>NA</v>
      </c>
    </row>
    <row r="111" spans="1:56" s="47" customFormat="1" x14ac:dyDescent="0.2">
      <c r="A111" s="54" t="s">
        <v>32</v>
      </c>
      <c r="B111" s="58">
        <f>SUM(B99:B110)</f>
        <v>4</v>
      </c>
      <c r="C111" s="58">
        <f t="shared" ref="C111:AG111" si="158">SUM(C99:C110)</f>
        <v>5</v>
      </c>
      <c r="D111" s="58">
        <f t="shared" si="158"/>
        <v>0</v>
      </c>
      <c r="E111" s="58">
        <f t="shared" si="158"/>
        <v>0</v>
      </c>
      <c r="F111" s="58">
        <f t="shared" si="158"/>
        <v>1</v>
      </c>
      <c r="G111" s="58">
        <f t="shared" si="158"/>
        <v>0</v>
      </c>
      <c r="H111" s="58">
        <f t="shared" si="158"/>
        <v>0</v>
      </c>
      <c r="I111" s="58">
        <f t="shared" si="158"/>
        <v>0</v>
      </c>
      <c r="J111" s="58">
        <f t="shared" si="158"/>
        <v>2</v>
      </c>
      <c r="K111" s="58">
        <f t="shared" si="158"/>
        <v>1</v>
      </c>
      <c r="L111" s="58">
        <f t="shared" si="158"/>
        <v>3</v>
      </c>
      <c r="M111" s="58">
        <f t="shared" si="158"/>
        <v>4</v>
      </c>
      <c r="N111" s="58">
        <f t="shared" si="158"/>
        <v>0</v>
      </c>
      <c r="O111" s="58">
        <f t="shared" si="158"/>
        <v>2</v>
      </c>
      <c r="P111" s="58">
        <f t="shared" si="158"/>
        <v>3</v>
      </c>
      <c r="Q111" s="58">
        <f t="shared" si="158"/>
        <v>6</v>
      </c>
      <c r="R111" s="58">
        <f t="shared" si="158"/>
        <v>0</v>
      </c>
      <c r="S111" s="58">
        <f t="shared" si="158"/>
        <v>1</v>
      </c>
      <c r="T111" s="58">
        <f t="shared" si="158"/>
        <v>1</v>
      </c>
      <c r="U111" s="58">
        <f t="shared" si="158"/>
        <v>1</v>
      </c>
      <c r="V111" s="58">
        <f t="shared" si="158"/>
        <v>0</v>
      </c>
      <c r="W111" s="58">
        <f t="shared" si="158"/>
        <v>0</v>
      </c>
      <c r="X111" s="58">
        <f t="shared" si="158"/>
        <v>0</v>
      </c>
      <c r="Y111" s="58">
        <f t="shared" si="158"/>
        <v>9</v>
      </c>
      <c r="Z111" s="58">
        <f t="shared" si="158"/>
        <v>21</v>
      </c>
      <c r="AA111" s="58">
        <f t="shared" si="158"/>
        <v>24</v>
      </c>
      <c r="AB111" s="58">
        <f t="shared" si="158"/>
        <v>18</v>
      </c>
      <c r="AC111" s="58">
        <f t="shared" si="158"/>
        <v>14</v>
      </c>
      <c r="AD111" s="58">
        <f t="shared" si="158"/>
        <v>12</v>
      </c>
      <c r="AE111" s="58">
        <f t="shared" si="158"/>
        <v>11</v>
      </c>
      <c r="AF111" s="58">
        <f t="shared" si="158"/>
        <v>3</v>
      </c>
      <c r="AG111" s="58">
        <f t="shared" si="158"/>
        <v>4</v>
      </c>
      <c r="AH111" s="68"/>
      <c r="AI111" s="69">
        <f t="shared" si="143"/>
        <v>0.42857142857142855</v>
      </c>
      <c r="AJ111" s="69"/>
      <c r="AK111" s="69">
        <f t="shared" si="144"/>
        <v>0.5</v>
      </c>
      <c r="AL111" s="69">
        <f t="shared" si="145"/>
        <v>0.66666666666666663</v>
      </c>
      <c r="AM111" s="69">
        <f t="shared" si="153"/>
        <v>1.1666666666666665</v>
      </c>
      <c r="AN111" s="68">
        <f t="shared" si="146"/>
        <v>0.125</v>
      </c>
      <c r="AO111" s="68">
        <f t="shared" si="147"/>
        <v>0.125</v>
      </c>
      <c r="AP111" s="68">
        <f t="shared" si="148"/>
        <v>0.75</v>
      </c>
      <c r="AQ111" s="68"/>
      <c r="AR111" s="68"/>
      <c r="AS111" s="68"/>
      <c r="AT111" s="69">
        <f t="shared" si="149"/>
        <v>0.33333333333333331</v>
      </c>
      <c r="AU111" s="69">
        <f t="shared" si="150"/>
        <v>0.3888888888888889</v>
      </c>
      <c r="AV111" s="69">
        <f t="shared" si="151"/>
        <v>0.55555555555555558</v>
      </c>
      <c r="AW111" s="69">
        <f t="shared" si="152"/>
        <v>0.5</v>
      </c>
      <c r="AX111" s="69">
        <f t="shared" si="154"/>
        <v>0.23809523809523808</v>
      </c>
      <c r="AY111" s="72">
        <f>(AD111+F111+G111)/AA111</f>
        <v>0.54166666666666663</v>
      </c>
      <c r="BB111" s="51"/>
      <c r="BC111" s="51"/>
      <c r="BD111" s="51"/>
    </row>
    <row r="113" spans="1:51" x14ac:dyDescent="0.2">
      <c r="A113" s="47" t="s">
        <v>217</v>
      </c>
    </row>
    <row r="114" spans="1:51" x14ac:dyDescent="0.2">
      <c r="A114" s="56"/>
      <c r="B114" s="59" t="s">
        <v>5</v>
      </c>
      <c r="C114" s="59" t="s">
        <v>6</v>
      </c>
      <c r="D114" s="59" t="s">
        <v>7</v>
      </c>
      <c r="E114" s="59" t="s">
        <v>8</v>
      </c>
      <c r="F114" s="59" t="s">
        <v>18</v>
      </c>
      <c r="G114" s="59" t="s">
        <v>19</v>
      </c>
      <c r="H114" s="59" t="s">
        <v>9</v>
      </c>
      <c r="I114" s="59" t="s">
        <v>169</v>
      </c>
      <c r="J114" s="59" t="s">
        <v>10</v>
      </c>
      <c r="K114" s="59" t="s">
        <v>11</v>
      </c>
      <c r="L114" s="59" t="s">
        <v>12</v>
      </c>
      <c r="M114" s="59" t="s">
        <v>20</v>
      </c>
      <c r="N114" s="59" t="s">
        <v>197</v>
      </c>
      <c r="O114" s="59" t="s">
        <v>21</v>
      </c>
      <c r="P114" s="59" t="s">
        <v>74</v>
      </c>
      <c r="Q114" s="59" t="s">
        <v>22</v>
      </c>
      <c r="R114" s="59" t="s">
        <v>23</v>
      </c>
      <c r="S114" s="59" t="s">
        <v>168</v>
      </c>
      <c r="T114" s="59" t="s">
        <v>75</v>
      </c>
      <c r="U114" s="59" t="s">
        <v>27</v>
      </c>
      <c r="V114" s="59" t="s">
        <v>172</v>
      </c>
      <c r="W114" s="59" t="s">
        <v>28</v>
      </c>
      <c r="X114" s="59" t="s">
        <v>170</v>
      </c>
      <c r="Y114" s="59" t="s">
        <v>29</v>
      </c>
      <c r="Z114" s="59" t="s">
        <v>4</v>
      </c>
      <c r="AA114" s="59" t="s">
        <v>13</v>
      </c>
      <c r="AB114" s="59" t="s">
        <v>26</v>
      </c>
      <c r="AC114" s="59" t="s">
        <v>30</v>
      </c>
      <c r="AD114" s="59" t="s">
        <v>31</v>
      </c>
      <c r="AE114" s="59" t="s">
        <v>24</v>
      </c>
      <c r="AF114" s="59" t="s">
        <v>25</v>
      </c>
      <c r="AG114" s="59" t="s">
        <v>76</v>
      </c>
      <c r="AH114" s="73"/>
      <c r="AI114" s="71" t="s">
        <v>14</v>
      </c>
      <c r="AJ114" s="71"/>
      <c r="AK114" s="71" t="s">
        <v>15</v>
      </c>
      <c r="AL114" s="71" t="s">
        <v>16</v>
      </c>
      <c r="AM114" s="71" t="s">
        <v>17</v>
      </c>
      <c r="AN114" s="71" t="s">
        <v>44</v>
      </c>
      <c r="AO114" s="71" t="s">
        <v>43</v>
      </c>
      <c r="AP114" s="71" t="s">
        <v>40</v>
      </c>
      <c r="AQ114" s="73"/>
      <c r="AR114" s="73"/>
      <c r="AS114" s="73"/>
      <c r="AT114" s="71" t="s">
        <v>47</v>
      </c>
      <c r="AU114" s="71" t="s">
        <v>48</v>
      </c>
      <c r="AV114" s="71" t="s">
        <v>51</v>
      </c>
      <c r="AW114" s="71" t="s">
        <v>49</v>
      </c>
      <c r="AX114" s="63" t="s">
        <v>50</v>
      </c>
      <c r="AY114" s="64" t="s">
        <v>60</v>
      </c>
    </row>
    <row r="115" spans="1:51" x14ac:dyDescent="0.2">
      <c r="A115" s="52" t="s">
        <v>187</v>
      </c>
      <c r="B115" s="49">
        <v>1</v>
      </c>
      <c r="J115" s="49">
        <v>1</v>
      </c>
      <c r="Q115" s="49">
        <v>1</v>
      </c>
      <c r="Y115" s="49">
        <f>B115+C115+D115+E115</f>
        <v>1</v>
      </c>
      <c r="Z115" s="49">
        <f t="shared" ref="Z115:Z126" si="159">B115+C115+D115+E115+F115+L115+Q115+R115+T115+S115</f>
        <v>2</v>
      </c>
      <c r="AA115" s="49">
        <f t="shared" ref="AA115:AA126" si="160">B115+C115+D115+E115+F115+G115+H115+J115+K115+L115+Q115+R115+T115+S115+I115</f>
        <v>3</v>
      </c>
      <c r="AB115" s="49">
        <f t="shared" ref="AB115:AB126" si="161">Y115+H115+F115+Q115+R115+T115+S115+I115</f>
        <v>2</v>
      </c>
      <c r="AC115" s="49">
        <f t="shared" ref="AC115:AC126" si="162">B115+2*C115+3*D115+4*E115</f>
        <v>1</v>
      </c>
      <c r="AD115" s="49">
        <f t="shared" ref="AD115:AD126" si="163">Y115+J115+K115</f>
        <v>2</v>
      </c>
      <c r="AE115" s="49">
        <f t="shared" ref="AE115:AE126" si="164">M115+Q115+U115+V115</f>
        <v>1</v>
      </c>
      <c r="AF115" s="49">
        <f t="shared" ref="AF115:AF126" si="165">O115+R115+W115+S115+I115</f>
        <v>0</v>
      </c>
      <c r="AG115" s="49">
        <f>T115+P115</f>
        <v>0</v>
      </c>
      <c r="AH115" s="65"/>
      <c r="AI115" s="66">
        <f t="shared" ref="AI115:AI127" si="166">IF(Z115=0,"NA",Y115/Z115)</f>
        <v>0.5</v>
      </c>
      <c r="AJ115" s="66"/>
      <c r="AK115" s="66">
        <f t="shared" ref="AK115:AK127" si="167">IF(AA115=0,"NA",(Y115+J115+K115)/AA115)</f>
        <v>0.66666666666666663</v>
      </c>
      <c r="AL115" s="66">
        <f t="shared" ref="AL115:AL127" si="168">IFERROR(AC115/Z115,"NA")</f>
        <v>0.5</v>
      </c>
      <c r="AM115" s="66">
        <f>IFERROR(AK115+AL115,"NA")</f>
        <v>1.1666666666666665</v>
      </c>
      <c r="AN115" s="65">
        <f t="shared" ref="AN115:AN127" si="169">IFERROR(L115/AA115,"NA")</f>
        <v>0</v>
      </c>
      <c r="AO115" s="65">
        <f t="shared" ref="AO115:AO127" si="170">IFERROR((J115+K115)/AA115,"NA")</f>
        <v>0.33333333333333331</v>
      </c>
      <c r="AP115" s="65">
        <f t="shared" ref="AP115:AP127" si="171">IFERROR(AB115/AA115,"NA")</f>
        <v>0.66666666666666663</v>
      </c>
      <c r="AQ115" s="65"/>
      <c r="AR115" s="65"/>
      <c r="AS115" s="65"/>
      <c r="AT115" s="66">
        <f t="shared" ref="AT115:AT127" si="172">IFERROR((H115+Q115+R115)/AB115,"NA")</f>
        <v>0.5</v>
      </c>
      <c r="AU115" s="66">
        <f t="shared" ref="AU115:AU127" si="173">IFERROR((H115+Q115+R115+U115+W115)/AB115,"NA")</f>
        <v>0.5</v>
      </c>
      <c r="AV115" s="66">
        <f t="shared" ref="AV115:AV127" si="174">IFERROR((F115+Y115)/AB115,"NA")</f>
        <v>0.5</v>
      </c>
      <c r="AW115" s="66">
        <f t="shared" ref="AW115:AW127" si="175">IFERROR(Y115/AB115,"NA")</f>
        <v>0.5</v>
      </c>
      <c r="AX115" s="66">
        <f>IFERROR(AL115-AI115,"NA")</f>
        <v>0</v>
      </c>
      <c r="AY115" s="67">
        <f>IFERROR((AD115+F115+G115)/AA115, "NA")</f>
        <v>0.66666666666666663</v>
      </c>
    </row>
    <row r="116" spans="1:51" x14ac:dyDescent="0.2">
      <c r="A116" s="52" t="s">
        <v>188</v>
      </c>
      <c r="B116" s="49">
        <v>1</v>
      </c>
      <c r="M116" s="49">
        <v>1</v>
      </c>
      <c r="N116" s="49">
        <v>1</v>
      </c>
      <c r="R116" s="49">
        <v>1</v>
      </c>
      <c r="T116" s="49">
        <v>1</v>
      </c>
      <c r="Y116" s="49">
        <f t="shared" ref="Y116:Y126" si="176">B116+C116+D116+E116</f>
        <v>1</v>
      </c>
      <c r="Z116" s="49">
        <f t="shared" si="159"/>
        <v>3</v>
      </c>
      <c r="AA116" s="49">
        <f t="shared" si="160"/>
        <v>3</v>
      </c>
      <c r="AB116" s="49">
        <f t="shared" si="161"/>
        <v>3</v>
      </c>
      <c r="AC116" s="49">
        <f t="shared" si="162"/>
        <v>1</v>
      </c>
      <c r="AD116" s="49">
        <f t="shared" si="163"/>
        <v>1</v>
      </c>
      <c r="AE116" s="49">
        <f t="shared" si="164"/>
        <v>1</v>
      </c>
      <c r="AF116" s="49">
        <f t="shared" si="165"/>
        <v>1</v>
      </c>
      <c r="AG116" s="49">
        <f t="shared" ref="AG116:AG126" si="177">T116+P116</f>
        <v>1</v>
      </c>
      <c r="AH116" s="65"/>
      <c r="AI116" s="66">
        <f t="shared" si="166"/>
        <v>0.33333333333333331</v>
      </c>
      <c r="AJ116" s="66"/>
      <c r="AK116" s="66">
        <f t="shared" si="167"/>
        <v>0.33333333333333331</v>
      </c>
      <c r="AL116" s="66">
        <f t="shared" si="168"/>
        <v>0.33333333333333331</v>
      </c>
      <c r="AM116" s="66">
        <f t="shared" ref="AM116:AM127" si="178">IFERROR(AK116+AL116,"NA")</f>
        <v>0.66666666666666663</v>
      </c>
      <c r="AN116" s="65">
        <f t="shared" si="169"/>
        <v>0</v>
      </c>
      <c r="AO116" s="65">
        <f t="shared" si="170"/>
        <v>0</v>
      </c>
      <c r="AP116" s="65">
        <f t="shared" si="171"/>
        <v>1</v>
      </c>
      <c r="AQ116" s="65"/>
      <c r="AR116" s="65"/>
      <c r="AS116" s="65"/>
      <c r="AT116" s="66">
        <f t="shared" si="172"/>
        <v>0.33333333333333331</v>
      </c>
      <c r="AU116" s="66">
        <f t="shared" si="173"/>
        <v>0.33333333333333331</v>
      </c>
      <c r="AV116" s="66">
        <f t="shared" si="174"/>
        <v>0.33333333333333331</v>
      </c>
      <c r="AW116" s="66">
        <f t="shared" si="175"/>
        <v>0.33333333333333331</v>
      </c>
      <c r="AX116" s="66">
        <f t="shared" ref="AX116:AX127" si="179">IFERROR(AL116-AI116,"NA")</f>
        <v>0</v>
      </c>
      <c r="AY116" s="67">
        <f t="shared" ref="AY116:AY126" si="180">IFERROR((AD116+F116+G116)/AA116, "NA")</f>
        <v>0.33333333333333331</v>
      </c>
    </row>
    <row r="117" spans="1:51" x14ac:dyDescent="0.2">
      <c r="A117" s="52" t="s">
        <v>189</v>
      </c>
      <c r="C117" s="49">
        <v>2</v>
      </c>
      <c r="J117" s="49">
        <v>1</v>
      </c>
      <c r="O117" s="49">
        <v>1</v>
      </c>
      <c r="P117" s="49">
        <v>1</v>
      </c>
      <c r="Y117" s="49">
        <f t="shared" si="176"/>
        <v>2</v>
      </c>
      <c r="Z117" s="49">
        <f t="shared" si="159"/>
        <v>2</v>
      </c>
      <c r="AA117" s="49">
        <f t="shared" si="160"/>
        <v>3</v>
      </c>
      <c r="AB117" s="49">
        <f t="shared" si="161"/>
        <v>2</v>
      </c>
      <c r="AC117" s="49">
        <f t="shared" si="162"/>
        <v>4</v>
      </c>
      <c r="AD117" s="49">
        <f t="shared" si="163"/>
        <v>3</v>
      </c>
      <c r="AE117" s="49">
        <f t="shared" si="164"/>
        <v>0</v>
      </c>
      <c r="AF117" s="49">
        <f t="shared" si="165"/>
        <v>1</v>
      </c>
      <c r="AG117" s="49">
        <f t="shared" si="177"/>
        <v>1</v>
      </c>
      <c r="AH117" s="65"/>
      <c r="AI117" s="66">
        <f t="shared" si="166"/>
        <v>1</v>
      </c>
      <c r="AJ117" s="66"/>
      <c r="AK117" s="66">
        <f t="shared" si="167"/>
        <v>1</v>
      </c>
      <c r="AL117" s="66">
        <f t="shared" si="168"/>
        <v>2</v>
      </c>
      <c r="AM117" s="66">
        <f t="shared" si="178"/>
        <v>3</v>
      </c>
      <c r="AN117" s="65">
        <f t="shared" si="169"/>
        <v>0</v>
      </c>
      <c r="AO117" s="65">
        <f t="shared" si="170"/>
        <v>0.33333333333333331</v>
      </c>
      <c r="AP117" s="65">
        <f t="shared" si="171"/>
        <v>0.66666666666666663</v>
      </c>
      <c r="AQ117" s="65"/>
      <c r="AR117" s="65"/>
      <c r="AS117" s="65"/>
      <c r="AT117" s="66">
        <f t="shared" si="172"/>
        <v>0</v>
      </c>
      <c r="AU117" s="66">
        <f t="shared" si="173"/>
        <v>0</v>
      </c>
      <c r="AV117" s="66">
        <f t="shared" si="174"/>
        <v>1</v>
      </c>
      <c r="AW117" s="66">
        <f t="shared" si="175"/>
        <v>1</v>
      </c>
      <c r="AX117" s="66">
        <f t="shared" si="179"/>
        <v>1</v>
      </c>
      <c r="AY117" s="67">
        <f t="shared" si="180"/>
        <v>1</v>
      </c>
    </row>
    <row r="118" spans="1:51" x14ac:dyDescent="0.2">
      <c r="A118" s="52" t="s">
        <v>190</v>
      </c>
      <c r="K118" s="49">
        <v>1</v>
      </c>
      <c r="L118" s="49">
        <v>2</v>
      </c>
      <c r="Y118" s="49">
        <f t="shared" si="176"/>
        <v>0</v>
      </c>
      <c r="Z118" s="49">
        <f t="shared" si="159"/>
        <v>2</v>
      </c>
      <c r="AA118" s="49">
        <f t="shared" si="160"/>
        <v>3</v>
      </c>
      <c r="AB118" s="49">
        <f t="shared" si="161"/>
        <v>0</v>
      </c>
      <c r="AC118" s="49">
        <f t="shared" si="162"/>
        <v>0</v>
      </c>
      <c r="AD118" s="49">
        <f t="shared" si="163"/>
        <v>1</v>
      </c>
      <c r="AE118" s="49">
        <f t="shared" si="164"/>
        <v>0</v>
      </c>
      <c r="AF118" s="49">
        <f t="shared" si="165"/>
        <v>0</v>
      </c>
      <c r="AG118" s="49">
        <f t="shared" si="177"/>
        <v>0</v>
      </c>
      <c r="AH118" s="65"/>
      <c r="AI118" s="66">
        <f t="shared" si="166"/>
        <v>0</v>
      </c>
      <c r="AJ118" s="66"/>
      <c r="AK118" s="66">
        <f t="shared" si="167"/>
        <v>0.33333333333333331</v>
      </c>
      <c r="AL118" s="66">
        <f t="shared" si="168"/>
        <v>0</v>
      </c>
      <c r="AM118" s="66">
        <f t="shared" si="178"/>
        <v>0.33333333333333331</v>
      </c>
      <c r="AN118" s="65">
        <f t="shared" si="169"/>
        <v>0.66666666666666663</v>
      </c>
      <c r="AO118" s="65">
        <f t="shared" si="170"/>
        <v>0.33333333333333331</v>
      </c>
      <c r="AP118" s="65">
        <f t="shared" si="171"/>
        <v>0</v>
      </c>
      <c r="AQ118" s="65"/>
      <c r="AR118" s="65"/>
      <c r="AS118" s="65"/>
      <c r="AT118" s="66" t="str">
        <f t="shared" si="172"/>
        <v>NA</v>
      </c>
      <c r="AU118" s="66" t="str">
        <f t="shared" si="173"/>
        <v>NA</v>
      </c>
      <c r="AV118" s="66" t="str">
        <f t="shared" si="174"/>
        <v>NA</v>
      </c>
      <c r="AW118" s="66" t="str">
        <f t="shared" si="175"/>
        <v>NA</v>
      </c>
      <c r="AX118" s="66">
        <f t="shared" si="179"/>
        <v>0</v>
      </c>
      <c r="AY118" s="67">
        <f t="shared" si="180"/>
        <v>0.33333333333333331</v>
      </c>
    </row>
    <row r="119" spans="1:51" x14ac:dyDescent="0.2">
      <c r="A119" s="52" t="s">
        <v>191</v>
      </c>
      <c r="B119" s="49">
        <v>1</v>
      </c>
      <c r="L119" s="49">
        <v>1</v>
      </c>
      <c r="Q119" s="49">
        <v>1</v>
      </c>
      <c r="Y119" s="49">
        <f t="shared" si="176"/>
        <v>1</v>
      </c>
      <c r="Z119" s="49">
        <f t="shared" si="159"/>
        <v>3</v>
      </c>
      <c r="AA119" s="49">
        <f t="shared" si="160"/>
        <v>3</v>
      </c>
      <c r="AB119" s="49">
        <f t="shared" si="161"/>
        <v>2</v>
      </c>
      <c r="AC119" s="49">
        <f t="shared" si="162"/>
        <v>1</v>
      </c>
      <c r="AD119" s="49">
        <f t="shared" si="163"/>
        <v>1</v>
      </c>
      <c r="AE119" s="49">
        <f t="shared" si="164"/>
        <v>1</v>
      </c>
      <c r="AF119" s="49">
        <f t="shared" si="165"/>
        <v>0</v>
      </c>
      <c r="AG119" s="49">
        <f t="shared" si="177"/>
        <v>0</v>
      </c>
      <c r="AH119" s="65"/>
      <c r="AI119" s="66">
        <f t="shared" si="166"/>
        <v>0.33333333333333331</v>
      </c>
      <c r="AJ119" s="66"/>
      <c r="AK119" s="66">
        <f t="shared" si="167"/>
        <v>0.33333333333333331</v>
      </c>
      <c r="AL119" s="66">
        <f t="shared" si="168"/>
        <v>0.33333333333333331</v>
      </c>
      <c r="AM119" s="66">
        <f t="shared" si="178"/>
        <v>0.66666666666666663</v>
      </c>
      <c r="AN119" s="65">
        <f t="shared" si="169"/>
        <v>0.33333333333333331</v>
      </c>
      <c r="AO119" s="65">
        <f t="shared" si="170"/>
        <v>0</v>
      </c>
      <c r="AP119" s="65">
        <f t="shared" si="171"/>
        <v>0.66666666666666663</v>
      </c>
      <c r="AQ119" s="65"/>
      <c r="AR119" s="65"/>
      <c r="AS119" s="65"/>
      <c r="AT119" s="66">
        <f t="shared" si="172"/>
        <v>0.5</v>
      </c>
      <c r="AU119" s="66">
        <f t="shared" si="173"/>
        <v>0.5</v>
      </c>
      <c r="AV119" s="66">
        <f t="shared" si="174"/>
        <v>0.5</v>
      </c>
      <c r="AW119" s="66">
        <f t="shared" si="175"/>
        <v>0.5</v>
      </c>
      <c r="AX119" s="66">
        <f t="shared" si="179"/>
        <v>0</v>
      </c>
      <c r="AY119" s="67">
        <f t="shared" si="180"/>
        <v>0.33333333333333331</v>
      </c>
    </row>
    <row r="120" spans="1:51" x14ac:dyDescent="0.2">
      <c r="A120" s="52" t="s">
        <v>192</v>
      </c>
      <c r="J120" s="49">
        <v>1</v>
      </c>
      <c r="L120" s="49">
        <v>1</v>
      </c>
      <c r="Q120" s="49">
        <v>1</v>
      </c>
      <c r="Y120" s="49">
        <f t="shared" si="176"/>
        <v>0</v>
      </c>
      <c r="Z120" s="49">
        <f t="shared" si="159"/>
        <v>2</v>
      </c>
      <c r="AA120" s="49">
        <f t="shared" si="160"/>
        <v>3</v>
      </c>
      <c r="AB120" s="49">
        <f t="shared" si="161"/>
        <v>1</v>
      </c>
      <c r="AC120" s="49">
        <f t="shared" si="162"/>
        <v>0</v>
      </c>
      <c r="AD120" s="49">
        <f t="shared" si="163"/>
        <v>1</v>
      </c>
      <c r="AE120" s="49">
        <f t="shared" si="164"/>
        <v>1</v>
      </c>
      <c r="AF120" s="49">
        <f t="shared" si="165"/>
        <v>0</v>
      </c>
      <c r="AG120" s="49">
        <f t="shared" si="177"/>
        <v>0</v>
      </c>
      <c r="AH120" s="65"/>
      <c r="AI120" s="66">
        <f t="shared" si="166"/>
        <v>0</v>
      </c>
      <c r="AJ120" s="66"/>
      <c r="AK120" s="66">
        <f t="shared" si="167"/>
        <v>0.33333333333333331</v>
      </c>
      <c r="AL120" s="66">
        <f t="shared" si="168"/>
        <v>0</v>
      </c>
      <c r="AM120" s="66">
        <f t="shared" si="178"/>
        <v>0.33333333333333331</v>
      </c>
      <c r="AN120" s="65">
        <f t="shared" si="169"/>
        <v>0.33333333333333331</v>
      </c>
      <c r="AO120" s="65">
        <f t="shared" si="170"/>
        <v>0.33333333333333331</v>
      </c>
      <c r="AP120" s="65">
        <f t="shared" si="171"/>
        <v>0.33333333333333331</v>
      </c>
      <c r="AQ120" s="65"/>
      <c r="AR120" s="65"/>
      <c r="AS120" s="65"/>
      <c r="AT120" s="66">
        <f t="shared" si="172"/>
        <v>1</v>
      </c>
      <c r="AU120" s="66">
        <f t="shared" si="173"/>
        <v>1</v>
      </c>
      <c r="AV120" s="66">
        <f t="shared" si="174"/>
        <v>0</v>
      </c>
      <c r="AW120" s="66">
        <f t="shared" si="175"/>
        <v>0</v>
      </c>
      <c r="AX120" s="66">
        <f t="shared" si="179"/>
        <v>0</v>
      </c>
      <c r="AY120" s="67">
        <f t="shared" si="180"/>
        <v>0.33333333333333331</v>
      </c>
    </row>
    <row r="121" spans="1:51" x14ac:dyDescent="0.2">
      <c r="A121" s="52" t="s">
        <v>193</v>
      </c>
      <c r="J121" s="49">
        <v>1</v>
      </c>
      <c r="L121" s="49">
        <v>1</v>
      </c>
      <c r="Y121" s="49">
        <f t="shared" si="176"/>
        <v>0</v>
      </c>
      <c r="Z121" s="49">
        <f t="shared" si="159"/>
        <v>1</v>
      </c>
      <c r="AA121" s="49">
        <f t="shared" si="160"/>
        <v>2</v>
      </c>
      <c r="AB121" s="49">
        <f t="shared" si="161"/>
        <v>0</v>
      </c>
      <c r="AC121" s="49">
        <f t="shared" si="162"/>
        <v>0</v>
      </c>
      <c r="AD121" s="49">
        <f t="shared" si="163"/>
        <v>1</v>
      </c>
      <c r="AE121" s="49">
        <f t="shared" si="164"/>
        <v>0</v>
      </c>
      <c r="AF121" s="49">
        <f t="shared" si="165"/>
        <v>0</v>
      </c>
      <c r="AG121" s="49">
        <f t="shared" si="177"/>
        <v>0</v>
      </c>
      <c r="AH121" s="65"/>
      <c r="AI121" s="66">
        <f t="shared" si="166"/>
        <v>0</v>
      </c>
      <c r="AJ121" s="66"/>
      <c r="AK121" s="66">
        <f t="shared" si="167"/>
        <v>0.5</v>
      </c>
      <c r="AL121" s="66">
        <f t="shared" si="168"/>
        <v>0</v>
      </c>
      <c r="AM121" s="66">
        <f t="shared" si="178"/>
        <v>0.5</v>
      </c>
      <c r="AN121" s="65">
        <f t="shared" si="169"/>
        <v>0.5</v>
      </c>
      <c r="AO121" s="65">
        <f t="shared" si="170"/>
        <v>0.5</v>
      </c>
      <c r="AP121" s="65">
        <f t="shared" si="171"/>
        <v>0</v>
      </c>
      <c r="AQ121" s="65"/>
      <c r="AR121" s="65"/>
      <c r="AS121" s="65"/>
      <c r="AT121" s="66" t="str">
        <f t="shared" si="172"/>
        <v>NA</v>
      </c>
      <c r="AU121" s="66" t="str">
        <f t="shared" si="173"/>
        <v>NA</v>
      </c>
      <c r="AV121" s="66" t="str">
        <f t="shared" si="174"/>
        <v>NA</v>
      </c>
      <c r="AW121" s="66" t="str">
        <f t="shared" si="175"/>
        <v>NA</v>
      </c>
      <c r="AX121" s="66">
        <f t="shared" si="179"/>
        <v>0</v>
      </c>
      <c r="AY121" s="67">
        <f t="shared" si="180"/>
        <v>0.5</v>
      </c>
    </row>
    <row r="122" spans="1:51" x14ac:dyDescent="0.2">
      <c r="A122" s="52" t="s">
        <v>194</v>
      </c>
      <c r="B122" s="49">
        <v>1</v>
      </c>
      <c r="F122" s="49">
        <v>1</v>
      </c>
      <c r="K122" s="49">
        <v>1</v>
      </c>
      <c r="M122" s="49">
        <v>1</v>
      </c>
      <c r="N122" s="49">
        <v>1</v>
      </c>
      <c r="U122" s="49">
        <v>1</v>
      </c>
      <c r="Y122" s="49">
        <f t="shared" si="176"/>
        <v>1</v>
      </c>
      <c r="Z122" s="49">
        <f t="shared" si="159"/>
        <v>2</v>
      </c>
      <c r="AA122" s="49">
        <f t="shared" si="160"/>
        <v>3</v>
      </c>
      <c r="AB122" s="49">
        <f t="shared" si="161"/>
        <v>2</v>
      </c>
      <c r="AC122" s="49">
        <f t="shared" si="162"/>
        <v>1</v>
      </c>
      <c r="AD122" s="49">
        <f t="shared" si="163"/>
        <v>2</v>
      </c>
      <c r="AE122" s="49">
        <f t="shared" si="164"/>
        <v>2</v>
      </c>
      <c r="AF122" s="49">
        <f t="shared" si="165"/>
        <v>0</v>
      </c>
      <c r="AG122" s="49">
        <f t="shared" si="177"/>
        <v>0</v>
      </c>
      <c r="AH122" s="65"/>
      <c r="AI122" s="66">
        <f t="shared" si="166"/>
        <v>0.5</v>
      </c>
      <c r="AJ122" s="66"/>
      <c r="AK122" s="66">
        <f t="shared" si="167"/>
        <v>0.66666666666666663</v>
      </c>
      <c r="AL122" s="66">
        <f t="shared" si="168"/>
        <v>0.5</v>
      </c>
      <c r="AM122" s="66">
        <f t="shared" si="178"/>
        <v>1.1666666666666665</v>
      </c>
      <c r="AN122" s="65">
        <f t="shared" si="169"/>
        <v>0</v>
      </c>
      <c r="AO122" s="65">
        <f t="shared" si="170"/>
        <v>0.33333333333333331</v>
      </c>
      <c r="AP122" s="65">
        <f t="shared" si="171"/>
        <v>0.66666666666666663</v>
      </c>
      <c r="AQ122" s="65"/>
      <c r="AR122" s="65"/>
      <c r="AS122" s="65"/>
      <c r="AT122" s="66">
        <f t="shared" si="172"/>
        <v>0</v>
      </c>
      <c r="AU122" s="66">
        <f t="shared" si="173"/>
        <v>0.5</v>
      </c>
      <c r="AV122" s="66">
        <f t="shared" si="174"/>
        <v>1</v>
      </c>
      <c r="AW122" s="66">
        <f t="shared" si="175"/>
        <v>0.5</v>
      </c>
      <c r="AX122" s="66">
        <f t="shared" si="179"/>
        <v>0</v>
      </c>
      <c r="AY122" s="67">
        <f t="shared" si="180"/>
        <v>1</v>
      </c>
    </row>
    <row r="123" spans="1:51" x14ac:dyDescent="0.2">
      <c r="A123" s="52" t="s">
        <v>195</v>
      </c>
      <c r="B123" s="49">
        <v>1</v>
      </c>
      <c r="L123" s="49">
        <v>1</v>
      </c>
      <c r="Y123" s="49">
        <f t="shared" si="176"/>
        <v>1</v>
      </c>
      <c r="Z123" s="49">
        <f t="shared" si="159"/>
        <v>2</v>
      </c>
      <c r="AA123" s="49">
        <f t="shared" si="160"/>
        <v>2</v>
      </c>
      <c r="AB123" s="49">
        <f t="shared" si="161"/>
        <v>1</v>
      </c>
      <c r="AC123" s="49">
        <f t="shared" si="162"/>
        <v>1</v>
      </c>
      <c r="AD123" s="49">
        <f t="shared" si="163"/>
        <v>1</v>
      </c>
      <c r="AE123" s="49">
        <f t="shared" si="164"/>
        <v>0</v>
      </c>
      <c r="AF123" s="49">
        <f t="shared" si="165"/>
        <v>0</v>
      </c>
      <c r="AG123" s="49">
        <f t="shared" si="177"/>
        <v>0</v>
      </c>
      <c r="AH123" s="65"/>
      <c r="AI123" s="66">
        <f t="shared" si="166"/>
        <v>0.5</v>
      </c>
      <c r="AJ123" s="66"/>
      <c r="AK123" s="66">
        <f t="shared" si="167"/>
        <v>0.5</v>
      </c>
      <c r="AL123" s="66">
        <f t="shared" si="168"/>
        <v>0.5</v>
      </c>
      <c r="AM123" s="66">
        <f t="shared" si="178"/>
        <v>1</v>
      </c>
      <c r="AN123" s="65">
        <f t="shared" si="169"/>
        <v>0.5</v>
      </c>
      <c r="AO123" s="65">
        <f t="shared" si="170"/>
        <v>0</v>
      </c>
      <c r="AP123" s="65">
        <f t="shared" si="171"/>
        <v>0.5</v>
      </c>
      <c r="AQ123" s="65"/>
      <c r="AR123" s="65"/>
      <c r="AS123" s="65"/>
      <c r="AT123" s="66">
        <f t="shared" si="172"/>
        <v>0</v>
      </c>
      <c r="AU123" s="66">
        <f t="shared" si="173"/>
        <v>0</v>
      </c>
      <c r="AV123" s="66">
        <f t="shared" si="174"/>
        <v>1</v>
      </c>
      <c r="AW123" s="66">
        <f t="shared" si="175"/>
        <v>1</v>
      </c>
      <c r="AX123" s="66">
        <f t="shared" si="179"/>
        <v>0</v>
      </c>
      <c r="AY123" s="67">
        <f t="shared" si="180"/>
        <v>0.5</v>
      </c>
    </row>
    <row r="124" spans="1:51" x14ac:dyDescent="0.2">
      <c r="A124" s="52" t="s">
        <v>196</v>
      </c>
      <c r="F124" s="49">
        <v>1</v>
      </c>
      <c r="J124" s="49">
        <v>1</v>
      </c>
      <c r="U124" s="49">
        <v>1</v>
      </c>
      <c r="Y124" s="49">
        <f t="shared" si="176"/>
        <v>0</v>
      </c>
      <c r="Z124" s="49">
        <f t="shared" si="159"/>
        <v>1</v>
      </c>
      <c r="AA124" s="49">
        <f t="shared" si="160"/>
        <v>2</v>
      </c>
      <c r="AB124" s="49">
        <f t="shared" si="161"/>
        <v>1</v>
      </c>
      <c r="AC124" s="49">
        <f t="shared" si="162"/>
        <v>0</v>
      </c>
      <c r="AD124" s="49">
        <f t="shared" si="163"/>
        <v>1</v>
      </c>
      <c r="AE124" s="49">
        <f t="shared" si="164"/>
        <v>1</v>
      </c>
      <c r="AF124" s="49">
        <f t="shared" si="165"/>
        <v>0</v>
      </c>
      <c r="AG124" s="49">
        <f t="shared" si="177"/>
        <v>0</v>
      </c>
      <c r="AH124" s="65"/>
      <c r="AI124" s="66">
        <f t="shared" si="166"/>
        <v>0</v>
      </c>
      <c r="AJ124" s="66"/>
      <c r="AK124" s="66">
        <f t="shared" si="167"/>
        <v>0.5</v>
      </c>
      <c r="AL124" s="66">
        <f t="shared" si="168"/>
        <v>0</v>
      </c>
      <c r="AM124" s="66">
        <f>IFERROR(AK124+AL124,"NA")</f>
        <v>0.5</v>
      </c>
      <c r="AN124" s="65">
        <f t="shared" si="169"/>
        <v>0</v>
      </c>
      <c r="AO124" s="65">
        <f t="shared" si="170"/>
        <v>0.5</v>
      </c>
      <c r="AP124" s="65">
        <f t="shared" si="171"/>
        <v>0.5</v>
      </c>
      <c r="AQ124" s="65"/>
      <c r="AR124" s="65"/>
      <c r="AS124" s="65"/>
      <c r="AT124" s="66">
        <f t="shared" si="172"/>
        <v>0</v>
      </c>
      <c r="AU124" s="66">
        <f t="shared" si="173"/>
        <v>1</v>
      </c>
      <c r="AV124" s="66">
        <f t="shared" si="174"/>
        <v>1</v>
      </c>
      <c r="AW124" s="66">
        <f t="shared" si="175"/>
        <v>0</v>
      </c>
      <c r="AX124" s="66">
        <f>IFERROR(AL124-AI124,"NA")</f>
        <v>0</v>
      </c>
      <c r="AY124" s="67">
        <f t="shared" si="180"/>
        <v>1</v>
      </c>
    </row>
    <row r="125" spans="1:51" x14ac:dyDescent="0.2">
      <c r="A125" s="52"/>
      <c r="Y125" s="49">
        <f t="shared" si="176"/>
        <v>0</v>
      </c>
      <c r="Z125" s="49">
        <f t="shared" si="159"/>
        <v>0</v>
      </c>
      <c r="AA125" s="49">
        <f t="shared" si="160"/>
        <v>0</v>
      </c>
      <c r="AB125" s="49">
        <f t="shared" si="161"/>
        <v>0</v>
      </c>
      <c r="AC125" s="49">
        <f t="shared" si="162"/>
        <v>0</v>
      </c>
      <c r="AD125" s="49">
        <f t="shared" si="163"/>
        <v>0</v>
      </c>
      <c r="AE125" s="49">
        <f t="shared" si="164"/>
        <v>0</v>
      </c>
      <c r="AF125" s="49">
        <f t="shared" si="165"/>
        <v>0</v>
      </c>
      <c r="AG125" s="49">
        <f t="shared" si="177"/>
        <v>0</v>
      </c>
      <c r="AH125" s="65"/>
      <c r="AI125" s="66" t="str">
        <f t="shared" si="166"/>
        <v>NA</v>
      </c>
      <c r="AJ125" s="66"/>
      <c r="AK125" s="66" t="str">
        <f t="shared" si="167"/>
        <v>NA</v>
      </c>
      <c r="AL125" s="66" t="str">
        <f t="shared" si="168"/>
        <v>NA</v>
      </c>
      <c r="AM125" s="66" t="str">
        <f>IFERROR(AK125+AL125,"NA")</f>
        <v>NA</v>
      </c>
      <c r="AN125" s="65" t="str">
        <f t="shared" si="169"/>
        <v>NA</v>
      </c>
      <c r="AO125" s="65" t="str">
        <f t="shared" si="170"/>
        <v>NA</v>
      </c>
      <c r="AP125" s="65" t="str">
        <f t="shared" si="171"/>
        <v>NA</v>
      </c>
      <c r="AQ125" s="65"/>
      <c r="AR125" s="65"/>
      <c r="AS125" s="65"/>
      <c r="AT125" s="66" t="str">
        <f t="shared" si="172"/>
        <v>NA</v>
      </c>
      <c r="AU125" s="66" t="str">
        <f t="shared" si="173"/>
        <v>NA</v>
      </c>
      <c r="AV125" s="66" t="str">
        <f t="shared" si="174"/>
        <v>NA</v>
      </c>
      <c r="AW125" s="66" t="str">
        <f t="shared" si="175"/>
        <v>NA</v>
      </c>
      <c r="AX125" s="66" t="str">
        <f>IFERROR(AL125-AI125,"NA")</f>
        <v>NA</v>
      </c>
      <c r="AY125" s="67" t="str">
        <f t="shared" si="180"/>
        <v>NA</v>
      </c>
    </row>
    <row r="126" spans="1:51" x14ac:dyDescent="0.2">
      <c r="A126" s="52"/>
      <c r="Y126" s="49">
        <f t="shared" si="176"/>
        <v>0</v>
      </c>
      <c r="Z126" s="49">
        <f t="shared" si="159"/>
        <v>0</v>
      </c>
      <c r="AA126" s="49">
        <f t="shared" si="160"/>
        <v>0</v>
      </c>
      <c r="AB126" s="49">
        <f t="shared" si="161"/>
        <v>0</v>
      </c>
      <c r="AC126" s="49">
        <f t="shared" si="162"/>
        <v>0</v>
      </c>
      <c r="AD126" s="49">
        <f t="shared" si="163"/>
        <v>0</v>
      </c>
      <c r="AE126" s="49">
        <f t="shared" si="164"/>
        <v>0</v>
      </c>
      <c r="AF126" s="49">
        <f t="shared" si="165"/>
        <v>0</v>
      </c>
      <c r="AG126" s="49">
        <f t="shared" si="177"/>
        <v>0</v>
      </c>
      <c r="AH126" s="65"/>
      <c r="AI126" s="66" t="str">
        <f t="shared" si="166"/>
        <v>NA</v>
      </c>
      <c r="AJ126" s="66"/>
      <c r="AK126" s="66" t="str">
        <f t="shared" si="167"/>
        <v>NA</v>
      </c>
      <c r="AL126" s="66" t="str">
        <f t="shared" si="168"/>
        <v>NA</v>
      </c>
      <c r="AM126" s="66" t="str">
        <f t="shared" si="178"/>
        <v>NA</v>
      </c>
      <c r="AN126" s="65" t="str">
        <f t="shared" si="169"/>
        <v>NA</v>
      </c>
      <c r="AO126" s="65" t="str">
        <f t="shared" si="170"/>
        <v>NA</v>
      </c>
      <c r="AP126" s="65" t="str">
        <f t="shared" si="171"/>
        <v>NA</v>
      </c>
      <c r="AQ126" s="65"/>
      <c r="AR126" s="65"/>
      <c r="AS126" s="65"/>
      <c r="AT126" s="66" t="str">
        <f t="shared" si="172"/>
        <v>NA</v>
      </c>
      <c r="AU126" s="66" t="str">
        <f t="shared" si="173"/>
        <v>NA</v>
      </c>
      <c r="AV126" s="66" t="str">
        <f t="shared" si="174"/>
        <v>NA</v>
      </c>
      <c r="AW126" s="66" t="str">
        <f t="shared" si="175"/>
        <v>NA</v>
      </c>
      <c r="AX126" s="66" t="str">
        <f t="shared" si="179"/>
        <v>NA</v>
      </c>
      <c r="AY126" s="67" t="str">
        <f t="shared" si="180"/>
        <v>NA</v>
      </c>
    </row>
    <row r="127" spans="1:51" x14ac:dyDescent="0.2">
      <c r="A127" s="54" t="s">
        <v>32</v>
      </c>
      <c r="B127" s="58">
        <f>SUM(B115:B126)</f>
        <v>5</v>
      </c>
      <c r="C127" s="58">
        <f t="shared" ref="C127:AG127" si="181">SUM(C115:C126)</f>
        <v>2</v>
      </c>
      <c r="D127" s="58">
        <f t="shared" si="181"/>
        <v>0</v>
      </c>
      <c r="E127" s="58">
        <f t="shared" si="181"/>
        <v>0</v>
      </c>
      <c r="F127" s="58">
        <f t="shared" si="181"/>
        <v>2</v>
      </c>
      <c r="G127" s="58">
        <f t="shared" si="181"/>
        <v>0</v>
      </c>
      <c r="H127" s="58">
        <f t="shared" si="181"/>
        <v>0</v>
      </c>
      <c r="I127" s="58">
        <f t="shared" si="181"/>
        <v>0</v>
      </c>
      <c r="J127" s="58">
        <f t="shared" si="181"/>
        <v>5</v>
      </c>
      <c r="K127" s="58">
        <f t="shared" si="181"/>
        <v>2</v>
      </c>
      <c r="L127" s="58">
        <f t="shared" si="181"/>
        <v>6</v>
      </c>
      <c r="M127" s="58">
        <f t="shared" si="181"/>
        <v>2</v>
      </c>
      <c r="N127" s="58">
        <f t="shared" si="181"/>
        <v>2</v>
      </c>
      <c r="O127" s="58">
        <f t="shared" si="181"/>
        <v>1</v>
      </c>
      <c r="P127" s="58">
        <f t="shared" si="181"/>
        <v>1</v>
      </c>
      <c r="Q127" s="58">
        <f t="shared" si="181"/>
        <v>3</v>
      </c>
      <c r="R127" s="58">
        <f t="shared" si="181"/>
        <v>1</v>
      </c>
      <c r="S127" s="58">
        <f t="shared" si="181"/>
        <v>0</v>
      </c>
      <c r="T127" s="58">
        <f t="shared" si="181"/>
        <v>1</v>
      </c>
      <c r="U127" s="58">
        <f t="shared" si="181"/>
        <v>2</v>
      </c>
      <c r="V127" s="58">
        <f t="shared" si="181"/>
        <v>0</v>
      </c>
      <c r="W127" s="58">
        <f t="shared" si="181"/>
        <v>0</v>
      </c>
      <c r="X127" s="58">
        <f t="shared" si="181"/>
        <v>0</v>
      </c>
      <c r="Y127" s="58">
        <f t="shared" si="181"/>
        <v>7</v>
      </c>
      <c r="Z127" s="58">
        <f t="shared" si="181"/>
        <v>20</v>
      </c>
      <c r="AA127" s="58">
        <f t="shared" si="181"/>
        <v>27</v>
      </c>
      <c r="AB127" s="58">
        <f t="shared" si="181"/>
        <v>14</v>
      </c>
      <c r="AC127" s="58">
        <f t="shared" si="181"/>
        <v>9</v>
      </c>
      <c r="AD127" s="58">
        <f t="shared" si="181"/>
        <v>14</v>
      </c>
      <c r="AE127" s="58">
        <f t="shared" si="181"/>
        <v>7</v>
      </c>
      <c r="AF127" s="58">
        <f t="shared" si="181"/>
        <v>2</v>
      </c>
      <c r="AG127" s="58">
        <f t="shared" si="181"/>
        <v>2</v>
      </c>
      <c r="AH127" s="68"/>
      <c r="AI127" s="69">
        <f t="shared" si="166"/>
        <v>0.35</v>
      </c>
      <c r="AJ127" s="69"/>
      <c r="AK127" s="69">
        <f t="shared" si="167"/>
        <v>0.51851851851851849</v>
      </c>
      <c r="AL127" s="69">
        <f t="shared" si="168"/>
        <v>0.45</v>
      </c>
      <c r="AM127" s="69">
        <f t="shared" si="178"/>
        <v>0.96851851851851856</v>
      </c>
      <c r="AN127" s="68">
        <f t="shared" si="169"/>
        <v>0.22222222222222221</v>
      </c>
      <c r="AO127" s="68">
        <f t="shared" si="170"/>
        <v>0.25925925925925924</v>
      </c>
      <c r="AP127" s="68">
        <f t="shared" si="171"/>
        <v>0.51851851851851849</v>
      </c>
      <c r="AQ127" s="68"/>
      <c r="AR127" s="68"/>
      <c r="AS127" s="68"/>
      <c r="AT127" s="69">
        <f t="shared" si="172"/>
        <v>0.2857142857142857</v>
      </c>
      <c r="AU127" s="69">
        <f t="shared" si="173"/>
        <v>0.42857142857142855</v>
      </c>
      <c r="AV127" s="69">
        <f t="shared" si="174"/>
        <v>0.6428571428571429</v>
      </c>
      <c r="AW127" s="69">
        <f t="shared" si="175"/>
        <v>0.5</v>
      </c>
      <c r="AX127" s="69">
        <f t="shared" si="179"/>
        <v>0.10000000000000003</v>
      </c>
      <c r="AY127" s="72">
        <f>(AD127+F127+G127)/AA127</f>
        <v>0.59259259259259256</v>
      </c>
    </row>
    <row r="129" spans="1:56" x14ac:dyDescent="0.2">
      <c r="A129" s="47" t="s">
        <v>218</v>
      </c>
    </row>
    <row r="130" spans="1:56" x14ac:dyDescent="0.2">
      <c r="A130" s="56"/>
      <c r="B130" s="59" t="s">
        <v>5</v>
      </c>
      <c r="C130" s="59" t="s">
        <v>6</v>
      </c>
      <c r="D130" s="59" t="s">
        <v>7</v>
      </c>
      <c r="E130" s="59" t="s">
        <v>8</v>
      </c>
      <c r="F130" s="59" t="s">
        <v>18</v>
      </c>
      <c r="G130" s="59" t="s">
        <v>19</v>
      </c>
      <c r="H130" s="59" t="s">
        <v>9</v>
      </c>
      <c r="I130" s="59" t="s">
        <v>169</v>
      </c>
      <c r="J130" s="59" t="s">
        <v>10</v>
      </c>
      <c r="K130" s="59" t="s">
        <v>11</v>
      </c>
      <c r="L130" s="59" t="s">
        <v>12</v>
      </c>
      <c r="M130" s="59" t="s">
        <v>20</v>
      </c>
      <c r="N130" s="59" t="s">
        <v>197</v>
      </c>
      <c r="O130" s="59" t="s">
        <v>21</v>
      </c>
      <c r="P130" s="59" t="s">
        <v>74</v>
      </c>
      <c r="Q130" s="59" t="s">
        <v>22</v>
      </c>
      <c r="R130" s="59" t="s">
        <v>23</v>
      </c>
      <c r="S130" s="59" t="s">
        <v>168</v>
      </c>
      <c r="T130" s="59" t="s">
        <v>75</v>
      </c>
      <c r="U130" s="59" t="s">
        <v>27</v>
      </c>
      <c r="V130" s="59" t="s">
        <v>172</v>
      </c>
      <c r="W130" s="59" t="s">
        <v>28</v>
      </c>
      <c r="X130" s="59" t="s">
        <v>170</v>
      </c>
      <c r="Y130" s="59" t="s">
        <v>29</v>
      </c>
      <c r="Z130" s="59" t="s">
        <v>4</v>
      </c>
      <c r="AA130" s="59" t="s">
        <v>13</v>
      </c>
      <c r="AB130" s="59" t="s">
        <v>26</v>
      </c>
      <c r="AC130" s="59" t="s">
        <v>30</v>
      </c>
      <c r="AD130" s="59" t="s">
        <v>31</v>
      </c>
      <c r="AE130" s="59" t="s">
        <v>24</v>
      </c>
      <c r="AF130" s="59" t="s">
        <v>25</v>
      </c>
      <c r="AG130" s="59" t="s">
        <v>76</v>
      </c>
      <c r="AH130" s="73"/>
      <c r="AI130" s="71" t="s">
        <v>14</v>
      </c>
      <c r="AJ130" s="71"/>
      <c r="AK130" s="71" t="s">
        <v>15</v>
      </c>
      <c r="AL130" s="71" t="s">
        <v>16</v>
      </c>
      <c r="AM130" s="71" t="s">
        <v>17</v>
      </c>
      <c r="AN130" s="71" t="s">
        <v>44</v>
      </c>
      <c r="AO130" s="71" t="s">
        <v>43</v>
      </c>
      <c r="AP130" s="71" t="s">
        <v>40</v>
      </c>
      <c r="AQ130" s="73"/>
      <c r="AR130" s="73"/>
      <c r="AS130" s="73"/>
      <c r="AT130" s="71" t="s">
        <v>47</v>
      </c>
      <c r="AU130" s="71" t="s">
        <v>48</v>
      </c>
      <c r="AV130" s="71" t="s">
        <v>51</v>
      </c>
      <c r="AW130" s="71" t="s">
        <v>49</v>
      </c>
      <c r="AX130" s="63" t="s">
        <v>50</v>
      </c>
      <c r="AY130" s="64" t="s">
        <v>60</v>
      </c>
    </row>
    <row r="131" spans="1:56" x14ac:dyDescent="0.2">
      <c r="A131" s="52" t="s">
        <v>187</v>
      </c>
      <c r="B131" s="49">
        <v>1</v>
      </c>
      <c r="F131" s="49">
        <v>1</v>
      </c>
      <c r="J131" s="49">
        <v>1</v>
      </c>
      <c r="U131" s="49">
        <v>1</v>
      </c>
      <c r="Y131" s="49">
        <f>B131+C131+D131+E131</f>
        <v>1</v>
      </c>
      <c r="Z131" s="49">
        <f t="shared" ref="Z131:Z142" si="182">B131+C131+D131+E131+F131+L131+Q131+R131+T131+S131</f>
        <v>2</v>
      </c>
      <c r="AA131" s="49">
        <f t="shared" ref="AA131:AA142" si="183">B131+C131+D131+E131+F131+G131+H131+J131+K131+L131+Q131+R131+T131+S131+I131</f>
        <v>3</v>
      </c>
      <c r="AB131" s="49">
        <f t="shared" ref="AB131:AB142" si="184">Y131+H131+F131+Q131+R131+T131+S131+I131</f>
        <v>2</v>
      </c>
      <c r="AC131" s="49">
        <f t="shared" ref="AC131:AC142" si="185">B131+2*C131+3*D131+4*E131</f>
        <v>1</v>
      </c>
      <c r="AD131" s="49">
        <f t="shared" ref="AD131:AD142" si="186">Y131+J131+K131</f>
        <v>2</v>
      </c>
      <c r="AE131" s="49">
        <f t="shared" ref="AE131:AE142" si="187">M131+Q131+U131+V131</f>
        <v>1</v>
      </c>
      <c r="AF131" s="49">
        <f t="shared" ref="AF131:AF142" si="188">O131+R131+W131+S131+I131</f>
        <v>0</v>
      </c>
      <c r="AG131" s="49">
        <f>T131+P131</f>
        <v>0</v>
      </c>
      <c r="AH131" s="65"/>
      <c r="AI131" s="66">
        <f t="shared" ref="AI131:AI143" si="189">IF(Z131=0,"NA",Y131/Z131)</f>
        <v>0.5</v>
      </c>
      <c r="AJ131" s="66"/>
      <c r="AK131" s="66">
        <f t="shared" ref="AK131:AK143" si="190">IF(AA131=0,"NA",(Y131+J131+K131)/AA131)</f>
        <v>0.66666666666666663</v>
      </c>
      <c r="AL131" s="66">
        <f t="shared" ref="AL131:AL143" si="191">IFERROR(AC131/Z131,"NA")</f>
        <v>0.5</v>
      </c>
      <c r="AM131" s="66">
        <f>IFERROR(AK131+AL131,"NA")</f>
        <v>1.1666666666666665</v>
      </c>
      <c r="AN131" s="65">
        <f t="shared" ref="AN131:AN143" si="192">IFERROR(L131/AA131,"NA")</f>
        <v>0</v>
      </c>
      <c r="AO131" s="65">
        <f t="shared" ref="AO131:AO143" si="193">IFERROR((J131+K131)/AA131,"NA")</f>
        <v>0.33333333333333331</v>
      </c>
      <c r="AP131" s="65">
        <f t="shared" ref="AP131:AP143" si="194">IFERROR(AB131/AA131,"NA")</f>
        <v>0.66666666666666663</v>
      </c>
      <c r="AQ131" s="65"/>
      <c r="AR131" s="65"/>
      <c r="AS131" s="65"/>
      <c r="AT131" s="66">
        <f t="shared" ref="AT131:AT143" si="195">IFERROR((H131+Q131+R131)/AB131,"NA")</f>
        <v>0</v>
      </c>
      <c r="AU131" s="66">
        <f t="shared" ref="AU131:AU143" si="196">IFERROR((H131+Q131+R131+U131+W131)/AB131,"NA")</f>
        <v>0.5</v>
      </c>
      <c r="AV131" s="66">
        <f t="shared" ref="AV131:AV143" si="197">IFERROR((F131+Y131)/AB131,"NA")</f>
        <v>1</v>
      </c>
      <c r="AW131" s="66">
        <f t="shared" ref="AW131:AW143" si="198">IFERROR(Y131/AB131,"NA")</f>
        <v>0.5</v>
      </c>
      <c r="AX131" s="66">
        <f>IFERROR(AL131-AI131,"NA")</f>
        <v>0</v>
      </c>
      <c r="AY131" s="67">
        <f>IFERROR((AD131+F131+G131)/AA131, "NA")</f>
        <v>1</v>
      </c>
    </row>
    <row r="132" spans="1:56" x14ac:dyDescent="0.2">
      <c r="A132" s="52" t="s">
        <v>188</v>
      </c>
      <c r="B132" s="49">
        <v>1</v>
      </c>
      <c r="C132" s="49">
        <v>1</v>
      </c>
      <c r="J132" s="49">
        <v>1</v>
      </c>
      <c r="M132" s="49">
        <v>1</v>
      </c>
      <c r="P132" s="49">
        <v>1</v>
      </c>
      <c r="Y132" s="49">
        <f t="shared" ref="Y132:Y142" si="199">B132+C132+D132+E132</f>
        <v>2</v>
      </c>
      <c r="Z132" s="49">
        <f t="shared" si="182"/>
        <v>2</v>
      </c>
      <c r="AA132" s="49">
        <f t="shared" si="183"/>
        <v>3</v>
      </c>
      <c r="AB132" s="49">
        <f t="shared" si="184"/>
        <v>2</v>
      </c>
      <c r="AC132" s="49">
        <f t="shared" si="185"/>
        <v>3</v>
      </c>
      <c r="AD132" s="49">
        <f t="shared" si="186"/>
        <v>3</v>
      </c>
      <c r="AE132" s="49">
        <f t="shared" si="187"/>
        <v>1</v>
      </c>
      <c r="AF132" s="49">
        <f t="shared" si="188"/>
        <v>0</v>
      </c>
      <c r="AG132" s="49">
        <f t="shared" ref="AG132:AG142" si="200">T132+P132</f>
        <v>1</v>
      </c>
      <c r="AH132" s="65"/>
      <c r="AI132" s="66">
        <f t="shared" si="189"/>
        <v>1</v>
      </c>
      <c r="AJ132" s="66"/>
      <c r="AK132" s="66">
        <f t="shared" si="190"/>
        <v>1</v>
      </c>
      <c r="AL132" s="66">
        <f t="shared" si="191"/>
        <v>1.5</v>
      </c>
      <c r="AM132" s="66">
        <f t="shared" ref="AM132:AM139" si="201">IFERROR(AK132+AL132,"NA")</f>
        <v>2.5</v>
      </c>
      <c r="AN132" s="65">
        <f t="shared" si="192"/>
        <v>0</v>
      </c>
      <c r="AO132" s="65">
        <f t="shared" si="193"/>
        <v>0.33333333333333331</v>
      </c>
      <c r="AP132" s="65">
        <f t="shared" si="194"/>
        <v>0.66666666666666663</v>
      </c>
      <c r="AQ132" s="65"/>
      <c r="AR132" s="65"/>
      <c r="AS132" s="65"/>
      <c r="AT132" s="66">
        <f t="shared" si="195"/>
        <v>0</v>
      </c>
      <c r="AU132" s="66">
        <f t="shared" si="196"/>
        <v>0</v>
      </c>
      <c r="AV132" s="66">
        <f t="shared" si="197"/>
        <v>1</v>
      </c>
      <c r="AW132" s="66">
        <f t="shared" si="198"/>
        <v>1</v>
      </c>
      <c r="AX132" s="66">
        <f t="shared" ref="AX132:AX139" si="202">IFERROR(AL132-AI132,"NA")</f>
        <v>0.5</v>
      </c>
      <c r="AY132" s="67">
        <f t="shared" ref="AY132:AY142" si="203">IFERROR((AD132+F132+G132)/AA132, "NA")</f>
        <v>1</v>
      </c>
    </row>
    <row r="133" spans="1:56" x14ac:dyDescent="0.2">
      <c r="A133" s="52" t="s">
        <v>189</v>
      </c>
      <c r="D133" s="49">
        <v>1</v>
      </c>
      <c r="P133" s="49">
        <v>1</v>
      </c>
      <c r="S133" s="49">
        <v>1</v>
      </c>
      <c r="Y133" s="49">
        <f t="shared" si="199"/>
        <v>1</v>
      </c>
      <c r="Z133" s="49">
        <f t="shared" si="182"/>
        <v>2</v>
      </c>
      <c r="AA133" s="49">
        <f t="shared" si="183"/>
        <v>2</v>
      </c>
      <c r="AB133" s="49">
        <f t="shared" si="184"/>
        <v>2</v>
      </c>
      <c r="AC133" s="49">
        <f t="shared" si="185"/>
        <v>3</v>
      </c>
      <c r="AD133" s="49">
        <f t="shared" si="186"/>
        <v>1</v>
      </c>
      <c r="AE133" s="49">
        <f t="shared" si="187"/>
        <v>0</v>
      </c>
      <c r="AF133" s="49">
        <f t="shared" si="188"/>
        <v>1</v>
      </c>
      <c r="AG133" s="49">
        <f t="shared" si="200"/>
        <v>1</v>
      </c>
      <c r="AH133" s="65"/>
      <c r="AI133" s="66">
        <f t="shared" si="189"/>
        <v>0.5</v>
      </c>
      <c r="AJ133" s="66"/>
      <c r="AK133" s="66">
        <f t="shared" si="190"/>
        <v>0.5</v>
      </c>
      <c r="AL133" s="66">
        <f t="shared" si="191"/>
        <v>1.5</v>
      </c>
      <c r="AM133" s="66">
        <f t="shared" si="201"/>
        <v>2</v>
      </c>
      <c r="AN133" s="65">
        <f t="shared" si="192"/>
        <v>0</v>
      </c>
      <c r="AO133" s="65">
        <f t="shared" si="193"/>
        <v>0</v>
      </c>
      <c r="AP133" s="65">
        <f t="shared" si="194"/>
        <v>1</v>
      </c>
      <c r="AQ133" s="65"/>
      <c r="AR133" s="65"/>
      <c r="AS133" s="65"/>
      <c r="AT133" s="66">
        <f t="shared" si="195"/>
        <v>0</v>
      </c>
      <c r="AU133" s="66">
        <f t="shared" si="196"/>
        <v>0</v>
      </c>
      <c r="AV133" s="66">
        <f t="shared" si="197"/>
        <v>0.5</v>
      </c>
      <c r="AW133" s="66">
        <f t="shared" si="198"/>
        <v>0.5</v>
      </c>
      <c r="AX133" s="66">
        <f t="shared" si="202"/>
        <v>1</v>
      </c>
      <c r="AY133" s="67">
        <f t="shared" si="203"/>
        <v>0.5</v>
      </c>
    </row>
    <row r="134" spans="1:56" x14ac:dyDescent="0.2">
      <c r="A134" s="52" t="s">
        <v>190</v>
      </c>
      <c r="J134" s="49">
        <v>1</v>
      </c>
      <c r="Q134" s="49">
        <v>1</v>
      </c>
      <c r="Y134" s="49">
        <f t="shared" si="199"/>
        <v>0</v>
      </c>
      <c r="Z134" s="49">
        <f t="shared" si="182"/>
        <v>1</v>
      </c>
      <c r="AA134" s="49">
        <f t="shared" si="183"/>
        <v>2</v>
      </c>
      <c r="AB134" s="49">
        <f t="shared" si="184"/>
        <v>1</v>
      </c>
      <c r="AC134" s="49">
        <f t="shared" si="185"/>
        <v>0</v>
      </c>
      <c r="AD134" s="49">
        <f t="shared" si="186"/>
        <v>1</v>
      </c>
      <c r="AE134" s="49">
        <f t="shared" si="187"/>
        <v>1</v>
      </c>
      <c r="AF134" s="49">
        <f t="shared" si="188"/>
        <v>0</v>
      </c>
      <c r="AG134" s="49">
        <f t="shared" si="200"/>
        <v>0</v>
      </c>
      <c r="AH134" s="65"/>
      <c r="AI134" s="66">
        <f t="shared" si="189"/>
        <v>0</v>
      </c>
      <c r="AJ134" s="66"/>
      <c r="AK134" s="66">
        <f t="shared" si="190"/>
        <v>0.5</v>
      </c>
      <c r="AL134" s="66">
        <f t="shared" si="191"/>
        <v>0</v>
      </c>
      <c r="AM134" s="66">
        <f t="shared" si="201"/>
        <v>0.5</v>
      </c>
      <c r="AN134" s="65">
        <f t="shared" si="192"/>
        <v>0</v>
      </c>
      <c r="AO134" s="65">
        <f t="shared" si="193"/>
        <v>0.5</v>
      </c>
      <c r="AP134" s="65">
        <f t="shared" si="194"/>
        <v>0.5</v>
      </c>
      <c r="AQ134" s="65"/>
      <c r="AR134" s="65"/>
      <c r="AS134" s="65"/>
      <c r="AT134" s="66">
        <f t="shared" si="195"/>
        <v>1</v>
      </c>
      <c r="AU134" s="66">
        <f t="shared" si="196"/>
        <v>1</v>
      </c>
      <c r="AV134" s="66">
        <f t="shared" si="197"/>
        <v>0</v>
      </c>
      <c r="AW134" s="66">
        <f t="shared" si="198"/>
        <v>0</v>
      </c>
      <c r="AX134" s="66">
        <f t="shared" si="202"/>
        <v>0</v>
      </c>
      <c r="AY134" s="67">
        <f t="shared" si="203"/>
        <v>0.5</v>
      </c>
    </row>
    <row r="135" spans="1:56" x14ac:dyDescent="0.2">
      <c r="A135" s="52" t="s">
        <v>191</v>
      </c>
      <c r="E135" s="49">
        <v>1</v>
      </c>
      <c r="J135" s="49">
        <v>1</v>
      </c>
      <c r="Y135" s="49">
        <f t="shared" si="199"/>
        <v>1</v>
      </c>
      <c r="Z135" s="49">
        <f t="shared" si="182"/>
        <v>1</v>
      </c>
      <c r="AA135" s="49">
        <f t="shared" si="183"/>
        <v>2</v>
      </c>
      <c r="AB135" s="49">
        <f t="shared" si="184"/>
        <v>1</v>
      </c>
      <c r="AC135" s="49">
        <f t="shared" si="185"/>
        <v>4</v>
      </c>
      <c r="AD135" s="49">
        <f t="shared" si="186"/>
        <v>2</v>
      </c>
      <c r="AE135" s="49">
        <f t="shared" si="187"/>
        <v>0</v>
      </c>
      <c r="AF135" s="49">
        <f t="shared" si="188"/>
        <v>0</v>
      </c>
      <c r="AG135" s="49">
        <f t="shared" si="200"/>
        <v>0</v>
      </c>
      <c r="AH135" s="65"/>
      <c r="AI135" s="66">
        <f t="shared" si="189"/>
        <v>1</v>
      </c>
      <c r="AJ135" s="66"/>
      <c r="AK135" s="66">
        <f t="shared" si="190"/>
        <v>1</v>
      </c>
      <c r="AL135" s="66">
        <f t="shared" si="191"/>
        <v>4</v>
      </c>
      <c r="AM135" s="66">
        <f t="shared" si="201"/>
        <v>5</v>
      </c>
      <c r="AN135" s="65">
        <f t="shared" si="192"/>
        <v>0</v>
      </c>
      <c r="AO135" s="65">
        <f t="shared" si="193"/>
        <v>0.5</v>
      </c>
      <c r="AP135" s="65">
        <f t="shared" si="194"/>
        <v>0.5</v>
      </c>
      <c r="AQ135" s="65"/>
      <c r="AR135" s="65"/>
      <c r="AS135" s="65"/>
      <c r="AT135" s="66">
        <f t="shared" si="195"/>
        <v>0</v>
      </c>
      <c r="AU135" s="66">
        <f t="shared" si="196"/>
        <v>0</v>
      </c>
      <c r="AV135" s="66">
        <f t="shared" si="197"/>
        <v>1</v>
      </c>
      <c r="AW135" s="66">
        <f t="shared" si="198"/>
        <v>1</v>
      </c>
      <c r="AX135" s="66">
        <f t="shared" si="202"/>
        <v>3</v>
      </c>
      <c r="AY135" s="67">
        <f t="shared" si="203"/>
        <v>1</v>
      </c>
    </row>
    <row r="136" spans="1:56" x14ac:dyDescent="0.2">
      <c r="A136" s="52" t="s">
        <v>192</v>
      </c>
      <c r="B136" s="49">
        <v>1</v>
      </c>
      <c r="P136" s="49">
        <v>1</v>
      </c>
      <c r="Q136" s="49">
        <v>1</v>
      </c>
      <c r="Y136" s="49">
        <f t="shared" si="199"/>
        <v>1</v>
      </c>
      <c r="Z136" s="49">
        <f t="shared" si="182"/>
        <v>2</v>
      </c>
      <c r="AA136" s="49">
        <f t="shared" si="183"/>
        <v>2</v>
      </c>
      <c r="AB136" s="49">
        <f t="shared" si="184"/>
        <v>2</v>
      </c>
      <c r="AC136" s="49">
        <f t="shared" si="185"/>
        <v>1</v>
      </c>
      <c r="AD136" s="49">
        <f t="shared" si="186"/>
        <v>1</v>
      </c>
      <c r="AE136" s="49">
        <f t="shared" si="187"/>
        <v>1</v>
      </c>
      <c r="AF136" s="49">
        <f t="shared" si="188"/>
        <v>0</v>
      </c>
      <c r="AG136" s="49">
        <f t="shared" si="200"/>
        <v>1</v>
      </c>
      <c r="AH136" s="65"/>
      <c r="AI136" s="66">
        <f t="shared" si="189"/>
        <v>0.5</v>
      </c>
      <c r="AJ136" s="66"/>
      <c r="AK136" s="66">
        <f t="shared" si="190"/>
        <v>0.5</v>
      </c>
      <c r="AL136" s="66">
        <f t="shared" si="191"/>
        <v>0.5</v>
      </c>
      <c r="AM136" s="66">
        <f t="shared" si="201"/>
        <v>1</v>
      </c>
      <c r="AN136" s="65">
        <f t="shared" si="192"/>
        <v>0</v>
      </c>
      <c r="AO136" s="65">
        <f t="shared" si="193"/>
        <v>0</v>
      </c>
      <c r="AP136" s="65">
        <f t="shared" si="194"/>
        <v>1</v>
      </c>
      <c r="AQ136" s="65"/>
      <c r="AR136" s="65"/>
      <c r="AS136" s="65"/>
      <c r="AT136" s="66">
        <f t="shared" si="195"/>
        <v>0.5</v>
      </c>
      <c r="AU136" s="66">
        <f t="shared" si="196"/>
        <v>0.5</v>
      </c>
      <c r="AV136" s="66">
        <f t="shared" si="197"/>
        <v>0.5</v>
      </c>
      <c r="AW136" s="66">
        <f t="shared" si="198"/>
        <v>0.5</v>
      </c>
      <c r="AX136" s="66">
        <f t="shared" si="202"/>
        <v>0</v>
      </c>
      <c r="AY136" s="67">
        <f t="shared" si="203"/>
        <v>0.5</v>
      </c>
    </row>
    <row r="137" spans="1:56" x14ac:dyDescent="0.2">
      <c r="A137" s="52" t="s">
        <v>193</v>
      </c>
      <c r="C137" s="49">
        <v>1</v>
      </c>
      <c r="O137" s="49">
        <v>1</v>
      </c>
      <c r="Q137" s="49">
        <v>1</v>
      </c>
      <c r="Y137" s="49">
        <f t="shared" si="199"/>
        <v>1</v>
      </c>
      <c r="Z137" s="49">
        <f t="shared" si="182"/>
        <v>2</v>
      </c>
      <c r="AA137" s="49">
        <f t="shared" si="183"/>
        <v>2</v>
      </c>
      <c r="AB137" s="49">
        <f t="shared" si="184"/>
        <v>2</v>
      </c>
      <c r="AC137" s="49">
        <f t="shared" si="185"/>
        <v>2</v>
      </c>
      <c r="AD137" s="49">
        <f t="shared" si="186"/>
        <v>1</v>
      </c>
      <c r="AE137" s="49">
        <f t="shared" si="187"/>
        <v>1</v>
      </c>
      <c r="AF137" s="49">
        <f t="shared" si="188"/>
        <v>1</v>
      </c>
      <c r="AG137" s="49">
        <f t="shared" si="200"/>
        <v>0</v>
      </c>
      <c r="AH137" s="65"/>
      <c r="AI137" s="66">
        <f t="shared" si="189"/>
        <v>0.5</v>
      </c>
      <c r="AJ137" s="66"/>
      <c r="AK137" s="66">
        <f t="shared" si="190"/>
        <v>0.5</v>
      </c>
      <c r="AL137" s="66">
        <f t="shared" si="191"/>
        <v>1</v>
      </c>
      <c r="AM137" s="66">
        <f t="shared" si="201"/>
        <v>1.5</v>
      </c>
      <c r="AN137" s="65">
        <f t="shared" si="192"/>
        <v>0</v>
      </c>
      <c r="AO137" s="65">
        <f t="shared" si="193"/>
        <v>0</v>
      </c>
      <c r="AP137" s="65">
        <f t="shared" si="194"/>
        <v>1</v>
      </c>
      <c r="AQ137" s="65"/>
      <c r="AR137" s="65"/>
      <c r="AS137" s="65"/>
      <c r="AT137" s="66">
        <f t="shared" si="195"/>
        <v>0.5</v>
      </c>
      <c r="AU137" s="66">
        <f t="shared" si="196"/>
        <v>0.5</v>
      </c>
      <c r="AV137" s="66">
        <f t="shared" si="197"/>
        <v>0.5</v>
      </c>
      <c r="AW137" s="66">
        <f t="shared" si="198"/>
        <v>0.5</v>
      </c>
      <c r="AX137" s="66">
        <f t="shared" si="202"/>
        <v>0.5</v>
      </c>
      <c r="AY137" s="67">
        <f t="shared" si="203"/>
        <v>0.5</v>
      </c>
    </row>
    <row r="138" spans="1:56" x14ac:dyDescent="0.2">
      <c r="A138" s="52" t="s">
        <v>194</v>
      </c>
      <c r="B138" s="49">
        <v>1</v>
      </c>
      <c r="F138" s="49">
        <v>1</v>
      </c>
      <c r="M138" s="49">
        <v>1</v>
      </c>
      <c r="U138" s="49">
        <v>1</v>
      </c>
      <c r="Y138" s="49">
        <f t="shared" si="199"/>
        <v>1</v>
      </c>
      <c r="Z138" s="49">
        <f t="shared" si="182"/>
        <v>2</v>
      </c>
      <c r="AA138" s="49">
        <f t="shared" si="183"/>
        <v>2</v>
      </c>
      <c r="AB138" s="49">
        <f t="shared" si="184"/>
        <v>2</v>
      </c>
      <c r="AC138" s="49">
        <f t="shared" si="185"/>
        <v>1</v>
      </c>
      <c r="AD138" s="49">
        <f t="shared" si="186"/>
        <v>1</v>
      </c>
      <c r="AE138" s="49">
        <f t="shared" si="187"/>
        <v>2</v>
      </c>
      <c r="AF138" s="49">
        <f t="shared" si="188"/>
        <v>0</v>
      </c>
      <c r="AG138" s="49">
        <f t="shared" si="200"/>
        <v>0</v>
      </c>
      <c r="AH138" s="65"/>
      <c r="AI138" s="66">
        <f t="shared" si="189"/>
        <v>0.5</v>
      </c>
      <c r="AJ138" s="66"/>
      <c r="AK138" s="66">
        <f t="shared" si="190"/>
        <v>0.5</v>
      </c>
      <c r="AL138" s="66">
        <f t="shared" si="191"/>
        <v>0.5</v>
      </c>
      <c r="AM138" s="66">
        <f t="shared" si="201"/>
        <v>1</v>
      </c>
      <c r="AN138" s="65">
        <f t="shared" si="192"/>
        <v>0</v>
      </c>
      <c r="AO138" s="65">
        <f t="shared" si="193"/>
        <v>0</v>
      </c>
      <c r="AP138" s="65">
        <f t="shared" si="194"/>
        <v>1</v>
      </c>
      <c r="AQ138" s="65"/>
      <c r="AR138" s="65"/>
      <c r="AS138" s="65"/>
      <c r="AT138" s="66">
        <f t="shared" si="195"/>
        <v>0</v>
      </c>
      <c r="AU138" s="66">
        <f t="shared" si="196"/>
        <v>0.5</v>
      </c>
      <c r="AV138" s="66">
        <f t="shared" si="197"/>
        <v>1</v>
      </c>
      <c r="AW138" s="66">
        <f t="shared" si="198"/>
        <v>0.5</v>
      </c>
      <c r="AX138" s="66">
        <f t="shared" si="202"/>
        <v>0</v>
      </c>
      <c r="AY138" s="67">
        <f t="shared" si="203"/>
        <v>1</v>
      </c>
    </row>
    <row r="139" spans="1:56" x14ac:dyDescent="0.2">
      <c r="A139" s="52" t="s">
        <v>195</v>
      </c>
      <c r="K139" s="49">
        <v>1</v>
      </c>
      <c r="Q139" s="49">
        <v>1</v>
      </c>
      <c r="Y139" s="49">
        <f t="shared" si="199"/>
        <v>0</v>
      </c>
      <c r="Z139" s="49">
        <f t="shared" si="182"/>
        <v>1</v>
      </c>
      <c r="AA139" s="49">
        <f t="shared" si="183"/>
        <v>2</v>
      </c>
      <c r="AB139" s="49">
        <f t="shared" si="184"/>
        <v>1</v>
      </c>
      <c r="AC139" s="49">
        <f t="shared" si="185"/>
        <v>0</v>
      </c>
      <c r="AD139" s="49">
        <f t="shared" si="186"/>
        <v>1</v>
      </c>
      <c r="AE139" s="49">
        <f t="shared" si="187"/>
        <v>1</v>
      </c>
      <c r="AF139" s="49">
        <f t="shared" si="188"/>
        <v>0</v>
      </c>
      <c r="AG139" s="49">
        <f t="shared" si="200"/>
        <v>0</v>
      </c>
      <c r="AH139" s="65"/>
      <c r="AI139" s="66">
        <f t="shared" si="189"/>
        <v>0</v>
      </c>
      <c r="AJ139" s="66"/>
      <c r="AK139" s="66">
        <f t="shared" si="190"/>
        <v>0.5</v>
      </c>
      <c r="AL139" s="66">
        <f t="shared" si="191"/>
        <v>0</v>
      </c>
      <c r="AM139" s="66">
        <f t="shared" si="201"/>
        <v>0.5</v>
      </c>
      <c r="AN139" s="65">
        <f t="shared" si="192"/>
        <v>0</v>
      </c>
      <c r="AO139" s="65">
        <f t="shared" si="193"/>
        <v>0.5</v>
      </c>
      <c r="AP139" s="65">
        <f t="shared" si="194"/>
        <v>0.5</v>
      </c>
      <c r="AQ139" s="65"/>
      <c r="AR139" s="65"/>
      <c r="AS139" s="65"/>
      <c r="AT139" s="66">
        <f t="shared" si="195"/>
        <v>1</v>
      </c>
      <c r="AU139" s="66">
        <f t="shared" si="196"/>
        <v>1</v>
      </c>
      <c r="AV139" s="66">
        <f t="shared" si="197"/>
        <v>0</v>
      </c>
      <c r="AW139" s="66">
        <f t="shared" si="198"/>
        <v>0</v>
      </c>
      <c r="AX139" s="66">
        <f t="shared" si="202"/>
        <v>0</v>
      </c>
      <c r="AY139" s="67">
        <f t="shared" si="203"/>
        <v>0.5</v>
      </c>
    </row>
    <row r="140" spans="1:56" x14ac:dyDescent="0.2">
      <c r="A140" s="52" t="s">
        <v>196</v>
      </c>
      <c r="B140" s="49">
        <v>1</v>
      </c>
      <c r="F140" s="49">
        <v>1</v>
      </c>
      <c r="M140" s="49">
        <v>1</v>
      </c>
      <c r="Y140" s="49">
        <f t="shared" si="199"/>
        <v>1</v>
      </c>
      <c r="Z140" s="49">
        <f t="shared" si="182"/>
        <v>2</v>
      </c>
      <c r="AA140" s="49">
        <f t="shared" si="183"/>
        <v>2</v>
      </c>
      <c r="AB140" s="49">
        <f t="shared" si="184"/>
        <v>2</v>
      </c>
      <c r="AC140" s="49">
        <f t="shared" si="185"/>
        <v>1</v>
      </c>
      <c r="AD140" s="49">
        <f t="shared" si="186"/>
        <v>1</v>
      </c>
      <c r="AE140" s="49">
        <f t="shared" si="187"/>
        <v>1</v>
      </c>
      <c r="AF140" s="49">
        <f t="shared" si="188"/>
        <v>0</v>
      </c>
      <c r="AG140" s="49">
        <f t="shared" si="200"/>
        <v>0</v>
      </c>
      <c r="AH140" s="65"/>
      <c r="AI140" s="66">
        <f t="shared" si="189"/>
        <v>0.5</v>
      </c>
      <c r="AJ140" s="66"/>
      <c r="AK140" s="66">
        <f t="shared" si="190"/>
        <v>0.5</v>
      </c>
      <c r="AL140" s="66">
        <f t="shared" si="191"/>
        <v>0.5</v>
      </c>
      <c r="AM140" s="66">
        <f>IFERROR(AK140+AL140,"NA")</f>
        <v>1</v>
      </c>
      <c r="AN140" s="65">
        <f t="shared" si="192"/>
        <v>0</v>
      </c>
      <c r="AO140" s="65">
        <f t="shared" si="193"/>
        <v>0</v>
      </c>
      <c r="AP140" s="65">
        <f t="shared" si="194"/>
        <v>1</v>
      </c>
      <c r="AQ140" s="65"/>
      <c r="AR140" s="65"/>
      <c r="AS140" s="65"/>
      <c r="AT140" s="66">
        <f t="shared" si="195"/>
        <v>0</v>
      </c>
      <c r="AU140" s="66">
        <f t="shared" si="196"/>
        <v>0</v>
      </c>
      <c r="AV140" s="66">
        <f t="shared" si="197"/>
        <v>1</v>
      </c>
      <c r="AW140" s="66">
        <f t="shared" si="198"/>
        <v>0.5</v>
      </c>
      <c r="AX140" s="66">
        <f>IFERROR(AL140-AI140,"NA")</f>
        <v>0</v>
      </c>
      <c r="AY140" s="67">
        <f t="shared" si="203"/>
        <v>1</v>
      </c>
    </row>
    <row r="141" spans="1:56" x14ac:dyDescent="0.2">
      <c r="A141" s="52"/>
      <c r="Y141" s="49">
        <f t="shared" si="199"/>
        <v>0</v>
      </c>
      <c r="Z141" s="49">
        <f t="shared" si="182"/>
        <v>0</v>
      </c>
      <c r="AA141" s="49">
        <f t="shared" si="183"/>
        <v>0</v>
      </c>
      <c r="AB141" s="49">
        <f t="shared" si="184"/>
        <v>0</v>
      </c>
      <c r="AC141" s="49">
        <f t="shared" si="185"/>
        <v>0</v>
      </c>
      <c r="AD141" s="49">
        <f t="shared" si="186"/>
        <v>0</v>
      </c>
      <c r="AE141" s="49">
        <f t="shared" si="187"/>
        <v>0</v>
      </c>
      <c r="AF141" s="49">
        <f t="shared" si="188"/>
        <v>0</v>
      </c>
      <c r="AG141" s="49">
        <f t="shared" si="200"/>
        <v>0</v>
      </c>
      <c r="AH141" s="65"/>
      <c r="AI141" s="66" t="str">
        <f t="shared" si="189"/>
        <v>NA</v>
      </c>
      <c r="AJ141" s="66"/>
      <c r="AK141" s="66" t="str">
        <f t="shared" si="190"/>
        <v>NA</v>
      </c>
      <c r="AL141" s="66" t="str">
        <f t="shared" si="191"/>
        <v>NA</v>
      </c>
      <c r="AM141" s="66" t="str">
        <f>IFERROR(AK141+AL141,"NA")</f>
        <v>NA</v>
      </c>
      <c r="AN141" s="65" t="str">
        <f t="shared" si="192"/>
        <v>NA</v>
      </c>
      <c r="AO141" s="65" t="str">
        <f t="shared" si="193"/>
        <v>NA</v>
      </c>
      <c r="AP141" s="65" t="str">
        <f t="shared" si="194"/>
        <v>NA</v>
      </c>
      <c r="AQ141" s="65"/>
      <c r="AR141" s="65"/>
      <c r="AS141" s="65"/>
      <c r="AT141" s="66" t="str">
        <f t="shared" si="195"/>
        <v>NA</v>
      </c>
      <c r="AU141" s="66" t="str">
        <f t="shared" si="196"/>
        <v>NA</v>
      </c>
      <c r="AV141" s="66" t="str">
        <f t="shared" si="197"/>
        <v>NA</v>
      </c>
      <c r="AW141" s="66" t="str">
        <f t="shared" si="198"/>
        <v>NA</v>
      </c>
      <c r="AX141" s="66" t="str">
        <f>IFERROR(AL141-AI141,"NA")</f>
        <v>NA</v>
      </c>
      <c r="AY141" s="67" t="str">
        <f t="shared" si="203"/>
        <v>NA</v>
      </c>
    </row>
    <row r="142" spans="1:56" x14ac:dyDescent="0.2">
      <c r="A142" s="52"/>
      <c r="Y142" s="49">
        <f t="shared" si="199"/>
        <v>0</v>
      </c>
      <c r="Z142" s="49">
        <f t="shared" si="182"/>
        <v>0</v>
      </c>
      <c r="AA142" s="49">
        <f t="shared" si="183"/>
        <v>0</v>
      </c>
      <c r="AB142" s="49">
        <f t="shared" si="184"/>
        <v>0</v>
      </c>
      <c r="AC142" s="49">
        <f t="shared" si="185"/>
        <v>0</v>
      </c>
      <c r="AD142" s="49">
        <f t="shared" si="186"/>
        <v>0</v>
      </c>
      <c r="AE142" s="49">
        <f t="shared" si="187"/>
        <v>0</v>
      </c>
      <c r="AF142" s="49">
        <f t="shared" si="188"/>
        <v>0</v>
      </c>
      <c r="AG142" s="49">
        <f t="shared" si="200"/>
        <v>0</v>
      </c>
      <c r="AH142" s="65"/>
      <c r="AI142" s="66" t="str">
        <f t="shared" si="189"/>
        <v>NA</v>
      </c>
      <c r="AJ142" s="66"/>
      <c r="AK142" s="66" t="str">
        <f t="shared" si="190"/>
        <v>NA</v>
      </c>
      <c r="AL142" s="66" t="str">
        <f t="shared" si="191"/>
        <v>NA</v>
      </c>
      <c r="AM142" s="66" t="str">
        <f t="shared" ref="AM142:AM143" si="204">IFERROR(AK142+AL142,"NA")</f>
        <v>NA</v>
      </c>
      <c r="AN142" s="65" t="str">
        <f t="shared" si="192"/>
        <v>NA</v>
      </c>
      <c r="AO142" s="65" t="str">
        <f t="shared" si="193"/>
        <v>NA</v>
      </c>
      <c r="AP142" s="65" t="str">
        <f t="shared" si="194"/>
        <v>NA</v>
      </c>
      <c r="AQ142" s="65"/>
      <c r="AR142" s="65"/>
      <c r="AS142" s="65"/>
      <c r="AT142" s="66" t="str">
        <f t="shared" si="195"/>
        <v>NA</v>
      </c>
      <c r="AU142" s="66" t="str">
        <f t="shared" si="196"/>
        <v>NA</v>
      </c>
      <c r="AV142" s="66" t="str">
        <f t="shared" si="197"/>
        <v>NA</v>
      </c>
      <c r="AW142" s="66" t="str">
        <f t="shared" si="198"/>
        <v>NA</v>
      </c>
      <c r="AX142" s="66" t="str">
        <f t="shared" ref="AX142:AX143" si="205">IFERROR(AL142-AI142,"NA")</f>
        <v>NA</v>
      </c>
      <c r="AY142" s="67" t="str">
        <f t="shared" si="203"/>
        <v>NA</v>
      </c>
    </row>
    <row r="143" spans="1:56" s="47" customFormat="1" x14ac:dyDescent="0.2">
      <c r="A143" s="54" t="s">
        <v>32</v>
      </c>
      <c r="B143" s="58">
        <f>SUM(B131:B142)</f>
        <v>5</v>
      </c>
      <c r="C143" s="58">
        <f t="shared" ref="C143:AG143" si="206">SUM(C131:C142)</f>
        <v>2</v>
      </c>
      <c r="D143" s="58">
        <f t="shared" si="206"/>
        <v>1</v>
      </c>
      <c r="E143" s="58">
        <f t="shared" si="206"/>
        <v>1</v>
      </c>
      <c r="F143" s="58">
        <f t="shared" si="206"/>
        <v>3</v>
      </c>
      <c r="G143" s="58">
        <f t="shared" si="206"/>
        <v>0</v>
      </c>
      <c r="H143" s="58">
        <f t="shared" si="206"/>
        <v>0</v>
      </c>
      <c r="I143" s="58">
        <f t="shared" si="206"/>
        <v>0</v>
      </c>
      <c r="J143" s="58">
        <f t="shared" si="206"/>
        <v>4</v>
      </c>
      <c r="K143" s="58">
        <f t="shared" si="206"/>
        <v>1</v>
      </c>
      <c r="L143" s="58">
        <f t="shared" si="206"/>
        <v>0</v>
      </c>
      <c r="M143" s="58">
        <f t="shared" si="206"/>
        <v>3</v>
      </c>
      <c r="N143" s="58">
        <f t="shared" si="206"/>
        <v>0</v>
      </c>
      <c r="O143" s="58">
        <f t="shared" si="206"/>
        <v>1</v>
      </c>
      <c r="P143" s="58">
        <f t="shared" si="206"/>
        <v>3</v>
      </c>
      <c r="Q143" s="58">
        <f t="shared" si="206"/>
        <v>4</v>
      </c>
      <c r="R143" s="58">
        <f t="shared" si="206"/>
        <v>0</v>
      </c>
      <c r="S143" s="58">
        <f t="shared" si="206"/>
        <v>1</v>
      </c>
      <c r="T143" s="58">
        <f t="shared" si="206"/>
        <v>0</v>
      </c>
      <c r="U143" s="58">
        <f t="shared" si="206"/>
        <v>2</v>
      </c>
      <c r="V143" s="58">
        <f t="shared" si="206"/>
        <v>0</v>
      </c>
      <c r="W143" s="58">
        <f t="shared" si="206"/>
        <v>0</v>
      </c>
      <c r="X143" s="58">
        <f t="shared" si="206"/>
        <v>0</v>
      </c>
      <c r="Y143" s="58">
        <f t="shared" si="206"/>
        <v>9</v>
      </c>
      <c r="Z143" s="58">
        <f t="shared" si="206"/>
        <v>17</v>
      </c>
      <c r="AA143" s="58">
        <f t="shared" si="206"/>
        <v>22</v>
      </c>
      <c r="AB143" s="58">
        <f t="shared" si="206"/>
        <v>17</v>
      </c>
      <c r="AC143" s="58">
        <f t="shared" si="206"/>
        <v>16</v>
      </c>
      <c r="AD143" s="58">
        <f t="shared" si="206"/>
        <v>14</v>
      </c>
      <c r="AE143" s="58">
        <f t="shared" si="206"/>
        <v>9</v>
      </c>
      <c r="AF143" s="58">
        <f t="shared" si="206"/>
        <v>2</v>
      </c>
      <c r="AG143" s="58">
        <f t="shared" si="206"/>
        <v>3</v>
      </c>
      <c r="AH143" s="68"/>
      <c r="AI143" s="69">
        <f t="shared" si="189"/>
        <v>0.52941176470588236</v>
      </c>
      <c r="AJ143" s="69"/>
      <c r="AK143" s="69">
        <f t="shared" si="190"/>
        <v>0.63636363636363635</v>
      </c>
      <c r="AL143" s="69">
        <f t="shared" si="191"/>
        <v>0.94117647058823528</v>
      </c>
      <c r="AM143" s="69">
        <f t="shared" si="204"/>
        <v>1.5775401069518717</v>
      </c>
      <c r="AN143" s="68">
        <f t="shared" si="192"/>
        <v>0</v>
      </c>
      <c r="AO143" s="68">
        <f t="shared" si="193"/>
        <v>0.22727272727272727</v>
      </c>
      <c r="AP143" s="68">
        <f t="shared" si="194"/>
        <v>0.77272727272727271</v>
      </c>
      <c r="AQ143" s="68"/>
      <c r="AR143" s="68"/>
      <c r="AS143" s="68"/>
      <c r="AT143" s="69">
        <f t="shared" si="195"/>
        <v>0.23529411764705882</v>
      </c>
      <c r="AU143" s="69">
        <f t="shared" si="196"/>
        <v>0.35294117647058826</v>
      </c>
      <c r="AV143" s="69">
        <f t="shared" si="197"/>
        <v>0.70588235294117652</v>
      </c>
      <c r="AW143" s="69">
        <f t="shared" si="198"/>
        <v>0.52941176470588236</v>
      </c>
      <c r="AX143" s="69">
        <f t="shared" si="205"/>
        <v>0.41176470588235292</v>
      </c>
      <c r="AY143" s="72">
        <f>(AD143+F143+G143)/AA143</f>
        <v>0.77272727272727271</v>
      </c>
      <c r="BB143" s="51"/>
      <c r="BC143" s="51"/>
      <c r="BD143" s="51"/>
    </row>
    <row r="145" spans="1:56" x14ac:dyDescent="0.2">
      <c r="A145" s="47" t="s">
        <v>219</v>
      </c>
    </row>
    <row r="146" spans="1:56" x14ac:dyDescent="0.2">
      <c r="A146" s="56"/>
      <c r="B146" s="59" t="s">
        <v>5</v>
      </c>
      <c r="C146" s="59" t="s">
        <v>6</v>
      </c>
      <c r="D146" s="59" t="s">
        <v>7</v>
      </c>
      <c r="E146" s="59" t="s">
        <v>8</v>
      </c>
      <c r="F146" s="59" t="s">
        <v>18</v>
      </c>
      <c r="G146" s="59" t="s">
        <v>19</v>
      </c>
      <c r="H146" s="59" t="s">
        <v>9</v>
      </c>
      <c r="I146" s="59" t="s">
        <v>169</v>
      </c>
      <c r="J146" s="59" t="s">
        <v>10</v>
      </c>
      <c r="K146" s="59" t="s">
        <v>11</v>
      </c>
      <c r="L146" s="59" t="s">
        <v>12</v>
      </c>
      <c r="M146" s="59" t="s">
        <v>20</v>
      </c>
      <c r="N146" s="59" t="s">
        <v>197</v>
      </c>
      <c r="O146" s="59" t="s">
        <v>21</v>
      </c>
      <c r="P146" s="59" t="s">
        <v>74</v>
      </c>
      <c r="Q146" s="59" t="s">
        <v>22</v>
      </c>
      <c r="R146" s="59" t="s">
        <v>23</v>
      </c>
      <c r="S146" s="59" t="s">
        <v>168</v>
      </c>
      <c r="T146" s="59" t="s">
        <v>75</v>
      </c>
      <c r="U146" s="59" t="s">
        <v>27</v>
      </c>
      <c r="V146" s="59" t="s">
        <v>172</v>
      </c>
      <c r="W146" s="59" t="s">
        <v>28</v>
      </c>
      <c r="X146" s="59" t="s">
        <v>170</v>
      </c>
      <c r="Y146" s="59" t="s">
        <v>29</v>
      </c>
      <c r="Z146" s="59" t="s">
        <v>4</v>
      </c>
      <c r="AA146" s="59" t="s">
        <v>13</v>
      </c>
      <c r="AB146" s="59" t="s">
        <v>26</v>
      </c>
      <c r="AC146" s="59" t="s">
        <v>30</v>
      </c>
      <c r="AD146" s="59" t="s">
        <v>31</v>
      </c>
      <c r="AE146" s="59" t="s">
        <v>24</v>
      </c>
      <c r="AF146" s="59" t="s">
        <v>25</v>
      </c>
      <c r="AG146" s="59" t="s">
        <v>76</v>
      </c>
      <c r="AH146" s="73"/>
      <c r="AI146" s="71" t="s">
        <v>14</v>
      </c>
      <c r="AJ146" s="71"/>
      <c r="AK146" s="71" t="s">
        <v>15</v>
      </c>
      <c r="AL146" s="71" t="s">
        <v>16</v>
      </c>
      <c r="AM146" s="71" t="s">
        <v>17</v>
      </c>
      <c r="AN146" s="71" t="s">
        <v>44</v>
      </c>
      <c r="AO146" s="71" t="s">
        <v>43</v>
      </c>
      <c r="AP146" s="71" t="s">
        <v>40</v>
      </c>
      <c r="AQ146" s="73"/>
      <c r="AR146" s="73"/>
      <c r="AS146" s="73"/>
      <c r="AT146" s="71" t="s">
        <v>47</v>
      </c>
      <c r="AU146" s="71" t="s">
        <v>48</v>
      </c>
      <c r="AV146" s="71" t="s">
        <v>51</v>
      </c>
      <c r="AW146" s="71" t="s">
        <v>49</v>
      </c>
      <c r="AX146" s="63" t="s">
        <v>50</v>
      </c>
      <c r="AY146" s="64" t="s">
        <v>60</v>
      </c>
    </row>
    <row r="147" spans="1:56" x14ac:dyDescent="0.2">
      <c r="A147" s="52" t="s">
        <v>187</v>
      </c>
      <c r="B147" s="49">
        <v>2</v>
      </c>
      <c r="J147" s="49">
        <v>1</v>
      </c>
      <c r="M147" s="49">
        <v>2</v>
      </c>
      <c r="N147" s="49">
        <v>1</v>
      </c>
      <c r="Y147" s="49">
        <f>B147+C147+D147+E147</f>
        <v>2</v>
      </c>
      <c r="Z147" s="49">
        <f t="shared" ref="Z147:Z158" si="207">B147+C147+D147+E147+F147+L147+Q147+R147+T147+S147</f>
        <v>2</v>
      </c>
      <c r="AA147" s="49">
        <f t="shared" ref="AA147:AA158" si="208">B147+C147+D147+E147+F147+G147+H147+J147+K147+L147+Q147+R147+T147+S147+I147</f>
        <v>3</v>
      </c>
      <c r="AB147" s="49">
        <f t="shared" ref="AB147:AB158" si="209">Y147+H147+F147+Q147+R147+T147+S147+I147</f>
        <v>2</v>
      </c>
      <c r="AC147" s="49">
        <f t="shared" ref="AC147:AC158" si="210">B147+2*C147+3*D147+4*E147</f>
        <v>2</v>
      </c>
      <c r="AD147" s="49">
        <f t="shared" ref="AD147:AD158" si="211">Y147+J147+K147</f>
        <v>3</v>
      </c>
      <c r="AE147" s="49">
        <f t="shared" ref="AE147:AE158" si="212">M147+Q147+U147+V147</f>
        <v>2</v>
      </c>
      <c r="AF147" s="49">
        <f t="shared" ref="AF147:AF158" si="213">O147+R147+W147+S147+I147</f>
        <v>0</v>
      </c>
      <c r="AG147" s="49">
        <f>T147+P147</f>
        <v>0</v>
      </c>
      <c r="AH147" s="65"/>
      <c r="AI147" s="66">
        <f t="shared" ref="AI147:AI156" si="214">IF(Z147=0,"NA",Y147/Z147)</f>
        <v>1</v>
      </c>
      <c r="AJ147" s="66"/>
      <c r="AK147" s="66">
        <f t="shared" ref="AK147:AK156" si="215">IF(AA147=0,"NA",(Y147+J147+K147)/AA147)</f>
        <v>1</v>
      </c>
      <c r="AL147" s="66">
        <f t="shared" ref="AL147:AL156" si="216">IFERROR(AC147/Z147,"NA")</f>
        <v>1</v>
      </c>
      <c r="AM147" s="66">
        <f>IFERROR(AK147+AL147,"NA")</f>
        <v>2</v>
      </c>
      <c r="AN147" s="65">
        <f t="shared" ref="AN147:AN156" si="217">IFERROR(L147/AA147,"NA")</f>
        <v>0</v>
      </c>
      <c r="AO147" s="65">
        <f t="shared" ref="AO147:AO156" si="218">IFERROR((J147+K147)/AA147,"NA")</f>
        <v>0.33333333333333331</v>
      </c>
      <c r="AP147" s="65">
        <f t="shared" ref="AP147:AP156" si="219">IFERROR(AB147/AA147,"NA")</f>
        <v>0.66666666666666663</v>
      </c>
      <c r="AQ147" s="65"/>
      <c r="AR147" s="65"/>
      <c r="AS147" s="65"/>
      <c r="AT147" s="66">
        <f t="shared" ref="AT147:AT156" si="220">IFERROR((H147+Q147+R147)/AB147,"NA")</f>
        <v>0</v>
      </c>
      <c r="AU147" s="66">
        <f t="shared" ref="AU147:AU156" si="221">IFERROR((H147+Q147+R147+U147+W147)/AB147,"NA")</f>
        <v>0</v>
      </c>
      <c r="AV147" s="66">
        <f t="shared" ref="AV147:AV156" si="222">IFERROR((F147+Y147)/AB147,"NA")</f>
        <v>1</v>
      </c>
      <c r="AW147" s="66">
        <f t="shared" ref="AW147:AW156" si="223">IFERROR(Y147/AB147,"NA")</f>
        <v>1</v>
      </c>
      <c r="AX147" s="66">
        <f>IFERROR(AL147-AI147,"NA")</f>
        <v>0</v>
      </c>
      <c r="AY147" s="67">
        <f>IFERROR((AD147+F147+G147)/AA147, "NA")</f>
        <v>1</v>
      </c>
    </row>
    <row r="148" spans="1:56" x14ac:dyDescent="0.2">
      <c r="A148" s="52" t="s">
        <v>188</v>
      </c>
      <c r="B148" s="49">
        <v>1</v>
      </c>
      <c r="D148" s="49">
        <v>1</v>
      </c>
      <c r="O148" s="49">
        <v>1</v>
      </c>
      <c r="P148" s="49">
        <v>1</v>
      </c>
      <c r="Q148" s="49">
        <v>1</v>
      </c>
      <c r="Y148" s="49">
        <f t="shared" ref="Y148:Y158" si="224">B148+C148+D148+E148</f>
        <v>2</v>
      </c>
      <c r="Z148" s="49">
        <f t="shared" si="207"/>
        <v>3</v>
      </c>
      <c r="AA148" s="49">
        <f t="shared" si="208"/>
        <v>3</v>
      </c>
      <c r="AB148" s="49">
        <f t="shared" si="209"/>
        <v>3</v>
      </c>
      <c r="AC148" s="49">
        <f t="shared" si="210"/>
        <v>4</v>
      </c>
      <c r="AD148" s="49">
        <f t="shared" si="211"/>
        <v>2</v>
      </c>
      <c r="AE148" s="49">
        <f t="shared" si="212"/>
        <v>1</v>
      </c>
      <c r="AF148" s="49">
        <f t="shared" si="213"/>
        <v>1</v>
      </c>
      <c r="AG148" s="49">
        <f t="shared" ref="AG148:AG158" si="225">T148+P148</f>
        <v>1</v>
      </c>
      <c r="AH148" s="65"/>
      <c r="AI148" s="66">
        <f t="shared" si="214"/>
        <v>0.66666666666666663</v>
      </c>
      <c r="AJ148" s="66"/>
      <c r="AK148" s="66">
        <f t="shared" si="215"/>
        <v>0.66666666666666663</v>
      </c>
      <c r="AL148" s="66">
        <f t="shared" si="216"/>
        <v>1.3333333333333333</v>
      </c>
      <c r="AM148" s="66">
        <f t="shared" ref="AM148:AM159" si="226">IFERROR(AK148+AL148,"NA")</f>
        <v>2</v>
      </c>
      <c r="AN148" s="65">
        <f t="shared" si="217"/>
        <v>0</v>
      </c>
      <c r="AO148" s="65">
        <f t="shared" si="218"/>
        <v>0</v>
      </c>
      <c r="AP148" s="65">
        <f t="shared" si="219"/>
        <v>1</v>
      </c>
      <c r="AQ148" s="65"/>
      <c r="AR148" s="65"/>
      <c r="AS148" s="65"/>
      <c r="AT148" s="66">
        <f t="shared" si="220"/>
        <v>0.33333333333333331</v>
      </c>
      <c r="AU148" s="66">
        <f t="shared" si="221"/>
        <v>0.33333333333333331</v>
      </c>
      <c r="AV148" s="66">
        <f t="shared" si="222"/>
        <v>0.66666666666666663</v>
      </c>
      <c r="AW148" s="66">
        <f t="shared" si="223"/>
        <v>0.66666666666666663</v>
      </c>
      <c r="AX148" s="66">
        <f t="shared" ref="AX148:AX159" si="227">IFERROR(AL148-AI148,"NA")</f>
        <v>0.66666666666666663</v>
      </c>
      <c r="AY148" s="67">
        <f t="shared" ref="AY148:AY158" si="228">IFERROR((AD148+F148+G148)/AA148, "NA")</f>
        <v>0.66666666666666663</v>
      </c>
    </row>
    <row r="149" spans="1:56" x14ac:dyDescent="0.2">
      <c r="A149" s="52" t="s">
        <v>189</v>
      </c>
      <c r="B149" s="49">
        <v>1</v>
      </c>
      <c r="J149" s="49">
        <v>1</v>
      </c>
      <c r="O149" s="49">
        <v>1</v>
      </c>
      <c r="Y149" s="49">
        <f t="shared" si="224"/>
        <v>1</v>
      </c>
      <c r="Z149" s="49">
        <f t="shared" si="207"/>
        <v>1</v>
      </c>
      <c r="AA149" s="49">
        <f t="shared" si="208"/>
        <v>2</v>
      </c>
      <c r="AB149" s="49">
        <f t="shared" si="209"/>
        <v>1</v>
      </c>
      <c r="AC149" s="49">
        <f t="shared" si="210"/>
        <v>1</v>
      </c>
      <c r="AD149" s="49">
        <f t="shared" si="211"/>
        <v>2</v>
      </c>
      <c r="AE149" s="49">
        <f t="shared" si="212"/>
        <v>0</v>
      </c>
      <c r="AF149" s="49">
        <f t="shared" si="213"/>
        <v>1</v>
      </c>
      <c r="AG149" s="49">
        <f t="shared" si="225"/>
        <v>0</v>
      </c>
      <c r="AH149" s="65"/>
      <c r="AI149" s="66">
        <f t="shared" si="214"/>
        <v>1</v>
      </c>
      <c r="AJ149" s="66"/>
      <c r="AK149" s="66">
        <f t="shared" si="215"/>
        <v>1</v>
      </c>
      <c r="AL149" s="66">
        <f t="shared" si="216"/>
        <v>1</v>
      </c>
      <c r="AM149" s="66">
        <f t="shared" si="226"/>
        <v>2</v>
      </c>
      <c r="AN149" s="65">
        <f t="shared" si="217"/>
        <v>0</v>
      </c>
      <c r="AO149" s="65">
        <f t="shared" si="218"/>
        <v>0.5</v>
      </c>
      <c r="AP149" s="65">
        <f t="shared" si="219"/>
        <v>0.5</v>
      </c>
      <c r="AQ149" s="65"/>
      <c r="AR149" s="65"/>
      <c r="AS149" s="65"/>
      <c r="AT149" s="66">
        <f t="shared" si="220"/>
        <v>0</v>
      </c>
      <c r="AU149" s="66">
        <f t="shared" si="221"/>
        <v>0</v>
      </c>
      <c r="AV149" s="66">
        <f t="shared" si="222"/>
        <v>1</v>
      </c>
      <c r="AW149" s="66">
        <f t="shared" si="223"/>
        <v>1</v>
      </c>
      <c r="AX149" s="66">
        <f t="shared" si="227"/>
        <v>0</v>
      </c>
      <c r="AY149" s="67">
        <f t="shared" si="228"/>
        <v>1</v>
      </c>
    </row>
    <row r="150" spans="1:56" x14ac:dyDescent="0.2">
      <c r="A150" s="52" t="s">
        <v>190</v>
      </c>
      <c r="J150" s="49">
        <v>2</v>
      </c>
      <c r="Y150" s="49">
        <f t="shared" si="224"/>
        <v>0</v>
      </c>
      <c r="Z150" s="49">
        <f t="shared" si="207"/>
        <v>0</v>
      </c>
      <c r="AA150" s="49">
        <f t="shared" si="208"/>
        <v>2</v>
      </c>
      <c r="AB150" s="49">
        <f t="shared" si="209"/>
        <v>0</v>
      </c>
      <c r="AC150" s="49">
        <f t="shared" si="210"/>
        <v>0</v>
      </c>
      <c r="AD150" s="49">
        <f t="shared" si="211"/>
        <v>2</v>
      </c>
      <c r="AE150" s="49">
        <f t="shared" si="212"/>
        <v>0</v>
      </c>
      <c r="AF150" s="49">
        <f t="shared" si="213"/>
        <v>0</v>
      </c>
      <c r="AG150" s="49">
        <f t="shared" si="225"/>
        <v>0</v>
      </c>
      <c r="AH150" s="65"/>
      <c r="AI150" s="66" t="str">
        <f t="shared" si="214"/>
        <v>NA</v>
      </c>
      <c r="AJ150" s="66"/>
      <c r="AK150" s="66">
        <f t="shared" si="215"/>
        <v>1</v>
      </c>
      <c r="AL150" s="66" t="str">
        <f t="shared" si="216"/>
        <v>NA</v>
      </c>
      <c r="AM150" s="66" t="str">
        <f t="shared" si="226"/>
        <v>NA</v>
      </c>
      <c r="AN150" s="65">
        <f t="shared" si="217"/>
        <v>0</v>
      </c>
      <c r="AO150" s="65">
        <f t="shared" si="218"/>
        <v>1</v>
      </c>
      <c r="AP150" s="65">
        <f t="shared" si="219"/>
        <v>0</v>
      </c>
      <c r="AQ150" s="65"/>
      <c r="AR150" s="65"/>
      <c r="AS150" s="65"/>
      <c r="AT150" s="66" t="str">
        <f t="shared" si="220"/>
        <v>NA</v>
      </c>
      <c r="AU150" s="66" t="str">
        <f t="shared" si="221"/>
        <v>NA</v>
      </c>
      <c r="AV150" s="66" t="str">
        <f t="shared" si="222"/>
        <v>NA</v>
      </c>
      <c r="AW150" s="66" t="str">
        <f t="shared" si="223"/>
        <v>NA</v>
      </c>
      <c r="AX150" s="66" t="str">
        <f t="shared" si="227"/>
        <v>NA</v>
      </c>
      <c r="AY150" s="67">
        <f t="shared" si="228"/>
        <v>1</v>
      </c>
    </row>
    <row r="151" spans="1:56" x14ac:dyDescent="0.2">
      <c r="A151" s="52" t="s">
        <v>191</v>
      </c>
      <c r="J151" s="49">
        <v>1</v>
      </c>
      <c r="L151" s="49">
        <v>1</v>
      </c>
      <c r="Y151" s="49">
        <f t="shared" si="224"/>
        <v>0</v>
      </c>
      <c r="Z151" s="49">
        <f t="shared" si="207"/>
        <v>1</v>
      </c>
      <c r="AA151" s="49">
        <f t="shared" si="208"/>
        <v>2</v>
      </c>
      <c r="AB151" s="49">
        <f t="shared" si="209"/>
        <v>0</v>
      </c>
      <c r="AC151" s="49">
        <f t="shared" si="210"/>
        <v>0</v>
      </c>
      <c r="AD151" s="49">
        <f t="shared" si="211"/>
        <v>1</v>
      </c>
      <c r="AE151" s="49">
        <f t="shared" si="212"/>
        <v>0</v>
      </c>
      <c r="AF151" s="49">
        <f t="shared" si="213"/>
        <v>0</v>
      </c>
      <c r="AG151" s="49">
        <f t="shared" si="225"/>
        <v>0</v>
      </c>
      <c r="AH151" s="65"/>
      <c r="AI151" s="66">
        <f t="shared" si="214"/>
        <v>0</v>
      </c>
      <c r="AJ151" s="66"/>
      <c r="AK151" s="66">
        <f t="shared" si="215"/>
        <v>0.5</v>
      </c>
      <c r="AL151" s="66">
        <f t="shared" si="216"/>
        <v>0</v>
      </c>
      <c r="AM151" s="66">
        <f t="shared" si="226"/>
        <v>0.5</v>
      </c>
      <c r="AN151" s="65">
        <f t="shared" si="217"/>
        <v>0.5</v>
      </c>
      <c r="AO151" s="65">
        <f t="shared" si="218"/>
        <v>0.5</v>
      </c>
      <c r="AP151" s="65">
        <f t="shared" si="219"/>
        <v>0</v>
      </c>
      <c r="AQ151" s="65"/>
      <c r="AR151" s="65"/>
      <c r="AS151" s="65"/>
      <c r="AT151" s="66" t="str">
        <f t="shared" si="220"/>
        <v>NA</v>
      </c>
      <c r="AU151" s="66" t="str">
        <f t="shared" si="221"/>
        <v>NA</v>
      </c>
      <c r="AV151" s="66" t="str">
        <f t="shared" si="222"/>
        <v>NA</v>
      </c>
      <c r="AW151" s="66" t="str">
        <f t="shared" si="223"/>
        <v>NA</v>
      </c>
      <c r="AX151" s="66">
        <f t="shared" si="227"/>
        <v>0</v>
      </c>
      <c r="AY151" s="67">
        <f t="shared" si="228"/>
        <v>0.5</v>
      </c>
    </row>
    <row r="152" spans="1:56" x14ac:dyDescent="0.2">
      <c r="A152" s="52" t="s">
        <v>192</v>
      </c>
      <c r="J152" s="49">
        <v>1</v>
      </c>
      <c r="Q152" s="49">
        <v>1</v>
      </c>
      <c r="Y152" s="49">
        <f t="shared" si="224"/>
        <v>0</v>
      </c>
      <c r="Z152" s="49">
        <f t="shared" si="207"/>
        <v>1</v>
      </c>
      <c r="AA152" s="49">
        <f t="shared" si="208"/>
        <v>2</v>
      </c>
      <c r="AB152" s="49">
        <f t="shared" si="209"/>
        <v>1</v>
      </c>
      <c r="AC152" s="49">
        <f t="shared" si="210"/>
        <v>0</v>
      </c>
      <c r="AD152" s="49">
        <f t="shared" si="211"/>
        <v>1</v>
      </c>
      <c r="AE152" s="49">
        <f t="shared" si="212"/>
        <v>1</v>
      </c>
      <c r="AF152" s="49">
        <f t="shared" si="213"/>
        <v>0</v>
      </c>
      <c r="AG152" s="49">
        <f t="shared" si="225"/>
        <v>0</v>
      </c>
      <c r="AH152" s="65"/>
      <c r="AI152" s="66">
        <f t="shared" si="214"/>
        <v>0</v>
      </c>
      <c r="AJ152" s="66"/>
      <c r="AK152" s="66">
        <f t="shared" si="215"/>
        <v>0.5</v>
      </c>
      <c r="AL152" s="66">
        <f t="shared" si="216"/>
        <v>0</v>
      </c>
      <c r="AM152" s="66">
        <f t="shared" si="226"/>
        <v>0.5</v>
      </c>
      <c r="AN152" s="65">
        <f t="shared" si="217"/>
        <v>0</v>
      </c>
      <c r="AO152" s="65">
        <f t="shared" si="218"/>
        <v>0.5</v>
      </c>
      <c r="AP152" s="65">
        <f t="shared" si="219"/>
        <v>0.5</v>
      </c>
      <c r="AQ152" s="65"/>
      <c r="AR152" s="65"/>
      <c r="AS152" s="65"/>
      <c r="AT152" s="66">
        <f t="shared" si="220"/>
        <v>1</v>
      </c>
      <c r="AU152" s="66">
        <f t="shared" si="221"/>
        <v>1</v>
      </c>
      <c r="AV152" s="66">
        <f t="shared" si="222"/>
        <v>0</v>
      </c>
      <c r="AW152" s="66">
        <f t="shared" si="223"/>
        <v>0</v>
      </c>
      <c r="AX152" s="66">
        <f t="shared" si="227"/>
        <v>0</v>
      </c>
      <c r="AY152" s="67">
        <f t="shared" si="228"/>
        <v>0.5</v>
      </c>
    </row>
    <row r="153" spans="1:56" x14ac:dyDescent="0.2">
      <c r="A153" s="52" t="s">
        <v>193</v>
      </c>
      <c r="B153" s="49">
        <v>1</v>
      </c>
      <c r="O153" s="49">
        <v>1</v>
      </c>
      <c r="Q153" s="49">
        <v>1</v>
      </c>
      <c r="Y153" s="49">
        <f t="shared" si="224"/>
        <v>1</v>
      </c>
      <c r="Z153" s="49">
        <f t="shared" si="207"/>
        <v>2</v>
      </c>
      <c r="AA153" s="49">
        <f t="shared" si="208"/>
        <v>2</v>
      </c>
      <c r="AB153" s="49">
        <f t="shared" si="209"/>
        <v>2</v>
      </c>
      <c r="AC153" s="49">
        <f t="shared" si="210"/>
        <v>1</v>
      </c>
      <c r="AD153" s="49">
        <f t="shared" si="211"/>
        <v>1</v>
      </c>
      <c r="AE153" s="49">
        <f t="shared" si="212"/>
        <v>1</v>
      </c>
      <c r="AF153" s="49">
        <f t="shared" si="213"/>
        <v>1</v>
      </c>
      <c r="AG153" s="49">
        <f t="shared" si="225"/>
        <v>0</v>
      </c>
      <c r="AH153" s="65"/>
      <c r="AI153" s="66">
        <f t="shared" si="214"/>
        <v>0.5</v>
      </c>
      <c r="AJ153" s="66"/>
      <c r="AK153" s="66">
        <f t="shared" si="215"/>
        <v>0.5</v>
      </c>
      <c r="AL153" s="66">
        <f t="shared" si="216"/>
        <v>0.5</v>
      </c>
      <c r="AM153" s="66">
        <f t="shared" si="226"/>
        <v>1</v>
      </c>
      <c r="AN153" s="65">
        <f t="shared" si="217"/>
        <v>0</v>
      </c>
      <c r="AO153" s="65">
        <f t="shared" si="218"/>
        <v>0</v>
      </c>
      <c r="AP153" s="65">
        <f t="shared" si="219"/>
        <v>1</v>
      </c>
      <c r="AQ153" s="65"/>
      <c r="AR153" s="65"/>
      <c r="AS153" s="65"/>
      <c r="AT153" s="66">
        <f t="shared" si="220"/>
        <v>0.5</v>
      </c>
      <c r="AU153" s="66">
        <f t="shared" si="221"/>
        <v>0.5</v>
      </c>
      <c r="AV153" s="66">
        <f t="shared" si="222"/>
        <v>0.5</v>
      </c>
      <c r="AW153" s="66">
        <f t="shared" si="223"/>
        <v>0.5</v>
      </c>
      <c r="AX153" s="66">
        <f t="shared" si="227"/>
        <v>0</v>
      </c>
      <c r="AY153" s="67">
        <f t="shared" si="228"/>
        <v>0.5</v>
      </c>
    </row>
    <row r="154" spans="1:56" x14ac:dyDescent="0.2">
      <c r="A154" s="52" t="s">
        <v>194</v>
      </c>
      <c r="F154" s="49">
        <v>1</v>
      </c>
      <c r="J154" s="49">
        <v>1</v>
      </c>
      <c r="Y154" s="49">
        <f t="shared" si="224"/>
        <v>0</v>
      </c>
      <c r="Z154" s="49">
        <f t="shared" si="207"/>
        <v>1</v>
      </c>
      <c r="AA154" s="49">
        <f t="shared" si="208"/>
        <v>2</v>
      </c>
      <c r="AB154" s="49">
        <f t="shared" si="209"/>
        <v>1</v>
      </c>
      <c r="AC154" s="49">
        <f t="shared" si="210"/>
        <v>0</v>
      </c>
      <c r="AD154" s="49">
        <f t="shared" si="211"/>
        <v>1</v>
      </c>
      <c r="AE154" s="49">
        <f t="shared" si="212"/>
        <v>0</v>
      </c>
      <c r="AF154" s="49">
        <f t="shared" si="213"/>
        <v>0</v>
      </c>
      <c r="AG154" s="49">
        <f t="shared" si="225"/>
        <v>0</v>
      </c>
      <c r="AH154" s="65"/>
      <c r="AI154" s="66">
        <f t="shared" si="214"/>
        <v>0</v>
      </c>
      <c r="AJ154" s="66"/>
      <c r="AK154" s="66">
        <f t="shared" si="215"/>
        <v>0.5</v>
      </c>
      <c r="AL154" s="66">
        <f t="shared" si="216"/>
        <v>0</v>
      </c>
      <c r="AM154" s="66">
        <f t="shared" si="226"/>
        <v>0.5</v>
      </c>
      <c r="AN154" s="65">
        <f t="shared" si="217"/>
        <v>0</v>
      </c>
      <c r="AO154" s="65">
        <f t="shared" si="218"/>
        <v>0.5</v>
      </c>
      <c r="AP154" s="65">
        <f t="shared" si="219"/>
        <v>0.5</v>
      </c>
      <c r="AQ154" s="65"/>
      <c r="AR154" s="65"/>
      <c r="AS154" s="65"/>
      <c r="AT154" s="66">
        <f t="shared" si="220"/>
        <v>0</v>
      </c>
      <c r="AU154" s="66">
        <f t="shared" si="221"/>
        <v>0</v>
      </c>
      <c r="AV154" s="66">
        <f t="shared" si="222"/>
        <v>1</v>
      </c>
      <c r="AW154" s="66">
        <f t="shared" si="223"/>
        <v>0</v>
      </c>
      <c r="AX154" s="66">
        <f t="shared" si="227"/>
        <v>0</v>
      </c>
      <c r="AY154" s="67">
        <f t="shared" si="228"/>
        <v>1</v>
      </c>
    </row>
    <row r="155" spans="1:56" x14ac:dyDescent="0.2">
      <c r="A155" s="52" t="s">
        <v>195</v>
      </c>
      <c r="L155" s="49">
        <v>2</v>
      </c>
      <c r="Y155" s="49">
        <f t="shared" si="224"/>
        <v>0</v>
      </c>
      <c r="Z155" s="49">
        <f t="shared" si="207"/>
        <v>2</v>
      </c>
      <c r="AA155" s="49">
        <f t="shared" si="208"/>
        <v>2</v>
      </c>
      <c r="AB155" s="49">
        <f t="shared" si="209"/>
        <v>0</v>
      </c>
      <c r="AC155" s="49">
        <f t="shared" si="210"/>
        <v>0</v>
      </c>
      <c r="AD155" s="49">
        <f t="shared" si="211"/>
        <v>0</v>
      </c>
      <c r="AE155" s="49">
        <f t="shared" si="212"/>
        <v>0</v>
      </c>
      <c r="AF155" s="49">
        <f t="shared" si="213"/>
        <v>0</v>
      </c>
      <c r="AG155" s="49">
        <f t="shared" si="225"/>
        <v>0</v>
      </c>
      <c r="AH155" s="65"/>
      <c r="AI155" s="66">
        <f t="shared" si="214"/>
        <v>0</v>
      </c>
      <c r="AJ155" s="66"/>
      <c r="AK155" s="66">
        <f t="shared" si="215"/>
        <v>0</v>
      </c>
      <c r="AL155" s="66">
        <f t="shared" si="216"/>
        <v>0</v>
      </c>
      <c r="AM155" s="66">
        <f t="shared" si="226"/>
        <v>0</v>
      </c>
      <c r="AN155" s="65">
        <f t="shared" si="217"/>
        <v>1</v>
      </c>
      <c r="AO155" s="65">
        <f t="shared" si="218"/>
        <v>0</v>
      </c>
      <c r="AP155" s="65">
        <f t="shared" si="219"/>
        <v>0</v>
      </c>
      <c r="AQ155" s="65"/>
      <c r="AR155" s="65"/>
      <c r="AS155" s="65"/>
      <c r="AT155" s="66" t="str">
        <f t="shared" si="220"/>
        <v>NA</v>
      </c>
      <c r="AU155" s="66" t="str">
        <f t="shared" si="221"/>
        <v>NA</v>
      </c>
      <c r="AV155" s="66" t="str">
        <f t="shared" si="222"/>
        <v>NA</v>
      </c>
      <c r="AW155" s="66" t="str">
        <f t="shared" si="223"/>
        <v>NA</v>
      </c>
      <c r="AX155" s="66">
        <f t="shared" si="227"/>
        <v>0</v>
      </c>
      <c r="AY155" s="67">
        <f t="shared" si="228"/>
        <v>0</v>
      </c>
    </row>
    <row r="156" spans="1:56" x14ac:dyDescent="0.2">
      <c r="A156" s="52" t="s">
        <v>196</v>
      </c>
      <c r="Y156" s="49">
        <f t="shared" si="224"/>
        <v>0</v>
      </c>
      <c r="Z156" s="49">
        <f t="shared" si="207"/>
        <v>0</v>
      </c>
      <c r="AA156" s="49">
        <f t="shared" si="208"/>
        <v>0</v>
      </c>
      <c r="AB156" s="49">
        <f t="shared" si="209"/>
        <v>0</v>
      </c>
      <c r="AC156" s="49">
        <f t="shared" si="210"/>
        <v>0</v>
      </c>
      <c r="AD156" s="49">
        <f t="shared" si="211"/>
        <v>0</v>
      </c>
      <c r="AE156" s="49">
        <f t="shared" si="212"/>
        <v>0</v>
      </c>
      <c r="AF156" s="49">
        <f t="shared" si="213"/>
        <v>0</v>
      </c>
      <c r="AG156" s="49">
        <f t="shared" si="225"/>
        <v>0</v>
      </c>
      <c r="AH156" s="65"/>
      <c r="AI156" s="66" t="str">
        <f t="shared" si="214"/>
        <v>NA</v>
      </c>
      <c r="AJ156" s="66"/>
      <c r="AK156" s="66" t="str">
        <f t="shared" si="215"/>
        <v>NA</v>
      </c>
      <c r="AL156" s="66" t="str">
        <f t="shared" si="216"/>
        <v>NA</v>
      </c>
      <c r="AM156" s="66" t="str">
        <f t="shared" si="226"/>
        <v>NA</v>
      </c>
      <c r="AN156" s="65" t="str">
        <f t="shared" si="217"/>
        <v>NA</v>
      </c>
      <c r="AO156" s="65" t="str">
        <f t="shared" si="218"/>
        <v>NA</v>
      </c>
      <c r="AP156" s="65" t="str">
        <f t="shared" si="219"/>
        <v>NA</v>
      </c>
      <c r="AQ156" s="65"/>
      <c r="AR156" s="65"/>
      <c r="AS156" s="65"/>
      <c r="AT156" s="66" t="str">
        <f t="shared" si="220"/>
        <v>NA</v>
      </c>
      <c r="AU156" s="66" t="str">
        <f t="shared" si="221"/>
        <v>NA</v>
      </c>
      <c r="AV156" s="66" t="str">
        <f t="shared" si="222"/>
        <v>NA</v>
      </c>
      <c r="AW156" s="66" t="str">
        <f t="shared" si="223"/>
        <v>NA</v>
      </c>
      <c r="AX156" s="66" t="str">
        <f t="shared" si="227"/>
        <v>NA</v>
      </c>
      <c r="AY156" s="67" t="str">
        <f t="shared" si="228"/>
        <v>NA</v>
      </c>
    </row>
    <row r="157" spans="1:56" x14ac:dyDescent="0.2">
      <c r="A157" s="52"/>
      <c r="Y157" s="49">
        <f t="shared" si="224"/>
        <v>0</v>
      </c>
      <c r="Z157" s="49">
        <f t="shared" si="207"/>
        <v>0</v>
      </c>
      <c r="AA157" s="49">
        <f t="shared" si="208"/>
        <v>0</v>
      </c>
      <c r="AB157" s="49">
        <f t="shared" si="209"/>
        <v>0</v>
      </c>
      <c r="AC157" s="49">
        <f t="shared" si="210"/>
        <v>0</v>
      </c>
      <c r="AD157" s="49">
        <f t="shared" si="211"/>
        <v>0</v>
      </c>
      <c r="AE157" s="49">
        <f t="shared" si="212"/>
        <v>0</v>
      </c>
      <c r="AF157" s="49">
        <f t="shared" si="213"/>
        <v>0</v>
      </c>
      <c r="AG157" s="49">
        <f t="shared" si="225"/>
        <v>0</v>
      </c>
      <c r="AH157" s="65"/>
      <c r="AI157" s="66"/>
      <c r="AJ157" s="66"/>
      <c r="AK157" s="66"/>
      <c r="AL157" s="66"/>
      <c r="AM157" s="66"/>
      <c r="AN157" s="65"/>
      <c r="AO157" s="65"/>
      <c r="AP157" s="65"/>
      <c r="AQ157" s="65"/>
      <c r="AR157" s="65"/>
      <c r="AS157" s="65"/>
      <c r="AT157" s="66"/>
      <c r="AU157" s="66"/>
      <c r="AV157" s="66"/>
      <c r="AW157" s="66"/>
      <c r="AX157" s="66"/>
      <c r="AY157" s="67" t="str">
        <f t="shared" si="228"/>
        <v>NA</v>
      </c>
    </row>
    <row r="158" spans="1:56" x14ac:dyDescent="0.2">
      <c r="A158" s="52"/>
      <c r="Y158" s="49">
        <f t="shared" si="224"/>
        <v>0</v>
      </c>
      <c r="Z158" s="49">
        <f t="shared" si="207"/>
        <v>0</v>
      </c>
      <c r="AA158" s="49">
        <f t="shared" si="208"/>
        <v>0</v>
      </c>
      <c r="AB158" s="49">
        <f t="shared" si="209"/>
        <v>0</v>
      </c>
      <c r="AC158" s="49">
        <f t="shared" si="210"/>
        <v>0</v>
      </c>
      <c r="AD158" s="49">
        <f t="shared" si="211"/>
        <v>0</v>
      </c>
      <c r="AE158" s="49">
        <f t="shared" si="212"/>
        <v>0</v>
      </c>
      <c r="AF158" s="49">
        <f t="shared" si="213"/>
        <v>0</v>
      </c>
      <c r="AG158" s="49">
        <f t="shared" si="225"/>
        <v>0</v>
      </c>
      <c r="AH158" s="65"/>
      <c r="AI158" s="66" t="str">
        <f>IF(Z158=0,"NA",Y158/Z158)</f>
        <v>NA</v>
      </c>
      <c r="AJ158" s="66"/>
      <c r="AK158" s="66" t="str">
        <f>IF(AA158=0,"NA",(Y158+J158+K158)/AA158)</f>
        <v>NA</v>
      </c>
      <c r="AL158" s="66" t="str">
        <f>IFERROR(AC158/Z158,"NA")</f>
        <v>NA</v>
      </c>
      <c r="AM158" s="66" t="str">
        <f>IFERROR(AK158+AL158,"NA")</f>
        <v>NA</v>
      </c>
      <c r="AN158" s="65" t="str">
        <f>IFERROR(L158/AA158,"NA")</f>
        <v>NA</v>
      </c>
      <c r="AO158" s="65" t="str">
        <f>IFERROR((J158+K158)/AA158,"NA")</f>
        <v>NA</v>
      </c>
      <c r="AP158" s="65" t="str">
        <f>IFERROR(AB158/AA158,"NA")</f>
        <v>NA</v>
      </c>
      <c r="AQ158" s="65"/>
      <c r="AR158" s="65"/>
      <c r="AS158" s="65"/>
      <c r="AT158" s="66" t="str">
        <f>IFERROR((H158+Q158+R158)/AB158,"NA")</f>
        <v>NA</v>
      </c>
      <c r="AU158" s="66" t="str">
        <f>IFERROR((H158+Q158+R158+U158+W158)/AB158,"NA")</f>
        <v>NA</v>
      </c>
      <c r="AV158" s="66" t="str">
        <f>IFERROR((F158+Y158)/AB158,"NA")</f>
        <v>NA</v>
      </c>
      <c r="AW158" s="66" t="str">
        <f>IFERROR(Y158/AB158,"NA")</f>
        <v>NA</v>
      </c>
      <c r="AX158" s="66" t="str">
        <f>IFERROR(AL158-AI158,"NA")</f>
        <v>NA</v>
      </c>
      <c r="AY158" s="67" t="str">
        <f t="shared" si="228"/>
        <v>NA</v>
      </c>
    </row>
    <row r="159" spans="1:56" s="47" customFormat="1" x14ac:dyDescent="0.2">
      <c r="A159" s="54" t="s">
        <v>32</v>
      </c>
      <c r="B159" s="58">
        <f>SUM(B147:B158)</f>
        <v>5</v>
      </c>
      <c r="C159" s="58">
        <f t="shared" ref="C159:AG159" si="229">SUM(C147:C158)</f>
        <v>0</v>
      </c>
      <c r="D159" s="58">
        <f t="shared" si="229"/>
        <v>1</v>
      </c>
      <c r="E159" s="58">
        <f t="shared" si="229"/>
        <v>0</v>
      </c>
      <c r="F159" s="58">
        <f t="shared" si="229"/>
        <v>1</v>
      </c>
      <c r="G159" s="58">
        <f t="shared" si="229"/>
        <v>0</v>
      </c>
      <c r="H159" s="58">
        <f t="shared" si="229"/>
        <v>0</v>
      </c>
      <c r="I159" s="58">
        <f t="shared" si="229"/>
        <v>0</v>
      </c>
      <c r="J159" s="58">
        <f t="shared" si="229"/>
        <v>7</v>
      </c>
      <c r="K159" s="58">
        <f t="shared" si="229"/>
        <v>0</v>
      </c>
      <c r="L159" s="58">
        <f t="shared" si="229"/>
        <v>3</v>
      </c>
      <c r="M159" s="58">
        <f t="shared" si="229"/>
        <v>2</v>
      </c>
      <c r="N159" s="58">
        <f t="shared" si="229"/>
        <v>1</v>
      </c>
      <c r="O159" s="58">
        <f t="shared" si="229"/>
        <v>3</v>
      </c>
      <c r="P159" s="58">
        <f t="shared" si="229"/>
        <v>1</v>
      </c>
      <c r="Q159" s="58">
        <f t="shared" si="229"/>
        <v>3</v>
      </c>
      <c r="R159" s="58">
        <f t="shared" si="229"/>
        <v>0</v>
      </c>
      <c r="S159" s="58">
        <f t="shared" si="229"/>
        <v>0</v>
      </c>
      <c r="T159" s="58">
        <f t="shared" si="229"/>
        <v>0</v>
      </c>
      <c r="U159" s="58">
        <f t="shared" si="229"/>
        <v>0</v>
      </c>
      <c r="V159" s="58">
        <f t="shared" si="229"/>
        <v>0</v>
      </c>
      <c r="W159" s="58">
        <f t="shared" si="229"/>
        <v>0</v>
      </c>
      <c r="X159" s="58">
        <f t="shared" si="229"/>
        <v>0</v>
      </c>
      <c r="Y159" s="58">
        <f t="shared" si="229"/>
        <v>6</v>
      </c>
      <c r="Z159" s="58">
        <f t="shared" si="229"/>
        <v>13</v>
      </c>
      <c r="AA159" s="58">
        <f t="shared" si="229"/>
        <v>20</v>
      </c>
      <c r="AB159" s="58">
        <f t="shared" si="229"/>
        <v>10</v>
      </c>
      <c r="AC159" s="58">
        <f t="shared" si="229"/>
        <v>8</v>
      </c>
      <c r="AD159" s="58">
        <f t="shared" si="229"/>
        <v>13</v>
      </c>
      <c r="AE159" s="58">
        <f t="shared" si="229"/>
        <v>5</v>
      </c>
      <c r="AF159" s="58">
        <f t="shared" si="229"/>
        <v>3</v>
      </c>
      <c r="AG159" s="58">
        <f t="shared" si="229"/>
        <v>1</v>
      </c>
      <c r="AH159" s="68"/>
      <c r="AI159" s="69">
        <f>IF(Z159=0,"NA",Y159/Z159)</f>
        <v>0.46153846153846156</v>
      </c>
      <c r="AJ159" s="69"/>
      <c r="AK159" s="69">
        <f>IF(AA159=0,"NA",(Y159+J159+K159)/AA159)</f>
        <v>0.65</v>
      </c>
      <c r="AL159" s="69">
        <f>IFERROR(AC159/Z159,"NA")</f>
        <v>0.61538461538461542</v>
      </c>
      <c r="AM159" s="69">
        <f t="shared" si="226"/>
        <v>1.2653846153846153</v>
      </c>
      <c r="AN159" s="68">
        <f>IFERROR(L159/AA159,"NA")</f>
        <v>0.15</v>
      </c>
      <c r="AO159" s="68">
        <f>IFERROR((J159+K159)/AA159,"NA")</f>
        <v>0.35</v>
      </c>
      <c r="AP159" s="68">
        <f>IFERROR(AB159/AA159,"NA")</f>
        <v>0.5</v>
      </c>
      <c r="AQ159" s="68"/>
      <c r="AR159" s="68"/>
      <c r="AS159" s="68"/>
      <c r="AT159" s="69">
        <f>IFERROR((H159+Q159+R159)/AB159,"NA")</f>
        <v>0.3</v>
      </c>
      <c r="AU159" s="69">
        <f>IFERROR((H159+Q159+R159+U159+W159)/AB159,"NA")</f>
        <v>0.3</v>
      </c>
      <c r="AV159" s="69">
        <f>IFERROR((F159+Y159)/AB159,"NA")</f>
        <v>0.7</v>
      </c>
      <c r="AW159" s="69">
        <f>IFERROR(Y159/AB159,"NA")</f>
        <v>0.6</v>
      </c>
      <c r="AX159" s="69">
        <f t="shared" si="227"/>
        <v>0.15384615384615385</v>
      </c>
      <c r="AY159" s="72">
        <f>(AD159+F159+G159)/AA159</f>
        <v>0.7</v>
      </c>
      <c r="BB159" s="51"/>
      <c r="BC159" s="51"/>
      <c r="BD159" s="51"/>
    </row>
    <row r="161" spans="1:56" x14ac:dyDescent="0.2">
      <c r="A161" s="47" t="s">
        <v>275</v>
      </c>
    </row>
    <row r="162" spans="1:56" x14ac:dyDescent="0.2">
      <c r="A162" s="56"/>
      <c r="B162" s="59" t="s">
        <v>5</v>
      </c>
      <c r="C162" s="59" t="s">
        <v>6</v>
      </c>
      <c r="D162" s="59" t="s">
        <v>7</v>
      </c>
      <c r="E162" s="59" t="s">
        <v>8</v>
      </c>
      <c r="F162" s="59" t="s">
        <v>18</v>
      </c>
      <c r="G162" s="59" t="s">
        <v>19</v>
      </c>
      <c r="H162" s="59" t="s">
        <v>9</v>
      </c>
      <c r="I162" s="59" t="s">
        <v>169</v>
      </c>
      <c r="J162" s="59" t="s">
        <v>10</v>
      </c>
      <c r="K162" s="59" t="s">
        <v>11</v>
      </c>
      <c r="L162" s="59" t="s">
        <v>12</v>
      </c>
      <c r="M162" s="59" t="s">
        <v>20</v>
      </c>
      <c r="N162" s="59" t="s">
        <v>197</v>
      </c>
      <c r="O162" s="59" t="s">
        <v>21</v>
      </c>
      <c r="P162" s="59" t="s">
        <v>74</v>
      </c>
      <c r="Q162" s="59" t="s">
        <v>22</v>
      </c>
      <c r="R162" s="59" t="s">
        <v>23</v>
      </c>
      <c r="S162" s="59" t="s">
        <v>168</v>
      </c>
      <c r="T162" s="59" t="s">
        <v>75</v>
      </c>
      <c r="U162" s="59" t="s">
        <v>27</v>
      </c>
      <c r="V162" s="59" t="s">
        <v>172</v>
      </c>
      <c r="W162" s="59" t="s">
        <v>28</v>
      </c>
      <c r="X162" s="59" t="s">
        <v>170</v>
      </c>
      <c r="Y162" s="59" t="s">
        <v>29</v>
      </c>
      <c r="Z162" s="59" t="s">
        <v>4</v>
      </c>
      <c r="AA162" s="59" t="s">
        <v>13</v>
      </c>
      <c r="AB162" s="59" t="s">
        <v>26</v>
      </c>
      <c r="AC162" s="59" t="s">
        <v>30</v>
      </c>
      <c r="AD162" s="59" t="s">
        <v>31</v>
      </c>
      <c r="AE162" s="59" t="s">
        <v>24</v>
      </c>
      <c r="AF162" s="59" t="s">
        <v>25</v>
      </c>
      <c r="AG162" s="59" t="s">
        <v>76</v>
      </c>
      <c r="AH162" s="73"/>
      <c r="AI162" s="71" t="s">
        <v>14</v>
      </c>
      <c r="AJ162" s="71"/>
      <c r="AK162" s="71" t="s">
        <v>15</v>
      </c>
      <c r="AL162" s="71" t="s">
        <v>16</v>
      </c>
      <c r="AM162" s="71" t="s">
        <v>17</v>
      </c>
      <c r="AN162" s="71" t="s">
        <v>44</v>
      </c>
      <c r="AO162" s="71" t="s">
        <v>43</v>
      </c>
      <c r="AP162" s="71" t="s">
        <v>40</v>
      </c>
      <c r="AQ162" s="73"/>
      <c r="AR162" s="73"/>
      <c r="AS162" s="73"/>
      <c r="AT162" s="71" t="s">
        <v>47</v>
      </c>
      <c r="AU162" s="71" t="s">
        <v>48</v>
      </c>
      <c r="AV162" s="71" t="s">
        <v>51</v>
      </c>
      <c r="AW162" s="71" t="s">
        <v>49</v>
      </c>
      <c r="AX162" s="63" t="s">
        <v>50</v>
      </c>
      <c r="AY162" s="64" t="s">
        <v>60</v>
      </c>
    </row>
    <row r="163" spans="1:56" x14ac:dyDescent="0.2">
      <c r="A163" s="52" t="s">
        <v>187</v>
      </c>
      <c r="B163" s="49">
        <v>1</v>
      </c>
      <c r="M163" s="49">
        <v>1</v>
      </c>
      <c r="N163" s="49">
        <v>1</v>
      </c>
      <c r="Q163" s="49">
        <v>2</v>
      </c>
      <c r="Y163" s="49">
        <f>B163+C163+D163+E163</f>
        <v>1</v>
      </c>
      <c r="Z163" s="49">
        <f t="shared" ref="Z163:Z174" si="230">B163+C163+D163+E163+F163+L163+Q163+R163+T163+S163</f>
        <v>3</v>
      </c>
      <c r="AA163" s="49">
        <f t="shared" ref="AA163:AA174" si="231">B163+C163+D163+E163+F163+G163+H163+J163+K163+L163+Q163+R163+T163+S163+I163</f>
        <v>3</v>
      </c>
      <c r="AB163" s="49">
        <f t="shared" ref="AB163:AB174" si="232">Y163+H163+F163+Q163+R163+T163+S163+I163</f>
        <v>3</v>
      </c>
      <c r="AC163" s="49">
        <f t="shared" ref="AC163:AC174" si="233">B163+2*C163+3*D163+4*E163</f>
        <v>1</v>
      </c>
      <c r="AD163" s="49">
        <f t="shared" ref="AD163:AD174" si="234">Y163+J163+K163</f>
        <v>1</v>
      </c>
      <c r="AE163" s="49">
        <f t="shared" ref="AE163:AE174" si="235">M163+Q163+U163+V163</f>
        <v>3</v>
      </c>
      <c r="AF163" s="49">
        <f t="shared" ref="AF163:AF174" si="236">O163+R163+W163+S163+I163</f>
        <v>0</v>
      </c>
      <c r="AG163" s="49">
        <f>T163+P163</f>
        <v>0</v>
      </c>
      <c r="AH163" s="65"/>
      <c r="AI163" s="66">
        <f t="shared" ref="AI163:AI172" si="237">IF(Z163=0,"NA",Y163/Z163)</f>
        <v>0.33333333333333331</v>
      </c>
      <c r="AJ163" s="66"/>
      <c r="AK163" s="66">
        <f t="shared" ref="AK163:AK172" si="238">IF(AA163=0,"NA",(Y163+J163+K163)/AA163)</f>
        <v>0.33333333333333331</v>
      </c>
      <c r="AL163" s="66">
        <f t="shared" ref="AL163:AL172" si="239">IFERROR(AC163/Z163,"NA")</f>
        <v>0.33333333333333331</v>
      </c>
      <c r="AM163" s="66">
        <f>IFERROR(AK163+AL163,"NA")</f>
        <v>0.66666666666666663</v>
      </c>
      <c r="AN163" s="65">
        <f t="shared" ref="AN163:AN172" si="240">IFERROR(L163/AA163,"NA")</f>
        <v>0</v>
      </c>
      <c r="AO163" s="65">
        <f t="shared" ref="AO163:AO172" si="241">IFERROR((J163+K163)/AA163,"NA")</f>
        <v>0</v>
      </c>
      <c r="AP163" s="65">
        <f t="shared" ref="AP163:AP172" si="242">IFERROR(AB163/AA163,"NA")</f>
        <v>1</v>
      </c>
      <c r="AQ163" s="65"/>
      <c r="AR163" s="65"/>
      <c r="AS163" s="65"/>
      <c r="AT163" s="66">
        <f t="shared" ref="AT163:AT172" si="243">IFERROR((H163+Q163+R163)/AB163,"NA")</f>
        <v>0.66666666666666663</v>
      </c>
      <c r="AU163" s="66">
        <f t="shared" ref="AU163:AU172" si="244">IFERROR((H163+Q163+R163+U163+W163)/AB163,"NA")</f>
        <v>0.66666666666666663</v>
      </c>
      <c r="AV163" s="66">
        <f t="shared" ref="AV163:AV172" si="245">IFERROR((F163+Y163)/AB163,"NA")</f>
        <v>0.33333333333333331</v>
      </c>
      <c r="AW163" s="66">
        <f t="shared" ref="AW163:AW172" si="246">IFERROR(Y163/AB163,"NA")</f>
        <v>0.33333333333333331</v>
      </c>
      <c r="AX163" s="66">
        <f>IFERROR(AL163-AI163,"NA")</f>
        <v>0</v>
      </c>
      <c r="AY163" s="67">
        <f>IFERROR((AD163+F163+G163)/AA163, "NA")</f>
        <v>0.33333333333333331</v>
      </c>
    </row>
    <row r="164" spans="1:56" x14ac:dyDescent="0.2">
      <c r="A164" s="52" t="s">
        <v>188</v>
      </c>
      <c r="B164" s="49">
        <v>1</v>
      </c>
      <c r="C164" s="49">
        <v>2</v>
      </c>
      <c r="P164" s="49">
        <v>3</v>
      </c>
      <c r="Y164" s="49">
        <f t="shared" ref="Y164:Y174" si="247">B164+C164+D164+E164</f>
        <v>3</v>
      </c>
      <c r="Z164" s="49">
        <f t="shared" si="230"/>
        <v>3</v>
      </c>
      <c r="AA164" s="49">
        <f t="shared" si="231"/>
        <v>3</v>
      </c>
      <c r="AB164" s="49">
        <f t="shared" si="232"/>
        <v>3</v>
      </c>
      <c r="AC164" s="49">
        <f t="shared" si="233"/>
        <v>5</v>
      </c>
      <c r="AD164" s="49">
        <f t="shared" si="234"/>
        <v>3</v>
      </c>
      <c r="AE164" s="49">
        <f t="shared" si="235"/>
        <v>0</v>
      </c>
      <c r="AF164" s="49">
        <f t="shared" si="236"/>
        <v>0</v>
      </c>
      <c r="AG164" s="49">
        <f t="shared" ref="AG164:AG174" si="248">T164+P164</f>
        <v>3</v>
      </c>
      <c r="AH164" s="65"/>
      <c r="AI164" s="66">
        <f t="shared" si="237"/>
        <v>1</v>
      </c>
      <c r="AJ164" s="66"/>
      <c r="AK164" s="66">
        <f t="shared" si="238"/>
        <v>1</v>
      </c>
      <c r="AL164" s="66">
        <f t="shared" si="239"/>
        <v>1.6666666666666667</v>
      </c>
      <c r="AM164" s="66">
        <f t="shared" ref="AM164:AM175" si="249">IFERROR(AK164+AL164,"NA")</f>
        <v>2.666666666666667</v>
      </c>
      <c r="AN164" s="65">
        <f t="shared" si="240"/>
        <v>0</v>
      </c>
      <c r="AO164" s="65">
        <f t="shared" si="241"/>
        <v>0</v>
      </c>
      <c r="AP164" s="65">
        <f t="shared" si="242"/>
        <v>1</v>
      </c>
      <c r="AQ164" s="65"/>
      <c r="AR164" s="65"/>
      <c r="AS164" s="65"/>
      <c r="AT164" s="66">
        <f t="shared" si="243"/>
        <v>0</v>
      </c>
      <c r="AU164" s="66">
        <f t="shared" si="244"/>
        <v>0</v>
      </c>
      <c r="AV164" s="66">
        <f t="shared" si="245"/>
        <v>1</v>
      </c>
      <c r="AW164" s="66">
        <f t="shared" si="246"/>
        <v>1</v>
      </c>
      <c r="AX164" s="66">
        <f t="shared" ref="AX164:AX175" si="250">IFERROR(AL164-AI164,"NA")</f>
        <v>0.66666666666666674</v>
      </c>
      <c r="AY164" s="67">
        <f t="shared" ref="AY164:AY174" si="251">IFERROR((AD164+F164+G164)/AA164, "NA")</f>
        <v>1</v>
      </c>
    </row>
    <row r="165" spans="1:56" x14ac:dyDescent="0.2">
      <c r="A165" s="52" t="s">
        <v>189</v>
      </c>
      <c r="B165" s="49">
        <v>2</v>
      </c>
      <c r="M165" s="49">
        <v>1</v>
      </c>
      <c r="N165" s="49">
        <v>1</v>
      </c>
      <c r="O165" s="49">
        <v>1</v>
      </c>
      <c r="S165" s="49">
        <v>1</v>
      </c>
      <c r="Y165" s="49">
        <f t="shared" si="247"/>
        <v>2</v>
      </c>
      <c r="Z165" s="49">
        <f t="shared" si="230"/>
        <v>3</v>
      </c>
      <c r="AA165" s="49">
        <f t="shared" si="231"/>
        <v>3</v>
      </c>
      <c r="AB165" s="49">
        <f t="shared" si="232"/>
        <v>3</v>
      </c>
      <c r="AC165" s="49">
        <f t="shared" si="233"/>
        <v>2</v>
      </c>
      <c r="AD165" s="49">
        <f t="shared" si="234"/>
        <v>2</v>
      </c>
      <c r="AE165" s="49">
        <f t="shared" si="235"/>
        <v>1</v>
      </c>
      <c r="AF165" s="49">
        <f t="shared" si="236"/>
        <v>2</v>
      </c>
      <c r="AG165" s="49">
        <f t="shared" si="248"/>
        <v>0</v>
      </c>
      <c r="AH165" s="65"/>
      <c r="AI165" s="66">
        <f t="shared" si="237"/>
        <v>0.66666666666666663</v>
      </c>
      <c r="AJ165" s="66"/>
      <c r="AK165" s="66">
        <f t="shared" si="238"/>
        <v>0.66666666666666663</v>
      </c>
      <c r="AL165" s="66">
        <f t="shared" si="239"/>
        <v>0.66666666666666663</v>
      </c>
      <c r="AM165" s="66">
        <f t="shared" si="249"/>
        <v>1.3333333333333333</v>
      </c>
      <c r="AN165" s="65">
        <f t="shared" si="240"/>
        <v>0</v>
      </c>
      <c r="AO165" s="65">
        <f t="shared" si="241"/>
        <v>0</v>
      </c>
      <c r="AP165" s="65">
        <f t="shared" si="242"/>
        <v>1</v>
      </c>
      <c r="AQ165" s="65"/>
      <c r="AR165" s="65"/>
      <c r="AS165" s="65"/>
      <c r="AT165" s="66">
        <f t="shared" si="243"/>
        <v>0</v>
      </c>
      <c r="AU165" s="66">
        <f t="shared" si="244"/>
        <v>0</v>
      </c>
      <c r="AV165" s="66">
        <f t="shared" si="245"/>
        <v>0.66666666666666663</v>
      </c>
      <c r="AW165" s="66">
        <f t="shared" si="246"/>
        <v>0.66666666666666663</v>
      </c>
      <c r="AX165" s="66">
        <f t="shared" si="250"/>
        <v>0</v>
      </c>
      <c r="AY165" s="67">
        <f t="shared" si="251"/>
        <v>0.66666666666666663</v>
      </c>
    </row>
    <row r="166" spans="1:56" x14ac:dyDescent="0.2">
      <c r="A166" s="52" t="s">
        <v>190</v>
      </c>
      <c r="C166" s="49">
        <v>1</v>
      </c>
      <c r="L166" s="49">
        <v>1</v>
      </c>
      <c r="O166" s="49">
        <v>1</v>
      </c>
      <c r="Q166" s="49">
        <v>1</v>
      </c>
      <c r="Y166" s="49">
        <f t="shared" si="247"/>
        <v>1</v>
      </c>
      <c r="Z166" s="49">
        <f t="shared" si="230"/>
        <v>3</v>
      </c>
      <c r="AA166" s="49">
        <f t="shared" si="231"/>
        <v>3</v>
      </c>
      <c r="AB166" s="49">
        <f t="shared" si="232"/>
        <v>2</v>
      </c>
      <c r="AC166" s="49">
        <f t="shared" si="233"/>
        <v>2</v>
      </c>
      <c r="AD166" s="49">
        <f t="shared" si="234"/>
        <v>1</v>
      </c>
      <c r="AE166" s="49">
        <f t="shared" si="235"/>
        <v>1</v>
      </c>
      <c r="AF166" s="49">
        <f t="shared" si="236"/>
        <v>1</v>
      </c>
      <c r="AG166" s="49">
        <f t="shared" si="248"/>
        <v>0</v>
      </c>
      <c r="AH166" s="65"/>
      <c r="AI166" s="66">
        <f t="shared" si="237"/>
        <v>0.33333333333333331</v>
      </c>
      <c r="AJ166" s="66"/>
      <c r="AK166" s="66">
        <f t="shared" si="238"/>
        <v>0.33333333333333331</v>
      </c>
      <c r="AL166" s="66">
        <f t="shared" si="239"/>
        <v>0.66666666666666663</v>
      </c>
      <c r="AM166" s="66">
        <f t="shared" si="249"/>
        <v>1</v>
      </c>
      <c r="AN166" s="65">
        <f t="shared" si="240"/>
        <v>0.33333333333333331</v>
      </c>
      <c r="AO166" s="65">
        <f t="shared" si="241"/>
        <v>0</v>
      </c>
      <c r="AP166" s="65">
        <f t="shared" si="242"/>
        <v>0.66666666666666663</v>
      </c>
      <c r="AQ166" s="65"/>
      <c r="AR166" s="65"/>
      <c r="AS166" s="65"/>
      <c r="AT166" s="66">
        <f t="shared" si="243"/>
        <v>0.5</v>
      </c>
      <c r="AU166" s="66">
        <f t="shared" si="244"/>
        <v>0.5</v>
      </c>
      <c r="AV166" s="66">
        <f t="shared" si="245"/>
        <v>0.5</v>
      </c>
      <c r="AW166" s="66">
        <f t="shared" si="246"/>
        <v>0.5</v>
      </c>
      <c r="AX166" s="66">
        <f t="shared" si="250"/>
        <v>0.33333333333333331</v>
      </c>
      <c r="AY166" s="67">
        <f t="shared" si="251"/>
        <v>0.33333333333333331</v>
      </c>
    </row>
    <row r="167" spans="1:56" x14ac:dyDescent="0.2">
      <c r="A167" s="52" t="s">
        <v>191</v>
      </c>
      <c r="L167" s="49">
        <v>2</v>
      </c>
      <c r="Y167" s="49">
        <f t="shared" si="247"/>
        <v>0</v>
      </c>
      <c r="Z167" s="49">
        <f t="shared" si="230"/>
        <v>2</v>
      </c>
      <c r="AA167" s="49">
        <f t="shared" si="231"/>
        <v>2</v>
      </c>
      <c r="AB167" s="49">
        <f t="shared" si="232"/>
        <v>0</v>
      </c>
      <c r="AC167" s="49">
        <f t="shared" si="233"/>
        <v>0</v>
      </c>
      <c r="AD167" s="49">
        <f t="shared" si="234"/>
        <v>0</v>
      </c>
      <c r="AE167" s="49">
        <f t="shared" si="235"/>
        <v>0</v>
      </c>
      <c r="AF167" s="49">
        <f t="shared" si="236"/>
        <v>0</v>
      </c>
      <c r="AG167" s="49">
        <f t="shared" si="248"/>
        <v>0</v>
      </c>
      <c r="AH167" s="65"/>
      <c r="AI167" s="66">
        <f t="shared" si="237"/>
        <v>0</v>
      </c>
      <c r="AJ167" s="66"/>
      <c r="AK167" s="66">
        <f t="shared" si="238"/>
        <v>0</v>
      </c>
      <c r="AL167" s="66">
        <f t="shared" si="239"/>
        <v>0</v>
      </c>
      <c r="AM167" s="66">
        <f t="shared" si="249"/>
        <v>0</v>
      </c>
      <c r="AN167" s="65">
        <f t="shared" si="240"/>
        <v>1</v>
      </c>
      <c r="AO167" s="65">
        <f t="shared" si="241"/>
        <v>0</v>
      </c>
      <c r="AP167" s="65">
        <f t="shared" si="242"/>
        <v>0</v>
      </c>
      <c r="AQ167" s="65"/>
      <c r="AR167" s="65"/>
      <c r="AS167" s="65"/>
      <c r="AT167" s="66" t="str">
        <f t="shared" si="243"/>
        <v>NA</v>
      </c>
      <c r="AU167" s="66" t="str">
        <f t="shared" si="244"/>
        <v>NA</v>
      </c>
      <c r="AV167" s="66" t="str">
        <f t="shared" si="245"/>
        <v>NA</v>
      </c>
      <c r="AW167" s="66" t="str">
        <f t="shared" si="246"/>
        <v>NA</v>
      </c>
      <c r="AX167" s="66">
        <f t="shared" si="250"/>
        <v>0</v>
      </c>
      <c r="AY167" s="67">
        <f t="shared" si="251"/>
        <v>0</v>
      </c>
    </row>
    <row r="168" spans="1:56" x14ac:dyDescent="0.2">
      <c r="A168" s="52" t="s">
        <v>192</v>
      </c>
      <c r="B168" s="49">
        <v>1</v>
      </c>
      <c r="M168" s="49">
        <v>1</v>
      </c>
      <c r="N168" s="49">
        <v>1</v>
      </c>
      <c r="Q168" s="49">
        <v>1</v>
      </c>
      <c r="Y168" s="49">
        <f t="shared" si="247"/>
        <v>1</v>
      </c>
      <c r="Z168" s="49">
        <f t="shared" si="230"/>
        <v>2</v>
      </c>
      <c r="AA168" s="49">
        <f t="shared" si="231"/>
        <v>2</v>
      </c>
      <c r="AB168" s="49">
        <f t="shared" si="232"/>
        <v>2</v>
      </c>
      <c r="AC168" s="49">
        <f t="shared" si="233"/>
        <v>1</v>
      </c>
      <c r="AD168" s="49">
        <f t="shared" si="234"/>
        <v>1</v>
      </c>
      <c r="AE168" s="49">
        <f t="shared" si="235"/>
        <v>2</v>
      </c>
      <c r="AF168" s="49">
        <f t="shared" si="236"/>
        <v>0</v>
      </c>
      <c r="AG168" s="49">
        <f t="shared" si="248"/>
        <v>0</v>
      </c>
      <c r="AH168" s="65"/>
      <c r="AI168" s="66">
        <f t="shared" si="237"/>
        <v>0.5</v>
      </c>
      <c r="AJ168" s="66"/>
      <c r="AK168" s="66">
        <f t="shared" si="238"/>
        <v>0.5</v>
      </c>
      <c r="AL168" s="66">
        <f t="shared" si="239"/>
        <v>0.5</v>
      </c>
      <c r="AM168" s="66">
        <f t="shared" si="249"/>
        <v>1</v>
      </c>
      <c r="AN168" s="65">
        <f t="shared" si="240"/>
        <v>0</v>
      </c>
      <c r="AO168" s="65">
        <f t="shared" si="241"/>
        <v>0</v>
      </c>
      <c r="AP168" s="65">
        <f t="shared" si="242"/>
        <v>1</v>
      </c>
      <c r="AQ168" s="65"/>
      <c r="AR168" s="65"/>
      <c r="AS168" s="65"/>
      <c r="AT168" s="66">
        <f t="shared" si="243"/>
        <v>0.5</v>
      </c>
      <c r="AU168" s="66">
        <f t="shared" si="244"/>
        <v>0.5</v>
      </c>
      <c r="AV168" s="66">
        <f t="shared" si="245"/>
        <v>0.5</v>
      </c>
      <c r="AW168" s="66">
        <f t="shared" si="246"/>
        <v>0.5</v>
      </c>
      <c r="AX168" s="66">
        <f t="shared" si="250"/>
        <v>0</v>
      </c>
      <c r="AY168" s="67">
        <f t="shared" si="251"/>
        <v>0.5</v>
      </c>
    </row>
    <row r="169" spans="1:56" x14ac:dyDescent="0.2">
      <c r="A169" s="52" t="s">
        <v>193</v>
      </c>
      <c r="L169" s="49">
        <v>2</v>
      </c>
      <c r="Y169" s="49">
        <f t="shared" si="247"/>
        <v>0</v>
      </c>
      <c r="Z169" s="49">
        <f t="shared" si="230"/>
        <v>2</v>
      </c>
      <c r="AA169" s="49">
        <f t="shared" si="231"/>
        <v>2</v>
      </c>
      <c r="AB169" s="49">
        <f t="shared" si="232"/>
        <v>0</v>
      </c>
      <c r="AC169" s="49">
        <f t="shared" si="233"/>
        <v>0</v>
      </c>
      <c r="AD169" s="49">
        <f t="shared" si="234"/>
        <v>0</v>
      </c>
      <c r="AE169" s="49">
        <f t="shared" si="235"/>
        <v>0</v>
      </c>
      <c r="AF169" s="49">
        <f t="shared" si="236"/>
        <v>0</v>
      </c>
      <c r="AG169" s="49">
        <f t="shared" si="248"/>
        <v>0</v>
      </c>
      <c r="AH169" s="65"/>
      <c r="AI169" s="66">
        <f t="shared" si="237"/>
        <v>0</v>
      </c>
      <c r="AJ169" s="66"/>
      <c r="AK169" s="66">
        <f t="shared" si="238"/>
        <v>0</v>
      </c>
      <c r="AL169" s="66">
        <f t="shared" si="239"/>
        <v>0</v>
      </c>
      <c r="AM169" s="66">
        <f t="shared" si="249"/>
        <v>0</v>
      </c>
      <c r="AN169" s="65">
        <f t="shared" si="240"/>
        <v>1</v>
      </c>
      <c r="AO169" s="65">
        <f t="shared" si="241"/>
        <v>0</v>
      </c>
      <c r="AP169" s="65">
        <f t="shared" si="242"/>
        <v>0</v>
      </c>
      <c r="AQ169" s="65"/>
      <c r="AR169" s="65"/>
      <c r="AS169" s="65"/>
      <c r="AT169" s="66" t="str">
        <f t="shared" si="243"/>
        <v>NA</v>
      </c>
      <c r="AU169" s="66" t="str">
        <f t="shared" si="244"/>
        <v>NA</v>
      </c>
      <c r="AV169" s="66" t="str">
        <f t="shared" si="245"/>
        <v>NA</v>
      </c>
      <c r="AW169" s="66" t="str">
        <f t="shared" si="246"/>
        <v>NA</v>
      </c>
      <c r="AX169" s="66">
        <f t="shared" si="250"/>
        <v>0</v>
      </c>
      <c r="AY169" s="67">
        <f t="shared" si="251"/>
        <v>0</v>
      </c>
    </row>
    <row r="170" spans="1:56" x14ac:dyDescent="0.2">
      <c r="A170" s="52" t="s">
        <v>194</v>
      </c>
      <c r="K170" s="49">
        <v>1</v>
      </c>
      <c r="L170" s="49">
        <v>1</v>
      </c>
      <c r="Q170" s="49">
        <v>1</v>
      </c>
      <c r="Y170" s="49">
        <f t="shared" si="247"/>
        <v>0</v>
      </c>
      <c r="Z170" s="49">
        <f t="shared" si="230"/>
        <v>2</v>
      </c>
      <c r="AA170" s="49">
        <f t="shared" si="231"/>
        <v>3</v>
      </c>
      <c r="AB170" s="49">
        <f t="shared" si="232"/>
        <v>1</v>
      </c>
      <c r="AC170" s="49">
        <f t="shared" si="233"/>
        <v>0</v>
      </c>
      <c r="AD170" s="49">
        <f t="shared" si="234"/>
        <v>1</v>
      </c>
      <c r="AE170" s="49">
        <f t="shared" si="235"/>
        <v>1</v>
      </c>
      <c r="AF170" s="49">
        <f t="shared" si="236"/>
        <v>0</v>
      </c>
      <c r="AG170" s="49">
        <f t="shared" si="248"/>
        <v>0</v>
      </c>
      <c r="AH170" s="65"/>
      <c r="AI170" s="66">
        <f t="shared" si="237"/>
        <v>0</v>
      </c>
      <c r="AJ170" s="66"/>
      <c r="AK170" s="66">
        <f t="shared" si="238"/>
        <v>0.33333333333333331</v>
      </c>
      <c r="AL170" s="66">
        <f t="shared" si="239"/>
        <v>0</v>
      </c>
      <c r="AM170" s="66">
        <f t="shared" si="249"/>
        <v>0.33333333333333331</v>
      </c>
      <c r="AN170" s="65">
        <f t="shared" si="240"/>
        <v>0.33333333333333331</v>
      </c>
      <c r="AO170" s="65">
        <f t="shared" si="241"/>
        <v>0.33333333333333331</v>
      </c>
      <c r="AP170" s="65">
        <f t="shared" si="242"/>
        <v>0.33333333333333331</v>
      </c>
      <c r="AQ170" s="65"/>
      <c r="AR170" s="65"/>
      <c r="AS170" s="65"/>
      <c r="AT170" s="66">
        <f t="shared" si="243"/>
        <v>1</v>
      </c>
      <c r="AU170" s="66">
        <f t="shared" si="244"/>
        <v>1</v>
      </c>
      <c r="AV170" s="66">
        <f t="shared" si="245"/>
        <v>0</v>
      </c>
      <c r="AW170" s="66">
        <f t="shared" si="246"/>
        <v>0</v>
      </c>
      <c r="AX170" s="66">
        <f t="shared" si="250"/>
        <v>0</v>
      </c>
      <c r="AY170" s="67">
        <f t="shared" si="251"/>
        <v>0.33333333333333331</v>
      </c>
    </row>
    <row r="171" spans="1:56" x14ac:dyDescent="0.2">
      <c r="A171" s="52" t="s">
        <v>195</v>
      </c>
      <c r="B171" s="49">
        <v>1</v>
      </c>
      <c r="L171" s="49">
        <v>1</v>
      </c>
      <c r="M171" s="49">
        <v>1</v>
      </c>
      <c r="Y171" s="49">
        <f t="shared" si="247"/>
        <v>1</v>
      </c>
      <c r="Z171" s="49">
        <f t="shared" si="230"/>
        <v>2</v>
      </c>
      <c r="AA171" s="49">
        <f t="shared" si="231"/>
        <v>2</v>
      </c>
      <c r="AB171" s="49">
        <f t="shared" si="232"/>
        <v>1</v>
      </c>
      <c r="AC171" s="49">
        <f t="shared" si="233"/>
        <v>1</v>
      </c>
      <c r="AD171" s="49">
        <f t="shared" si="234"/>
        <v>1</v>
      </c>
      <c r="AE171" s="49">
        <f t="shared" si="235"/>
        <v>1</v>
      </c>
      <c r="AF171" s="49">
        <f t="shared" si="236"/>
        <v>0</v>
      </c>
      <c r="AG171" s="49">
        <f t="shared" si="248"/>
        <v>0</v>
      </c>
      <c r="AH171" s="65"/>
      <c r="AI171" s="66">
        <f t="shared" si="237"/>
        <v>0.5</v>
      </c>
      <c r="AJ171" s="66"/>
      <c r="AK171" s="66">
        <f t="shared" si="238"/>
        <v>0.5</v>
      </c>
      <c r="AL171" s="66">
        <f t="shared" si="239"/>
        <v>0.5</v>
      </c>
      <c r="AM171" s="66">
        <f t="shared" si="249"/>
        <v>1</v>
      </c>
      <c r="AN171" s="65">
        <f t="shared" si="240"/>
        <v>0.5</v>
      </c>
      <c r="AO171" s="65">
        <f t="shared" si="241"/>
        <v>0</v>
      </c>
      <c r="AP171" s="65">
        <f t="shared" si="242"/>
        <v>0.5</v>
      </c>
      <c r="AQ171" s="65"/>
      <c r="AR171" s="65"/>
      <c r="AS171" s="65"/>
      <c r="AT171" s="66">
        <f t="shared" si="243"/>
        <v>0</v>
      </c>
      <c r="AU171" s="66">
        <f t="shared" si="244"/>
        <v>0</v>
      </c>
      <c r="AV171" s="66">
        <f t="shared" si="245"/>
        <v>1</v>
      </c>
      <c r="AW171" s="66">
        <f t="shared" si="246"/>
        <v>1</v>
      </c>
      <c r="AX171" s="66">
        <f t="shared" si="250"/>
        <v>0</v>
      </c>
      <c r="AY171" s="67">
        <f t="shared" si="251"/>
        <v>0.5</v>
      </c>
    </row>
    <row r="172" spans="1:56" x14ac:dyDescent="0.2">
      <c r="A172" s="52" t="s">
        <v>196</v>
      </c>
      <c r="L172" s="49">
        <v>2</v>
      </c>
      <c r="Y172" s="49">
        <f t="shared" si="247"/>
        <v>0</v>
      </c>
      <c r="Z172" s="49">
        <f t="shared" si="230"/>
        <v>2</v>
      </c>
      <c r="AA172" s="49">
        <f t="shared" si="231"/>
        <v>2</v>
      </c>
      <c r="AB172" s="49">
        <f t="shared" si="232"/>
        <v>0</v>
      </c>
      <c r="AC172" s="49">
        <f t="shared" si="233"/>
        <v>0</v>
      </c>
      <c r="AD172" s="49">
        <f t="shared" si="234"/>
        <v>0</v>
      </c>
      <c r="AE172" s="49">
        <f t="shared" si="235"/>
        <v>0</v>
      </c>
      <c r="AF172" s="49">
        <f t="shared" si="236"/>
        <v>0</v>
      </c>
      <c r="AG172" s="49">
        <f t="shared" si="248"/>
        <v>0</v>
      </c>
      <c r="AH172" s="65"/>
      <c r="AI172" s="66">
        <f t="shared" si="237"/>
        <v>0</v>
      </c>
      <c r="AJ172" s="66"/>
      <c r="AK172" s="66">
        <f t="shared" si="238"/>
        <v>0</v>
      </c>
      <c r="AL172" s="66">
        <f t="shared" si="239"/>
        <v>0</v>
      </c>
      <c r="AM172" s="66">
        <f t="shared" si="249"/>
        <v>0</v>
      </c>
      <c r="AN172" s="65">
        <f t="shared" si="240"/>
        <v>1</v>
      </c>
      <c r="AO172" s="65">
        <f t="shared" si="241"/>
        <v>0</v>
      </c>
      <c r="AP172" s="65">
        <f t="shared" si="242"/>
        <v>0</v>
      </c>
      <c r="AQ172" s="65"/>
      <c r="AR172" s="65"/>
      <c r="AS172" s="65"/>
      <c r="AT172" s="66" t="str">
        <f t="shared" si="243"/>
        <v>NA</v>
      </c>
      <c r="AU172" s="66" t="str">
        <f t="shared" si="244"/>
        <v>NA</v>
      </c>
      <c r="AV172" s="66" t="str">
        <f t="shared" si="245"/>
        <v>NA</v>
      </c>
      <c r="AW172" s="66" t="str">
        <f t="shared" si="246"/>
        <v>NA</v>
      </c>
      <c r="AX172" s="66">
        <f t="shared" si="250"/>
        <v>0</v>
      </c>
      <c r="AY172" s="67">
        <f t="shared" si="251"/>
        <v>0</v>
      </c>
    </row>
    <row r="173" spans="1:56" x14ac:dyDescent="0.2">
      <c r="A173" s="52"/>
      <c r="Y173" s="49">
        <f t="shared" si="247"/>
        <v>0</v>
      </c>
      <c r="Z173" s="49">
        <f t="shared" si="230"/>
        <v>0</v>
      </c>
      <c r="AA173" s="49">
        <f t="shared" si="231"/>
        <v>0</v>
      </c>
      <c r="AB173" s="49">
        <f t="shared" si="232"/>
        <v>0</v>
      </c>
      <c r="AC173" s="49">
        <f t="shared" si="233"/>
        <v>0</v>
      </c>
      <c r="AD173" s="49">
        <f t="shared" si="234"/>
        <v>0</v>
      </c>
      <c r="AE173" s="49">
        <f t="shared" si="235"/>
        <v>0</v>
      </c>
      <c r="AF173" s="49">
        <f t="shared" si="236"/>
        <v>0</v>
      </c>
      <c r="AG173" s="49">
        <f t="shared" si="248"/>
        <v>0</v>
      </c>
      <c r="AH173" s="65"/>
      <c r="AI173" s="66"/>
      <c r="AJ173" s="66"/>
      <c r="AK173" s="66"/>
      <c r="AL173" s="66"/>
      <c r="AM173" s="66"/>
      <c r="AN173" s="65"/>
      <c r="AO173" s="65"/>
      <c r="AP173" s="65"/>
      <c r="AQ173" s="65"/>
      <c r="AR173" s="65"/>
      <c r="AS173" s="65"/>
      <c r="AT173" s="66"/>
      <c r="AU173" s="66"/>
      <c r="AV173" s="66"/>
      <c r="AW173" s="66"/>
      <c r="AX173" s="66"/>
      <c r="AY173" s="67" t="str">
        <f t="shared" si="251"/>
        <v>NA</v>
      </c>
    </row>
    <row r="174" spans="1:56" x14ac:dyDescent="0.2">
      <c r="A174" s="52"/>
      <c r="Y174" s="49">
        <f t="shared" si="247"/>
        <v>0</v>
      </c>
      <c r="Z174" s="49">
        <f t="shared" si="230"/>
        <v>0</v>
      </c>
      <c r="AA174" s="49">
        <f t="shared" si="231"/>
        <v>0</v>
      </c>
      <c r="AB174" s="49">
        <f t="shared" si="232"/>
        <v>0</v>
      </c>
      <c r="AC174" s="49">
        <f t="shared" si="233"/>
        <v>0</v>
      </c>
      <c r="AD174" s="49">
        <f t="shared" si="234"/>
        <v>0</v>
      </c>
      <c r="AE174" s="49">
        <f t="shared" si="235"/>
        <v>0</v>
      </c>
      <c r="AF174" s="49">
        <f t="shared" si="236"/>
        <v>0</v>
      </c>
      <c r="AG174" s="49">
        <f t="shared" si="248"/>
        <v>0</v>
      </c>
      <c r="AH174" s="65"/>
      <c r="AI174" s="66" t="str">
        <f>IF(Z174=0,"NA",Y174/Z174)</f>
        <v>NA</v>
      </c>
      <c r="AJ174" s="66"/>
      <c r="AK174" s="66" t="str">
        <f>IF(AA174=0,"NA",(Y174+J174+K174)/AA174)</f>
        <v>NA</v>
      </c>
      <c r="AL174" s="66" t="str">
        <f>IFERROR(AC174/Z174,"NA")</f>
        <v>NA</v>
      </c>
      <c r="AM174" s="66" t="str">
        <f>IFERROR(AK174+AL174,"NA")</f>
        <v>NA</v>
      </c>
      <c r="AN174" s="65" t="str">
        <f>IFERROR(L174/AA174,"NA")</f>
        <v>NA</v>
      </c>
      <c r="AO174" s="65" t="str">
        <f>IFERROR((J174+K174)/AA174,"NA")</f>
        <v>NA</v>
      </c>
      <c r="AP174" s="65" t="str">
        <f>IFERROR(AB174/AA174,"NA")</f>
        <v>NA</v>
      </c>
      <c r="AQ174" s="65"/>
      <c r="AR174" s="65"/>
      <c r="AS174" s="65"/>
      <c r="AT174" s="66" t="str">
        <f>IFERROR((H174+Q174+R174)/AB174,"NA")</f>
        <v>NA</v>
      </c>
      <c r="AU174" s="66" t="str">
        <f>IFERROR((H174+Q174+R174+U174+W174)/AB174,"NA")</f>
        <v>NA</v>
      </c>
      <c r="AV174" s="66" t="str">
        <f>IFERROR((F174+Y174)/AB174,"NA")</f>
        <v>NA</v>
      </c>
      <c r="AW174" s="66" t="str">
        <f>IFERROR(Y174/AB174,"NA")</f>
        <v>NA</v>
      </c>
      <c r="AX174" s="66" t="str">
        <f>IFERROR(AL174-AI174,"NA")</f>
        <v>NA</v>
      </c>
      <c r="AY174" s="67" t="str">
        <f t="shared" si="251"/>
        <v>NA</v>
      </c>
    </row>
    <row r="175" spans="1:56" s="47" customFormat="1" x14ac:dyDescent="0.2">
      <c r="A175" s="54" t="s">
        <v>32</v>
      </c>
      <c r="B175" s="58">
        <f>SUM(B163:B174)</f>
        <v>6</v>
      </c>
      <c r="C175" s="58">
        <f t="shared" ref="C175:AG175" si="252">SUM(C163:C174)</f>
        <v>3</v>
      </c>
      <c r="D175" s="58">
        <f t="shared" si="252"/>
        <v>0</v>
      </c>
      <c r="E175" s="58">
        <f t="shared" si="252"/>
        <v>0</v>
      </c>
      <c r="F175" s="58">
        <f t="shared" si="252"/>
        <v>0</v>
      </c>
      <c r="G175" s="58">
        <f t="shared" si="252"/>
        <v>0</v>
      </c>
      <c r="H175" s="58">
        <f t="shared" si="252"/>
        <v>0</v>
      </c>
      <c r="I175" s="58">
        <f t="shared" si="252"/>
        <v>0</v>
      </c>
      <c r="J175" s="58">
        <f t="shared" si="252"/>
        <v>0</v>
      </c>
      <c r="K175" s="58">
        <f t="shared" si="252"/>
        <v>1</v>
      </c>
      <c r="L175" s="58">
        <f t="shared" si="252"/>
        <v>9</v>
      </c>
      <c r="M175" s="58">
        <f t="shared" si="252"/>
        <v>4</v>
      </c>
      <c r="N175" s="58">
        <f t="shared" si="252"/>
        <v>3</v>
      </c>
      <c r="O175" s="58">
        <f t="shared" si="252"/>
        <v>2</v>
      </c>
      <c r="P175" s="58">
        <f t="shared" si="252"/>
        <v>3</v>
      </c>
      <c r="Q175" s="58">
        <f t="shared" si="252"/>
        <v>5</v>
      </c>
      <c r="R175" s="58">
        <f t="shared" si="252"/>
        <v>0</v>
      </c>
      <c r="S175" s="58">
        <f t="shared" si="252"/>
        <v>1</v>
      </c>
      <c r="T175" s="58">
        <f t="shared" si="252"/>
        <v>0</v>
      </c>
      <c r="U175" s="58">
        <f t="shared" si="252"/>
        <v>0</v>
      </c>
      <c r="V175" s="58">
        <f t="shared" si="252"/>
        <v>0</v>
      </c>
      <c r="W175" s="58">
        <f t="shared" si="252"/>
        <v>0</v>
      </c>
      <c r="X175" s="58">
        <f t="shared" si="252"/>
        <v>0</v>
      </c>
      <c r="Y175" s="58">
        <f t="shared" si="252"/>
        <v>9</v>
      </c>
      <c r="Z175" s="58">
        <f t="shared" si="252"/>
        <v>24</v>
      </c>
      <c r="AA175" s="58">
        <f t="shared" si="252"/>
        <v>25</v>
      </c>
      <c r="AB175" s="58">
        <f>SUM(AB163:AB174)</f>
        <v>15</v>
      </c>
      <c r="AC175" s="58">
        <f>SUM(AC163:AC174)</f>
        <v>12</v>
      </c>
      <c r="AD175" s="58">
        <f>SUM(AD163:AD174)</f>
        <v>10</v>
      </c>
      <c r="AE175" s="58">
        <f t="shared" si="252"/>
        <v>9</v>
      </c>
      <c r="AF175" s="58">
        <f t="shared" si="252"/>
        <v>3</v>
      </c>
      <c r="AG175" s="58">
        <f t="shared" si="252"/>
        <v>3</v>
      </c>
      <c r="AH175" s="68"/>
      <c r="AI175" s="69">
        <f>IF(Z175=0,"NA",Y175/Z175)</f>
        <v>0.375</v>
      </c>
      <c r="AJ175" s="69"/>
      <c r="AK175" s="69">
        <f>IF(AA175=0,"NA",(Y175+J175+K175)/AA175)</f>
        <v>0.4</v>
      </c>
      <c r="AL175" s="69">
        <f>IFERROR(AC175/Z175,"NA")</f>
        <v>0.5</v>
      </c>
      <c r="AM175" s="69">
        <f t="shared" si="249"/>
        <v>0.9</v>
      </c>
      <c r="AN175" s="68">
        <f>IFERROR(L175/AA175,"NA")</f>
        <v>0.36</v>
      </c>
      <c r="AO175" s="68">
        <f>IFERROR((J175+K175)/AA175,"NA")</f>
        <v>0.04</v>
      </c>
      <c r="AP175" s="68">
        <f>IFERROR(AB175/AA175,"NA")</f>
        <v>0.6</v>
      </c>
      <c r="AQ175" s="68"/>
      <c r="AR175" s="68"/>
      <c r="AS175" s="68"/>
      <c r="AT175" s="69">
        <f>IFERROR((H175+Q175+R175)/AB175,"NA")</f>
        <v>0.33333333333333331</v>
      </c>
      <c r="AU175" s="69">
        <f>IFERROR((H175+Q175+R175+U175+W175)/AB175,"NA")</f>
        <v>0.33333333333333331</v>
      </c>
      <c r="AV175" s="69">
        <f>IFERROR((F175+Y175)/AB175,"NA")</f>
        <v>0.6</v>
      </c>
      <c r="AW175" s="69">
        <f>IFERROR(Y175/AB175,"NA")</f>
        <v>0.6</v>
      </c>
      <c r="AX175" s="69">
        <f t="shared" si="250"/>
        <v>0.125</v>
      </c>
      <c r="AY175" s="72">
        <f>(AD175+F175+G175)/AA175</f>
        <v>0.4</v>
      </c>
      <c r="BB175" s="51"/>
      <c r="BC175" s="51"/>
      <c r="BD175" s="51"/>
    </row>
    <row r="177" spans="1:51" x14ac:dyDescent="0.2">
      <c r="A177" s="47" t="s">
        <v>286</v>
      </c>
    </row>
    <row r="178" spans="1:51" x14ac:dyDescent="0.2">
      <c r="A178" s="56"/>
      <c r="B178" s="59" t="s">
        <v>5</v>
      </c>
      <c r="C178" s="59" t="s">
        <v>6</v>
      </c>
      <c r="D178" s="59" t="s">
        <v>7</v>
      </c>
      <c r="E178" s="59" t="s">
        <v>8</v>
      </c>
      <c r="F178" s="59" t="s">
        <v>18</v>
      </c>
      <c r="G178" s="59" t="s">
        <v>19</v>
      </c>
      <c r="H178" s="59" t="s">
        <v>9</v>
      </c>
      <c r="I178" s="59" t="s">
        <v>169</v>
      </c>
      <c r="J178" s="59" t="s">
        <v>10</v>
      </c>
      <c r="K178" s="59" t="s">
        <v>11</v>
      </c>
      <c r="L178" s="59" t="s">
        <v>12</v>
      </c>
      <c r="M178" s="59" t="s">
        <v>20</v>
      </c>
      <c r="N178" s="59" t="s">
        <v>197</v>
      </c>
      <c r="O178" s="59" t="s">
        <v>21</v>
      </c>
      <c r="P178" s="59" t="s">
        <v>74</v>
      </c>
      <c r="Q178" s="59" t="s">
        <v>22</v>
      </c>
      <c r="R178" s="59" t="s">
        <v>23</v>
      </c>
      <c r="S178" s="59" t="s">
        <v>168</v>
      </c>
      <c r="T178" s="59" t="s">
        <v>75</v>
      </c>
      <c r="U178" s="59" t="s">
        <v>27</v>
      </c>
      <c r="V178" s="59" t="s">
        <v>172</v>
      </c>
      <c r="W178" s="59" t="s">
        <v>28</v>
      </c>
      <c r="X178" s="59" t="s">
        <v>170</v>
      </c>
      <c r="Y178" s="59" t="s">
        <v>29</v>
      </c>
      <c r="Z178" s="59" t="s">
        <v>4</v>
      </c>
      <c r="AA178" s="59" t="s">
        <v>13</v>
      </c>
      <c r="AB178" s="59" t="s">
        <v>26</v>
      </c>
      <c r="AC178" s="59" t="s">
        <v>30</v>
      </c>
      <c r="AD178" s="59" t="s">
        <v>31</v>
      </c>
      <c r="AE178" s="59" t="s">
        <v>24</v>
      </c>
      <c r="AF178" s="59" t="s">
        <v>25</v>
      </c>
      <c r="AG178" s="59" t="s">
        <v>76</v>
      </c>
      <c r="AH178" s="73"/>
      <c r="AI178" s="71" t="s">
        <v>14</v>
      </c>
      <c r="AJ178" s="71"/>
      <c r="AK178" s="71" t="s">
        <v>15</v>
      </c>
      <c r="AL178" s="71" t="s">
        <v>16</v>
      </c>
      <c r="AM178" s="71" t="s">
        <v>17</v>
      </c>
      <c r="AN178" s="71" t="s">
        <v>44</v>
      </c>
      <c r="AO178" s="71" t="s">
        <v>43</v>
      </c>
      <c r="AP178" s="71" t="s">
        <v>40</v>
      </c>
      <c r="AQ178" s="73"/>
      <c r="AR178" s="73"/>
      <c r="AS178" s="73"/>
      <c r="AT178" s="71" t="s">
        <v>47</v>
      </c>
      <c r="AU178" s="71" t="s">
        <v>48</v>
      </c>
      <c r="AV178" s="71" t="s">
        <v>51</v>
      </c>
      <c r="AW178" s="71" t="s">
        <v>49</v>
      </c>
      <c r="AX178" s="63" t="s">
        <v>50</v>
      </c>
      <c r="AY178" s="64" t="s">
        <v>60</v>
      </c>
    </row>
    <row r="179" spans="1:51" x14ac:dyDescent="0.2">
      <c r="A179" s="52" t="s">
        <v>187</v>
      </c>
      <c r="Y179" s="49">
        <f>B179+C179+D179+E179</f>
        <v>0</v>
      </c>
      <c r="Z179" s="49">
        <f t="shared" ref="Z179:Z190" si="253">B179+C179+D179+E179+F179+L179+Q179+R179+T179+S179</f>
        <v>0</v>
      </c>
      <c r="AA179" s="49">
        <f t="shared" ref="AA179:AA190" si="254">B179+C179+D179+E179+F179+G179+H179+J179+K179+L179+Q179+R179+T179+S179+I179</f>
        <v>0</v>
      </c>
      <c r="AB179" s="49">
        <f t="shared" ref="AB179:AB190" si="255">Y179+H179+F179+Q179+R179+T179+S179+I179</f>
        <v>0</v>
      </c>
      <c r="AC179" s="49">
        <f t="shared" ref="AC179:AC190" si="256">B179+2*C179+3*D179+4*E179</f>
        <v>0</v>
      </c>
      <c r="AD179" s="49">
        <f t="shared" ref="AD179:AD190" si="257">Y179+J179+K179</f>
        <v>0</v>
      </c>
      <c r="AE179" s="49">
        <f t="shared" ref="AE179:AE190" si="258">M179+Q179+U179+V179</f>
        <v>0</v>
      </c>
      <c r="AF179" s="49">
        <f t="shared" ref="AF179:AF190" si="259">O179+R179+W179+S179+I179</f>
        <v>0</v>
      </c>
      <c r="AG179" s="49">
        <f>T179+P179</f>
        <v>0</v>
      </c>
      <c r="AH179" s="65"/>
      <c r="AI179" s="66" t="str">
        <f t="shared" ref="AI179:AI188" si="260">IF(Z179=0,"NA",Y179/Z179)</f>
        <v>NA</v>
      </c>
      <c r="AJ179" s="66"/>
      <c r="AK179" s="66" t="str">
        <f t="shared" ref="AK179:AK188" si="261">IF(AA179=0,"NA",(Y179+J179+K179)/AA179)</f>
        <v>NA</v>
      </c>
      <c r="AL179" s="66" t="str">
        <f t="shared" ref="AL179:AL188" si="262">IFERROR(AC179/Z179,"NA")</f>
        <v>NA</v>
      </c>
      <c r="AM179" s="66" t="str">
        <f>IFERROR(AK179+AL179,"NA")</f>
        <v>NA</v>
      </c>
      <c r="AN179" s="65" t="str">
        <f t="shared" ref="AN179:AN188" si="263">IFERROR((G179+L179)/AA179,"NA")</f>
        <v>NA</v>
      </c>
      <c r="AO179" s="65" t="str">
        <f t="shared" ref="AO179:AO188" si="264">IFERROR((J179+K179)/AA179,"NA")</f>
        <v>NA</v>
      </c>
      <c r="AP179" s="65" t="str">
        <f t="shared" ref="AP179:AP188" si="265">IFERROR(AB179/AA179,"NA")</f>
        <v>NA</v>
      </c>
      <c r="AQ179" s="65"/>
      <c r="AR179" s="65"/>
      <c r="AS179" s="65"/>
      <c r="AT179" s="66" t="str">
        <f t="shared" ref="AT179:AT188" si="266">IFERROR((H179+Q179+R179)/AB179,"NA")</f>
        <v>NA</v>
      </c>
      <c r="AU179" s="66" t="str">
        <f t="shared" ref="AU179:AU188" si="267">IFERROR((H179+Q179+R179+U179+W179)/AB179,"NA")</f>
        <v>NA</v>
      </c>
      <c r="AV179" s="66" t="str">
        <f t="shared" ref="AV179:AV188" si="268">IFERROR((F179+Y179)/AB179,"NA")</f>
        <v>NA</v>
      </c>
      <c r="AW179" s="66" t="str">
        <f t="shared" ref="AW179:AW188" si="269">IFERROR(Y179/AB179,"NA")</f>
        <v>NA</v>
      </c>
      <c r="AX179" s="66" t="str">
        <f>IFERROR(AL179-AI179,"NA")</f>
        <v>NA</v>
      </c>
      <c r="AY179" s="67" t="str">
        <f>IFERROR((AD179+F179+G179)/AA179, "NA")</f>
        <v>NA</v>
      </c>
    </row>
    <row r="180" spans="1:51" x14ac:dyDescent="0.2">
      <c r="A180" s="52" t="s">
        <v>188</v>
      </c>
      <c r="Y180" s="49">
        <f t="shared" ref="Y180:Y190" si="270">B180+C180+D180+E180</f>
        <v>0</v>
      </c>
      <c r="Z180" s="49">
        <f t="shared" si="253"/>
        <v>0</v>
      </c>
      <c r="AA180" s="49">
        <f t="shared" si="254"/>
        <v>0</v>
      </c>
      <c r="AB180" s="49">
        <f t="shared" si="255"/>
        <v>0</v>
      </c>
      <c r="AC180" s="49">
        <f t="shared" si="256"/>
        <v>0</v>
      </c>
      <c r="AD180" s="49">
        <f t="shared" si="257"/>
        <v>0</v>
      </c>
      <c r="AE180" s="49">
        <f t="shared" si="258"/>
        <v>0</v>
      </c>
      <c r="AF180" s="49">
        <f t="shared" si="259"/>
        <v>0</v>
      </c>
      <c r="AG180" s="49">
        <f t="shared" ref="AG180:AG190" si="271">T180+P180</f>
        <v>0</v>
      </c>
      <c r="AH180" s="65"/>
      <c r="AI180" s="66" t="str">
        <f t="shared" si="260"/>
        <v>NA</v>
      </c>
      <c r="AJ180" s="66"/>
      <c r="AK180" s="66" t="str">
        <f t="shared" si="261"/>
        <v>NA</v>
      </c>
      <c r="AL180" s="66" t="str">
        <f t="shared" si="262"/>
        <v>NA</v>
      </c>
      <c r="AM180" s="66" t="str">
        <f t="shared" ref="AM180:AM191" si="272">IFERROR(AK180+AL180,"NA")</f>
        <v>NA</v>
      </c>
      <c r="AN180" s="65" t="str">
        <f t="shared" si="263"/>
        <v>NA</v>
      </c>
      <c r="AO180" s="65" t="str">
        <f t="shared" si="264"/>
        <v>NA</v>
      </c>
      <c r="AP180" s="65" t="str">
        <f t="shared" si="265"/>
        <v>NA</v>
      </c>
      <c r="AQ180" s="65"/>
      <c r="AR180" s="65"/>
      <c r="AS180" s="65"/>
      <c r="AT180" s="66" t="str">
        <f t="shared" si="266"/>
        <v>NA</v>
      </c>
      <c r="AU180" s="66" t="str">
        <f t="shared" si="267"/>
        <v>NA</v>
      </c>
      <c r="AV180" s="66" t="str">
        <f t="shared" si="268"/>
        <v>NA</v>
      </c>
      <c r="AW180" s="66" t="str">
        <f t="shared" si="269"/>
        <v>NA</v>
      </c>
      <c r="AX180" s="66" t="str">
        <f t="shared" ref="AX180:AX191" si="273">IFERROR(AL180-AI180,"NA")</f>
        <v>NA</v>
      </c>
      <c r="AY180" s="67" t="str">
        <f t="shared" ref="AY180:AY190" si="274">IFERROR((AD180+F180+G180)/AA180, "NA")</f>
        <v>NA</v>
      </c>
    </row>
    <row r="181" spans="1:51" x14ac:dyDescent="0.2">
      <c r="A181" s="52" t="s">
        <v>189</v>
      </c>
      <c r="Y181" s="49">
        <f t="shared" si="270"/>
        <v>0</v>
      </c>
      <c r="Z181" s="49">
        <f t="shared" si="253"/>
        <v>0</v>
      </c>
      <c r="AA181" s="49">
        <f t="shared" si="254"/>
        <v>0</v>
      </c>
      <c r="AB181" s="49">
        <f t="shared" si="255"/>
        <v>0</v>
      </c>
      <c r="AC181" s="49">
        <f t="shared" si="256"/>
        <v>0</v>
      </c>
      <c r="AD181" s="49">
        <f t="shared" si="257"/>
        <v>0</v>
      </c>
      <c r="AE181" s="49">
        <f t="shared" si="258"/>
        <v>0</v>
      </c>
      <c r="AF181" s="49">
        <f t="shared" si="259"/>
        <v>0</v>
      </c>
      <c r="AG181" s="49">
        <f t="shared" si="271"/>
        <v>0</v>
      </c>
      <c r="AH181" s="65"/>
      <c r="AI181" s="66" t="str">
        <f t="shared" si="260"/>
        <v>NA</v>
      </c>
      <c r="AJ181" s="66"/>
      <c r="AK181" s="66" t="str">
        <f t="shared" si="261"/>
        <v>NA</v>
      </c>
      <c r="AL181" s="66" t="str">
        <f t="shared" si="262"/>
        <v>NA</v>
      </c>
      <c r="AM181" s="66" t="str">
        <f t="shared" si="272"/>
        <v>NA</v>
      </c>
      <c r="AN181" s="65" t="str">
        <f t="shared" si="263"/>
        <v>NA</v>
      </c>
      <c r="AO181" s="65" t="str">
        <f t="shared" si="264"/>
        <v>NA</v>
      </c>
      <c r="AP181" s="65" t="str">
        <f t="shared" si="265"/>
        <v>NA</v>
      </c>
      <c r="AQ181" s="65"/>
      <c r="AR181" s="65"/>
      <c r="AS181" s="65"/>
      <c r="AT181" s="66" t="str">
        <f t="shared" si="266"/>
        <v>NA</v>
      </c>
      <c r="AU181" s="66" t="str">
        <f t="shared" si="267"/>
        <v>NA</v>
      </c>
      <c r="AV181" s="66" t="str">
        <f t="shared" si="268"/>
        <v>NA</v>
      </c>
      <c r="AW181" s="66" t="str">
        <f t="shared" si="269"/>
        <v>NA</v>
      </c>
      <c r="AX181" s="66" t="str">
        <f t="shared" si="273"/>
        <v>NA</v>
      </c>
      <c r="AY181" s="67" t="str">
        <f t="shared" si="274"/>
        <v>NA</v>
      </c>
    </row>
    <row r="182" spans="1:51" x14ac:dyDescent="0.2">
      <c r="A182" s="52" t="s">
        <v>190</v>
      </c>
      <c r="Y182" s="49">
        <f t="shared" si="270"/>
        <v>0</v>
      </c>
      <c r="Z182" s="49">
        <f t="shared" si="253"/>
        <v>0</v>
      </c>
      <c r="AA182" s="49">
        <f t="shared" si="254"/>
        <v>0</v>
      </c>
      <c r="AB182" s="49">
        <f t="shared" si="255"/>
        <v>0</v>
      </c>
      <c r="AC182" s="49">
        <f t="shared" si="256"/>
        <v>0</v>
      </c>
      <c r="AD182" s="49">
        <f t="shared" si="257"/>
        <v>0</v>
      </c>
      <c r="AE182" s="49">
        <f t="shared" si="258"/>
        <v>0</v>
      </c>
      <c r="AF182" s="49">
        <f t="shared" si="259"/>
        <v>0</v>
      </c>
      <c r="AG182" s="49">
        <f t="shared" si="271"/>
        <v>0</v>
      </c>
      <c r="AH182" s="65"/>
      <c r="AI182" s="66" t="str">
        <f t="shared" si="260"/>
        <v>NA</v>
      </c>
      <c r="AJ182" s="66"/>
      <c r="AK182" s="66" t="str">
        <f t="shared" si="261"/>
        <v>NA</v>
      </c>
      <c r="AL182" s="66" t="str">
        <f t="shared" si="262"/>
        <v>NA</v>
      </c>
      <c r="AM182" s="66" t="str">
        <f t="shared" si="272"/>
        <v>NA</v>
      </c>
      <c r="AN182" s="65" t="str">
        <f t="shared" si="263"/>
        <v>NA</v>
      </c>
      <c r="AO182" s="65" t="str">
        <f t="shared" si="264"/>
        <v>NA</v>
      </c>
      <c r="AP182" s="65" t="str">
        <f t="shared" si="265"/>
        <v>NA</v>
      </c>
      <c r="AQ182" s="65"/>
      <c r="AR182" s="65"/>
      <c r="AS182" s="65"/>
      <c r="AT182" s="66" t="str">
        <f t="shared" si="266"/>
        <v>NA</v>
      </c>
      <c r="AU182" s="66" t="str">
        <f t="shared" si="267"/>
        <v>NA</v>
      </c>
      <c r="AV182" s="66" t="str">
        <f t="shared" si="268"/>
        <v>NA</v>
      </c>
      <c r="AW182" s="66" t="str">
        <f t="shared" si="269"/>
        <v>NA</v>
      </c>
      <c r="AX182" s="66" t="str">
        <f t="shared" si="273"/>
        <v>NA</v>
      </c>
      <c r="AY182" s="67" t="str">
        <f t="shared" si="274"/>
        <v>NA</v>
      </c>
    </row>
    <row r="183" spans="1:51" x14ac:dyDescent="0.2">
      <c r="A183" s="52" t="s">
        <v>191</v>
      </c>
      <c r="Y183" s="49">
        <f t="shared" si="270"/>
        <v>0</v>
      </c>
      <c r="Z183" s="49">
        <f t="shared" si="253"/>
        <v>0</v>
      </c>
      <c r="AA183" s="49">
        <f t="shared" si="254"/>
        <v>0</v>
      </c>
      <c r="AB183" s="49">
        <f t="shared" si="255"/>
        <v>0</v>
      </c>
      <c r="AC183" s="49">
        <f t="shared" si="256"/>
        <v>0</v>
      </c>
      <c r="AD183" s="49">
        <f t="shared" si="257"/>
        <v>0</v>
      </c>
      <c r="AE183" s="49">
        <f t="shared" si="258"/>
        <v>0</v>
      </c>
      <c r="AF183" s="49">
        <f t="shared" si="259"/>
        <v>0</v>
      </c>
      <c r="AG183" s="49">
        <f t="shared" si="271"/>
        <v>0</v>
      </c>
      <c r="AH183" s="65"/>
      <c r="AI183" s="66" t="str">
        <f t="shared" si="260"/>
        <v>NA</v>
      </c>
      <c r="AJ183" s="66"/>
      <c r="AK183" s="66" t="str">
        <f t="shared" si="261"/>
        <v>NA</v>
      </c>
      <c r="AL183" s="66" t="str">
        <f t="shared" si="262"/>
        <v>NA</v>
      </c>
      <c r="AM183" s="66" t="str">
        <f t="shared" si="272"/>
        <v>NA</v>
      </c>
      <c r="AN183" s="65" t="str">
        <f t="shared" si="263"/>
        <v>NA</v>
      </c>
      <c r="AO183" s="65" t="str">
        <f t="shared" si="264"/>
        <v>NA</v>
      </c>
      <c r="AP183" s="65" t="str">
        <f t="shared" si="265"/>
        <v>NA</v>
      </c>
      <c r="AQ183" s="65"/>
      <c r="AR183" s="65"/>
      <c r="AS183" s="65"/>
      <c r="AT183" s="66" t="str">
        <f t="shared" si="266"/>
        <v>NA</v>
      </c>
      <c r="AU183" s="66" t="str">
        <f t="shared" si="267"/>
        <v>NA</v>
      </c>
      <c r="AV183" s="66" t="str">
        <f t="shared" si="268"/>
        <v>NA</v>
      </c>
      <c r="AW183" s="66" t="str">
        <f t="shared" si="269"/>
        <v>NA</v>
      </c>
      <c r="AX183" s="66" t="str">
        <f t="shared" si="273"/>
        <v>NA</v>
      </c>
      <c r="AY183" s="67" t="str">
        <f t="shared" si="274"/>
        <v>NA</v>
      </c>
    </row>
    <row r="184" spans="1:51" x14ac:dyDescent="0.2">
      <c r="A184" s="52" t="s">
        <v>192</v>
      </c>
      <c r="Y184" s="49">
        <f t="shared" si="270"/>
        <v>0</v>
      </c>
      <c r="Z184" s="49">
        <f t="shared" si="253"/>
        <v>0</v>
      </c>
      <c r="AA184" s="49">
        <f t="shared" si="254"/>
        <v>0</v>
      </c>
      <c r="AB184" s="49">
        <f t="shared" si="255"/>
        <v>0</v>
      </c>
      <c r="AC184" s="49">
        <f t="shared" si="256"/>
        <v>0</v>
      </c>
      <c r="AD184" s="49">
        <f t="shared" si="257"/>
        <v>0</v>
      </c>
      <c r="AE184" s="49">
        <f t="shared" si="258"/>
        <v>0</v>
      </c>
      <c r="AF184" s="49">
        <f t="shared" si="259"/>
        <v>0</v>
      </c>
      <c r="AG184" s="49">
        <f t="shared" si="271"/>
        <v>0</v>
      </c>
      <c r="AH184" s="65"/>
      <c r="AI184" s="66" t="str">
        <f t="shared" si="260"/>
        <v>NA</v>
      </c>
      <c r="AJ184" s="66"/>
      <c r="AK184" s="66" t="str">
        <f t="shared" si="261"/>
        <v>NA</v>
      </c>
      <c r="AL184" s="66" t="str">
        <f t="shared" si="262"/>
        <v>NA</v>
      </c>
      <c r="AM184" s="66" t="str">
        <f t="shared" si="272"/>
        <v>NA</v>
      </c>
      <c r="AN184" s="65" t="str">
        <f t="shared" si="263"/>
        <v>NA</v>
      </c>
      <c r="AO184" s="65" t="str">
        <f t="shared" si="264"/>
        <v>NA</v>
      </c>
      <c r="AP184" s="65" t="str">
        <f t="shared" si="265"/>
        <v>NA</v>
      </c>
      <c r="AQ184" s="65"/>
      <c r="AR184" s="65"/>
      <c r="AS184" s="65"/>
      <c r="AT184" s="66" t="str">
        <f t="shared" si="266"/>
        <v>NA</v>
      </c>
      <c r="AU184" s="66" t="str">
        <f t="shared" si="267"/>
        <v>NA</v>
      </c>
      <c r="AV184" s="66" t="str">
        <f t="shared" si="268"/>
        <v>NA</v>
      </c>
      <c r="AW184" s="66" t="str">
        <f t="shared" si="269"/>
        <v>NA</v>
      </c>
      <c r="AX184" s="66" t="str">
        <f t="shared" si="273"/>
        <v>NA</v>
      </c>
      <c r="AY184" s="67" t="str">
        <f t="shared" si="274"/>
        <v>NA</v>
      </c>
    </row>
    <row r="185" spans="1:51" x14ac:dyDescent="0.2">
      <c r="A185" s="52" t="s">
        <v>193</v>
      </c>
      <c r="Y185" s="49">
        <f t="shared" si="270"/>
        <v>0</v>
      </c>
      <c r="Z185" s="49">
        <f t="shared" si="253"/>
        <v>0</v>
      </c>
      <c r="AA185" s="49">
        <f t="shared" si="254"/>
        <v>0</v>
      </c>
      <c r="AB185" s="49">
        <f t="shared" si="255"/>
        <v>0</v>
      </c>
      <c r="AC185" s="49">
        <f t="shared" si="256"/>
        <v>0</v>
      </c>
      <c r="AD185" s="49">
        <f t="shared" si="257"/>
        <v>0</v>
      </c>
      <c r="AE185" s="49">
        <f t="shared" si="258"/>
        <v>0</v>
      </c>
      <c r="AF185" s="49">
        <f t="shared" si="259"/>
        <v>0</v>
      </c>
      <c r="AG185" s="49">
        <f t="shared" si="271"/>
        <v>0</v>
      </c>
      <c r="AH185" s="65"/>
      <c r="AI185" s="66" t="str">
        <f t="shared" si="260"/>
        <v>NA</v>
      </c>
      <c r="AJ185" s="66"/>
      <c r="AK185" s="66" t="str">
        <f t="shared" si="261"/>
        <v>NA</v>
      </c>
      <c r="AL185" s="66" t="str">
        <f t="shared" si="262"/>
        <v>NA</v>
      </c>
      <c r="AM185" s="66" t="str">
        <f t="shared" si="272"/>
        <v>NA</v>
      </c>
      <c r="AN185" s="65" t="str">
        <f t="shared" si="263"/>
        <v>NA</v>
      </c>
      <c r="AO185" s="65" t="str">
        <f t="shared" si="264"/>
        <v>NA</v>
      </c>
      <c r="AP185" s="65" t="str">
        <f t="shared" si="265"/>
        <v>NA</v>
      </c>
      <c r="AQ185" s="65"/>
      <c r="AR185" s="65"/>
      <c r="AS185" s="65"/>
      <c r="AT185" s="66" t="str">
        <f t="shared" si="266"/>
        <v>NA</v>
      </c>
      <c r="AU185" s="66" t="str">
        <f t="shared" si="267"/>
        <v>NA</v>
      </c>
      <c r="AV185" s="66" t="str">
        <f t="shared" si="268"/>
        <v>NA</v>
      </c>
      <c r="AW185" s="66" t="str">
        <f t="shared" si="269"/>
        <v>NA</v>
      </c>
      <c r="AX185" s="66" t="str">
        <f t="shared" si="273"/>
        <v>NA</v>
      </c>
      <c r="AY185" s="67" t="str">
        <f t="shared" si="274"/>
        <v>NA</v>
      </c>
    </row>
    <row r="186" spans="1:51" x14ac:dyDescent="0.2">
      <c r="A186" s="52" t="s">
        <v>194</v>
      </c>
      <c r="Y186" s="49">
        <f t="shared" si="270"/>
        <v>0</v>
      </c>
      <c r="Z186" s="49">
        <f t="shared" si="253"/>
        <v>0</v>
      </c>
      <c r="AA186" s="49">
        <f t="shared" si="254"/>
        <v>0</v>
      </c>
      <c r="AB186" s="49">
        <f t="shared" si="255"/>
        <v>0</v>
      </c>
      <c r="AC186" s="49">
        <f t="shared" si="256"/>
        <v>0</v>
      </c>
      <c r="AD186" s="49">
        <f t="shared" si="257"/>
        <v>0</v>
      </c>
      <c r="AE186" s="49">
        <f t="shared" si="258"/>
        <v>0</v>
      </c>
      <c r="AF186" s="49">
        <f t="shared" si="259"/>
        <v>0</v>
      </c>
      <c r="AG186" s="49">
        <f t="shared" si="271"/>
        <v>0</v>
      </c>
      <c r="AH186" s="65"/>
      <c r="AI186" s="66" t="str">
        <f t="shared" si="260"/>
        <v>NA</v>
      </c>
      <c r="AJ186" s="66"/>
      <c r="AK186" s="66" t="str">
        <f t="shared" si="261"/>
        <v>NA</v>
      </c>
      <c r="AL186" s="66" t="str">
        <f t="shared" si="262"/>
        <v>NA</v>
      </c>
      <c r="AM186" s="66" t="str">
        <f t="shared" si="272"/>
        <v>NA</v>
      </c>
      <c r="AN186" s="65" t="str">
        <f t="shared" si="263"/>
        <v>NA</v>
      </c>
      <c r="AO186" s="65" t="str">
        <f t="shared" si="264"/>
        <v>NA</v>
      </c>
      <c r="AP186" s="65" t="str">
        <f t="shared" si="265"/>
        <v>NA</v>
      </c>
      <c r="AQ186" s="65"/>
      <c r="AR186" s="65"/>
      <c r="AS186" s="65"/>
      <c r="AT186" s="66" t="str">
        <f t="shared" si="266"/>
        <v>NA</v>
      </c>
      <c r="AU186" s="66" t="str">
        <f t="shared" si="267"/>
        <v>NA</v>
      </c>
      <c r="AV186" s="66" t="str">
        <f t="shared" si="268"/>
        <v>NA</v>
      </c>
      <c r="AW186" s="66" t="str">
        <f t="shared" si="269"/>
        <v>NA</v>
      </c>
      <c r="AX186" s="66" t="str">
        <f t="shared" si="273"/>
        <v>NA</v>
      </c>
      <c r="AY186" s="67" t="str">
        <f t="shared" si="274"/>
        <v>NA</v>
      </c>
    </row>
    <row r="187" spans="1:51" x14ac:dyDescent="0.2">
      <c r="A187" s="52" t="s">
        <v>195</v>
      </c>
      <c r="Y187" s="49">
        <f t="shared" si="270"/>
        <v>0</v>
      </c>
      <c r="Z187" s="49">
        <f t="shared" si="253"/>
        <v>0</v>
      </c>
      <c r="AA187" s="49">
        <f t="shared" si="254"/>
        <v>0</v>
      </c>
      <c r="AB187" s="49">
        <f t="shared" si="255"/>
        <v>0</v>
      </c>
      <c r="AC187" s="49">
        <f t="shared" si="256"/>
        <v>0</v>
      </c>
      <c r="AD187" s="49">
        <f t="shared" si="257"/>
        <v>0</v>
      </c>
      <c r="AE187" s="49">
        <f t="shared" si="258"/>
        <v>0</v>
      </c>
      <c r="AF187" s="49">
        <f t="shared" si="259"/>
        <v>0</v>
      </c>
      <c r="AG187" s="49">
        <f t="shared" si="271"/>
        <v>0</v>
      </c>
      <c r="AH187" s="65"/>
      <c r="AI187" s="66" t="str">
        <f t="shared" si="260"/>
        <v>NA</v>
      </c>
      <c r="AJ187" s="66"/>
      <c r="AK187" s="66" t="str">
        <f t="shared" si="261"/>
        <v>NA</v>
      </c>
      <c r="AL187" s="66" t="str">
        <f t="shared" si="262"/>
        <v>NA</v>
      </c>
      <c r="AM187" s="66" t="str">
        <f t="shared" si="272"/>
        <v>NA</v>
      </c>
      <c r="AN187" s="65" t="str">
        <f t="shared" si="263"/>
        <v>NA</v>
      </c>
      <c r="AO187" s="65" t="str">
        <f t="shared" si="264"/>
        <v>NA</v>
      </c>
      <c r="AP187" s="65" t="str">
        <f t="shared" si="265"/>
        <v>NA</v>
      </c>
      <c r="AQ187" s="65"/>
      <c r="AR187" s="65"/>
      <c r="AS187" s="65"/>
      <c r="AT187" s="66" t="str">
        <f t="shared" si="266"/>
        <v>NA</v>
      </c>
      <c r="AU187" s="66" t="str">
        <f t="shared" si="267"/>
        <v>NA</v>
      </c>
      <c r="AV187" s="66" t="str">
        <f t="shared" si="268"/>
        <v>NA</v>
      </c>
      <c r="AW187" s="66" t="str">
        <f t="shared" si="269"/>
        <v>NA</v>
      </c>
      <c r="AX187" s="66" t="str">
        <f t="shared" si="273"/>
        <v>NA</v>
      </c>
      <c r="AY187" s="67" t="str">
        <f t="shared" si="274"/>
        <v>NA</v>
      </c>
    </row>
    <row r="188" spans="1:51" x14ac:dyDescent="0.2">
      <c r="A188" s="52" t="s">
        <v>196</v>
      </c>
      <c r="Y188" s="49">
        <f t="shared" si="270"/>
        <v>0</v>
      </c>
      <c r="Z188" s="49">
        <f t="shared" si="253"/>
        <v>0</v>
      </c>
      <c r="AA188" s="49">
        <f t="shared" si="254"/>
        <v>0</v>
      </c>
      <c r="AB188" s="49">
        <f t="shared" si="255"/>
        <v>0</v>
      </c>
      <c r="AC188" s="49">
        <f t="shared" si="256"/>
        <v>0</v>
      </c>
      <c r="AD188" s="49">
        <f t="shared" si="257"/>
        <v>0</v>
      </c>
      <c r="AE188" s="49">
        <f t="shared" si="258"/>
        <v>0</v>
      </c>
      <c r="AF188" s="49">
        <f t="shared" si="259"/>
        <v>0</v>
      </c>
      <c r="AG188" s="49">
        <f t="shared" si="271"/>
        <v>0</v>
      </c>
      <c r="AH188" s="65"/>
      <c r="AI188" s="66" t="str">
        <f t="shared" si="260"/>
        <v>NA</v>
      </c>
      <c r="AJ188" s="66"/>
      <c r="AK188" s="66" t="str">
        <f t="shared" si="261"/>
        <v>NA</v>
      </c>
      <c r="AL188" s="66" t="str">
        <f t="shared" si="262"/>
        <v>NA</v>
      </c>
      <c r="AM188" s="66" t="str">
        <f t="shared" si="272"/>
        <v>NA</v>
      </c>
      <c r="AN188" s="65" t="str">
        <f t="shared" si="263"/>
        <v>NA</v>
      </c>
      <c r="AO188" s="65" t="str">
        <f t="shared" si="264"/>
        <v>NA</v>
      </c>
      <c r="AP188" s="65" t="str">
        <f t="shared" si="265"/>
        <v>NA</v>
      </c>
      <c r="AQ188" s="65"/>
      <c r="AR188" s="65"/>
      <c r="AS188" s="65"/>
      <c r="AT188" s="66" t="str">
        <f t="shared" si="266"/>
        <v>NA</v>
      </c>
      <c r="AU188" s="66" t="str">
        <f t="shared" si="267"/>
        <v>NA</v>
      </c>
      <c r="AV188" s="66" t="str">
        <f t="shared" si="268"/>
        <v>NA</v>
      </c>
      <c r="AW188" s="66" t="str">
        <f t="shared" si="269"/>
        <v>NA</v>
      </c>
      <c r="AX188" s="66" t="str">
        <f t="shared" si="273"/>
        <v>NA</v>
      </c>
      <c r="AY188" s="67" t="str">
        <f t="shared" si="274"/>
        <v>NA</v>
      </c>
    </row>
    <row r="189" spans="1:51" x14ac:dyDescent="0.2">
      <c r="A189" s="52"/>
      <c r="Y189" s="49">
        <f t="shared" si="270"/>
        <v>0</v>
      </c>
      <c r="Z189" s="49">
        <f t="shared" si="253"/>
        <v>0</v>
      </c>
      <c r="AA189" s="49">
        <f t="shared" si="254"/>
        <v>0</v>
      </c>
      <c r="AB189" s="49">
        <f t="shared" si="255"/>
        <v>0</v>
      </c>
      <c r="AC189" s="49">
        <f t="shared" si="256"/>
        <v>0</v>
      </c>
      <c r="AD189" s="49">
        <f t="shared" si="257"/>
        <v>0</v>
      </c>
      <c r="AE189" s="49">
        <f t="shared" si="258"/>
        <v>0</v>
      </c>
      <c r="AF189" s="49">
        <f t="shared" si="259"/>
        <v>0</v>
      </c>
      <c r="AG189" s="49">
        <f t="shared" si="271"/>
        <v>0</v>
      </c>
      <c r="AH189" s="65"/>
      <c r="AI189" s="66"/>
      <c r="AJ189" s="66"/>
      <c r="AK189" s="66"/>
      <c r="AL189" s="66"/>
      <c r="AM189" s="66"/>
      <c r="AN189" s="65"/>
      <c r="AO189" s="65"/>
      <c r="AP189" s="65"/>
      <c r="AQ189" s="65"/>
      <c r="AR189" s="65"/>
      <c r="AS189" s="65"/>
      <c r="AT189" s="66"/>
      <c r="AU189" s="66"/>
      <c r="AV189" s="66"/>
      <c r="AW189" s="66"/>
      <c r="AX189" s="66"/>
      <c r="AY189" s="67" t="str">
        <f t="shared" si="274"/>
        <v>NA</v>
      </c>
    </row>
    <row r="190" spans="1:51" x14ac:dyDescent="0.2">
      <c r="A190" s="52"/>
      <c r="Y190" s="49">
        <f t="shared" si="270"/>
        <v>0</v>
      </c>
      <c r="Z190" s="49">
        <f t="shared" si="253"/>
        <v>0</v>
      </c>
      <c r="AA190" s="49">
        <f t="shared" si="254"/>
        <v>0</v>
      </c>
      <c r="AB190" s="49">
        <f t="shared" si="255"/>
        <v>0</v>
      </c>
      <c r="AC190" s="49">
        <f t="shared" si="256"/>
        <v>0</v>
      </c>
      <c r="AD190" s="49">
        <f t="shared" si="257"/>
        <v>0</v>
      </c>
      <c r="AE190" s="49">
        <f t="shared" si="258"/>
        <v>0</v>
      </c>
      <c r="AF190" s="49">
        <f t="shared" si="259"/>
        <v>0</v>
      </c>
      <c r="AG190" s="49">
        <f t="shared" si="271"/>
        <v>0</v>
      </c>
      <c r="AH190" s="65"/>
      <c r="AI190" s="66" t="str">
        <f>IF(Z190=0,"NA",Y190/Z190)</f>
        <v>NA</v>
      </c>
      <c r="AJ190" s="66"/>
      <c r="AK190" s="66" t="str">
        <f>IF(AA190=0,"NA",(Y190+J190+K190)/AA190)</f>
        <v>NA</v>
      </c>
      <c r="AL190" s="66" t="str">
        <f>IFERROR(AC190/Z190,"NA")</f>
        <v>NA</v>
      </c>
      <c r="AM190" s="66" t="str">
        <f>IFERROR(AK190+AL190,"NA")</f>
        <v>NA</v>
      </c>
      <c r="AN190" s="65" t="str">
        <f>IFERROR((G190+L190)/AA190,"NA")</f>
        <v>NA</v>
      </c>
      <c r="AO190" s="65" t="str">
        <f>IFERROR((J190+K190)/AA190,"NA")</f>
        <v>NA</v>
      </c>
      <c r="AP190" s="65" t="str">
        <f>IFERROR(AB190/AA190,"NA")</f>
        <v>NA</v>
      </c>
      <c r="AQ190" s="65"/>
      <c r="AR190" s="65"/>
      <c r="AS190" s="65"/>
      <c r="AT190" s="66" t="str">
        <f>IFERROR((H190+Q190+R190)/AB190,"NA")</f>
        <v>NA</v>
      </c>
      <c r="AU190" s="66" t="str">
        <f>IFERROR((H190+Q190+R190+U190+W190)/AB190,"NA")</f>
        <v>NA</v>
      </c>
      <c r="AV190" s="66" t="str">
        <f>IFERROR((F190+Y190)/AB190,"NA")</f>
        <v>NA</v>
      </c>
      <c r="AW190" s="66" t="str">
        <f>IFERROR(Y190/AB190,"NA")</f>
        <v>NA</v>
      </c>
      <c r="AX190" s="66" t="str">
        <f>IFERROR(AL190-AI190,"NA")</f>
        <v>NA</v>
      </c>
      <c r="AY190" s="67" t="str">
        <f t="shared" si="274"/>
        <v>NA</v>
      </c>
    </row>
    <row r="191" spans="1:51" x14ac:dyDescent="0.2">
      <c r="A191" s="54" t="s">
        <v>32</v>
      </c>
      <c r="B191" s="58">
        <f>SUM(B179:B190)</f>
        <v>0</v>
      </c>
      <c r="C191" s="58">
        <f t="shared" ref="C191:AG191" si="275">SUM(C179:C190)</f>
        <v>0</v>
      </c>
      <c r="D191" s="58">
        <f t="shared" si="275"/>
        <v>0</v>
      </c>
      <c r="E191" s="58">
        <f t="shared" si="275"/>
        <v>0</v>
      </c>
      <c r="F191" s="58">
        <f t="shared" si="275"/>
        <v>0</v>
      </c>
      <c r="G191" s="58">
        <f t="shared" si="275"/>
        <v>0</v>
      </c>
      <c r="H191" s="58">
        <f t="shared" si="275"/>
        <v>0</v>
      </c>
      <c r="I191" s="58">
        <f t="shared" si="275"/>
        <v>0</v>
      </c>
      <c r="J191" s="58">
        <f t="shared" si="275"/>
        <v>0</v>
      </c>
      <c r="K191" s="58">
        <f t="shared" si="275"/>
        <v>0</v>
      </c>
      <c r="L191" s="58">
        <f t="shared" si="275"/>
        <v>0</v>
      </c>
      <c r="M191" s="58">
        <f t="shared" si="275"/>
        <v>0</v>
      </c>
      <c r="N191" s="58">
        <f t="shared" si="275"/>
        <v>0</v>
      </c>
      <c r="O191" s="58">
        <f t="shared" si="275"/>
        <v>0</v>
      </c>
      <c r="P191" s="58">
        <f t="shared" si="275"/>
        <v>0</v>
      </c>
      <c r="Q191" s="58">
        <f t="shared" si="275"/>
        <v>0</v>
      </c>
      <c r="R191" s="58">
        <f t="shared" si="275"/>
        <v>0</v>
      </c>
      <c r="S191" s="58">
        <f t="shared" si="275"/>
        <v>0</v>
      </c>
      <c r="T191" s="58">
        <f t="shared" si="275"/>
        <v>0</v>
      </c>
      <c r="U191" s="58">
        <f t="shared" si="275"/>
        <v>0</v>
      </c>
      <c r="V191" s="58">
        <f t="shared" si="275"/>
        <v>0</v>
      </c>
      <c r="W191" s="58">
        <f t="shared" si="275"/>
        <v>0</v>
      </c>
      <c r="X191" s="58">
        <f t="shared" si="275"/>
        <v>0</v>
      </c>
      <c r="Y191" s="58">
        <f t="shared" si="275"/>
        <v>0</v>
      </c>
      <c r="Z191" s="58">
        <f t="shared" si="275"/>
        <v>0</v>
      </c>
      <c r="AA191" s="58">
        <f t="shared" si="275"/>
        <v>0</v>
      </c>
      <c r="AB191" s="58">
        <f>SUM(AB179:AB190)</f>
        <v>0</v>
      </c>
      <c r="AC191" s="58">
        <f>SUM(AC179:AC190)</f>
        <v>0</v>
      </c>
      <c r="AD191" s="58">
        <f>SUM(AD179:AD190)</f>
        <v>0</v>
      </c>
      <c r="AE191" s="58">
        <f t="shared" si="275"/>
        <v>0</v>
      </c>
      <c r="AF191" s="58">
        <f t="shared" si="275"/>
        <v>0</v>
      </c>
      <c r="AG191" s="58">
        <f t="shared" si="275"/>
        <v>0</v>
      </c>
      <c r="AH191" s="68"/>
      <c r="AI191" s="69" t="str">
        <f>IF(Z191=0,"NA",Y191/Z191)</f>
        <v>NA</v>
      </c>
      <c r="AJ191" s="69"/>
      <c r="AK191" s="69" t="str">
        <f>IF(AA191=0,"NA",(Y191+J191+K191)/AA191)</f>
        <v>NA</v>
      </c>
      <c r="AL191" s="69" t="str">
        <f>IFERROR(AC191/Z191,"NA")</f>
        <v>NA</v>
      </c>
      <c r="AM191" s="69" t="str">
        <f t="shared" si="272"/>
        <v>NA</v>
      </c>
      <c r="AN191" s="68" t="str">
        <f>IFERROR((G191+L191)/AA191,"NA")</f>
        <v>NA</v>
      </c>
      <c r="AO191" s="68" t="str">
        <f>IFERROR((J191+K191)/AA191,"NA")</f>
        <v>NA</v>
      </c>
      <c r="AP191" s="68" t="str">
        <f>IFERROR(AB191/AA191,"NA")</f>
        <v>NA</v>
      </c>
      <c r="AQ191" s="68"/>
      <c r="AR191" s="68"/>
      <c r="AS191" s="68"/>
      <c r="AT191" s="69" t="str">
        <f>IFERROR((H191+Q191+R191)/AB191,"NA")</f>
        <v>NA</v>
      </c>
      <c r="AU191" s="69" t="str">
        <f>IFERROR((H191+Q191+R191+U191+W191)/AB191,"NA")</f>
        <v>NA</v>
      </c>
      <c r="AV191" s="69" t="str">
        <f>IFERROR((F191+Y191)/AB191,"NA")</f>
        <v>NA</v>
      </c>
      <c r="AW191" s="69" t="str">
        <f>IFERROR(Y191/AB191,"NA")</f>
        <v>NA</v>
      </c>
      <c r="AX191" s="69" t="str">
        <f t="shared" si="273"/>
        <v>NA</v>
      </c>
      <c r="AY191" s="72" t="e">
        <f>(AD191+F191+G191)/AA191</f>
        <v>#DIV/0!</v>
      </c>
    </row>
    <row r="193" spans="1:51" x14ac:dyDescent="0.2">
      <c r="A193" s="47" t="s">
        <v>297</v>
      </c>
    </row>
    <row r="194" spans="1:51" x14ac:dyDescent="0.2">
      <c r="A194" s="56"/>
      <c r="B194" s="59" t="s">
        <v>5</v>
      </c>
      <c r="C194" s="59" t="s">
        <v>6</v>
      </c>
      <c r="D194" s="59" t="s">
        <v>7</v>
      </c>
      <c r="E194" s="59" t="s">
        <v>8</v>
      </c>
      <c r="F194" s="59" t="s">
        <v>18</v>
      </c>
      <c r="G194" s="59" t="s">
        <v>19</v>
      </c>
      <c r="H194" s="59" t="s">
        <v>9</v>
      </c>
      <c r="I194" s="59" t="s">
        <v>169</v>
      </c>
      <c r="J194" s="59" t="s">
        <v>10</v>
      </c>
      <c r="K194" s="59" t="s">
        <v>11</v>
      </c>
      <c r="L194" s="59" t="s">
        <v>12</v>
      </c>
      <c r="M194" s="59" t="s">
        <v>20</v>
      </c>
      <c r="N194" s="59" t="s">
        <v>197</v>
      </c>
      <c r="O194" s="59" t="s">
        <v>21</v>
      </c>
      <c r="P194" s="59" t="s">
        <v>74</v>
      </c>
      <c r="Q194" s="59" t="s">
        <v>22</v>
      </c>
      <c r="R194" s="59" t="s">
        <v>23</v>
      </c>
      <c r="S194" s="59" t="s">
        <v>168</v>
      </c>
      <c r="T194" s="59" t="s">
        <v>75</v>
      </c>
      <c r="U194" s="59" t="s">
        <v>27</v>
      </c>
      <c r="V194" s="59" t="s">
        <v>172</v>
      </c>
      <c r="W194" s="59" t="s">
        <v>28</v>
      </c>
      <c r="X194" s="59" t="s">
        <v>170</v>
      </c>
      <c r="Y194" s="59" t="s">
        <v>29</v>
      </c>
      <c r="Z194" s="59" t="s">
        <v>4</v>
      </c>
      <c r="AA194" s="59" t="s">
        <v>13</v>
      </c>
      <c r="AB194" s="59" t="s">
        <v>26</v>
      </c>
      <c r="AC194" s="59" t="s">
        <v>30</v>
      </c>
      <c r="AD194" s="59" t="s">
        <v>31</v>
      </c>
      <c r="AE194" s="59" t="s">
        <v>24</v>
      </c>
      <c r="AF194" s="59" t="s">
        <v>25</v>
      </c>
      <c r="AG194" s="59" t="s">
        <v>76</v>
      </c>
      <c r="AH194" s="73"/>
      <c r="AI194" s="71" t="s">
        <v>14</v>
      </c>
      <c r="AJ194" s="71"/>
      <c r="AK194" s="71" t="s">
        <v>15</v>
      </c>
      <c r="AL194" s="71" t="s">
        <v>16</v>
      </c>
      <c r="AM194" s="71" t="s">
        <v>17</v>
      </c>
      <c r="AN194" s="71" t="s">
        <v>44</v>
      </c>
      <c r="AO194" s="71" t="s">
        <v>43</v>
      </c>
      <c r="AP194" s="71" t="s">
        <v>40</v>
      </c>
      <c r="AQ194" s="73"/>
      <c r="AR194" s="73"/>
      <c r="AS194" s="73"/>
      <c r="AT194" s="71" t="s">
        <v>47</v>
      </c>
      <c r="AU194" s="71" t="s">
        <v>48</v>
      </c>
      <c r="AV194" s="71" t="s">
        <v>51</v>
      </c>
      <c r="AW194" s="71" t="s">
        <v>49</v>
      </c>
      <c r="AX194" s="63" t="s">
        <v>50</v>
      </c>
      <c r="AY194" s="64" t="s">
        <v>60</v>
      </c>
    </row>
    <row r="195" spans="1:51" x14ac:dyDescent="0.2">
      <c r="A195" s="52" t="s">
        <v>187</v>
      </c>
      <c r="Y195" s="49">
        <f>B195+C195+D195+E195</f>
        <v>0</v>
      </c>
      <c r="Z195" s="49">
        <f t="shared" ref="Z195:Z206" si="276">B195+C195+D195+E195+F195+L195+Q195+R195+T195+S195</f>
        <v>0</v>
      </c>
      <c r="AA195" s="49">
        <f t="shared" ref="AA195:AA206" si="277">B195+C195+D195+E195+F195+G195+H195+J195+K195+L195+Q195+R195+T195+S195+I195</f>
        <v>0</v>
      </c>
      <c r="AB195" s="49">
        <f t="shared" ref="AB195:AB206" si="278">Y195+H195+F195+Q195+R195+T195+S195+I195</f>
        <v>0</v>
      </c>
      <c r="AC195" s="49">
        <f t="shared" ref="AC195:AC206" si="279">B195+2*C195+3*D195+4*E195</f>
        <v>0</v>
      </c>
      <c r="AD195" s="49">
        <f t="shared" ref="AD195:AD206" si="280">Y195+J195+K195</f>
        <v>0</v>
      </c>
      <c r="AE195" s="49">
        <f t="shared" ref="AE195:AE206" si="281">M195+Q195+U195+V195</f>
        <v>0</v>
      </c>
      <c r="AF195" s="49">
        <f t="shared" ref="AF195:AF206" si="282">O195+R195+W195+S195+I195</f>
        <v>0</v>
      </c>
      <c r="AG195" s="49">
        <f>T195+P195</f>
        <v>0</v>
      </c>
      <c r="AH195" s="65"/>
      <c r="AI195" s="66" t="str">
        <f t="shared" ref="AI195:AI204" si="283">IF(Z195=0,"NA",Y195/Z195)</f>
        <v>NA</v>
      </c>
      <c r="AJ195" s="66"/>
      <c r="AK195" s="66" t="str">
        <f t="shared" ref="AK195:AK204" si="284">IF(AA195=0,"NA",(Y195+J195+K195)/AA195)</f>
        <v>NA</v>
      </c>
      <c r="AL195" s="66" t="str">
        <f t="shared" ref="AL195:AL204" si="285">IFERROR(AC195/Z195,"NA")</f>
        <v>NA</v>
      </c>
      <c r="AM195" s="66" t="str">
        <f>IFERROR(AK195+AL195,"NA")</f>
        <v>NA</v>
      </c>
      <c r="AN195" s="65" t="str">
        <f t="shared" ref="AN195:AN204" si="286">IFERROR(L195/AA195,"NA")</f>
        <v>NA</v>
      </c>
      <c r="AO195" s="65" t="str">
        <f t="shared" ref="AO195:AO204" si="287">IFERROR((J195+K195)/AA195,"NA")</f>
        <v>NA</v>
      </c>
      <c r="AP195" s="65" t="str">
        <f t="shared" ref="AP195:AP204" si="288">IFERROR(AB195/AA195,"NA")</f>
        <v>NA</v>
      </c>
      <c r="AQ195" s="65"/>
      <c r="AR195" s="65"/>
      <c r="AS195" s="65"/>
      <c r="AT195" s="66" t="str">
        <f t="shared" ref="AT195:AT204" si="289">IFERROR((H195+Q195+R195)/AB195,"NA")</f>
        <v>NA</v>
      </c>
      <c r="AU195" s="66" t="str">
        <f t="shared" ref="AU195:AU204" si="290">IFERROR((H195+Q195+R195+U195+W195)/AB195,"NA")</f>
        <v>NA</v>
      </c>
      <c r="AV195" s="66" t="str">
        <f t="shared" ref="AV195:AV204" si="291">IFERROR((F195+Y195)/AB195,"NA")</f>
        <v>NA</v>
      </c>
      <c r="AW195" s="66" t="str">
        <f t="shared" ref="AW195:AW204" si="292">IFERROR(Y195/AB195,"NA")</f>
        <v>NA</v>
      </c>
      <c r="AX195" s="66" t="str">
        <f>IFERROR(AL195-AI195,"NA")</f>
        <v>NA</v>
      </c>
      <c r="AY195" s="67" t="e">
        <f t="shared" ref="AY195:AY204" si="293">(AD195+F195+G195)/AA195</f>
        <v>#DIV/0!</v>
      </c>
    </row>
    <row r="196" spans="1:51" x14ac:dyDescent="0.2">
      <c r="A196" s="52" t="s">
        <v>188</v>
      </c>
      <c r="Y196" s="49">
        <f t="shared" ref="Y196:Y206" si="294">B196+C196+D196+E196</f>
        <v>0</v>
      </c>
      <c r="Z196" s="49">
        <f t="shared" si="276"/>
        <v>0</v>
      </c>
      <c r="AA196" s="49">
        <f t="shared" si="277"/>
        <v>0</v>
      </c>
      <c r="AB196" s="49">
        <f t="shared" si="278"/>
        <v>0</v>
      </c>
      <c r="AC196" s="49">
        <f t="shared" si="279"/>
        <v>0</v>
      </c>
      <c r="AD196" s="49">
        <f t="shared" si="280"/>
        <v>0</v>
      </c>
      <c r="AE196" s="49">
        <f t="shared" si="281"/>
        <v>0</v>
      </c>
      <c r="AF196" s="49">
        <f t="shared" si="282"/>
        <v>0</v>
      </c>
      <c r="AG196" s="49">
        <f t="shared" ref="AG196:AG206" si="295">T196+P196</f>
        <v>0</v>
      </c>
      <c r="AH196" s="65"/>
      <c r="AI196" s="66" t="str">
        <f t="shared" si="283"/>
        <v>NA</v>
      </c>
      <c r="AJ196" s="66"/>
      <c r="AK196" s="66" t="str">
        <f t="shared" si="284"/>
        <v>NA</v>
      </c>
      <c r="AL196" s="66" t="str">
        <f t="shared" si="285"/>
        <v>NA</v>
      </c>
      <c r="AM196" s="66" t="str">
        <f t="shared" ref="AM196:AM207" si="296">IFERROR(AK196+AL196,"NA")</f>
        <v>NA</v>
      </c>
      <c r="AN196" s="65" t="str">
        <f t="shared" si="286"/>
        <v>NA</v>
      </c>
      <c r="AO196" s="65" t="str">
        <f t="shared" si="287"/>
        <v>NA</v>
      </c>
      <c r="AP196" s="65" t="str">
        <f t="shared" si="288"/>
        <v>NA</v>
      </c>
      <c r="AQ196" s="65"/>
      <c r="AR196" s="65"/>
      <c r="AS196" s="65"/>
      <c r="AT196" s="66" t="str">
        <f t="shared" si="289"/>
        <v>NA</v>
      </c>
      <c r="AU196" s="66" t="str">
        <f t="shared" si="290"/>
        <v>NA</v>
      </c>
      <c r="AV196" s="66" t="str">
        <f t="shared" si="291"/>
        <v>NA</v>
      </c>
      <c r="AW196" s="66" t="str">
        <f t="shared" si="292"/>
        <v>NA</v>
      </c>
      <c r="AX196" s="66" t="str">
        <f t="shared" ref="AX196:AX207" si="297">IFERROR(AL196-AI196,"NA")</f>
        <v>NA</v>
      </c>
      <c r="AY196" s="67" t="e">
        <f t="shared" si="293"/>
        <v>#DIV/0!</v>
      </c>
    </row>
    <row r="197" spans="1:51" x14ac:dyDescent="0.2">
      <c r="A197" s="52" t="s">
        <v>189</v>
      </c>
      <c r="Y197" s="49">
        <f t="shared" si="294"/>
        <v>0</v>
      </c>
      <c r="Z197" s="49">
        <f t="shared" si="276"/>
        <v>0</v>
      </c>
      <c r="AA197" s="49">
        <f t="shared" si="277"/>
        <v>0</v>
      </c>
      <c r="AB197" s="49">
        <f t="shared" si="278"/>
        <v>0</v>
      </c>
      <c r="AC197" s="49">
        <f t="shared" si="279"/>
        <v>0</v>
      </c>
      <c r="AD197" s="49">
        <f t="shared" si="280"/>
        <v>0</v>
      </c>
      <c r="AE197" s="49">
        <f t="shared" si="281"/>
        <v>0</v>
      </c>
      <c r="AF197" s="49">
        <f t="shared" si="282"/>
        <v>0</v>
      </c>
      <c r="AG197" s="49">
        <f t="shared" si="295"/>
        <v>0</v>
      </c>
      <c r="AH197" s="65"/>
      <c r="AI197" s="66" t="str">
        <f t="shared" si="283"/>
        <v>NA</v>
      </c>
      <c r="AJ197" s="66"/>
      <c r="AK197" s="66" t="str">
        <f t="shared" si="284"/>
        <v>NA</v>
      </c>
      <c r="AL197" s="66" t="str">
        <f t="shared" si="285"/>
        <v>NA</v>
      </c>
      <c r="AM197" s="66" t="str">
        <f t="shared" si="296"/>
        <v>NA</v>
      </c>
      <c r="AN197" s="65" t="str">
        <f t="shared" si="286"/>
        <v>NA</v>
      </c>
      <c r="AO197" s="65" t="str">
        <f t="shared" si="287"/>
        <v>NA</v>
      </c>
      <c r="AP197" s="65" t="str">
        <f t="shared" si="288"/>
        <v>NA</v>
      </c>
      <c r="AQ197" s="65"/>
      <c r="AR197" s="65"/>
      <c r="AS197" s="65"/>
      <c r="AT197" s="66" t="str">
        <f t="shared" si="289"/>
        <v>NA</v>
      </c>
      <c r="AU197" s="66" t="str">
        <f t="shared" si="290"/>
        <v>NA</v>
      </c>
      <c r="AV197" s="66" t="str">
        <f t="shared" si="291"/>
        <v>NA</v>
      </c>
      <c r="AW197" s="66" t="str">
        <f t="shared" si="292"/>
        <v>NA</v>
      </c>
      <c r="AX197" s="66" t="str">
        <f t="shared" si="297"/>
        <v>NA</v>
      </c>
      <c r="AY197" s="67" t="e">
        <f t="shared" si="293"/>
        <v>#DIV/0!</v>
      </c>
    </row>
    <row r="198" spans="1:51" x14ac:dyDescent="0.2">
      <c r="A198" s="52" t="s">
        <v>190</v>
      </c>
      <c r="Y198" s="49">
        <f t="shared" si="294"/>
        <v>0</v>
      </c>
      <c r="Z198" s="49">
        <f t="shared" si="276"/>
        <v>0</v>
      </c>
      <c r="AA198" s="49">
        <f t="shared" si="277"/>
        <v>0</v>
      </c>
      <c r="AB198" s="49">
        <f t="shared" si="278"/>
        <v>0</v>
      </c>
      <c r="AC198" s="49">
        <f t="shared" si="279"/>
        <v>0</v>
      </c>
      <c r="AD198" s="49">
        <f t="shared" si="280"/>
        <v>0</v>
      </c>
      <c r="AE198" s="49">
        <f t="shared" si="281"/>
        <v>0</v>
      </c>
      <c r="AF198" s="49">
        <f t="shared" si="282"/>
        <v>0</v>
      </c>
      <c r="AG198" s="49">
        <f t="shared" si="295"/>
        <v>0</v>
      </c>
      <c r="AH198" s="65"/>
      <c r="AI198" s="66" t="str">
        <f t="shared" si="283"/>
        <v>NA</v>
      </c>
      <c r="AJ198" s="66"/>
      <c r="AK198" s="66" t="str">
        <f t="shared" si="284"/>
        <v>NA</v>
      </c>
      <c r="AL198" s="66" t="str">
        <f t="shared" si="285"/>
        <v>NA</v>
      </c>
      <c r="AM198" s="66" t="str">
        <f t="shared" si="296"/>
        <v>NA</v>
      </c>
      <c r="AN198" s="65" t="str">
        <f t="shared" si="286"/>
        <v>NA</v>
      </c>
      <c r="AO198" s="65" t="str">
        <f t="shared" si="287"/>
        <v>NA</v>
      </c>
      <c r="AP198" s="65" t="str">
        <f t="shared" si="288"/>
        <v>NA</v>
      </c>
      <c r="AQ198" s="65"/>
      <c r="AR198" s="65"/>
      <c r="AS198" s="65"/>
      <c r="AT198" s="66" t="str">
        <f t="shared" si="289"/>
        <v>NA</v>
      </c>
      <c r="AU198" s="66" t="str">
        <f t="shared" si="290"/>
        <v>NA</v>
      </c>
      <c r="AV198" s="66" t="str">
        <f t="shared" si="291"/>
        <v>NA</v>
      </c>
      <c r="AW198" s="66" t="str">
        <f t="shared" si="292"/>
        <v>NA</v>
      </c>
      <c r="AX198" s="66" t="str">
        <f t="shared" si="297"/>
        <v>NA</v>
      </c>
      <c r="AY198" s="67" t="e">
        <f t="shared" si="293"/>
        <v>#DIV/0!</v>
      </c>
    </row>
    <row r="199" spans="1:51" x14ac:dyDescent="0.2">
      <c r="A199" s="52" t="s">
        <v>191</v>
      </c>
      <c r="Y199" s="49">
        <f t="shared" si="294"/>
        <v>0</v>
      </c>
      <c r="Z199" s="49">
        <f t="shared" si="276"/>
        <v>0</v>
      </c>
      <c r="AA199" s="49">
        <f t="shared" si="277"/>
        <v>0</v>
      </c>
      <c r="AB199" s="49">
        <f t="shared" si="278"/>
        <v>0</v>
      </c>
      <c r="AC199" s="49">
        <f t="shared" si="279"/>
        <v>0</v>
      </c>
      <c r="AD199" s="49">
        <f t="shared" si="280"/>
        <v>0</v>
      </c>
      <c r="AE199" s="49">
        <f t="shared" si="281"/>
        <v>0</v>
      </c>
      <c r="AF199" s="49">
        <f t="shared" si="282"/>
        <v>0</v>
      </c>
      <c r="AG199" s="49">
        <f t="shared" si="295"/>
        <v>0</v>
      </c>
      <c r="AH199" s="65"/>
      <c r="AI199" s="66" t="str">
        <f t="shared" si="283"/>
        <v>NA</v>
      </c>
      <c r="AJ199" s="66"/>
      <c r="AK199" s="66" t="str">
        <f t="shared" si="284"/>
        <v>NA</v>
      </c>
      <c r="AL199" s="66" t="str">
        <f t="shared" si="285"/>
        <v>NA</v>
      </c>
      <c r="AM199" s="66" t="str">
        <f t="shared" si="296"/>
        <v>NA</v>
      </c>
      <c r="AN199" s="65" t="str">
        <f t="shared" si="286"/>
        <v>NA</v>
      </c>
      <c r="AO199" s="65" t="str">
        <f t="shared" si="287"/>
        <v>NA</v>
      </c>
      <c r="AP199" s="65" t="str">
        <f t="shared" si="288"/>
        <v>NA</v>
      </c>
      <c r="AQ199" s="65"/>
      <c r="AR199" s="65"/>
      <c r="AS199" s="65"/>
      <c r="AT199" s="66" t="str">
        <f t="shared" si="289"/>
        <v>NA</v>
      </c>
      <c r="AU199" s="66" t="str">
        <f t="shared" si="290"/>
        <v>NA</v>
      </c>
      <c r="AV199" s="66" t="str">
        <f t="shared" si="291"/>
        <v>NA</v>
      </c>
      <c r="AW199" s="66" t="str">
        <f t="shared" si="292"/>
        <v>NA</v>
      </c>
      <c r="AX199" s="66" t="str">
        <f t="shared" si="297"/>
        <v>NA</v>
      </c>
      <c r="AY199" s="67" t="e">
        <f t="shared" si="293"/>
        <v>#DIV/0!</v>
      </c>
    </row>
    <row r="200" spans="1:51" x14ac:dyDescent="0.2">
      <c r="A200" s="52" t="s">
        <v>192</v>
      </c>
      <c r="Y200" s="49">
        <f t="shared" si="294"/>
        <v>0</v>
      </c>
      <c r="Z200" s="49">
        <f t="shared" si="276"/>
        <v>0</v>
      </c>
      <c r="AA200" s="49">
        <f t="shared" si="277"/>
        <v>0</v>
      </c>
      <c r="AB200" s="49">
        <f t="shared" si="278"/>
        <v>0</v>
      </c>
      <c r="AC200" s="49">
        <f t="shared" si="279"/>
        <v>0</v>
      </c>
      <c r="AD200" s="49">
        <f t="shared" si="280"/>
        <v>0</v>
      </c>
      <c r="AE200" s="49">
        <f t="shared" si="281"/>
        <v>0</v>
      </c>
      <c r="AF200" s="49">
        <f t="shared" si="282"/>
        <v>0</v>
      </c>
      <c r="AG200" s="49">
        <f t="shared" si="295"/>
        <v>0</v>
      </c>
      <c r="AH200" s="65"/>
      <c r="AI200" s="66" t="str">
        <f t="shared" si="283"/>
        <v>NA</v>
      </c>
      <c r="AJ200" s="66"/>
      <c r="AK200" s="66" t="str">
        <f t="shared" si="284"/>
        <v>NA</v>
      </c>
      <c r="AL200" s="66" t="str">
        <f t="shared" si="285"/>
        <v>NA</v>
      </c>
      <c r="AM200" s="66" t="str">
        <f t="shared" si="296"/>
        <v>NA</v>
      </c>
      <c r="AN200" s="65" t="str">
        <f t="shared" si="286"/>
        <v>NA</v>
      </c>
      <c r="AO200" s="65" t="str">
        <f t="shared" si="287"/>
        <v>NA</v>
      </c>
      <c r="AP200" s="65" t="str">
        <f t="shared" si="288"/>
        <v>NA</v>
      </c>
      <c r="AQ200" s="65"/>
      <c r="AR200" s="65"/>
      <c r="AS200" s="65"/>
      <c r="AT200" s="66" t="str">
        <f t="shared" si="289"/>
        <v>NA</v>
      </c>
      <c r="AU200" s="66" t="str">
        <f t="shared" si="290"/>
        <v>NA</v>
      </c>
      <c r="AV200" s="66" t="str">
        <f t="shared" si="291"/>
        <v>NA</v>
      </c>
      <c r="AW200" s="66" t="str">
        <f t="shared" si="292"/>
        <v>NA</v>
      </c>
      <c r="AX200" s="66" t="str">
        <f t="shared" si="297"/>
        <v>NA</v>
      </c>
      <c r="AY200" s="67" t="e">
        <f t="shared" si="293"/>
        <v>#DIV/0!</v>
      </c>
    </row>
    <row r="201" spans="1:51" x14ac:dyDescent="0.2">
      <c r="A201" s="52" t="s">
        <v>193</v>
      </c>
      <c r="Y201" s="49">
        <f t="shared" si="294"/>
        <v>0</v>
      </c>
      <c r="Z201" s="49">
        <f t="shared" si="276"/>
        <v>0</v>
      </c>
      <c r="AA201" s="49">
        <f t="shared" si="277"/>
        <v>0</v>
      </c>
      <c r="AB201" s="49">
        <f t="shared" si="278"/>
        <v>0</v>
      </c>
      <c r="AC201" s="49">
        <f t="shared" si="279"/>
        <v>0</v>
      </c>
      <c r="AD201" s="49">
        <f t="shared" si="280"/>
        <v>0</v>
      </c>
      <c r="AE201" s="49">
        <f t="shared" si="281"/>
        <v>0</v>
      </c>
      <c r="AF201" s="49">
        <f t="shared" si="282"/>
        <v>0</v>
      </c>
      <c r="AG201" s="49">
        <f t="shared" si="295"/>
        <v>0</v>
      </c>
      <c r="AH201" s="65"/>
      <c r="AI201" s="66" t="str">
        <f t="shared" si="283"/>
        <v>NA</v>
      </c>
      <c r="AJ201" s="66"/>
      <c r="AK201" s="66" t="str">
        <f t="shared" si="284"/>
        <v>NA</v>
      </c>
      <c r="AL201" s="66" t="str">
        <f t="shared" si="285"/>
        <v>NA</v>
      </c>
      <c r="AM201" s="66" t="str">
        <f t="shared" si="296"/>
        <v>NA</v>
      </c>
      <c r="AN201" s="65" t="str">
        <f t="shared" si="286"/>
        <v>NA</v>
      </c>
      <c r="AO201" s="65" t="str">
        <f t="shared" si="287"/>
        <v>NA</v>
      </c>
      <c r="AP201" s="65" t="str">
        <f t="shared" si="288"/>
        <v>NA</v>
      </c>
      <c r="AQ201" s="65"/>
      <c r="AR201" s="65"/>
      <c r="AS201" s="65"/>
      <c r="AT201" s="66" t="str">
        <f t="shared" si="289"/>
        <v>NA</v>
      </c>
      <c r="AU201" s="66" t="str">
        <f t="shared" si="290"/>
        <v>NA</v>
      </c>
      <c r="AV201" s="66" t="str">
        <f t="shared" si="291"/>
        <v>NA</v>
      </c>
      <c r="AW201" s="66" t="str">
        <f t="shared" si="292"/>
        <v>NA</v>
      </c>
      <c r="AX201" s="66" t="str">
        <f t="shared" si="297"/>
        <v>NA</v>
      </c>
      <c r="AY201" s="67" t="e">
        <f t="shared" si="293"/>
        <v>#DIV/0!</v>
      </c>
    </row>
    <row r="202" spans="1:51" x14ac:dyDescent="0.2">
      <c r="A202" s="52" t="s">
        <v>194</v>
      </c>
      <c r="Y202" s="49">
        <f t="shared" si="294"/>
        <v>0</v>
      </c>
      <c r="Z202" s="49">
        <f t="shared" si="276"/>
        <v>0</v>
      </c>
      <c r="AA202" s="49">
        <f t="shared" si="277"/>
        <v>0</v>
      </c>
      <c r="AB202" s="49">
        <f t="shared" si="278"/>
        <v>0</v>
      </c>
      <c r="AC202" s="49">
        <f t="shared" si="279"/>
        <v>0</v>
      </c>
      <c r="AD202" s="49">
        <f t="shared" si="280"/>
        <v>0</v>
      </c>
      <c r="AE202" s="49">
        <f t="shared" si="281"/>
        <v>0</v>
      </c>
      <c r="AF202" s="49">
        <f t="shared" si="282"/>
        <v>0</v>
      </c>
      <c r="AG202" s="49">
        <f t="shared" si="295"/>
        <v>0</v>
      </c>
      <c r="AH202" s="65"/>
      <c r="AI202" s="66" t="str">
        <f t="shared" si="283"/>
        <v>NA</v>
      </c>
      <c r="AJ202" s="66"/>
      <c r="AK202" s="66" t="str">
        <f t="shared" si="284"/>
        <v>NA</v>
      </c>
      <c r="AL202" s="66" t="str">
        <f t="shared" si="285"/>
        <v>NA</v>
      </c>
      <c r="AM202" s="66" t="str">
        <f t="shared" si="296"/>
        <v>NA</v>
      </c>
      <c r="AN202" s="65" t="str">
        <f t="shared" si="286"/>
        <v>NA</v>
      </c>
      <c r="AO202" s="65" t="str">
        <f t="shared" si="287"/>
        <v>NA</v>
      </c>
      <c r="AP202" s="65" t="str">
        <f t="shared" si="288"/>
        <v>NA</v>
      </c>
      <c r="AQ202" s="65"/>
      <c r="AR202" s="65"/>
      <c r="AS202" s="65"/>
      <c r="AT202" s="66" t="str">
        <f t="shared" si="289"/>
        <v>NA</v>
      </c>
      <c r="AU202" s="66" t="str">
        <f t="shared" si="290"/>
        <v>NA</v>
      </c>
      <c r="AV202" s="66" t="str">
        <f t="shared" si="291"/>
        <v>NA</v>
      </c>
      <c r="AW202" s="66" t="str">
        <f t="shared" si="292"/>
        <v>NA</v>
      </c>
      <c r="AX202" s="66" t="str">
        <f t="shared" si="297"/>
        <v>NA</v>
      </c>
      <c r="AY202" s="67" t="e">
        <f t="shared" si="293"/>
        <v>#DIV/0!</v>
      </c>
    </row>
    <row r="203" spans="1:51" x14ac:dyDescent="0.2">
      <c r="A203" s="52" t="s">
        <v>195</v>
      </c>
      <c r="Y203" s="49">
        <f t="shared" si="294"/>
        <v>0</v>
      </c>
      <c r="Z203" s="49">
        <f t="shared" si="276"/>
        <v>0</v>
      </c>
      <c r="AA203" s="49">
        <f t="shared" si="277"/>
        <v>0</v>
      </c>
      <c r="AB203" s="49">
        <f t="shared" si="278"/>
        <v>0</v>
      </c>
      <c r="AC203" s="49">
        <f t="shared" si="279"/>
        <v>0</v>
      </c>
      <c r="AD203" s="49">
        <f t="shared" si="280"/>
        <v>0</v>
      </c>
      <c r="AE203" s="49">
        <f t="shared" si="281"/>
        <v>0</v>
      </c>
      <c r="AF203" s="49">
        <f t="shared" si="282"/>
        <v>0</v>
      </c>
      <c r="AG203" s="49">
        <f t="shared" si="295"/>
        <v>0</v>
      </c>
      <c r="AH203" s="65"/>
      <c r="AI203" s="66" t="str">
        <f t="shared" si="283"/>
        <v>NA</v>
      </c>
      <c r="AJ203" s="66"/>
      <c r="AK203" s="66" t="str">
        <f t="shared" si="284"/>
        <v>NA</v>
      </c>
      <c r="AL203" s="66" t="str">
        <f t="shared" si="285"/>
        <v>NA</v>
      </c>
      <c r="AM203" s="66" t="str">
        <f t="shared" si="296"/>
        <v>NA</v>
      </c>
      <c r="AN203" s="65" t="str">
        <f t="shared" si="286"/>
        <v>NA</v>
      </c>
      <c r="AO203" s="65" t="str">
        <f t="shared" si="287"/>
        <v>NA</v>
      </c>
      <c r="AP203" s="65" t="str">
        <f t="shared" si="288"/>
        <v>NA</v>
      </c>
      <c r="AQ203" s="65"/>
      <c r="AR203" s="65"/>
      <c r="AS203" s="65"/>
      <c r="AT203" s="66" t="str">
        <f t="shared" si="289"/>
        <v>NA</v>
      </c>
      <c r="AU203" s="66" t="str">
        <f t="shared" si="290"/>
        <v>NA</v>
      </c>
      <c r="AV203" s="66" t="str">
        <f t="shared" si="291"/>
        <v>NA</v>
      </c>
      <c r="AW203" s="66" t="str">
        <f t="shared" si="292"/>
        <v>NA</v>
      </c>
      <c r="AX203" s="66" t="str">
        <f t="shared" si="297"/>
        <v>NA</v>
      </c>
      <c r="AY203" s="67" t="e">
        <f t="shared" si="293"/>
        <v>#DIV/0!</v>
      </c>
    </row>
    <row r="204" spans="1:51" x14ac:dyDescent="0.2">
      <c r="A204" s="52" t="s">
        <v>196</v>
      </c>
      <c r="Y204" s="49">
        <f t="shared" si="294"/>
        <v>0</v>
      </c>
      <c r="Z204" s="49">
        <f t="shared" si="276"/>
        <v>0</v>
      </c>
      <c r="AA204" s="49">
        <f t="shared" si="277"/>
        <v>0</v>
      </c>
      <c r="AB204" s="49">
        <f t="shared" si="278"/>
        <v>0</v>
      </c>
      <c r="AC204" s="49">
        <f t="shared" si="279"/>
        <v>0</v>
      </c>
      <c r="AD204" s="49">
        <f t="shared" si="280"/>
        <v>0</v>
      </c>
      <c r="AE204" s="49">
        <f t="shared" si="281"/>
        <v>0</v>
      </c>
      <c r="AF204" s="49">
        <f t="shared" si="282"/>
        <v>0</v>
      </c>
      <c r="AG204" s="49">
        <f t="shared" si="295"/>
        <v>0</v>
      </c>
      <c r="AH204" s="65"/>
      <c r="AI204" s="66" t="str">
        <f t="shared" si="283"/>
        <v>NA</v>
      </c>
      <c r="AJ204" s="66"/>
      <c r="AK204" s="66" t="str">
        <f t="shared" si="284"/>
        <v>NA</v>
      </c>
      <c r="AL204" s="66" t="str">
        <f t="shared" si="285"/>
        <v>NA</v>
      </c>
      <c r="AM204" s="66" t="str">
        <f t="shared" si="296"/>
        <v>NA</v>
      </c>
      <c r="AN204" s="65" t="str">
        <f t="shared" si="286"/>
        <v>NA</v>
      </c>
      <c r="AO204" s="65" t="str">
        <f t="shared" si="287"/>
        <v>NA</v>
      </c>
      <c r="AP204" s="65" t="str">
        <f t="shared" si="288"/>
        <v>NA</v>
      </c>
      <c r="AQ204" s="65"/>
      <c r="AR204" s="65"/>
      <c r="AS204" s="65"/>
      <c r="AT204" s="66" t="str">
        <f t="shared" si="289"/>
        <v>NA</v>
      </c>
      <c r="AU204" s="66" t="str">
        <f t="shared" si="290"/>
        <v>NA</v>
      </c>
      <c r="AV204" s="66" t="str">
        <f t="shared" si="291"/>
        <v>NA</v>
      </c>
      <c r="AW204" s="66" t="str">
        <f t="shared" si="292"/>
        <v>NA</v>
      </c>
      <c r="AX204" s="66" t="str">
        <f t="shared" si="297"/>
        <v>NA</v>
      </c>
      <c r="AY204" s="67" t="e">
        <f t="shared" si="293"/>
        <v>#DIV/0!</v>
      </c>
    </row>
    <row r="205" spans="1:51" x14ac:dyDescent="0.2">
      <c r="A205" s="52"/>
      <c r="Y205" s="49">
        <f t="shared" si="294"/>
        <v>0</v>
      </c>
      <c r="Z205" s="49">
        <f t="shared" si="276"/>
        <v>0</v>
      </c>
      <c r="AA205" s="49">
        <f t="shared" si="277"/>
        <v>0</v>
      </c>
      <c r="AB205" s="49">
        <f t="shared" si="278"/>
        <v>0</v>
      </c>
      <c r="AC205" s="49">
        <f t="shared" si="279"/>
        <v>0</v>
      </c>
      <c r="AD205" s="49">
        <f t="shared" si="280"/>
        <v>0</v>
      </c>
      <c r="AE205" s="49">
        <f t="shared" si="281"/>
        <v>0</v>
      </c>
      <c r="AF205" s="49">
        <f t="shared" si="282"/>
        <v>0</v>
      </c>
      <c r="AG205" s="49">
        <f t="shared" si="295"/>
        <v>0</v>
      </c>
      <c r="AH205" s="65"/>
      <c r="AI205" s="66"/>
      <c r="AJ205" s="66"/>
      <c r="AK205" s="66"/>
      <c r="AL205" s="66"/>
      <c r="AM205" s="66"/>
      <c r="AN205" s="65"/>
      <c r="AO205" s="65"/>
      <c r="AP205" s="65"/>
      <c r="AQ205" s="65"/>
      <c r="AR205" s="65"/>
      <c r="AS205" s="65"/>
      <c r="AT205" s="66"/>
      <c r="AU205" s="66"/>
      <c r="AV205" s="66"/>
      <c r="AW205" s="66"/>
      <c r="AX205" s="66"/>
      <c r="AY205" s="67"/>
    </row>
    <row r="206" spans="1:51" x14ac:dyDescent="0.2">
      <c r="A206" s="52"/>
      <c r="Y206" s="49">
        <f t="shared" si="294"/>
        <v>0</v>
      </c>
      <c r="Z206" s="49">
        <f t="shared" si="276"/>
        <v>0</v>
      </c>
      <c r="AA206" s="49">
        <f t="shared" si="277"/>
        <v>0</v>
      </c>
      <c r="AB206" s="49">
        <f t="shared" si="278"/>
        <v>0</v>
      </c>
      <c r="AC206" s="49">
        <f t="shared" si="279"/>
        <v>0</v>
      </c>
      <c r="AD206" s="49">
        <f t="shared" si="280"/>
        <v>0</v>
      </c>
      <c r="AE206" s="49">
        <f t="shared" si="281"/>
        <v>0</v>
      </c>
      <c r="AF206" s="49">
        <f t="shared" si="282"/>
        <v>0</v>
      </c>
      <c r="AG206" s="49">
        <f t="shared" si="295"/>
        <v>0</v>
      </c>
      <c r="AH206" s="65"/>
      <c r="AI206" s="66" t="str">
        <f>IF(Z206=0,"NA",Y206/Z206)</f>
        <v>NA</v>
      </c>
      <c r="AJ206" s="66"/>
      <c r="AK206" s="66" t="str">
        <f>IF(AA206=0,"NA",(Y206+J206+K206)/AA206)</f>
        <v>NA</v>
      </c>
      <c r="AL206" s="66" t="str">
        <f>IFERROR(AC206/Z206,"NA")</f>
        <v>NA</v>
      </c>
      <c r="AM206" s="66" t="str">
        <f>IFERROR(AK206+AL206,"NA")</f>
        <v>NA</v>
      </c>
      <c r="AN206" s="65" t="str">
        <f>IFERROR(L206/AA206,"NA")</f>
        <v>NA</v>
      </c>
      <c r="AO206" s="65" t="str">
        <f>IFERROR((J206+K206)/AA206,"NA")</f>
        <v>NA</v>
      </c>
      <c r="AP206" s="65" t="str">
        <f>IFERROR(AB206/AA206,"NA")</f>
        <v>NA</v>
      </c>
      <c r="AQ206" s="65"/>
      <c r="AR206" s="65"/>
      <c r="AS206" s="65"/>
      <c r="AT206" s="66" t="str">
        <f>IFERROR((H206+Q206+R206)/AB206,"NA")</f>
        <v>NA</v>
      </c>
      <c r="AU206" s="66" t="str">
        <f>IFERROR((H206+Q206+R206+U206+W206)/AB206,"NA")</f>
        <v>NA</v>
      </c>
      <c r="AV206" s="66" t="str">
        <f>IFERROR((F206+Y206)/AB206,"NA")</f>
        <v>NA</v>
      </c>
      <c r="AW206" s="66" t="str">
        <f>IFERROR(Y206/AB206,"NA")</f>
        <v>NA</v>
      </c>
      <c r="AX206" s="66" t="str">
        <f>IFERROR(AL206-AI206,"NA")</f>
        <v>NA</v>
      </c>
      <c r="AY206" s="67" t="e">
        <f>(AD206+F206+G206)/AA206</f>
        <v>#DIV/0!</v>
      </c>
    </row>
    <row r="207" spans="1:51" x14ac:dyDescent="0.2">
      <c r="A207" s="54" t="s">
        <v>32</v>
      </c>
      <c r="B207" s="58">
        <f>SUM(B195:B206)</f>
        <v>0</v>
      </c>
      <c r="C207" s="58">
        <f t="shared" ref="C207:AG207" si="298">SUM(C195:C206)</f>
        <v>0</v>
      </c>
      <c r="D207" s="58">
        <f t="shared" si="298"/>
        <v>0</v>
      </c>
      <c r="E207" s="58">
        <f t="shared" si="298"/>
        <v>0</v>
      </c>
      <c r="F207" s="58">
        <f t="shared" si="298"/>
        <v>0</v>
      </c>
      <c r="G207" s="58">
        <f t="shared" si="298"/>
        <v>0</v>
      </c>
      <c r="H207" s="58">
        <f t="shared" si="298"/>
        <v>0</v>
      </c>
      <c r="I207" s="58">
        <f t="shared" si="298"/>
        <v>0</v>
      </c>
      <c r="J207" s="58">
        <f t="shared" si="298"/>
        <v>0</v>
      </c>
      <c r="K207" s="58">
        <f t="shared" si="298"/>
        <v>0</v>
      </c>
      <c r="L207" s="58">
        <f t="shared" si="298"/>
        <v>0</v>
      </c>
      <c r="M207" s="58">
        <f t="shared" si="298"/>
        <v>0</v>
      </c>
      <c r="N207" s="58">
        <f t="shared" si="298"/>
        <v>0</v>
      </c>
      <c r="O207" s="58">
        <f t="shared" si="298"/>
        <v>0</v>
      </c>
      <c r="P207" s="58">
        <f t="shared" si="298"/>
        <v>0</v>
      </c>
      <c r="Q207" s="58">
        <f t="shared" si="298"/>
        <v>0</v>
      </c>
      <c r="R207" s="58">
        <f t="shared" si="298"/>
        <v>0</v>
      </c>
      <c r="S207" s="58">
        <f t="shared" si="298"/>
        <v>0</v>
      </c>
      <c r="T207" s="58">
        <f t="shared" si="298"/>
        <v>0</v>
      </c>
      <c r="U207" s="58">
        <f t="shared" si="298"/>
        <v>0</v>
      </c>
      <c r="V207" s="58">
        <f t="shared" si="298"/>
        <v>0</v>
      </c>
      <c r="W207" s="58">
        <f t="shared" si="298"/>
        <v>0</v>
      </c>
      <c r="X207" s="58">
        <f t="shared" si="298"/>
        <v>0</v>
      </c>
      <c r="Y207" s="58">
        <f t="shared" si="298"/>
        <v>0</v>
      </c>
      <c r="Z207" s="58">
        <f t="shared" si="298"/>
        <v>0</v>
      </c>
      <c r="AA207" s="58">
        <f t="shared" si="298"/>
        <v>0</v>
      </c>
      <c r="AB207" s="58">
        <f>SUM(AB195:AB206)</f>
        <v>0</v>
      </c>
      <c r="AC207" s="58">
        <f>SUM(AC195:AC206)</f>
        <v>0</v>
      </c>
      <c r="AD207" s="58">
        <f>SUM(AD195:AD206)</f>
        <v>0</v>
      </c>
      <c r="AE207" s="58">
        <f t="shared" si="298"/>
        <v>0</v>
      </c>
      <c r="AF207" s="58">
        <f t="shared" si="298"/>
        <v>0</v>
      </c>
      <c r="AG207" s="58">
        <f t="shared" si="298"/>
        <v>0</v>
      </c>
      <c r="AH207" s="68"/>
      <c r="AI207" s="69" t="str">
        <f>IF(Z207=0,"NA",Y207/Z207)</f>
        <v>NA</v>
      </c>
      <c r="AJ207" s="69"/>
      <c r="AK207" s="69" t="str">
        <f>IF(AA207=0,"NA",(Y207+J207+K207)/AA207)</f>
        <v>NA</v>
      </c>
      <c r="AL207" s="69" t="str">
        <f>IFERROR(AC207/Z207,"NA")</f>
        <v>NA</v>
      </c>
      <c r="AM207" s="69" t="str">
        <f t="shared" si="296"/>
        <v>NA</v>
      </c>
      <c r="AN207" s="68" t="str">
        <f>IFERROR(L207/AA207,"NA")</f>
        <v>NA</v>
      </c>
      <c r="AO207" s="68" t="str">
        <f>IFERROR((J207+K207)/AA207,"NA")</f>
        <v>NA</v>
      </c>
      <c r="AP207" s="68" t="str">
        <f>IFERROR(AB207/AA207,"NA")</f>
        <v>NA</v>
      </c>
      <c r="AQ207" s="68"/>
      <c r="AR207" s="68"/>
      <c r="AS207" s="68"/>
      <c r="AT207" s="69" t="str">
        <f>IFERROR((H207+Q207+R207)/AB207,"NA")</f>
        <v>NA</v>
      </c>
      <c r="AU207" s="69" t="str">
        <f>IFERROR((H207+Q207+R207+U207+W207)/AB207,"NA")</f>
        <v>NA</v>
      </c>
      <c r="AV207" s="69" t="str">
        <f>IFERROR((F207+Y207)/AB207,"NA")</f>
        <v>NA</v>
      </c>
      <c r="AW207" s="69" t="str">
        <f>IFERROR(Y207/AB207,"NA")</f>
        <v>NA</v>
      </c>
      <c r="AX207" s="69" t="str">
        <f t="shared" si="297"/>
        <v>NA</v>
      </c>
      <c r="AY207" s="70" t="e">
        <f>(AD207+F207+G207)/AA207</f>
        <v>#DIV/0!</v>
      </c>
    </row>
    <row r="209" spans="1:51" x14ac:dyDescent="0.2">
      <c r="A209" s="47" t="s">
        <v>298</v>
      </c>
    </row>
    <row r="210" spans="1:51" x14ac:dyDescent="0.2">
      <c r="A210" s="56"/>
      <c r="B210" s="59" t="s">
        <v>5</v>
      </c>
      <c r="C210" s="59" t="s">
        <v>6</v>
      </c>
      <c r="D210" s="59" t="s">
        <v>7</v>
      </c>
      <c r="E210" s="59" t="s">
        <v>8</v>
      </c>
      <c r="F210" s="59" t="s">
        <v>18</v>
      </c>
      <c r="G210" s="59" t="s">
        <v>19</v>
      </c>
      <c r="H210" s="59" t="s">
        <v>9</v>
      </c>
      <c r="I210" s="59" t="s">
        <v>169</v>
      </c>
      <c r="J210" s="59" t="s">
        <v>10</v>
      </c>
      <c r="K210" s="59" t="s">
        <v>11</v>
      </c>
      <c r="L210" s="59" t="s">
        <v>12</v>
      </c>
      <c r="M210" s="59" t="s">
        <v>20</v>
      </c>
      <c r="N210" s="59" t="s">
        <v>299</v>
      </c>
      <c r="O210" s="59" t="s">
        <v>21</v>
      </c>
      <c r="P210" s="59" t="s">
        <v>74</v>
      </c>
      <c r="Q210" s="59" t="s">
        <v>22</v>
      </c>
      <c r="R210" s="59" t="s">
        <v>23</v>
      </c>
      <c r="S210" s="59" t="s">
        <v>168</v>
      </c>
      <c r="T210" s="59" t="s">
        <v>75</v>
      </c>
      <c r="U210" s="59" t="s">
        <v>27</v>
      </c>
      <c r="V210" s="59" t="s">
        <v>172</v>
      </c>
      <c r="W210" s="59" t="s">
        <v>28</v>
      </c>
      <c r="X210" s="59" t="s">
        <v>170</v>
      </c>
      <c r="Y210" s="59" t="s">
        <v>29</v>
      </c>
      <c r="Z210" s="59" t="s">
        <v>4</v>
      </c>
      <c r="AA210" s="59" t="s">
        <v>13</v>
      </c>
      <c r="AB210" s="59" t="s">
        <v>26</v>
      </c>
      <c r="AC210" s="59" t="s">
        <v>30</v>
      </c>
      <c r="AD210" s="59" t="s">
        <v>31</v>
      </c>
      <c r="AE210" s="59" t="s">
        <v>24</v>
      </c>
      <c r="AF210" s="59" t="s">
        <v>25</v>
      </c>
      <c r="AG210" s="59" t="s">
        <v>76</v>
      </c>
      <c r="AH210" s="73"/>
      <c r="AI210" s="71" t="s">
        <v>14</v>
      </c>
      <c r="AJ210" s="71"/>
      <c r="AK210" s="71" t="s">
        <v>15</v>
      </c>
      <c r="AL210" s="71" t="s">
        <v>16</v>
      </c>
      <c r="AM210" s="71" t="s">
        <v>17</v>
      </c>
      <c r="AN210" s="71" t="s">
        <v>44</v>
      </c>
      <c r="AO210" s="71" t="s">
        <v>43</v>
      </c>
      <c r="AP210" s="71" t="s">
        <v>40</v>
      </c>
      <c r="AQ210" s="73"/>
      <c r="AR210" s="73"/>
      <c r="AS210" s="73"/>
      <c r="AT210" s="71" t="s">
        <v>47</v>
      </c>
      <c r="AU210" s="71" t="s">
        <v>48</v>
      </c>
      <c r="AV210" s="71" t="s">
        <v>51</v>
      </c>
      <c r="AW210" s="71" t="s">
        <v>49</v>
      </c>
      <c r="AX210" s="63" t="s">
        <v>50</v>
      </c>
      <c r="AY210" s="64" t="s">
        <v>60</v>
      </c>
    </row>
    <row r="211" spans="1:51" x14ac:dyDescent="0.2">
      <c r="A211" s="52" t="s">
        <v>187</v>
      </c>
      <c r="Y211" s="49">
        <f>B211+C211+D211+E211</f>
        <v>0</v>
      </c>
      <c r="Z211" s="49">
        <f t="shared" ref="Z211:Z222" si="299">B211+C211+D211+E211+F211+L211+Q211+R211+T211+S211</f>
        <v>0</v>
      </c>
      <c r="AA211" s="49">
        <f t="shared" ref="AA211:AA222" si="300">B211+C211+D211+E211+F211+G211+H211+J211+K211+L211+Q211+R211+T211+S211+I211</f>
        <v>0</v>
      </c>
      <c r="AB211" s="49">
        <f t="shared" ref="AB211:AB222" si="301">Y211+H211+F211+Q211+R211+T211+S211+I211</f>
        <v>0</v>
      </c>
      <c r="AC211" s="49">
        <f t="shared" ref="AC211:AC222" si="302">B211+2*C211+3*D211+4*E211</f>
        <v>0</v>
      </c>
      <c r="AD211" s="49">
        <f t="shared" ref="AD211:AD222" si="303">Y211+J211+K211</f>
        <v>0</v>
      </c>
      <c r="AE211" s="49">
        <f t="shared" ref="AE211:AE222" si="304">M211+Q211+U211+V211</f>
        <v>0</v>
      </c>
      <c r="AF211" s="49">
        <f t="shared" ref="AF211:AF222" si="305">O211+R211+W211+S211+I211</f>
        <v>0</v>
      </c>
      <c r="AG211" s="49">
        <f>T211+P211</f>
        <v>0</v>
      </c>
      <c r="AH211" s="65"/>
      <c r="AI211" s="66" t="str">
        <f t="shared" ref="AI211:AI220" si="306">IF(Z211=0,"NA",Y211/Z211)</f>
        <v>NA</v>
      </c>
      <c r="AJ211" s="66"/>
      <c r="AK211" s="66" t="str">
        <f t="shared" ref="AK211:AK220" si="307">IF(AA211=0,"NA",(Y211+J211+K211)/AA211)</f>
        <v>NA</v>
      </c>
      <c r="AL211" s="66" t="str">
        <f t="shared" ref="AL211:AL220" si="308">IFERROR(AC211/Z211,"NA")</f>
        <v>NA</v>
      </c>
      <c r="AM211" s="66" t="str">
        <f>IFERROR(AK211+AL211,"NA")</f>
        <v>NA</v>
      </c>
      <c r="AN211" s="65" t="str">
        <f t="shared" ref="AN211:AN220" si="309">IFERROR(L211/AA211,"NA")</f>
        <v>NA</v>
      </c>
      <c r="AO211" s="65" t="str">
        <f t="shared" ref="AO211:AO220" si="310">IFERROR((J211+K211)/AA211,"NA")</f>
        <v>NA</v>
      </c>
      <c r="AP211" s="65" t="str">
        <f t="shared" ref="AP211:AP220" si="311">IFERROR(AB211/AA211,"NA")</f>
        <v>NA</v>
      </c>
      <c r="AQ211" s="65"/>
      <c r="AR211" s="65"/>
      <c r="AS211" s="65"/>
      <c r="AT211" s="66" t="str">
        <f t="shared" ref="AT211:AT220" si="312">IFERROR((H211+Q211+R211)/AB211,"NA")</f>
        <v>NA</v>
      </c>
      <c r="AU211" s="66" t="str">
        <f t="shared" ref="AU211:AU220" si="313">IFERROR((H211+Q211+R211+U211+W211)/AB211,"NA")</f>
        <v>NA</v>
      </c>
      <c r="AV211" s="66" t="str">
        <f t="shared" ref="AV211:AV220" si="314">IFERROR((F211+Y211)/AB211,"NA")</f>
        <v>NA</v>
      </c>
      <c r="AW211" s="66" t="str">
        <f t="shared" ref="AW211:AW220" si="315">IFERROR(Y211/AB211,"NA")</f>
        <v>NA</v>
      </c>
      <c r="AX211" s="66" t="str">
        <f>IFERROR(AL211-AI211,"NA")</f>
        <v>NA</v>
      </c>
      <c r="AY211" s="67" t="e">
        <f t="shared" ref="AY211:AY220" si="316">(AD211+F211+G211)/AA211</f>
        <v>#DIV/0!</v>
      </c>
    </row>
    <row r="212" spans="1:51" x14ac:dyDescent="0.2">
      <c r="A212" s="52" t="s">
        <v>188</v>
      </c>
      <c r="Y212" s="49">
        <f t="shared" ref="Y212:Y222" si="317">B212+C212+D212+E212</f>
        <v>0</v>
      </c>
      <c r="Z212" s="49">
        <f t="shared" si="299"/>
        <v>0</v>
      </c>
      <c r="AA212" s="49">
        <f t="shared" si="300"/>
        <v>0</v>
      </c>
      <c r="AB212" s="49">
        <f t="shared" si="301"/>
        <v>0</v>
      </c>
      <c r="AC212" s="49">
        <f t="shared" si="302"/>
        <v>0</v>
      </c>
      <c r="AD212" s="49">
        <f t="shared" si="303"/>
        <v>0</v>
      </c>
      <c r="AE212" s="49">
        <f t="shared" si="304"/>
        <v>0</v>
      </c>
      <c r="AF212" s="49">
        <f t="shared" si="305"/>
        <v>0</v>
      </c>
      <c r="AG212" s="49">
        <f t="shared" ref="AG212:AG222" si="318">T212+P212</f>
        <v>0</v>
      </c>
      <c r="AH212" s="65"/>
      <c r="AI212" s="66" t="str">
        <f t="shared" si="306"/>
        <v>NA</v>
      </c>
      <c r="AJ212" s="66"/>
      <c r="AK212" s="66" t="str">
        <f t="shared" si="307"/>
        <v>NA</v>
      </c>
      <c r="AL212" s="66" t="str">
        <f t="shared" si="308"/>
        <v>NA</v>
      </c>
      <c r="AM212" s="66" t="str">
        <f t="shared" ref="AM212:AM223" si="319">IFERROR(AK212+AL212,"NA")</f>
        <v>NA</v>
      </c>
      <c r="AN212" s="65" t="str">
        <f t="shared" si="309"/>
        <v>NA</v>
      </c>
      <c r="AO212" s="65" t="str">
        <f t="shared" si="310"/>
        <v>NA</v>
      </c>
      <c r="AP212" s="65" t="str">
        <f t="shared" si="311"/>
        <v>NA</v>
      </c>
      <c r="AQ212" s="65"/>
      <c r="AR212" s="65"/>
      <c r="AS212" s="65"/>
      <c r="AT212" s="66" t="str">
        <f t="shared" si="312"/>
        <v>NA</v>
      </c>
      <c r="AU212" s="66" t="str">
        <f t="shared" si="313"/>
        <v>NA</v>
      </c>
      <c r="AV212" s="66" t="str">
        <f t="shared" si="314"/>
        <v>NA</v>
      </c>
      <c r="AW212" s="66" t="str">
        <f t="shared" si="315"/>
        <v>NA</v>
      </c>
      <c r="AX212" s="66" t="str">
        <f t="shared" ref="AX212:AX223" si="320">IFERROR(AL212-AI212,"NA")</f>
        <v>NA</v>
      </c>
      <c r="AY212" s="67" t="e">
        <f t="shared" si="316"/>
        <v>#DIV/0!</v>
      </c>
    </row>
    <row r="213" spans="1:51" x14ac:dyDescent="0.2">
      <c r="A213" s="52" t="s">
        <v>189</v>
      </c>
      <c r="Y213" s="49">
        <f t="shared" si="317"/>
        <v>0</v>
      </c>
      <c r="Z213" s="49">
        <f t="shared" si="299"/>
        <v>0</v>
      </c>
      <c r="AA213" s="49">
        <f t="shared" si="300"/>
        <v>0</v>
      </c>
      <c r="AB213" s="49">
        <f t="shared" si="301"/>
        <v>0</v>
      </c>
      <c r="AC213" s="49">
        <f t="shared" si="302"/>
        <v>0</v>
      </c>
      <c r="AD213" s="49">
        <f t="shared" si="303"/>
        <v>0</v>
      </c>
      <c r="AE213" s="49">
        <f t="shared" si="304"/>
        <v>0</v>
      </c>
      <c r="AF213" s="49">
        <f t="shared" si="305"/>
        <v>0</v>
      </c>
      <c r="AG213" s="49">
        <f t="shared" si="318"/>
        <v>0</v>
      </c>
      <c r="AH213" s="65"/>
      <c r="AI213" s="66" t="str">
        <f t="shared" si="306"/>
        <v>NA</v>
      </c>
      <c r="AJ213" s="66"/>
      <c r="AK213" s="66" t="str">
        <f t="shared" si="307"/>
        <v>NA</v>
      </c>
      <c r="AL213" s="66" t="str">
        <f t="shared" si="308"/>
        <v>NA</v>
      </c>
      <c r="AM213" s="66" t="str">
        <f t="shared" si="319"/>
        <v>NA</v>
      </c>
      <c r="AN213" s="65" t="str">
        <f t="shared" si="309"/>
        <v>NA</v>
      </c>
      <c r="AO213" s="65" t="str">
        <f t="shared" si="310"/>
        <v>NA</v>
      </c>
      <c r="AP213" s="65" t="str">
        <f t="shared" si="311"/>
        <v>NA</v>
      </c>
      <c r="AQ213" s="65"/>
      <c r="AR213" s="65"/>
      <c r="AS213" s="65"/>
      <c r="AT213" s="66" t="str">
        <f t="shared" si="312"/>
        <v>NA</v>
      </c>
      <c r="AU213" s="66" t="str">
        <f t="shared" si="313"/>
        <v>NA</v>
      </c>
      <c r="AV213" s="66" t="str">
        <f t="shared" si="314"/>
        <v>NA</v>
      </c>
      <c r="AW213" s="66" t="str">
        <f t="shared" si="315"/>
        <v>NA</v>
      </c>
      <c r="AX213" s="66" t="str">
        <f t="shared" si="320"/>
        <v>NA</v>
      </c>
      <c r="AY213" s="67" t="e">
        <f t="shared" si="316"/>
        <v>#DIV/0!</v>
      </c>
    </row>
    <row r="214" spans="1:51" x14ac:dyDescent="0.2">
      <c r="A214" s="52" t="s">
        <v>190</v>
      </c>
      <c r="Y214" s="49">
        <f t="shared" si="317"/>
        <v>0</v>
      </c>
      <c r="Z214" s="49">
        <f t="shared" si="299"/>
        <v>0</v>
      </c>
      <c r="AA214" s="49">
        <f t="shared" si="300"/>
        <v>0</v>
      </c>
      <c r="AB214" s="49">
        <f t="shared" si="301"/>
        <v>0</v>
      </c>
      <c r="AC214" s="49">
        <f t="shared" si="302"/>
        <v>0</v>
      </c>
      <c r="AD214" s="49">
        <f t="shared" si="303"/>
        <v>0</v>
      </c>
      <c r="AE214" s="49">
        <f t="shared" si="304"/>
        <v>0</v>
      </c>
      <c r="AF214" s="49">
        <f t="shared" si="305"/>
        <v>0</v>
      </c>
      <c r="AG214" s="49">
        <f t="shared" si="318"/>
        <v>0</v>
      </c>
      <c r="AH214" s="65"/>
      <c r="AI214" s="66" t="str">
        <f t="shared" si="306"/>
        <v>NA</v>
      </c>
      <c r="AJ214" s="66"/>
      <c r="AK214" s="66" t="str">
        <f t="shared" si="307"/>
        <v>NA</v>
      </c>
      <c r="AL214" s="66" t="str">
        <f t="shared" si="308"/>
        <v>NA</v>
      </c>
      <c r="AM214" s="66" t="str">
        <f t="shared" si="319"/>
        <v>NA</v>
      </c>
      <c r="AN214" s="65" t="str">
        <f t="shared" si="309"/>
        <v>NA</v>
      </c>
      <c r="AO214" s="65" t="str">
        <f t="shared" si="310"/>
        <v>NA</v>
      </c>
      <c r="AP214" s="65" t="str">
        <f t="shared" si="311"/>
        <v>NA</v>
      </c>
      <c r="AQ214" s="65"/>
      <c r="AR214" s="65"/>
      <c r="AS214" s="65"/>
      <c r="AT214" s="66" t="str">
        <f t="shared" si="312"/>
        <v>NA</v>
      </c>
      <c r="AU214" s="66" t="str">
        <f t="shared" si="313"/>
        <v>NA</v>
      </c>
      <c r="AV214" s="66" t="str">
        <f t="shared" si="314"/>
        <v>NA</v>
      </c>
      <c r="AW214" s="66" t="str">
        <f t="shared" si="315"/>
        <v>NA</v>
      </c>
      <c r="AX214" s="66" t="str">
        <f t="shared" si="320"/>
        <v>NA</v>
      </c>
      <c r="AY214" s="67" t="e">
        <f t="shared" si="316"/>
        <v>#DIV/0!</v>
      </c>
    </row>
    <row r="215" spans="1:51" x14ac:dyDescent="0.2">
      <c r="A215" s="52" t="s">
        <v>191</v>
      </c>
      <c r="Y215" s="49">
        <f t="shared" si="317"/>
        <v>0</v>
      </c>
      <c r="Z215" s="49">
        <f t="shared" si="299"/>
        <v>0</v>
      </c>
      <c r="AA215" s="49">
        <f t="shared" si="300"/>
        <v>0</v>
      </c>
      <c r="AB215" s="49">
        <f t="shared" si="301"/>
        <v>0</v>
      </c>
      <c r="AC215" s="49">
        <f t="shared" si="302"/>
        <v>0</v>
      </c>
      <c r="AD215" s="49">
        <f t="shared" si="303"/>
        <v>0</v>
      </c>
      <c r="AE215" s="49">
        <f t="shared" si="304"/>
        <v>0</v>
      </c>
      <c r="AF215" s="49">
        <f t="shared" si="305"/>
        <v>0</v>
      </c>
      <c r="AG215" s="49">
        <f t="shared" si="318"/>
        <v>0</v>
      </c>
      <c r="AH215" s="65"/>
      <c r="AI215" s="66" t="str">
        <f t="shared" si="306"/>
        <v>NA</v>
      </c>
      <c r="AJ215" s="66"/>
      <c r="AK215" s="66" t="str">
        <f t="shared" si="307"/>
        <v>NA</v>
      </c>
      <c r="AL215" s="66" t="str">
        <f t="shared" si="308"/>
        <v>NA</v>
      </c>
      <c r="AM215" s="66" t="str">
        <f t="shared" si="319"/>
        <v>NA</v>
      </c>
      <c r="AN215" s="65" t="str">
        <f t="shared" si="309"/>
        <v>NA</v>
      </c>
      <c r="AO215" s="65" t="str">
        <f t="shared" si="310"/>
        <v>NA</v>
      </c>
      <c r="AP215" s="65" t="str">
        <f t="shared" si="311"/>
        <v>NA</v>
      </c>
      <c r="AQ215" s="65"/>
      <c r="AR215" s="65"/>
      <c r="AS215" s="65"/>
      <c r="AT215" s="66" t="str">
        <f t="shared" si="312"/>
        <v>NA</v>
      </c>
      <c r="AU215" s="66" t="str">
        <f t="shared" si="313"/>
        <v>NA</v>
      </c>
      <c r="AV215" s="66" t="str">
        <f t="shared" si="314"/>
        <v>NA</v>
      </c>
      <c r="AW215" s="66" t="str">
        <f t="shared" si="315"/>
        <v>NA</v>
      </c>
      <c r="AX215" s="66" t="str">
        <f t="shared" si="320"/>
        <v>NA</v>
      </c>
      <c r="AY215" s="67" t="e">
        <f t="shared" si="316"/>
        <v>#DIV/0!</v>
      </c>
    </row>
    <row r="216" spans="1:51" x14ac:dyDescent="0.2">
      <c r="A216" s="52" t="s">
        <v>192</v>
      </c>
      <c r="Y216" s="49">
        <f t="shared" si="317"/>
        <v>0</v>
      </c>
      <c r="Z216" s="49">
        <f t="shared" si="299"/>
        <v>0</v>
      </c>
      <c r="AA216" s="49">
        <f t="shared" si="300"/>
        <v>0</v>
      </c>
      <c r="AB216" s="49">
        <f t="shared" si="301"/>
        <v>0</v>
      </c>
      <c r="AC216" s="49">
        <f t="shared" si="302"/>
        <v>0</v>
      </c>
      <c r="AD216" s="49">
        <f t="shared" si="303"/>
        <v>0</v>
      </c>
      <c r="AE216" s="49">
        <f t="shared" si="304"/>
        <v>0</v>
      </c>
      <c r="AF216" s="49">
        <f t="shared" si="305"/>
        <v>0</v>
      </c>
      <c r="AG216" s="49">
        <f t="shared" si="318"/>
        <v>0</v>
      </c>
      <c r="AH216" s="65"/>
      <c r="AI216" s="66" t="str">
        <f t="shared" si="306"/>
        <v>NA</v>
      </c>
      <c r="AJ216" s="66"/>
      <c r="AK216" s="66" t="str">
        <f t="shared" si="307"/>
        <v>NA</v>
      </c>
      <c r="AL216" s="66" t="str">
        <f t="shared" si="308"/>
        <v>NA</v>
      </c>
      <c r="AM216" s="66" t="str">
        <f t="shared" si="319"/>
        <v>NA</v>
      </c>
      <c r="AN216" s="65" t="str">
        <f t="shared" si="309"/>
        <v>NA</v>
      </c>
      <c r="AO216" s="65" t="str">
        <f t="shared" si="310"/>
        <v>NA</v>
      </c>
      <c r="AP216" s="65" t="str">
        <f t="shared" si="311"/>
        <v>NA</v>
      </c>
      <c r="AQ216" s="65"/>
      <c r="AR216" s="65"/>
      <c r="AS216" s="65"/>
      <c r="AT216" s="66" t="str">
        <f t="shared" si="312"/>
        <v>NA</v>
      </c>
      <c r="AU216" s="66" t="str">
        <f t="shared" si="313"/>
        <v>NA</v>
      </c>
      <c r="AV216" s="66" t="str">
        <f t="shared" si="314"/>
        <v>NA</v>
      </c>
      <c r="AW216" s="66" t="str">
        <f t="shared" si="315"/>
        <v>NA</v>
      </c>
      <c r="AX216" s="66" t="str">
        <f t="shared" si="320"/>
        <v>NA</v>
      </c>
      <c r="AY216" s="67" t="e">
        <f t="shared" si="316"/>
        <v>#DIV/0!</v>
      </c>
    </row>
    <row r="217" spans="1:51" x14ac:dyDescent="0.2">
      <c r="A217" s="52" t="s">
        <v>193</v>
      </c>
      <c r="Y217" s="49">
        <f t="shared" si="317"/>
        <v>0</v>
      </c>
      <c r="Z217" s="49">
        <f t="shared" si="299"/>
        <v>0</v>
      </c>
      <c r="AA217" s="49">
        <f t="shared" si="300"/>
        <v>0</v>
      </c>
      <c r="AB217" s="49">
        <f t="shared" si="301"/>
        <v>0</v>
      </c>
      <c r="AC217" s="49">
        <f t="shared" si="302"/>
        <v>0</v>
      </c>
      <c r="AD217" s="49">
        <f t="shared" si="303"/>
        <v>0</v>
      </c>
      <c r="AE217" s="49">
        <f t="shared" si="304"/>
        <v>0</v>
      </c>
      <c r="AF217" s="49">
        <f t="shared" si="305"/>
        <v>0</v>
      </c>
      <c r="AG217" s="49">
        <f t="shared" si="318"/>
        <v>0</v>
      </c>
      <c r="AH217" s="65"/>
      <c r="AI217" s="66" t="str">
        <f t="shared" si="306"/>
        <v>NA</v>
      </c>
      <c r="AJ217" s="66"/>
      <c r="AK217" s="66" t="str">
        <f t="shared" si="307"/>
        <v>NA</v>
      </c>
      <c r="AL217" s="66" t="str">
        <f t="shared" si="308"/>
        <v>NA</v>
      </c>
      <c r="AM217" s="66" t="str">
        <f t="shared" si="319"/>
        <v>NA</v>
      </c>
      <c r="AN217" s="65" t="str">
        <f t="shared" si="309"/>
        <v>NA</v>
      </c>
      <c r="AO217" s="65" t="str">
        <f t="shared" si="310"/>
        <v>NA</v>
      </c>
      <c r="AP217" s="65" t="str">
        <f t="shared" si="311"/>
        <v>NA</v>
      </c>
      <c r="AQ217" s="65"/>
      <c r="AR217" s="65"/>
      <c r="AS217" s="65"/>
      <c r="AT217" s="66" t="str">
        <f t="shared" si="312"/>
        <v>NA</v>
      </c>
      <c r="AU217" s="66" t="str">
        <f t="shared" si="313"/>
        <v>NA</v>
      </c>
      <c r="AV217" s="66" t="str">
        <f t="shared" si="314"/>
        <v>NA</v>
      </c>
      <c r="AW217" s="66" t="str">
        <f t="shared" si="315"/>
        <v>NA</v>
      </c>
      <c r="AX217" s="66" t="str">
        <f t="shared" si="320"/>
        <v>NA</v>
      </c>
      <c r="AY217" s="67" t="e">
        <f t="shared" si="316"/>
        <v>#DIV/0!</v>
      </c>
    </row>
    <row r="218" spans="1:51" x14ac:dyDescent="0.2">
      <c r="A218" s="52" t="s">
        <v>194</v>
      </c>
      <c r="Y218" s="49">
        <f t="shared" si="317"/>
        <v>0</v>
      </c>
      <c r="Z218" s="49">
        <f t="shared" si="299"/>
        <v>0</v>
      </c>
      <c r="AA218" s="49">
        <f t="shared" si="300"/>
        <v>0</v>
      </c>
      <c r="AB218" s="49">
        <f t="shared" si="301"/>
        <v>0</v>
      </c>
      <c r="AC218" s="49">
        <f t="shared" si="302"/>
        <v>0</v>
      </c>
      <c r="AD218" s="49">
        <f t="shared" si="303"/>
        <v>0</v>
      </c>
      <c r="AE218" s="49">
        <f t="shared" si="304"/>
        <v>0</v>
      </c>
      <c r="AF218" s="49">
        <f t="shared" si="305"/>
        <v>0</v>
      </c>
      <c r="AG218" s="49">
        <f t="shared" si="318"/>
        <v>0</v>
      </c>
      <c r="AH218" s="65"/>
      <c r="AI218" s="66" t="str">
        <f t="shared" si="306"/>
        <v>NA</v>
      </c>
      <c r="AJ218" s="66"/>
      <c r="AK218" s="66" t="str">
        <f t="shared" si="307"/>
        <v>NA</v>
      </c>
      <c r="AL218" s="66" t="str">
        <f t="shared" si="308"/>
        <v>NA</v>
      </c>
      <c r="AM218" s="66" t="str">
        <f t="shared" si="319"/>
        <v>NA</v>
      </c>
      <c r="AN218" s="65" t="str">
        <f t="shared" si="309"/>
        <v>NA</v>
      </c>
      <c r="AO218" s="65" t="str">
        <f t="shared" si="310"/>
        <v>NA</v>
      </c>
      <c r="AP218" s="65" t="str">
        <f t="shared" si="311"/>
        <v>NA</v>
      </c>
      <c r="AQ218" s="65"/>
      <c r="AR218" s="65"/>
      <c r="AS218" s="65"/>
      <c r="AT218" s="66" t="str">
        <f t="shared" si="312"/>
        <v>NA</v>
      </c>
      <c r="AU218" s="66" t="str">
        <f t="shared" si="313"/>
        <v>NA</v>
      </c>
      <c r="AV218" s="66" t="str">
        <f t="shared" si="314"/>
        <v>NA</v>
      </c>
      <c r="AW218" s="66" t="str">
        <f t="shared" si="315"/>
        <v>NA</v>
      </c>
      <c r="AX218" s="66" t="str">
        <f t="shared" si="320"/>
        <v>NA</v>
      </c>
      <c r="AY218" s="67" t="e">
        <f t="shared" si="316"/>
        <v>#DIV/0!</v>
      </c>
    </row>
    <row r="219" spans="1:51" x14ac:dyDescent="0.2">
      <c r="A219" s="52" t="s">
        <v>195</v>
      </c>
      <c r="Y219" s="49">
        <f t="shared" si="317"/>
        <v>0</v>
      </c>
      <c r="Z219" s="49">
        <f t="shared" si="299"/>
        <v>0</v>
      </c>
      <c r="AA219" s="49">
        <f t="shared" si="300"/>
        <v>0</v>
      </c>
      <c r="AB219" s="49">
        <f t="shared" si="301"/>
        <v>0</v>
      </c>
      <c r="AC219" s="49">
        <f t="shared" si="302"/>
        <v>0</v>
      </c>
      <c r="AD219" s="49">
        <f t="shared" si="303"/>
        <v>0</v>
      </c>
      <c r="AE219" s="49">
        <f t="shared" si="304"/>
        <v>0</v>
      </c>
      <c r="AF219" s="49">
        <f t="shared" si="305"/>
        <v>0</v>
      </c>
      <c r="AG219" s="49">
        <f t="shared" si="318"/>
        <v>0</v>
      </c>
      <c r="AH219" s="65"/>
      <c r="AI219" s="66" t="str">
        <f t="shared" si="306"/>
        <v>NA</v>
      </c>
      <c r="AJ219" s="66"/>
      <c r="AK219" s="66" t="str">
        <f t="shared" si="307"/>
        <v>NA</v>
      </c>
      <c r="AL219" s="66" t="str">
        <f t="shared" si="308"/>
        <v>NA</v>
      </c>
      <c r="AM219" s="66" t="str">
        <f t="shared" si="319"/>
        <v>NA</v>
      </c>
      <c r="AN219" s="65" t="str">
        <f t="shared" si="309"/>
        <v>NA</v>
      </c>
      <c r="AO219" s="65" t="str">
        <f t="shared" si="310"/>
        <v>NA</v>
      </c>
      <c r="AP219" s="65" t="str">
        <f t="shared" si="311"/>
        <v>NA</v>
      </c>
      <c r="AQ219" s="65"/>
      <c r="AR219" s="65"/>
      <c r="AS219" s="65"/>
      <c r="AT219" s="66" t="str">
        <f t="shared" si="312"/>
        <v>NA</v>
      </c>
      <c r="AU219" s="66" t="str">
        <f t="shared" si="313"/>
        <v>NA</v>
      </c>
      <c r="AV219" s="66" t="str">
        <f t="shared" si="314"/>
        <v>NA</v>
      </c>
      <c r="AW219" s="66" t="str">
        <f t="shared" si="315"/>
        <v>NA</v>
      </c>
      <c r="AX219" s="66" t="str">
        <f t="shared" si="320"/>
        <v>NA</v>
      </c>
      <c r="AY219" s="67" t="e">
        <f t="shared" si="316"/>
        <v>#DIV/0!</v>
      </c>
    </row>
    <row r="220" spans="1:51" x14ac:dyDescent="0.2">
      <c r="A220" s="52" t="s">
        <v>196</v>
      </c>
      <c r="Y220" s="49">
        <f t="shared" si="317"/>
        <v>0</v>
      </c>
      <c r="Z220" s="49">
        <f t="shared" si="299"/>
        <v>0</v>
      </c>
      <c r="AA220" s="49">
        <f t="shared" si="300"/>
        <v>0</v>
      </c>
      <c r="AB220" s="49">
        <f t="shared" si="301"/>
        <v>0</v>
      </c>
      <c r="AC220" s="49">
        <f t="shared" si="302"/>
        <v>0</v>
      </c>
      <c r="AD220" s="49">
        <f t="shared" si="303"/>
        <v>0</v>
      </c>
      <c r="AE220" s="49">
        <f t="shared" si="304"/>
        <v>0</v>
      </c>
      <c r="AF220" s="49">
        <f t="shared" si="305"/>
        <v>0</v>
      </c>
      <c r="AG220" s="49">
        <f t="shared" si="318"/>
        <v>0</v>
      </c>
      <c r="AH220" s="65"/>
      <c r="AI220" s="66" t="str">
        <f t="shared" si="306"/>
        <v>NA</v>
      </c>
      <c r="AJ220" s="66"/>
      <c r="AK220" s="66" t="str">
        <f t="shared" si="307"/>
        <v>NA</v>
      </c>
      <c r="AL220" s="66" t="str">
        <f t="shared" si="308"/>
        <v>NA</v>
      </c>
      <c r="AM220" s="66" t="str">
        <f t="shared" si="319"/>
        <v>NA</v>
      </c>
      <c r="AN220" s="65" t="str">
        <f t="shared" si="309"/>
        <v>NA</v>
      </c>
      <c r="AO220" s="65" t="str">
        <f t="shared" si="310"/>
        <v>NA</v>
      </c>
      <c r="AP220" s="65" t="str">
        <f t="shared" si="311"/>
        <v>NA</v>
      </c>
      <c r="AQ220" s="65"/>
      <c r="AR220" s="65"/>
      <c r="AS220" s="65"/>
      <c r="AT220" s="66" t="str">
        <f t="shared" si="312"/>
        <v>NA</v>
      </c>
      <c r="AU220" s="66" t="str">
        <f t="shared" si="313"/>
        <v>NA</v>
      </c>
      <c r="AV220" s="66" t="str">
        <f t="shared" si="314"/>
        <v>NA</v>
      </c>
      <c r="AW220" s="66" t="str">
        <f t="shared" si="315"/>
        <v>NA</v>
      </c>
      <c r="AX220" s="66" t="str">
        <f t="shared" si="320"/>
        <v>NA</v>
      </c>
      <c r="AY220" s="67" t="e">
        <f t="shared" si="316"/>
        <v>#DIV/0!</v>
      </c>
    </row>
    <row r="221" spans="1:51" x14ac:dyDescent="0.2">
      <c r="A221" s="52"/>
      <c r="Y221" s="49">
        <f t="shared" si="317"/>
        <v>0</v>
      </c>
      <c r="Z221" s="49">
        <f t="shared" si="299"/>
        <v>0</v>
      </c>
      <c r="AA221" s="49">
        <f t="shared" si="300"/>
        <v>0</v>
      </c>
      <c r="AB221" s="49">
        <f t="shared" si="301"/>
        <v>0</v>
      </c>
      <c r="AC221" s="49">
        <f t="shared" si="302"/>
        <v>0</v>
      </c>
      <c r="AD221" s="49">
        <f t="shared" si="303"/>
        <v>0</v>
      </c>
      <c r="AE221" s="49">
        <f t="shared" si="304"/>
        <v>0</v>
      </c>
      <c r="AF221" s="49">
        <f t="shared" si="305"/>
        <v>0</v>
      </c>
      <c r="AG221" s="49">
        <f t="shared" si="318"/>
        <v>0</v>
      </c>
      <c r="AH221" s="65"/>
      <c r="AI221" s="66"/>
      <c r="AJ221" s="66"/>
      <c r="AK221" s="66"/>
      <c r="AL221" s="66"/>
      <c r="AM221" s="66"/>
      <c r="AN221" s="65"/>
      <c r="AO221" s="65"/>
      <c r="AP221" s="65"/>
      <c r="AQ221" s="65"/>
      <c r="AR221" s="65"/>
      <c r="AS221" s="65"/>
      <c r="AT221" s="66"/>
      <c r="AU221" s="66"/>
      <c r="AV221" s="66"/>
      <c r="AW221" s="66"/>
      <c r="AX221" s="66"/>
      <c r="AY221" s="67"/>
    </row>
    <row r="222" spans="1:51" x14ac:dyDescent="0.2">
      <c r="A222" s="52"/>
      <c r="Y222" s="49">
        <f t="shared" si="317"/>
        <v>0</v>
      </c>
      <c r="Z222" s="49">
        <f t="shared" si="299"/>
        <v>0</v>
      </c>
      <c r="AA222" s="49">
        <f t="shared" si="300"/>
        <v>0</v>
      </c>
      <c r="AB222" s="49">
        <f t="shared" si="301"/>
        <v>0</v>
      </c>
      <c r="AC222" s="49">
        <f t="shared" si="302"/>
        <v>0</v>
      </c>
      <c r="AD222" s="49">
        <f t="shared" si="303"/>
        <v>0</v>
      </c>
      <c r="AE222" s="49">
        <f t="shared" si="304"/>
        <v>0</v>
      </c>
      <c r="AF222" s="49">
        <f t="shared" si="305"/>
        <v>0</v>
      </c>
      <c r="AG222" s="49">
        <f t="shared" si="318"/>
        <v>0</v>
      </c>
      <c r="AH222" s="65"/>
      <c r="AI222" s="66" t="str">
        <f>IF(Z222=0,"NA",Y222/Z222)</f>
        <v>NA</v>
      </c>
      <c r="AJ222" s="66"/>
      <c r="AK222" s="66" t="str">
        <f>IF(AA222=0,"NA",(Y222+J222+K222)/AA222)</f>
        <v>NA</v>
      </c>
      <c r="AL222" s="66" t="str">
        <f>IFERROR(AC222/Z222,"NA")</f>
        <v>NA</v>
      </c>
      <c r="AM222" s="66" t="str">
        <f>IFERROR(AK222+AL222,"NA")</f>
        <v>NA</v>
      </c>
      <c r="AN222" s="65" t="str">
        <f>IFERROR(L222/AA222,"NA")</f>
        <v>NA</v>
      </c>
      <c r="AO222" s="65" t="str">
        <f>IFERROR((J222+K222)/AA222,"NA")</f>
        <v>NA</v>
      </c>
      <c r="AP222" s="65" t="str">
        <f>IFERROR(AB222/AA222,"NA")</f>
        <v>NA</v>
      </c>
      <c r="AQ222" s="65"/>
      <c r="AR222" s="65"/>
      <c r="AS222" s="65"/>
      <c r="AT222" s="66" t="str">
        <f>IFERROR((H222+Q222+R222)/AB222,"NA")</f>
        <v>NA</v>
      </c>
      <c r="AU222" s="66" t="str">
        <f>IFERROR((H222+Q222+R222+U222+W222)/AB222,"NA")</f>
        <v>NA</v>
      </c>
      <c r="AV222" s="66" t="str">
        <f>IFERROR((F222+Y222)/AB222,"NA")</f>
        <v>NA</v>
      </c>
      <c r="AW222" s="66" t="str">
        <f>IFERROR(Y222/AB222,"NA")</f>
        <v>NA</v>
      </c>
      <c r="AX222" s="66" t="str">
        <f>IFERROR(AL222-AI222,"NA")</f>
        <v>NA</v>
      </c>
      <c r="AY222" s="67" t="e">
        <f>(AD222+F222+G222)/AA222</f>
        <v>#DIV/0!</v>
      </c>
    </row>
    <row r="223" spans="1:51" x14ac:dyDescent="0.2">
      <c r="A223" s="54" t="s">
        <v>32</v>
      </c>
      <c r="B223" s="58">
        <f>SUM(B211:B222)</f>
        <v>0</v>
      </c>
      <c r="C223" s="58">
        <f t="shared" ref="C223:AG223" si="321">SUM(C211:C222)</f>
        <v>0</v>
      </c>
      <c r="D223" s="58">
        <f t="shared" si="321"/>
        <v>0</v>
      </c>
      <c r="E223" s="58">
        <f t="shared" si="321"/>
        <v>0</v>
      </c>
      <c r="F223" s="58">
        <f t="shared" si="321"/>
        <v>0</v>
      </c>
      <c r="G223" s="58">
        <f t="shared" si="321"/>
        <v>0</v>
      </c>
      <c r="H223" s="58">
        <f t="shared" si="321"/>
        <v>0</v>
      </c>
      <c r="I223" s="58">
        <f t="shared" si="321"/>
        <v>0</v>
      </c>
      <c r="J223" s="58">
        <f t="shared" si="321"/>
        <v>0</v>
      </c>
      <c r="K223" s="58">
        <f t="shared" si="321"/>
        <v>0</v>
      </c>
      <c r="L223" s="58">
        <f t="shared" si="321"/>
        <v>0</v>
      </c>
      <c r="M223" s="58">
        <f t="shared" si="321"/>
        <v>0</v>
      </c>
      <c r="N223" s="58">
        <f t="shared" si="321"/>
        <v>0</v>
      </c>
      <c r="O223" s="58">
        <f t="shared" si="321"/>
        <v>0</v>
      </c>
      <c r="P223" s="58">
        <f t="shared" si="321"/>
        <v>0</v>
      </c>
      <c r="Q223" s="58">
        <f t="shared" si="321"/>
        <v>0</v>
      </c>
      <c r="R223" s="58">
        <f t="shared" si="321"/>
        <v>0</v>
      </c>
      <c r="S223" s="58">
        <f t="shared" si="321"/>
        <v>0</v>
      </c>
      <c r="T223" s="58">
        <f t="shared" si="321"/>
        <v>0</v>
      </c>
      <c r="U223" s="58">
        <f t="shared" si="321"/>
        <v>0</v>
      </c>
      <c r="V223" s="58">
        <f t="shared" si="321"/>
        <v>0</v>
      </c>
      <c r="W223" s="58">
        <f t="shared" si="321"/>
        <v>0</v>
      </c>
      <c r="X223" s="58">
        <f t="shared" si="321"/>
        <v>0</v>
      </c>
      <c r="Y223" s="58">
        <f t="shared" si="321"/>
        <v>0</v>
      </c>
      <c r="Z223" s="58">
        <f t="shared" si="321"/>
        <v>0</v>
      </c>
      <c r="AA223" s="58">
        <f t="shared" si="321"/>
        <v>0</v>
      </c>
      <c r="AB223" s="58">
        <f>SUM(AB211:AB222)</f>
        <v>0</v>
      </c>
      <c r="AC223" s="58">
        <f>SUM(AC211:AC222)</f>
        <v>0</v>
      </c>
      <c r="AD223" s="58">
        <f>SUM(AD211:AD222)</f>
        <v>0</v>
      </c>
      <c r="AE223" s="58">
        <f t="shared" si="321"/>
        <v>0</v>
      </c>
      <c r="AF223" s="58">
        <f t="shared" si="321"/>
        <v>0</v>
      </c>
      <c r="AG223" s="58">
        <f t="shared" si="321"/>
        <v>0</v>
      </c>
      <c r="AH223" s="68"/>
      <c r="AI223" s="69" t="str">
        <f>IF(Z223=0,"NA",Y223/Z223)</f>
        <v>NA</v>
      </c>
      <c r="AJ223" s="69"/>
      <c r="AK223" s="69" t="str">
        <f>IF(AA223=0,"NA",(Y223+J223+K223)/AA223)</f>
        <v>NA</v>
      </c>
      <c r="AL223" s="69" t="str">
        <f>IFERROR(AC223/Z223,"NA")</f>
        <v>NA</v>
      </c>
      <c r="AM223" s="69" t="str">
        <f t="shared" si="319"/>
        <v>NA</v>
      </c>
      <c r="AN223" s="68" t="str">
        <f>IFERROR(L223/AA223,"NA")</f>
        <v>NA</v>
      </c>
      <c r="AO223" s="68" t="str">
        <f>IFERROR((J223+K223)/AA223,"NA")</f>
        <v>NA</v>
      </c>
      <c r="AP223" s="68" t="str">
        <f>IFERROR(AB223/AA223,"NA")</f>
        <v>NA</v>
      </c>
      <c r="AQ223" s="68"/>
      <c r="AR223" s="68"/>
      <c r="AS223" s="68"/>
      <c r="AT223" s="69" t="str">
        <f>IFERROR((H223+Q223+R223)/AB223,"NA")</f>
        <v>NA</v>
      </c>
      <c r="AU223" s="69" t="str">
        <f>IFERROR((H223+Q223+R223+U223+W223)/AB223,"NA")</f>
        <v>NA</v>
      </c>
      <c r="AV223" s="69" t="str">
        <f>IFERROR((F223+Y223)/AB223,"NA")</f>
        <v>NA</v>
      </c>
      <c r="AW223" s="69" t="str">
        <f>IFERROR(Y223/AB223,"NA")</f>
        <v>NA</v>
      </c>
      <c r="AX223" s="69" t="str">
        <f t="shared" si="320"/>
        <v>NA</v>
      </c>
      <c r="AY223" s="70" t="e">
        <f>(AD223+F223+G223)/AA223</f>
        <v>#DIV/0!</v>
      </c>
    </row>
    <row r="225" spans="1:51" x14ac:dyDescent="0.2">
      <c r="A225" s="47" t="s">
        <v>154</v>
      </c>
    </row>
    <row r="226" spans="1:51" x14ac:dyDescent="0.2">
      <c r="A226" s="56"/>
      <c r="B226" s="59" t="s">
        <v>5</v>
      </c>
      <c r="C226" s="59" t="s">
        <v>6</v>
      </c>
      <c r="D226" s="59" t="s">
        <v>7</v>
      </c>
      <c r="E226" s="59" t="s">
        <v>8</v>
      </c>
      <c r="F226" s="59" t="s">
        <v>18</v>
      </c>
      <c r="G226" s="59" t="s">
        <v>19</v>
      </c>
      <c r="H226" s="59" t="s">
        <v>9</v>
      </c>
      <c r="I226" s="59" t="s">
        <v>169</v>
      </c>
      <c r="J226" s="59" t="s">
        <v>10</v>
      </c>
      <c r="K226" s="59" t="s">
        <v>11</v>
      </c>
      <c r="L226" s="59" t="s">
        <v>12</v>
      </c>
      <c r="M226" s="59" t="s">
        <v>20</v>
      </c>
      <c r="N226" s="59"/>
      <c r="O226" s="59" t="s">
        <v>21</v>
      </c>
      <c r="P226" s="59" t="s">
        <v>74</v>
      </c>
      <c r="Q226" s="59" t="s">
        <v>22</v>
      </c>
      <c r="R226" s="59" t="s">
        <v>23</v>
      </c>
      <c r="S226" s="59" t="s">
        <v>168</v>
      </c>
      <c r="T226" s="59" t="s">
        <v>75</v>
      </c>
      <c r="U226" s="59" t="s">
        <v>27</v>
      </c>
      <c r="V226" s="59" t="s">
        <v>172</v>
      </c>
      <c r="W226" s="59" t="s">
        <v>28</v>
      </c>
      <c r="X226" s="59" t="s">
        <v>170</v>
      </c>
      <c r="Y226" s="59" t="s">
        <v>29</v>
      </c>
      <c r="Z226" s="59" t="s">
        <v>4</v>
      </c>
      <c r="AA226" s="59" t="s">
        <v>13</v>
      </c>
      <c r="AB226" s="59" t="s">
        <v>26</v>
      </c>
      <c r="AC226" s="59" t="s">
        <v>30</v>
      </c>
      <c r="AD226" s="59" t="s">
        <v>31</v>
      </c>
      <c r="AE226" s="59" t="s">
        <v>24</v>
      </c>
      <c r="AF226" s="59" t="s">
        <v>25</v>
      </c>
      <c r="AG226" s="59" t="s">
        <v>76</v>
      </c>
      <c r="AH226" s="73"/>
      <c r="AI226" s="71" t="s">
        <v>14</v>
      </c>
      <c r="AJ226" s="71"/>
      <c r="AK226" s="71" t="s">
        <v>15</v>
      </c>
      <c r="AL226" s="71" t="s">
        <v>16</v>
      </c>
      <c r="AM226" s="71" t="s">
        <v>17</v>
      </c>
      <c r="AN226" s="71" t="s">
        <v>44</v>
      </c>
      <c r="AO226" s="71" t="s">
        <v>43</v>
      </c>
      <c r="AP226" s="71" t="s">
        <v>40</v>
      </c>
      <c r="AQ226" s="73"/>
      <c r="AR226" s="73"/>
      <c r="AS226" s="73"/>
      <c r="AT226" s="71" t="s">
        <v>47</v>
      </c>
      <c r="AU226" s="71" t="s">
        <v>48</v>
      </c>
      <c r="AV226" s="71" t="s">
        <v>51</v>
      </c>
      <c r="AW226" s="71" t="s">
        <v>49</v>
      </c>
      <c r="AX226" s="63" t="s">
        <v>50</v>
      </c>
      <c r="AY226" s="64" t="s">
        <v>60</v>
      </c>
    </row>
    <row r="227" spans="1:51" x14ac:dyDescent="0.2">
      <c r="A227" s="52" t="s">
        <v>158</v>
      </c>
      <c r="Y227" s="49">
        <f>B227+C227+D227+E227</f>
        <v>0</v>
      </c>
      <c r="Z227" s="49">
        <f t="shared" ref="Z227:Z238" si="322">B227+C227+D227+E227+F227+L227+Q227+R227+T227+S227</f>
        <v>0</v>
      </c>
      <c r="AA227" s="49">
        <f t="shared" ref="AA227:AA238" si="323">B227+C227+D227+E227+F227+G227+H227+J227+K227+L227+Q227+R227+T227+S227+I227</f>
        <v>0</v>
      </c>
      <c r="AB227" s="49">
        <f t="shared" ref="AB227:AB238" si="324">Y227+H227+F227+Q227+R227+T227+S227+I227</f>
        <v>0</v>
      </c>
      <c r="AC227" s="49">
        <f t="shared" ref="AC227:AC238" si="325">B227+2*C227+3*D227+4*E227</f>
        <v>0</v>
      </c>
      <c r="AD227" s="49">
        <f t="shared" ref="AD227:AD238" si="326">Y227+J227+K227</f>
        <v>0</v>
      </c>
      <c r="AE227" s="49">
        <f t="shared" ref="AE227:AE238" si="327">M227+Q227+U227+V227</f>
        <v>0</v>
      </c>
      <c r="AF227" s="49">
        <f t="shared" ref="AF227:AF238" si="328">O227+R227+W227+S227+I227</f>
        <v>0</v>
      </c>
      <c r="AG227" s="49">
        <f>T227+P227</f>
        <v>0</v>
      </c>
      <c r="AH227" s="65"/>
      <c r="AI227" s="66" t="str">
        <f t="shared" ref="AI227:AI236" si="329">IF(Z227=0,"NA",Y227/Z227)</f>
        <v>NA</v>
      </c>
      <c r="AJ227" s="66"/>
      <c r="AK227" s="66" t="str">
        <f t="shared" ref="AK227:AK236" si="330">IF(AA227=0,"NA",(Y227+J227+K227)/AA227)</f>
        <v>NA</v>
      </c>
      <c r="AL227" s="66" t="str">
        <f t="shared" ref="AL227:AL236" si="331">IFERROR(AC227/Z227,"NA")</f>
        <v>NA</v>
      </c>
      <c r="AM227" s="66" t="str">
        <f>IFERROR(AK227+AL227,"NA")</f>
        <v>NA</v>
      </c>
      <c r="AN227" s="65" t="str">
        <f t="shared" ref="AN227:AN236" si="332">IFERROR(L227/AA227,"NA")</f>
        <v>NA</v>
      </c>
      <c r="AO227" s="65" t="str">
        <f t="shared" ref="AO227:AO236" si="333">IFERROR((J227+K227)/AA227,"NA")</f>
        <v>NA</v>
      </c>
      <c r="AP227" s="65" t="str">
        <f t="shared" ref="AP227:AP236" si="334">IFERROR(AB227/AA227,"NA")</f>
        <v>NA</v>
      </c>
      <c r="AQ227" s="65"/>
      <c r="AR227" s="65"/>
      <c r="AS227" s="65"/>
      <c r="AT227" s="66" t="str">
        <f t="shared" ref="AT227:AT236" si="335">IFERROR((H227+Q227+R227)/AB227,"NA")</f>
        <v>NA</v>
      </c>
      <c r="AU227" s="66" t="str">
        <f t="shared" ref="AU227:AU236" si="336">IFERROR((H227+Q227+R227+U227+W227)/AB227,"NA")</f>
        <v>NA</v>
      </c>
      <c r="AV227" s="66" t="str">
        <f t="shared" ref="AV227:AV236" si="337">IFERROR((F227+Y227)/AB227,"NA")</f>
        <v>NA</v>
      </c>
      <c r="AW227" s="66" t="str">
        <f t="shared" ref="AW227:AW236" si="338">IFERROR(Y227/AB227,"NA")</f>
        <v>NA</v>
      </c>
      <c r="AX227" s="66" t="str">
        <f>IFERROR(AL227-AI227,"NA")</f>
        <v>NA</v>
      </c>
      <c r="AY227" s="67" t="e">
        <f t="shared" ref="AY227:AY236" si="339">(AD227+F227+G227)/AA227</f>
        <v>#DIV/0!</v>
      </c>
    </row>
    <row r="228" spans="1:51" x14ac:dyDescent="0.2">
      <c r="A228" s="52" t="s">
        <v>159</v>
      </c>
      <c r="Y228" s="49">
        <f t="shared" ref="Y228:Y238" si="340">B228+C228+D228+E228</f>
        <v>0</v>
      </c>
      <c r="Z228" s="49">
        <f t="shared" si="322"/>
        <v>0</v>
      </c>
      <c r="AA228" s="49">
        <f t="shared" si="323"/>
        <v>0</v>
      </c>
      <c r="AB228" s="49">
        <f t="shared" si="324"/>
        <v>0</v>
      </c>
      <c r="AC228" s="49">
        <f t="shared" si="325"/>
        <v>0</v>
      </c>
      <c r="AD228" s="49">
        <f t="shared" si="326"/>
        <v>0</v>
      </c>
      <c r="AE228" s="49">
        <f t="shared" si="327"/>
        <v>0</v>
      </c>
      <c r="AF228" s="49">
        <f t="shared" si="328"/>
        <v>0</v>
      </c>
      <c r="AG228" s="49">
        <f t="shared" ref="AG228:AG238" si="341">T228+P228</f>
        <v>0</v>
      </c>
      <c r="AH228" s="65"/>
      <c r="AI228" s="66" t="str">
        <f t="shared" si="329"/>
        <v>NA</v>
      </c>
      <c r="AJ228" s="66"/>
      <c r="AK228" s="66" t="str">
        <f t="shared" si="330"/>
        <v>NA</v>
      </c>
      <c r="AL228" s="66" t="str">
        <f t="shared" si="331"/>
        <v>NA</v>
      </c>
      <c r="AM228" s="66" t="str">
        <f t="shared" ref="AM228:AM239" si="342">IFERROR(AK228+AL228,"NA")</f>
        <v>NA</v>
      </c>
      <c r="AN228" s="65" t="str">
        <f t="shared" si="332"/>
        <v>NA</v>
      </c>
      <c r="AO228" s="65" t="str">
        <f t="shared" si="333"/>
        <v>NA</v>
      </c>
      <c r="AP228" s="65" t="str">
        <f t="shared" si="334"/>
        <v>NA</v>
      </c>
      <c r="AQ228" s="65"/>
      <c r="AR228" s="65"/>
      <c r="AS228" s="65"/>
      <c r="AT228" s="66" t="str">
        <f t="shared" si="335"/>
        <v>NA</v>
      </c>
      <c r="AU228" s="66" t="str">
        <f t="shared" si="336"/>
        <v>NA</v>
      </c>
      <c r="AV228" s="66" t="str">
        <f t="shared" si="337"/>
        <v>NA</v>
      </c>
      <c r="AW228" s="66" t="str">
        <f t="shared" si="338"/>
        <v>NA</v>
      </c>
      <c r="AX228" s="66" t="str">
        <f t="shared" ref="AX228:AX239" si="343">IFERROR(AL228-AI228,"NA")</f>
        <v>NA</v>
      </c>
      <c r="AY228" s="67" t="e">
        <f t="shared" si="339"/>
        <v>#DIV/0!</v>
      </c>
    </row>
    <row r="229" spans="1:51" x14ac:dyDescent="0.2">
      <c r="A229" s="52" t="s">
        <v>160</v>
      </c>
      <c r="Y229" s="49">
        <f t="shared" si="340"/>
        <v>0</v>
      </c>
      <c r="Z229" s="49">
        <f t="shared" si="322"/>
        <v>0</v>
      </c>
      <c r="AA229" s="49">
        <f t="shared" si="323"/>
        <v>0</v>
      </c>
      <c r="AB229" s="49">
        <f t="shared" si="324"/>
        <v>0</v>
      </c>
      <c r="AC229" s="49">
        <f t="shared" si="325"/>
        <v>0</v>
      </c>
      <c r="AD229" s="49">
        <f t="shared" si="326"/>
        <v>0</v>
      </c>
      <c r="AE229" s="49">
        <f t="shared" si="327"/>
        <v>0</v>
      </c>
      <c r="AF229" s="49">
        <f t="shared" si="328"/>
        <v>0</v>
      </c>
      <c r="AG229" s="49">
        <f t="shared" si="341"/>
        <v>0</v>
      </c>
      <c r="AH229" s="65"/>
      <c r="AI229" s="66" t="str">
        <f t="shared" si="329"/>
        <v>NA</v>
      </c>
      <c r="AJ229" s="66"/>
      <c r="AK229" s="66" t="str">
        <f t="shared" si="330"/>
        <v>NA</v>
      </c>
      <c r="AL229" s="66" t="str">
        <f t="shared" si="331"/>
        <v>NA</v>
      </c>
      <c r="AM229" s="66" t="str">
        <f t="shared" si="342"/>
        <v>NA</v>
      </c>
      <c r="AN229" s="65" t="str">
        <f t="shared" si="332"/>
        <v>NA</v>
      </c>
      <c r="AO229" s="65" t="str">
        <f t="shared" si="333"/>
        <v>NA</v>
      </c>
      <c r="AP229" s="65" t="str">
        <f t="shared" si="334"/>
        <v>NA</v>
      </c>
      <c r="AQ229" s="65"/>
      <c r="AR229" s="65"/>
      <c r="AS229" s="65"/>
      <c r="AT229" s="66" t="str">
        <f t="shared" si="335"/>
        <v>NA</v>
      </c>
      <c r="AU229" s="66" t="str">
        <f t="shared" si="336"/>
        <v>NA</v>
      </c>
      <c r="AV229" s="66" t="str">
        <f t="shared" si="337"/>
        <v>NA</v>
      </c>
      <c r="AW229" s="66" t="str">
        <f t="shared" si="338"/>
        <v>NA</v>
      </c>
      <c r="AX229" s="66" t="str">
        <f t="shared" si="343"/>
        <v>NA</v>
      </c>
      <c r="AY229" s="67" t="e">
        <f t="shared" si="339"/>
        <v>#DIV/0!</v>
      </c>
    </row>
    <row r="230" spans="1:51" x14ac:dyDescent="0.2">
      <c r="A230" s="52" t="s">
        <v>161</v>
      </c>
      <c r="Y230" s="49">
        <f t="shared" si="340"/>
        <v>0</v>
      </c>
      <c r="Z230" s="49">
        <f t="shared" si="322"/>
        <v>0</v>
      </c>
      <c r="AA230" s="49">
        <f t="shared" si="323"/>
        <v>0</v>
      </c>
      <c r="AB230" s="49">
        <f t="shared" si="324"/>
        <v>0</v>
      </c>
      <c r="AC230" s="49">
        <f t="shared" si="325"/>
        <v>0</v>
      </c>
      <c r="AD230" s="49">
        <f t="shared" si="326"/>
        <v>0</v>
      </c>
      <c r="AE230" s="49">
        <f t="shared" si="327"/>
        <v>0</v>
      </c>
      <c r="AF230" s="49">
        <f t="shared" si="328"/>
        <v>0</v>
      </c>
      <c r="AG230" s="49">
        <f t="shared" si="341"/>
        <v>0</v>
      </c>
      <c r="AH230" s="65"/>
      <c r="AI230" s="66" t="str">
        <f t="shared" si="329"/>
        <v>NA</v>
      </c>
      <c r="AJ230" s="66"/>
      <c r="AK230" s="66" t="str">
        <f t="shared" si="330"/>
        <v>NA</v>
      </c>
      <c r="AL230" s="66" t="str">
        <f t="shared" si="331"/>
        <v>NA</v>
      </c>
      <c r="AM230" s="66" t="str">
        <f t="shared" si="342"/>
        <v>NA</v>
      </c>
      <c r="AN230" s="65" t="str">
        <f t="shared" si="332"/>
        <v>NA</v>
      </c>
      <c r="AO230" s="65" t="str">
        <f t="shared" si="333"/>
        <v>NA</v>
      </c>
      <c r="AP230" s="65" t="str">
        <f t="shared" si="334"/>
        <v>NA</v>
      </c>
      <c r="AQ230" s="65"/>
      <c r="AR230" s="65"/>
      <c r="AS230" s="65"/>
      <c r="AT230" s="66" t="str">
        <f t="shared" si="335"/>
        <v>NA</v>
      </c>
      <c r="AU230" s="66" t="str">
        <f t="shared" si="336"/>
        <v>NA</v>
      </c>
      <c r="AV230" s="66" t="str">
        <f t="shared" si="337"/>
        <v>NA</v>
      </c>
      <c r="AW230" s="66" t="str">
        <f t="shared" si="338"/>
        <v>NA</v>
      </c>
      <c r="AX230" s="66" t="str">
        <f t="shared" si="343"/>
        <v>NA</v>
      </c>
      <c r="AY230" s="67" t="e">
        <f t="shared" si="339"/>
        <v>#DIV/0!</v>
      </c>
    </row>
    <row r="231" spans="1:51" x14ac:dyDescent="0.2">
      <c r="A231" s="52" t="s">
        <v>162</v>
      </c>
      <c r="Y231" s="49">
        <f t="shared" si="340"/>
        <v>0</v>
      </c>
      <c r="Z231" s="49">
        <f t="shared" si="322"/>
        <v>0</v>
      </c>
      <c r="AA231" s="49">
        <f t="shared" si="323"/>
        <v>0</v>
      </c>
      <c r="AB231" s="49">
        <f t="shared" si="324"/>
        <v>0</v>
      </c>
      <c r="AC231" s="49">
        <f t="shared" si="325"/>
        <v>0</v>
      </c>
      <c r="AD231" s="49">
        <f t="shared" si="326"/>
        <v>0</v>
      </c>
      <c r="AE231" s="49">
        <f t="shared" si="327"/>
        <v>0</v>
      </c>
      <c r="AF231" s="49">
        <f t="shared" si="328"/>
        <v>0</v>
      </c>
      <c r="AG231" s="49">
        <f t="shared" si="341"/>
        <v>0</v>
      </c>
      <c r="AH231" s="65"/>
      <c r="AI231" s="66" t="str">
        <f t="shared" si="329"/>
        <v>NA</v>
      </c>
      <c r="AJ231" s="66"/>
      <c r="AK231" s="66" t="str">
        <f t="shared" si="330"/>
        <v>NA</v>
      </c>
      <c r="AL231" s="66" t="str">
        <f t="shared" si="331"/>
        <v>NA</v>
      </c>
      <c r="AM231" s="66" t="str">
        <f t="shared" si="342"/>
        <v>NA</v>
      </c>
      <c r="AN231" s="65" t="str">
        <f t="shared" si="332"/>
        <v>NA</v>
      </c>
      <c r="AO231" s="65" t="str">
        <f t="shared" si="333"/>
        <v>NA</v>
      </c>
      <c r="AP231" s="65" t="str">
        <f t="shared" si="334"/>
        <v>NA</v>
      </c>
      <c r="AQ231" s="65"/>
      <c r="AR231" s="65"/>
      <c r="AS231" s="65"/>
      <c r="AT231" s="66" t="str">
        <f t="shared" si="335"/>
        <v>NA</v>
      </c>
      <c r="AU231" s="66" t="str">
        <f t="shared" si="336"/>
        <v>NA</v>
      </c>
      <c r="AV231" s="66" t="str">
        <f t="shared" si="337"/>
        <v>NA</v>
      </c>
      <c r="AW231" s="66" t="str">
        <f t="shared" si="338"/>
        <v>NA</v>
      </c>
      <c r="AX231" s="66" t="str">
        <f t="shared" si="343"/>
        <v>NA</v>
      </c>
      <c r="AY231" s="67" t="e">
        <f t="shared" si="339"/>
        <v>#DIV/0!</v>
      </c>
    </row>
    <row r="232" spans="1:51" x14ac:dyDescent="0.2">
      <c r="A232" s="52" t="s">
        <v>163</v>
      </c>
      <c r="Y232" s="49">
        <f t="shared" si="340"/>
        <v>0</v>
      </c>
      <c r="Z232" s="49">
        <f t="shared" si="322"/>
        <v>0</v>
      </c>
      <c r="AA232" s="49">
        <f t="shared" si="323"/>
        <v>0</v>
      </c>
      <c r="AB232" s="49">
        <f t="shared" si="324"/>
        <v>0</v>
      </c>
      <c r="AC232" s="49">
        <f t="shared" si="325"/>
        <v>0</v>
      </c>
      <c r="AD232" s="49">
        <f t="shared" si="326"/>
        <v>0</v>
      </c>
      <c r="AE232" s="49">
        <f t="shared" si="327"/>
        <v>0</v>
      </c>
      <c r="AF232" s="49">
        <f t="shared" si="328"/>
        <v>0</v>
      </c>
      <c r="AG232" s="49">
        <f t="shared" si="341"/>
        <v>0</v>
      </c>
      <c r="AH232" s="65"/>
      <c r="AI232" s="66" t="str">
        <f t="shared" si="329"/>
        <v>NA</v>
      </c>
      <c r="AJ232" s="66"/>
      <c r="AK232" s="66" t="str">
        <f t="shared" si="330"/>
        <v>NA</v>
      </c>
      <c r="AL232" s="66" t="str">
        <f t="shared" si="331"/>
        <v>NA</v>
      </c>
      <c r="AM232" s="66" t="str">
        <f t="shared" si="342"/>
        <v>NA</v>
      </c>
      <c r="AN232" s="65" t="str">
        <f t="shared" si="332"/>
        <v>NA</v>
      </c>
      <c r="AO232" s="65" t="str">
        <f t="shared" si="333"/>
        <v>NA</v>
      </c>
      <c r="AP232" s="65" t="str">
        <f t="shared" si="334"/>
        <v>NA</v>
      </c>
      <c r="AQ232" s="65"/>
      <c r="AR232" s="65"/>
      <c r="AS232" s="65"/>
      <c r="AT232" s="66" t="str">
        <f t="shared" si="335"/>
        <v>NA</v>
      </c>
      <c r="AU232" s="66" t="str">
        <f t="shared" si="336"/>
        <v>NA</v>
      </c>
      <c r="AV232" s="66" t="str">
        <f t="shared" si="337"/>
        <v>NA</v>
      </c>
      <c r="AW232" s="66" t="str">
        <f t="shared" si="338"/>
        <v>NA</v>
      </c>
      <c r="AX232" s="66" t="str">
        <f t="shared" si="343"/>
        <v>NA</v>
      </c>
      <c r="AY232" s="67" t="e">
        <f t="shared" si="339"/>
        <v>#DIV/0!</v>
      </c>
    </row>
    <row r="233" spans="1:51" x14ac:dyDescent="0.2">
      <c r="A233" s="52" t="s">
        <v>164</v>
      </c>
      <c r="Y233" s="49">
        <f t="shared" si="340"/>
        <v>0</v>
      </c>
      <c r="Z233" s="49">
        <f t="shared" si="322"/>
        <v>0</v>
      </c>
      <c r="AA233" s="49">
        <f t="shared" si="323"/>
        <v>0</v>
      </c>
      <c r="AB233" s="49">
        <f t="shared" si="324"/>
        <v>0</v>
      </c>
      <c r="AC233" s="49">
        <f t="shared" si="325"/>
        <v>0</v>
      </c>
      <c r="AD233" s="49">
        <f t="shared" si="326"/>
        <v>0</v>
      </c>
      <c r="AE233" s="49">
        <f t="shared" si="327"/>
        <v>0</v>
      </c>
      <c r="AF233" s="49">
        <f t="shared" si="328"/>
        <v>0</v>
      </c>
      <c r="AG233" s="49">
        <f t="shared" si="341"/>
        <v>0</v>
      </c>
      <c r="AH233" s="65"/>
      <c r="AI233" s="66" t="str">
        <f t="shared" si="329"/>
        <v>NA</v>
      </c>
      <c r="AJ233" s="66"/>
      <c r="AK233" s="66" t="str">
        <f t="shared" si="330"/>
        <v>NA</v>
      </c>
      <c r="AL233" s="66" t="str">
        <f t="shared" si="331"/>
        <v>NA</v>
      </c>
      <c r="AM233" s="66" t="str">
        <f t="shared" si="342"/>
        <v>NA</v>
      </c>
      <c r="AN233" s="65" t="str">
        <f t="shared" si="332"/>
        <v>NA</v>
      </c>
      <c r="AO233" s="65" t="str">
        <f t="shared" si="333"/>
        <v>NA</v>
      </c>
      <c r="AP233" s="65" t="str">
        <f t="shared" si="334"/>
        <v>NA</v>
      </c>
      <c r="AQ233" s="65"/>
      <c r="AR233" s="65"/>
      <c r="AS233" s="65"/>
      <c r="AT233" s="66" t="str">
        <f t="shared" si="335"/>
        <v>NA</v>
      </c>
      <c r="AU233" s="66" t="str">
        <f t="shared" si="336"/>
        <v>NA</v>
      </c>
      <c r="AV233" s="66" t="str">
        <f t="shared" si="337"/>
        <v>NA</v>
      </c>
      <c r="AW233" s="66" t="str">
        <f t="shared" si="338"/>
        <v>NA</v>
      </c>
      <c r="AX233" s="66" t="str">
        <f t="shared" si="343"/>
        <v>NA</v>
      </c>
      <c r="AY233" s="67" t="e">
        <f t="shared" si="339"/>
        <v>#DIV/0!</v>
      </c>
    </row>
    <row r="234" spans="1:51" x14ac:dyDescent="0.2">
      <c r="A234" s="52" t="s">
        <v>165</v>
      </c>
      <c r="Y234" s="49">
        <f t="shared" si="340"/>
        <v>0</v>
      </c>
      <c r="Z234" s="49">
        <f t="shared" si="322"/>
        <v>0</v>
      </c>
      <c r="AA234" s="49">
        <f t="shared" si="323"/>
        <v>0</v>
      </c>
      <c r="AB234" s="49">
        <f t="shared" si="324"/>
        <v>0</v>
      </c>
      <c r="AC234" s="49">
        <f t="shared" si="325"/>
        <v>0</v>
      </c>
      <c r="AD234" s="49">
        <f t="shared" si="326"/>
        <v>0</v>
      </c>
      <c r="AE234" s="49">
        <f t="shared" si="327"/>
        <v>0</v>
      </c>
      <c r="AF234" s="49">
        <f t="shared" si="328"/>
        <v>0</v>
      </c>
      <c r="AG234" s="49">
        <f t="shared" si="341"/>
        <v>0</v>
      </c>
      <c r="AH234" s="65"/>
      <c r="AI234" s="66" t="str">
        <f t="shared" si="329"/>
        <v>NA</v>
      </c>
      <c r="AJ234" s="66"/>
      <c r="AK234" s="66" t="str">
        <f t="shared" si="330"/>
        <v>NA</v>
      </c>
      <c r="AL234" s="66" t="str">
        <f t="shared" si="331"/>
        <v>NA</v>
      </c>
      <c r="AM234" s="66" t="str">
        <f t="shared" si="342"/>
        <v>NA</v>
      </c>
      <c r="AN234" s="65" t="str">
        <f t="shared" si="332"/>
        <v>NA</v>
      </c>
      <c r="AO234" s="65" t="str">
        <f t="shared" si="333"/>
        <v>NA</v>
      </c>
      <c r="AP234" s="65" t="str">
        <f t="shared" si="334"/>
        <v>NA</v>
      </c>
      <c r="AQ234" s="65"/>
      <c r="AR234" s="65"/>
      <c r="AS234" s="65"/>
      <c r="AT234" s="66" t="str">
        <f t="shared" si="335"/>
        <v>NA</v>
      </c>
      <c r="AU234" s="66" t="str">
        <f t="shared" si="336"/>
        <v>NA</v>
      </c>
      <c r="AV234" s="66" t="str">
        <f t="shared" si="337"/>
        <v>NA</v>
      </c>
      <c r="AW234" s="66" t="str">
        <f t="shared" si="338"/>
        <v>NA</v>
      </c>
      <c r="AX234" s="66" t="str">
        <f t="shared" si="343"/>
        <v>NA</v>
      </c>
      <c r="AY234" s="67" t="e">
        <f t="shared" si="339"/>
        <v>#DIV/0!</v>
      </c>
    </row>
    <row r="235" spans="1:51" x14ac:dyDescent="0.2">
      <c r="A235" s="52" t="s">
        <v>166</v>
      </c>
      <c r="Y235" s="49">
        <f t="shared" si="340"/>
        <v>0</v>
      </c>
      <c r="Z235" s="49">
        <f t="shared" si="322"/>
        <v>0</v>
      </c>
      <c r="AA235" s="49">
        <f t="shared" si="323"/>
        <v>0</v>
      </c>
      <c r="AB235" s="49">
        <f t="shared" si="324"/>
        <v>0</v>
      </c>
      <c r="AC235" s="49">
        <f t="shared" si="325"/>
        <v>0</v>
      </c>
      <c r="AD235" s="49">
        <f t="shared" si="326"/>
        <v>0</v>
      </c>
      <c r="AE235" s="49">
        <f t="shared" si="327"/>
        <v>0</v>
      </c>
      <c r="AF235" s="49">
        <f t="shared" si="328"/>
        <v>0</v>
      </c>
      <c r="AG235" s="49">
        <f t="shared" si="341"/>
        <v>0</v>
      </c>
      <c r="AH235" s="65"/>
      <c r="AI235" s="66" t="str">
        <f t="shared" si="329"/>
        <v>NA</v>
      </c>
      <c r="AJ235" s="66"/>
      <c r="AK235" s="66" t="str">
        <f t="shared" si="330"/>
        <v>NA</v>
      </c>
      <c r="AL235" s="66" t="str">
        <f t="shared" si="331"/>
        <v>NA</v>
      </c>
      <c r="AM235" s="66" t="str">
        <f t="shared" si="342"/>
        <v>NA</v>
      </c>
      <c r="AN235" s="65" t="str">
        <f t="shared" si="332"/>
        <v>NA</v>
      </c>
      <c r="AO235" s="65" t="str">
        <f t="shared" si="333"/>
        <v>NA</v>
      </c>
      <c r="AP235" s="65" t="str">
        <f t="shared" si="334"/>
        <v>NA</v>
      </c>
      <c r="AQ235" s="65"/>
      <c r="AR235" s="65"/>
      <c r="AS235" s="65"/>
      <c r="AT235" s="66" t="str">
        <f t="shared" si="335"/>
        <v>NA</v>
      </c>
      <c r="AU235" s="66" t="str">
        <f t="shared" si="336"/>
        <v>NA</v>
      </c>
      <c r="AV235" s="66" t="str">
        <f t="shared" si="337"/>
        <v>NA</v>
      </c>
      <c r="AW235" s="66" t="str">
        <f t="shared" si="338"/>
        <v>NA</v>
      </c>
      <c r="AX235" s="66" t="str">
        <f t="shared" si="343"/>
        <v>NA</v>
      </c>
      <c r="AY235" s="67" t="e">
        <f t="shared" si="339"/>
        <v>#DIV/0!</v>
      </c>
    </row>
    <row r="236" spans="1:51" x14ac:dyDescent="0.2">
      <c r="A236" s="52" t="s">
        <v>167</v>
      </c>
      <c r="Y236" s="49">
        <f t="shared" si="340"/>
        <v>0</v>
      </c>
      <c r="Z236" s="49">
        <f t="shared" si="322"/>
        <v>0</v>
      </c>
      <c r="AA236" s="49">
        <f t="shared" si="323"/>
        <v>0</v>
      </c>
      <c r="AB236" s="49">
        <f t="shared" si="324"/>
        <v>0</v>
      </c>
      <c r="AC236" s="49">
        <f t="shared" si="325"/>
        <v>0</v>
      </c>
      <c r="AD236" s="49">
        <f t="shared" si="326"/>
        <v>0</v>
      </c>
      <c r="AE236" s="49">
        <f t="shared" si="327"/>
        <v>0</v>
      </c>
      <c r="AF236" s="49">
        <f t="shared" si="328"/>
        <v>0</v>
      </c>
      <c r="AG236" s="49">
        <f t="shared" si="341"/>
        <v>0</v>
      </c>
      <c r="AH236" s="65"/>
      <c r="AI236" s="66" t="str">
        <f t="shared" si="329"/>
        <v>NA</v>
      </c>
      <c r="AJ236" s="66"/>
      <c r="AK236" s="66" t="str">
        <f t="shared" si="330"/>
        <v>NA</v>
      </c>
      <c r="AL236" s="66" t="str">
        <f t="shared" si="331"/>
        <v>NA</v>
      </c>
      <c r="AM236" s="66" t="str">
        <f t="shared" si="342"/>
        <v>NA</v>
      </c>
      <c r="AN236" s="65" t="str">
        <f t="shared" si="332"/>
        <v>NA</v>
      </c>
      <c r="AO236" s="65" t="str">
        <f t="shared" si="333"/>
        <v>NA</v>
      </c>
      <c r="AP236" s="65" t="str">
        <f t="shared" si="334"/>
        <v>NA</v>
      </c>
      <c r="AQ236" s="65"/>
      <c r="AR236" s="65"/>
      <c r="AS236" s="65"/>
      <c r="AT236" s="66" t="str">
        <f t="shared" si="335"/>
        <v>NA</v>
      </c>
      <c r="AU236" s="66" t="str">
        <f t="shared" si="336"/>
        <v>NA</v>
      </c>
      <c r="AV236" s="66" t="str">
        <f t="shared" si="337"/>
        <v>NA</v>
      </c>
      <c r="AW236" s="66" t="str">
        <f t="shared" si="338"/>
        <v>NA</v>
      </c>
      <c r="AX236" s="66" t="str">
        <f t="shared" si="343"/>
        <v>NA</v>
      </c>
      <c r="AY236" s="67" t="e">
        <f t="shared" si="339"/>
        <v>#DIV/0!</v>
      </c>
    </row>
    <row r="237" spans="1:51" x14ac:dyDescent="0.2">
      <c r="A237" s="52" t="s">
        <v>156</v>
      </c>
      <c r="Y237" s="49">
        <f t="shared" si="340"/>
        <v>0</v>
      </c>
      <c r="Z237" s="49">
        <f t="shared" si="322"/>
        <v>0</v>
      </c>
      <c r="AA237" s="49">
        <f t="shared" si="323"/>
        <v>0</v>
      </c>
      <c r="AB237" s="49">
        <f t="shared" si="324"/>
        <v>0</v>
      </c>
      <c r="AC237" s="49">
        <f t="shared" si="325"/>
        <v>0</v>
      </c>
      <c r="AD237" s="49">
        <f t="shared" si="326"/>
        <v>0</v>
      </c>
      <c r="AE237" s="49">
        <f t="shared" si="327"/>
        <v>0</v>
      </c>
      <c r="AF237" s="49">
        <f t="shared" si="328"/>
        <v>0</v>
      </c>
      <c r="AG237" s="49">
        <f t="shared" si="341"/>
        <v>0</v>
      </c>
      <c r="AH237" s="65"/>
      <c r="AI237" s="66"/>
      <c r="AJ237" s="66"/>
      <c r="AK237" s="66"/>
      <c r="AL237" s="66"/>
      <c r="AM237" s="66"/>
      <c r="AN237" s="65"/>
      <c r="AO237" s="65"/>
      <c r="AP237" s="65"/>
      <c r="AQ237" s="65"/>
      <c r="AR237" s="65"/>
      <c r="AS237" s="65"/>
      <c r="AT237" s="66"/>
      <c r="AU237" s="66"/>
      <c r="AV237" s="66"/>
      <c r="AW237" s="66"/>
      <c r="AX237" s="66"/>
      <c r="AY237" s="67"/>
    </row>
    <row r="238" spans="1:51" x14ac:dyDescent="0.2">
      <c r="A238" s="52" t="s">
        <v>157</v>
      </c>
      <c r="Y238" s="49">
        <f t="shared" si="340"/>
        <v>0</v>
      </c>
      <c r="Z238" s="49">
        <f t="shared" si="322"/>
        <v>0</v>
      </c>
      <c r="AA238" s="49">
        <f t="shared" si="323"/>
        <v>0</v>
      </c>
      <c r="AB238" s="49">
        <f t="shared" si="324"/>
        <v>0</v>
      </c>
      <c r="AC238" s="49">
        <f t="shared" si="325"/>
        <v>0</v>
      </c>
      <c r="AD238" s="49">
        <f t="shared" si="326"/>
        <v>0</v>
      </c>
      <c r="AE238" s="49">
        <f t="shared" si="327"/>
        <v>0</v>
      </c>
      <c r="AF238" s="49">
        <f t="shared" si="328"/>
        <v>0</v>
      </c>
      <c r="AG238" s="49">
        <f t="shared" si="341"/>
        <v>0</v>
      </c>
      <c r="AH238" s="65"/>
      <c r="AI238" s="66" t="str">
        <f>IF(Z238=0,"NA",Y238/Z238)</f>
        <v>NA</v>
      </c>
      <c r="AJ238" s="66"/>
      <c r="AK238" s="66" t="str">
        <f>IF(AA238=0,"NA",(Y238+J238+K238)/AA238)</f>
        <v>NA</v>
      </c>
      <c r="AL238" s="66" t="str">
        <f>IFERROR(AC238/Z238,"NA")</f>
        <v>NA</v>
      </c>
      <c r="AM238" s="66" t="str">
        <f>IFERROR(AK238+AL238,"NA")</f>
        <v>NA</v>
      </c>
      <c r="AN238" s="65" t="str">
        <f>IFERROR(L238/AA238,"NA")</f>
        <v>NA</v>
      </c>
      <c r="AO238" s="65" t="str">
        <f>IFERROR((J238+K238)/AA238,"NA")</f>
        <v>NA</v>
      </c>
      <c r="AP238" s="65" t="str">
        <f>IFERROR(AB238/AA238,"NA")</f>
        <v>NA</v>
      </c>
      <c r="AQ238" s="65"/>
      <c r="AR238" s="65"/>
      <c r="AS238" s="65"/>
      <c r="AT238" s="66" t="str">
        <f>IFERROR((H238+Q238+R238)/AB238,"NA")</f>
        <v>NA</v>
      </c>
      <c r="AU238" s="66" t="str">
        <f>IFERROR((H238+Q238+R238+U238+W238)/AB238,"NA")</f>
        <v>NA</v>
      </c>
      <c r="AV238" s="66" t="str">
        <f>IFERROR((F238+Y238)/AB238,"NA")</f>
        <v>NA</v>
      </c>
      <c r="AW238" s="66" t="str">
        <f>IFERROR(Y238/AB238,"NA")</f>
        <v>NA</v>
      </c>
      <c r="AX238" s="66" t="str">
        <f>IFERROR(AL238-AI238,"NA")</f>
        <v>NA</v>
      </c>
      <c r="AY238" s="67" t="e">
        <f>(AD238+F238+G238)/AA238</f>
        <v>#DIV/0!</v>
      </c>
    </row>
    <row r="239" spans="1:51" x14ac:dyDescent="0.2">
      <c r="A239" s="54" t="s">
        <v>32</v>
      </c>
      <c r="B239" s="58">
        <f>SUM(B227:B238)</f>
        <v>0</v>
      </c>
      <c r="C239" s="58">
        <f t="shared" ref="C239:AG239" si="344">SUM(C227:C238)</f>
        <v>0</v>
      </c>
      <c r="D239" s="58">
        <f t="shared" si="344"/>
        <v>0</v>
      </c>
      <c r="E239" s="58">
        <f t="shared" si="344"/>
        <v>0</v>
      </c>
      <c r="F239" s="58">
        <f t="shared" si="344"/>
        <v>0</v>
      </c>
      <c r="G239" s="58">
        <f t="shared" si="344"/>
        <v>0</v>
      </c>
      <c r="H239" s="58">
        <f t="shared" si="344"/>
        <v>0</v>
      </c>
      <c r="I239" s="58"/>
      <c r="J239" s="58">
        <f t="shared" si="344"/>
        <v>0</v>
      </c>
      <c r="K239" s="58">
        <f t="shared" si="344"/>
        <v>0</v>
      </c>
      <c r="L239" s="58">
        <f t="shared" si="344"/>
        <v>0</v>
      </c>
      <c r="M239" s="58">
        <f t="shared" si="344"/>
        <v>0</v>
      </c>
      <c r="N239" s="58"/>
      <c r="O239" s="58">
        <f t="shared" si="344"/>
        <v>0</v>
      </c>
      <c r="P239" s="58">
        <f t="shared" si="344"/>
        <v>0</v>
      </c>
      <c r="Q239" s="58">
        <f t="shared" si="344"/>
        <v>0</v>
      </c>
      <c r="R239" s="58">
        <f t="shared" si="344"/>
        <v>0</v>
      </c>
      <c r="S239" s="58"/>
      <c r="T239" s="58">
        <f t="shared" si="344"/>
        <v>0</v>
      </c>
      <c r="U239" s="58">
        <f t="shared" si="344"/>
        <v>0</v>
      </c>
      <c r="V239" s="58"/>
      <c r="W239" s="58">
        <f t="shared" si="344"/>
        <v>0</v>
      </c>
      <c r="X239" s="58"/>
      <c r="Y239" s="58">
        <f t="shared" si="344"/>
        <v>0</v>
      </c>
      <c r="Z239" s="58">
        <f t="shared" si="344"/>
        <v>0</v>
      </c>
      <c r="AA239" s="58">
        <f t="shared" si="344"/>
        <v>0</v>
      </c>
      <c r="AB239" s="58">
        <f>SUM(AB227:AB238)</f>
        <v>0</v>
      </c>
      <c r="AC239" s="58">
        <f>SUM(AC227:AC238)</f>
        <v>0</v>
      </c>
      <c r="AD239" s="58">
        <f>SUM(AD227:AD238)</f>
        <v>0</v>
      </c>
      <c r="AE239" s="58">
        <f t="shared" si="344"/>
        <v>0</v>
      </c>
      <c r="AF239" s="58">
        <f t="shared" si="344"/>
        <v>0</v>
      </c>
      <c r="AG239" s="58">
        <f t="shared" si="344"/>
        <v>0</v>
      </c>
      <c r="AH239" s="68"/>
      <c r="AI239" s="69" t="str">
        <f>IF(Z239=0,"NA",Y239/Z239)</f>
        <v>NA</v>
      </c>
      <c r="AJ239" s="69"/>
      <c r="AK239" s="69" t="str">
        <f>IF(AA239=0,"NA",(Y239+J239+K239)/AA239)</f>
        <v>NA</v>
      </c>
      <c r="AL239" s="69" t="str">
        <f>IFERROR(AC239/Z239,"NA")</f>
        <v>NA</v>
      </c>
      <c r="AM239" s="69" t="str">
        <f t="shared" si="342"/>
        <v>NA</v>
      </c>
      <c r="AN239" s="68" t="str">
        <f>IFERROR(L239/AA239,"NA")</f>
        <v>NA</v>
      </c>
      <c r="AO239" s="68" t="str">
        <f>IFERROR((J239+K239)/AA239,"NA")</f>
        <v>NA</v>
      </c>
      <c r="AP239" s="68" t="str">
        <f>IFERROR(AB239/AA239,"NA")</f>
        <v>NA</v>
      </c>
      <c r="AQ239" s="68"/>
      <c r="AR239" s="68"/>
      <c r="AS239" s="68"/>
      <c r="AT239" s="69" t="str">
        <f>IFERROR((H239+Q239+R239)/AB239,"NA")</f>
        <v>NA</v>
      </c>
      <c r="AU239" s="69" t="str">
        <f>IFERROR((H239+Q239+R239+U239+W239)/AB239,"NA")</f>
        <v>NA</v>
      </c>
      <c r="AV239" s="69" t="str">
        <f>IFERROR((F239+Y239)/AB239,"NA")</f>
        <v>NA</v>
      </c>
      <c r="AW239" s="69" t="str">
        <f>IFERROR(Y239/AB239,"NA")</f>
        <v>NA</v>
      </c>
      <c r="AX239" s="69" t="str">
        <f t="shared" si="343"/>
        <v>NA</v>
      </c>
      <c r="AY239" s="70" t="e">
        <f>(AD239+F239+G239)/AA239</f>
        <v>#DIV/0!</v>
      </c>
    </row>
  </sheetData>
  <mergeCells count="1">
    <mergeCell ref="BB1:BD1"/>
  </mergeCells>
  <pageMargins left="0.28000000000000003" right="0.2" top="0.75" bottom="0.75" header="0.3" footer="0.3"/>
  <pageSetup scale="1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6B01F-BFBA-47C0-974F-BF9FABD9DB1F}">
  <dimension ref="A1:AP126"/>
  <sheetViews>
    <sheetView workbookViewId="0">
      <selection activeCell="C3" sqref="C3"/>
    </sheetView>
  </sheetViews>
  <sheetFormatPr defaultRowHeight="15" x14ac:dyDescent="0.25"/>
  <cols>
    <col min="1" max="1" width="3.7109375" customWidth="1"/>
    <col min="2" max="2" width="13.42578125" bestFit="1" customWidth="1"/>
    <col min="3" max="32" width="9.140625" customWidth="1"/>
  </cols>
  <sheetData>
    <row r="1" spans="1:42" x14ac:dyDescent="0.25">
      <c r="H1" s="84"/>
      <c r="I1" s="88"/>
      <c r="L1" s="84"/>
      <c r="M1" s="88"/>
      <c r="P1" s="84"/>
      <c r="Q1" s="88"/>
      <c r="T1" s="84"/>
      <c r="U1" s="88"/>
      <c r="X1" s="84"/>
      <c r="Y1" s="88"/>
      <c r="AB1" s="84"/>
      <c r="AC1" s="88"/>
      <c r="AF1" s="84"/>
      <c r="AG1" s="88"/>
    </row>
    <row r="2" spans="1:42" x14ac:dyDescent="0.25">
      <c r="A2" t="s">
        <v>334</v>
      </c>
      <c r="C2" s="82">
        <v>45353</v>
      </c>
      <c r="D2" s="82">
        <v>45354</v>
      </c>
      <c r="E2" s="82">
        <v>45355</v>
      </c>
      <c r="F2" s="82">
        <v>45356</v>
      </c>
      <c r="G2" s="82">
        <v>45358</v>
      </c>
      <c r="H2" s="85">
        <v>45359</v>
      </c>
      <c r="I2" s="89">
        <v>45187</v>
      </c>
      <c r="J2" s="82">
        <v>45188</v>
      </c>
      <c r="K2" s="82">
        <v>45190</v>
      </c>
      <c r="L2" s="85">
        <v>45191</v>
      </c>
      <c r="M2" s="89">
        <v>45194</v>
      </c>
      <c r="N2" s="82">
        <v>45195</v>
      </c>
      <c r="O2" s="82">
        <v>45197</v>
      </c>
      <c r="P2" s="85">
        <v>45198</v>
      </c>
      <c r="Q2" s="89">
        <v>45201</v>
      </c>
      <c r="R2" s="82">
        <v>45202</v>
      </c>
      <c r="S2" s="82">
        <v>45204</v>
      </c>
      <c r="T2" s="85">
        <v>45205</v>
      </c>
      <c r="U2" s="89">
        <v>45208</v>
      </c>
      <c r="V2" s="82">
        <v>45209</v>
      </c>
      <c r="W2" s="82">
        <v>45211</v>
      </c>
      <c r="X2" s="85">
        <v>45212</v>
      </c>
      <c r="Y2" s="89">
        <v>45215</v>
      </c>
      <c r="Z2" s="82">
        <v>45216</v>
      </c>
      <c r="AA2" s="82">
        <v>45218</v>
      </c>
      <c r="AB2" s="85">
        <v>45219</v>
      </c>
      <c r="AC2" s="89">
        <v>45222</v>
      </c>
      <c r="AD2" s="82">
        <v>45223</v>
      </c>
      <c r="AE2" s="82">
        <v>45225</v>
      </c>
      <c r="AF2" s="85">
        <v>45226</v>
      </c>
      <c r="AG2" s="89"/>
      <c r="AL2" t="s">
        <v>56</v>
      </c>
      <c r="AM2" t="s">
        <v>37</v>
      </c>
      <c r="AN2" t="s">
        <v>182</v>
      </c>
    </row>
    <row r="3" spans="1:42" x14ac:dyDescent="0.25">
      <c r="B3" t="s">
        <v>221</v>
      </c>
      <c r="F3">
        <v>43</v>
      </c>
      <c r="H3" s="84"/>
      <c r="I3" s="88">
        <v>28</v>
      </c>
      <c r="L3" s="84"/>
      <c r="M3" s="88"/>
      <c r="P3" s="84"/>
      <c r="Q3" s="88">
        <v>68</v>
      </c>
      <c r="T3" s="84"/>
      <c r="U3" s="88"/>
      <c r="X3" s="84"/>
      <c r="Y3" s="88"/>
      <c r="Z3">
        <v>34</v>
      </c>
      <c r="AA3">
        <v>68</v>
      </c>
      <c r="AB3" s="84"/>
      <c r="AC3" s="88"/>
      <c r="AE3">
        <v>29</v>
      </c>
      <c r="AF3" s="84">
        <v>71</v>
      </c>
      <c r="AG3" s="88">
        <f>SUM(C3:AF3)</f>
        <v>341</v>
      </c>
      <c r="AH3">
        <f>COUNT(C3:AF3)</f>
        <v>7</v>
      </c>
      <c r="AI3">
        <f>SUM(AH3:AH6)</f>
        <v>24</v>
      </c>
      <c r="AL3" t="s">
        <v>221</v>
      </c>
      <c r="AM3">
        <f>AG3</f>
        <v>341</v>
      </c>
      <c r="AN3">
        <f>AH3</f>
        <v>7</v>
      </c>
      <c r="AO3" s="86">
        <f>AM3/$AM$7</f>
        <v>0.39285714285714285</v>
      </c>
    </row>
    <row r="4" spans="1:42" x14ac:dyDescent="0.25">
      <c r="B4" t="s">
        <v>222</v>
      </c>
      <c r="C4">
        <v>36</v>
      </c>
      <c r="F4">
        <v>11</v>
      </c>
      <c r="H4" s="84"/>
      <c r="I4" s="88"/>
      <c r="L4" s="84">
        <v>45</v>
      </c>
      <c r="M4" s="88"/>
      <c r="N4">
        <v>77</v>
      </c>
      <c r="P4" s="84"/>
      <c r="Q4" s="88">
        <v>10</v>
      </c>
      <c r="T4" s="84"/>
      <c r="U4" s="88"/>
      <c r="V4">
        <v>75</v>
      </c>
      <c r="X4" s="84"/>
      <c r="Y4" s="88"/>
      <c r="Z4">
        <v>29</v>
      </c>
      <c r="AA4">
        <v>14</v>
      </c>
      <c r="AB4" s="84"/>
      <c r="AC4" s="88"/>
      <c r="AD4">
        <v>12</v>
      </c>
      <c r="AE4">
        <v>41</v>
      </c>
      <c r="AF4" s="84">
        <v>30</v>
      </c>
      <c r="AG4" s="88">
        <f t="shared" ref="AG4:AG6" si="0">SUM(C4:AF4)</f>
        <v>380</v>
      </c>
      <c r="AH4">
        <f t="shared" ref="AH4:AH6" si="1">COUNT(C4:AF4)</f>
        <v>11</v>
      </c>
      <c r="AL4" t="s">
        <v>222</v>
      </c>
      <c r="AM4">
        <f t="shared" ref="AM4:AM5" si="2">AG4</f>
        <v>380</v>
      </c>
      <c r="AN4">
        <f t="shared" ref="AN4:AN6" si="3">AH4</f>
        <v>11</v>
      </c>
      <c r="AO4" s="86">
        <f t="shared" ref="AO4:AO6" si="4">AM4/$AM$7</f>
        <v>0.43778801843317972</v>
      </c>
      <c r="AP4" s="87">
        <f>SUM(AO3:AO4)</f>
        <v>0.83064516129032251</v>
      </c>
    </row>
    <row r="5" spans="1:42" x14ac:dyDescent="0.25">
      <c r="B5" t="s">
        <v>223</v>
      </c>
      <c r="H5" s="84"/>
      <c r="I5" s="88">
        <v>19</v>
      </c>
      <c r="L5" s="84"/>
      <c r="M5" s="88"/>
      <c r="N5">
        <v>19</v>
      </c>
      <c r="P5" s="84"/>
      <c r="Q5" s="88"/>
      <c r="T5" s="84"/>
      <c r="U5" s="88"/>
      <c r="V5">
        <v>9</v>
      </c>
      <c r="X5" s="84"/>
      <c r="Y5" s="88"/>
      <c r="AB5" s="84"/>
      <c r="AC5" s="88"/>
      <c r="AD5">
        <v>50</v>
      </c>
      <c r="AE5">
        <v>10</v>
      </c>
      <c r="AF5" s="84"/>
      <c r="AG5" s="88">
        <f t="shared" si="0"/>
        <v>107</v>
      </c>
      <c r="AH5">
        <f t="shared" si="1"/>
        <v>5</v>
      </c>
      <c r="AL5" t="s">
        <v>223</v>
      </c>
      <c r="AM5">
        <f t="shared" si="2"/>
        <v>107</v>
      </c>
      <c r="AN5">
        <f t="shared" si="3"/>
        <v>5</v>
      </c>
      <c r="AO5" s="86">
        <f t="shared" si="4"/>
        <v>0.12327188940092165</v>
      </c>
    </row>
    <row r="6" spans="1:42" x14ac:dyDescent="0.25">
      <c r="B6" t="s">
        <v>224</v>
      </c>
      <c r="C6">
        <v>40</v>
      </c>
      <c r="H6" s="84"/>
      <c r="I6" s="88"/>
      <c r="L6" s="84"/>
      <c r="M6" s="88"/>
      <c r="P6" s="84"/>
      <c r="Q6" s="88"/>
      <c r="T6" s="84"/>
      <c r="U6" s="88"/>
      <c r="X6" s="84"/>
      <c r="Y6" s="88"/>
      <c r="AB6" s="84"/>
      <c r="AC6" s="88"/>
      <c r="AF6" s="84"/>
      <c r="AG6" s="88">
        <f t="shared" si="0"/>
        <v>40</v>
      </c>
      <c r="AH6">
        <f t="shared" si="1"/>
        <v>1</v>
      </c>
      <c r="AL6" t="s">
        <v>224</v>
      </c>
      <c r="AM6">
        <f>AG6</f>
        <v>40</v>
      </c>
      <c r="AN6">
        <f t="shared" si="3"/>
        <v>1</v>
      </c>
      <c r="AO6" s="86">
        <f t="shared" si="4"/>
        <v>4.6082949308755762E-2</v>
      </c>
    </row>
    <row r="7" spans="1:42" x14ac:dyDescent="0.25">
      <c r="C7">
        <f>SUM(C3:C6)</f>
        <v>76</v>
      </c>
      <c r="F7">
        <f t="shared" ref="F7:AF7" si="5">SUM(F3:F6)</f>
        <v>54</v>
      </c>
      <c r="G7">
        <f t="shared" si="5"/>
        <v>0</v>
      </c>
      <c r="H7" s="84">
        <f t="shared" si="5"/>
        <v>0</v>
      </c>
      <c r="I7" s="88">
        <f t="shared" si="5"/>
        <v>47</v>
      </c>
      <c r="J7">
        <f t="shared" si="5"/>
        <v>0</v>
      </c>
      <c r="K7">
        <f t="shared" si="5"/>
        <v>0</v>
      </c>
      <c r="L7" s="84">
        <f t="shared" si="5"/>
        <v>45</v>
      </c>
      <c r="M7" s="88">
        <f t="shared" si="5"/>
        <v>0</v>
      </c>
      <c r="N7">
        <f t="shared" si="5"/>
        <v>96</v>
      </c>
      <c r="O7">
        <f t="shared" si="5"/>
        <v>0</v>
      </c>
      <c r="P7" s="84">
        <f t="shared" si="5"/>
        <v>0</v>
      </c>
      <c r="Q7" s="88">
        <f t="shared" si="5"/>
        <v>78</v>
      </c>
      <c r="R7">
        <f t="shared" si="5"/>
        <v>0</v>
      </c>
      <c r="S7">
        <f t="shared" si="5"/>
        <v>0</v>
      </c>
      <c r="T7" s="84">
        <f t="shared" si="5"/>
        <v>0</v>
      </c>
      <c r="U7" s="88">
        <f t="shared" si="5"/>
        <v>0</v>
      </c>
      <c r="V7">
        <f t="shared" si="5"/>
        <v>84</v>
      </c>
      <c r="W7">
        <f t="shared" si="5"/>
        <v>0</v>
      </c>
      <c r="X7" s="84">
        <f t="shared" si="5"/>
        <v>0</v>
      </c>
      <c r="Y7" s="88">
        <f t="shared" si="5"/>
        <v>0</v>
      </c>
      <c r="Z7">
        <f t="shared" si="5"/>
        <v>63</v>
      </c>
      <c r="AA7">
        <f t="shared" si="5"/>
        <v>82</v>
      </c>
      <c r="AB7" s="84">
        <f t="shared" si="5"/>
        <v>0</v>
      </c>
      <c r="AC7" s="88">
        <f t="shared" si="5"/>
        <v>0</v>
      </c>
      <c r="AD7">
        <f t="shared" si="5"/>
        <v>62</v>
      </c>
      <c r="AE7">
        <f t="shared" si="5"/>
        <v>80</v>
      </c>
      <c r="AF7" s="84">
        <f t="shared" si="5"/>
        <v>101</v>
      </c>
      <c r="AG7" s="88">
        <f>SUM(AG3:AG6)</f>
        <v>868</v>
      </c>
      <c r="AH7">
        <f>COUNTIF(C7:AF7,"&gt;0")</f>
        <v>12</v>
      </c>
      <c r="AI7" s="83">
        <f>AG7/AH7</f>
        <v>72.333333333333329</v>
      </c>
      <c r="AM7">
        <f>AG7</f>
        <v>868</v>
      </c>
      <c r="AN7">
        <f>AH7</f>
        <v>12</v>
      </c>
      <c r="AO7" s="86">
        <f>SUM(AO3:AO6)</f>
        <v>1</v>
      </c>
    </row>
    <row r="8" spans="1:42" x14ac:dyDescent="0.25">
      <c r="A8" t="s">
        <v>335</v>
      </c>
      <c r="H8" s="84"/>
      <c r="I8" s="88"/>
      <c r="L8" s="84"/>
      <c r="M8" s="88"/>
      <c r="P8" s="84"/>
      <c r="Q8" s="88"/>
      <c r="T8" s="84"/>
      <c r="U8" s="88"/>
      <c r="X8" s="84"/>
      <c r="Y8" s="88"/>
      <c r="AB8" s="84"/>
      <c r="AC8" s="88"/>
      <c r="AF8" s="84"/>
      <c r="AG8" s="88"/>
      <c r="AO8" s="86"/>
    </row>
    <row r="9" spans="1:42" x14ac:dyDescent="0.25">
      <c r="B9" t="s">
        <v>225</v>
      </c>
      <c r="C9">
        <v>28</v>
      </c>
      <c r="G9">
        <v>15</v>
      </c>
      <c r="H9" s="84"/>
      <c r="I9" s="88">
        <v>10</v>
      </c>
      <c r="J9">
        <v>13</v>
      </c>
      <c r="L9" s="84"/>
      <c r="M9" s="88"/>
      <c r="N9">
        <v>22</v>
      </c>
      <c r="O9">
        <v>14</v>
      </c>
      <c r="P9" s="84"/>
      <c r="Q9" s="88"/>
      <c r="T9" s="84"/>
      <c r="U9" s="88"/>
      <c r="X9" s="84"/>
      <c r="Y9" s="88"/>
      <c r="Z9">
        <v>34</v>
      </c>
      <c r="AB9" s="84"/>
      <c r="AC9" s="88"/>
      <c r="AF9" s="84"/>
      <c r="AG9" s="88">
        <f>SUM(C9:AF9)</f>
        <v>136</v>
      </c>
      <c r="AH9">
        <f>COUNT(C9:AF9)</f>
        <v>7</v>
      </c>
      <c r="AI9">
        <f>SUM(AH9:AH13)</f>
        <v>23</v>
      </c>
      <c r="AL9" t="s">
        <v>225</v>
      </c>
      <c r="AM9">
        <f>AG9</f>
        <v>136</v>
      </c>
      <c r="AN9">
        <f>AH9</f>
        <v>7</v>
      </c>
      <c r="AO9" s="86">
        <f>AM9/$AM$14</f>
        <v>0.18328840970350405</v>
      </c>
    </row>
    <row r="10" spans="1:42" x14ac:dyDescent="0.25">
      <c r="B10" t="s">
        <v>226</v>
      </c>
      <c r="H10" s="84"/>
      <c r="I10" s="88"/>
      <c r="L10" s="84"/>
      <c r="M10" s="88"/>
      <c r="P10" s="84"/>
      <c r="Q10" s="88"/>
      <c r="T10" s="84"/>
      <c r="U10" s="88"/>
      <c r="X10" s="84"/>
      <c r="Y10" s="88"/>
      <c r="Z10">
        <v>20</v>
      </c>
      <c r="AB10" s="84"/>
      <c r="AC10" s="88"/>
      <c r="AF10" s="84"/>
      <c r="AG10" s="88">
        <f t="shared" ref="AG10:AG13" si="6">SUM(C10:AF10)</f>
        <v>20</v>
      </c>
      <c r="AH10">
        <f t="shared" ref="AH10:AH13" si="7">COUNT(C10:AF10)</f>
        <v>1</v>
      </c>
      <c r="AL10" t="s">
        <v>226</v>
      </c>
      <c r="AM10">
        <f t="shared" ref="AM10:AN12" si="8">AG10</f>
        <v>20</v>
      </c>
      <c r="AN10">
        <f t="shared" si="8"/>
        <v>1</v>
      </c>
      <c r="AO10" s="86">
        <f t="shared" ref="AO10:AO13" si="9">AM10/$AM$14</f>
        <v>2.6954177897574125E-2</v>
      </c>
    </row>
    <row r="11" spans="1:42" x14ac:dyDescent="0.25">
      <c r="B11" t="s">
        <v>227</v>
      </c>
      <c r="C11">
        <v>24</v>
      </c>
      <c r="H11" s="84"/>
      <c r="I11" s="88"/>
      <c r="J11">
        <v>27</v>
      </c>
      <c r="L11" s="84"/>
      <c r="M11" s="88"/>
      <c r="P11" s="84"/>
      <c r="Q11" s="88"/>
      <c r="R11">
        <v>22</v>
      </c>
      <c r="T11" s="84"/>
      <c r="U11" s="88"/>
      <c r="X11" s="84"/>
      <c r="Y11" s="88"/>
      <c r="Z11">
        <v>19</v>
      </c>
      <c r="AB11" s="84"/>
      <c r="AC11" s="88"/>
      <c r="AF11" s="84"/>
      <c r="AG11" s="88">
        <f t="shared" si="6"/>
        <v>92</v>
      </c>
      <c r="AH11">
        <f t="shared" si="7"/>
        <v>4</v>
      </c>
      <c r="AL11" t="s">
        <v>227</v>
      </c>
      <c r="AM11">
        <f t="shared" si="8"/>
        <v>92</v>
      </c>
      <c r="AN11">
        <f t="shared" si="8"/>
        <v>4</v>
      </c>
      <c r="AO11" s="86">
        <f t="shared" si="9"/>
        <v>0.12398921832884097</v>
      </c>
    </row>
    <row r="12" spans="1:42" x14ac:dyDescent="0.25">
      <c r="B12" t="s">
        <v>158</v>
      </c>
      <c r="G12">
        <v>46</v>
      </c>
      <c r="H12" s="84"/>
      <c r="I12" s="88"/>
      <c r="J12">
        <v>50</v>
      </c>
      <c r="L12" s="84"/>
      <c r="M12" s="88"/>
      <c r="N12">
        <v>54</v>
      </c>
      <c r="P12" s="84"/>
      <c r="Q12" s="88"/>
      <c r="R12">
        <v>62</v>
      </c>
      <c r="T12" s="84"/>
      <c r="U12" s="88"/>
      <c r="X12" s="84">
        <v>52</v>
      </c>
      <c r="Y12" s="88"/>
      <c r="Z12">
        <v>3</v>
      </c>
      <c r="AB12" s="84"/>
      <c r="AC12" s="88"/>
      <c r="AF12" s="84"/>
      <c r="AG12" s="88">
        <f t="shared" si="6"/>
        <v>267</v>
      </c>
      <c r="AH12">
        <f t="shared" si="7"/>
        <v>6</v>
      </c>
      <c r="AL12" t="s">
        <v>158</v>
      </c>
      <c r="AM12">
        <f>AG12</f>
        <v>267</v>
      </c>
      <c r="AN12">
        <f t="shared" si="8"/>
        <v>6</v>
      </c>
      <c r="AO12" s="86">
        <f t="shared" si="9"/>
        <v>0.35983827493261455</v>
      </c>
    </row>
    <row r="13" spans="1:42" x14ac:dyDescent="0.25">
      <c r="B13" t="s">
        <v>228</v>
      </c>
      <c r="C13">
        <v>29</v>
      </c>
      <c r="H13" s="84"/>
      <c r="I13" s="88">
        <v>62</v>
      </c>
      <c r="L13" s="84"/>
      <c r="M13" s="88"/>
      <c r="O13">
        <v>60</v>
      </c>
      <c r="P13" s="84"/>
      <c r="Q13" s="88"/>
      <c r="T13" s="84">
        <v>48</v>
      </c>
      <c r="U13" s="88"/>
      <c r="X13" s="84">
        <v>28</v>
      </c>
      <c r="Y13" s="88"/>
      <c r="AB13" s="84"/>
      <c r="AC13" s="88"/>
      <c r="AF13" s="84"/>
      <c r="AG13" s="88">
        <f t="shared" si="6"/>
        <v>227</v>
      </c>
      <c r="AH13">
        <f t="shared" si="7"/>
        <v>5</v>
      </c>
      <c r="AL13" t="s">
        <v>228</v>
      </c>
      <c r="AM13">
        <f>AG13</f>
        <v>227</v>
      </c>
      <c r="AN13">
        <f>AH13</f>
        <v>5</v>
      </c>
      <c r="AO13" s="86">
        <f t="shared" si="9"/>
        <v>0.30592991913746631</v>
      </c>
      <c r="AP13" s="87">
        <f>SUM(AO12:AO13)</f>
        <v>0.66576819407008081</v>
      </c>
    </row>
    <row r="14" spans="1:42" x14ac:dyDescent="0.25">
      <c r="C14">
        <f>SUM(C9:C13)</f>
        <v>81</v>
      </c>
      <c r="F14">
        <f t="shared" ref="F14:AF14" si="10">SUM(F9:F13)</f>
        <v>0</v>
      </c>
      <c r="G14">
        <f t="shared" si="10"/>
        <v>61</v>
      </c>
      <c r="H14" s="84">
        <f t="shared" si="10"/>
        <v>0</v>
      </c>
      <c r="I14" s="88">
        <f t="shared" si="10"/>
        <v>72</v>
      </c>
      <c r="J14">
        <f t="shared" si="10"/>
        <v>90</v>
      </c>
      <c r="K14">
        <f t="shared" si="10"/>
        <v>0</v>
      </c>
      <c r="L14" s="84">
        <f t="shared" si="10"/>
        <v>0</v>
      </c>
      <c r="M14" s="88">
        <f t="shared" si="10"/>
        <v>0</v>
      </c>
      <c r="N14">
        <f t="shared" si="10"/>
        <v>76</v>
      </c>
      <c r="O14">
        <f t="shared" si="10"/>
        <v>74</v>
      </c>
      <c r="P14" s="84">
        <f t="shared" si="10"/>
        <v>0</v>
      </c>
      <c r="Q14" s="88">
        <f t="shared" si="10"/>
        <v>0</v>
      </c>
      <c r="R14">
        <f t="shared" si="10"/>
        <v>84</v>
      </c>
      <c r="S14">
        <f t="shared" si="10"/>
        <v>0</v>
      </c>
      <c r="T14" s="84">
        <f t="shared" si="10"/>
        <v>48</v>
      </c>
      <c r="U14" s="88">
        <f t="shared" si="10"/>
        <v>0</v>
      </c>
      <c r="V14">
        <f t="shared" si="10"/>
        <v>0</v>
      </c>
      <c r="W14">
        <f t="shared" si="10"/>
        <v>0</v>
      </c>
      <c r="X14" s="84">
        <f t="shared" si="10"/>
        <v>80</v>
      </c>
      <c r="Y14" s="88">
        <f t="shared" si="10"/>
        <v>0</v>
      </c>
      <c r="Z14">
        <f t="shared" si="10"/>
        <v>76</v>
      </c>
      <c r="AA14">
        <f t="shared" si="10"/>
        <v>0</v>
      </c>
      <c r="AB14" s="84">
        <f t="shared" si="10"/>
        <v>0</v>
      </c>
      <c r="AC14" s="88">
        <f t="shared" si="10"/>
        <v>0</v>
      </c>
      <c r="AD14">
        <f t="shared" si="10"/>
        <v>0</v>
      </c>
      <c r="AE14">
        <f t="shared" si="10"/>
        <v>0</v>
      </c>
      <c r="AF14" s="84">
        <f t="shared" si="10"/>
        <v>0</v>
      </c>
      <c r="AG14" s="88">
        <f>SUM(AG9:AG13)</f>
        <v>742</v>
      </c>
      <c r="AH14">
        <f>COUNTIF(C14:AF14,"&gt;0")</f>
        <v>10</v>
      </c>
      <c r="AI14" s="83">
        <f>AG14/AH14</f>
        <v>74.2</v>
      </c>
      <c r="AM14">
        <f>AG14</f>
        <v>742</v>
      </c>
      <c r="AN14">
        <f>AH14</f>
        <v>10</v>
      </c>
      <c r="AO14" s="86">
        <f>SUM(AO9:AO13)</f>
        <v>1</v>
      </c>
    </row>
    <row r="15" spans="1:42" x14ac:dyDescent="0.25">
      <c r="A15" t="s">
        <v>336</v>
      </c>
      <c r="F15" t="s">
        <v>287</v>
      </c>
      <c r="G15" t="s">
        <v>288</v>
      </c>
      <c r="H15" s="84"/>
      <c r="I15" s="88"/>
      <c r="K15" t="s">
        <v>289</v>
      </c>
      <c r="L15" s="84" t="s">
        <v>290</v>
      </c>
      <c r="M15" s="88" t="s">
        <v>291</v>
      </c>
      <c r="P15" s="84"/>
      <c r="Q15" s="88"/>
      <c r="R15" t="s">
        <v>292</v>
      </c>
      <c r="S15" t="s">
        <v>293</v>
      </c>
      <c r="T15" s="84"/>
      <c r="U15" s="88"/>
      <c r="W15" t="s">
        <v>294</v>
      </c>
      <c r="X15" s="84" t="s">
        <v>294</v>
      </c>
      <c r="Y15" s="88"/>
      <c r="Z15" t="s">
        <v>295</v>
      </c>
      <c r="AB15" s="84"/>
      <c r="AC15" s="88"/>
      <c r="AD15" t="s">
        <v>296</v>
      </c>
      <c r="AF15" s="84"/>
      <c r="AG15" s="88"/>
      <c r="AO15" s="86"/>
    </row>
    <row r="16" spans="1:42" x14ac:dyDescent="0.25">
      <c r="B16" t="s">
        <v>229</v>
      </c>
      <c r="G16">
        <v>60</v>
      </c>
      <c r="H16" s="84"/>
      <c r="I16" s="88"/>
      <c r="K16">
        <v>36</v>
      </c>
      <c r="L16" s="84">
        <v>57</v>
      </c>
      <c r="M16" s="88">
        <v>29</v>
      </c>
      <c r="P16" s="84"/>
      <c r="Q16" s="88"/>
      <c r="R16">
        <v>49</v>
      </c>
      <c r="S16">
        <v>49</v>
      </c>
      <c r="T16" s="84"/>
      <c r="U16" s="88"/>
      <c r="W16">
        <v>20</v>
      </c>
      <c r="X16" s="84">
        <v>83</v>
      </c>
      <c r="Y16" s="88"/>
      <c r="Z16">
        <v>78</v>
      </c>
      <c r="AB16" s="84"/>
      <c r="AC16" s="88"/>
      <c r="AD16">
        <v>51</v>
      </c>
      <c r="AE16">
        <v>56</v>
      </c>
      <c r="AF16" s="84"/>
      <c r="AG16" s="88">
        <f>SUM(C16:AF16)</f>
        <v>568</v>
      </c>
      <c r="AH16">
        <f>COUNT(C16:AF16)</f>
        <v>11</v>
      </c>
      <c r="AI16">
        <f>SUM(AH16:AH21)</f>
        <v>27</v>
      </c>
      <c r="AL16" t="s">
        <v>229</v>
      </c>
      <c r="AM16">
        <f>AG16</f>
        <v>568</v>
      </c>
      <c r="AN16">
        <f>AH16</f>
        <v>11</v>
      </c>
      <c r="AO16" s="86">
        <f>AM16/$AM$22</f>
        <v>0.58018386108273745</v>
      </c>
    </row>
    <row r="17" spans="1:42" x14ac:dyDescent="0.25">
      <c r="B17" t="s">
        <v>230</v>
      </c>
      <c r="H17" s="84"/>
      <c r="I17" s="88"/>
      <c r="L17" s="84"/>
      <c r="M17" s="88"/>
      <c r="P17" s="84"/>
      <c r="Q17" s="88"/>
      <c r="T17" s="84"/>
      <c r="U17" s="88"/>
      <c r="W17">
        <v>2</v>
      </c>
      <c r="X17" s="84"/>
      <c r="Y17" s="88"/>
      <c r="Z17">
        <v>17</v>
      </c>
      <c r="AB17" s="84"/>
      <c r="AC17" s="88"/>
      <c r="AF17" s="84"/>
      <c r="AG17" s="88">
        <f t="shared" ref="AG17:AG21" si="11">SUM(C17:AF17)</f>
        <v>19</v>
      </c>
      <c r="AH17">
        <f t="shared" ref="AH17:AH21" si="12">COUNT(C17:AF17)</f>
        <v>2</v>
      </c>
      <c r="AL17" t="s">
        <v>230</v>
      </c>
      <c r="AM17">
        <f t="shared" ref="AM17:AN19" si="13">AG17</f>
        <v>19</v>
      </c>
      <c r="AN17">
        <f t="shared" si="13"/>
        <v>2</v>
      </c>
      <c r="AO17" s="86">
        <f t="shared" ref="AO17:AO21" si="14">AM17/$AM$22</f>
        <v>1.9407558733401432E-2</v>
      </c>
    </row>
    <row r="18" spans="1:42" x14ac:dyDescent="0.25">
      <c r="B18" t="s">
        <v>231</v>
      </c>
      <c r="H18" s="84"/>
      <c r="I18" s="88"/>
      <c r="L18" s="84"/>
      <c r="M18" s="88">
        <v>51</v>
      </c>
      <c r="P18" s="84"/>
      <c r="Q18" s="88"/>
      <c r="T18" s="84"/>
      <c r="U18" s="88"/>
      <c r="X18" s="84"/>
      <c r="Y18" s="88"/>
      <c r="Z18">
        <v>12</v>
      </c>
      <c r="AB18" s="84"/>
      <c r="AC18" s="88"/>
      <c r="AF18" s="84"/>
      <c r="AG18" s="88">
        <f t="shared" si="11"/>
        <v>63</v>
      </c>
      <c r="AH18">
        <f t="shared" si="12"/>
        <v>2</v>
      </c>
      <c r="AL18" t="s">
        <v>231</v>
      </c>
      <c r="AM18">
        <f t="shared" si="13"/>
        <v>63</v>
      </c>
      <c r="AN18">
        <f t="shared" si="13"/>
        <v>2</v>
      </c>
      <c r="AO18" s="86">
        <f t="shared" si="14"/>
        <v>6.4351378958120528E-2</v>
      </c>
    </row>
    <row r="19" spans="1:42" x14ac:dyDescent="0.25">
      <c r="B19" t="s">
        <v>232</v>
      </c>
      <c r="H19" s="84"/>
      <c r="I19" s="88"/>
      <c r="L19" s="84"/>
      <c r="M19" s="88"/>
      <c r="P19" s="84"/>
      <c r="Q19" s="88"/>
      <c r="T19" s="84"/>
      <c r="U19" s="88"/>
      <c r="W19">
        <v>17</v>
      </c>
      <c r="X19" s="84"/>
      <c r="Y19" s="88"/>
      <c r="AB19" s="84"/>
      <c r="AC19" s="88"/>
      <c r="AF19" s="84"/>
      <c r="AG19" s="88">
        <f t="shared" si="11"/>
        <v>17</v>
      </c>
      <c r="AH19">
        <f t="shared" si="12"/>
        <v>1</v>
      </c>
      <c r="AL19" t="s">
        <v>232</v>
      </c>
      <c r="AM19">
        <f>AG19</f>
        <v>17</v>
      </c>
      <c r="AN19">
        <f t="shared" si="13"/>
        <v>1</v>
      </c>
      <c r="AO19" s="86">
        <f t="shared" si="14"/>
        <v>1.7364657814096015E-2</v>
      </c>
    </row>
    <row r="20" spans="1:42" x14ac:dyDescent="0.25">
      <c r="B20" t="s">
        <v>233</v>
      </c>
      <c r="F20">
        <v>44</v>
      </c>
      <c r="H20" s="84"/>
      <c r="I20" s="88"/>
      <c r="K20">
        <v>19</v>
      </c>
      <c r="L20" s="84"/>
      <c r="M20" s="88"/>
      <c r="P20" s="84"/>
      <c r="Q20" s="88"/>
      <c r="T20" s="84"/>
      <c r="U20" s="88"/>
      <c r="W20">
        <v>25</v>
      </c>
      <c r="X20" s="84"/>
      <c r="Y20" s="88"/>
      <c r="AB20" s="84"/>
      <c r="AC20" s="88"/>
      <c r="AF20" s="84"/>
      <c r="AG20" s="88">
        <f t="shared" si="11"/>
        <v>88</v>
      </c>
      <c r="AH20">
        <f t="shared" si="12"/>
        <v>3</v>
      </c>
      <c r="AL20" t="s">
        <v>233</v>
      </c>
      <c r="AM20">
        <f>AG20</f>
        <v>88</v>
      </c>
      <c r="AN20">
        <f>AH20</f>
        <v>3</v>
      </c>
      <c r="AO20" s="86">
        <f t="shared" si="14"/>
        <v>8.98876404494382E-2</v>
      </c>
    </row>
    <row r="21" spans="1:42" x14ac:dyDescent="0.25">
      <c r="B21" t="s">
        <v>234</v>
      </c>
      <c r="F21">
        <v>39</v>
      </c>
      <c r="H21" s="84"/>
      <c r="I21" s="88"/>
      <c r="K21">
        <v>33</v>
      </c>
      <c r="L21" s="84"/>
      <c r="M21" s="88">
        <v>17</v>
      </c>
      <c r="P21" s="84"/>
      <c r="Q21" s="88"/>
      <c r="R21">
        <v>23</v>
      </c>
      <c r="S21">
        <v>13</v>
      </c>
      <c r="T21" s="84"/>
      <c r="U21" s="88"/>
      <c r="W21">
        <v>32</v>
      </c>
      <c r="X21" s="84"/>
      <c r="Y21" s="88"/>
      <c r="AB21" s="84"/>
      <c r="AC21" s="88"/>
      <c r="AD21">
        <v>42</v>
      </c>
      <c r="AE21">
        <v>25</v>
      </c>
      <c r="AF21" s="84"/>
      <c r="AG21" s="88">
        <f t="shared" si="11"/>
        <v>224</v>
      </c>
      <c r="AH21">
        <f t="shared" si="12"/>
        <v>8</v>
      </c>
      <c r="AL21" t="s">
        <v>234</v>
      </c>
      <c r="AM21">
        <f>AG21</f>
        <v>224</v>
      </c>
      <c r="AN21">
        <f>AH21</f>
        <v>8</v>
      </c>
      <c r="AO21" s="86">
        <f t="shared" si="14"/>
        <v>0.22880490296220635</v>
      </c>
      <c r="AP21" s="87">
        <f>AO21+AO16</f>
        <v>0.8089887640449438</v>
      </c>
    </row>
    <row r="22" spans="1:42" x14ac:dyDescent="0.25">
      <c r="C22">
        <f>SUM(C16:C21)</f>
        <v>0</v>
      </c>
      <c r="F22">
        <f t="shared" ref="F22:AF22" si="15">SUM(F16:F21)</f>
        <v>83</v>
      </c>
      <c r="G22">
        <f t="shared" si="15"/>
        <v>60</v>
      </c>
      <c r="H22" s="84">
        <f t="shared" si="15"/>
        <v>0</v>
      </c>
      <c r="I22" s="88">
        <f t="shared" si="15"/>
        <v>0</v>
      </c>
      <c r="J22">
        <f t="shared" si="15"/>
        <v>0</v>
      </c>
      <c r="K22">
        <f t="shared" si="15"/>
        <v>88</v>
      </c>
      <c r="L22" s="84">
        <f t="shared" si="15"/>
        <v>57</v>
      </c>
      <c r="M22" s="88">
        <f t="shared" si="15"/>
        <v>97</v>
      </c>
      <c r="N22">
        <f t="shared" si="15"/>
        <v>0</v>
      </c>
      <c r="O22">
        <f t="shared" si="15"/>
        <v>0</v>
      </c>
      <c r="P22" s="84">
        <f t="shared" si="15"/>
        <v>0</v>
      </c>
      <c r="Q22" s="88">
        <f t="shared" si="15"/>
        <v>0</v>
      </c>
      <c r="R22">
        <f t="shared" si="15"/>
        <v>72</v>
      </c>
      <c r="S22">
        <f t="shared" si="15"/>
        <v>62</v>
      </c>
      <c r="T22" s="84">
        <f t="shared" si="15"/>
        <v>0</v>
      </c>
      <c r="U22" s="88">
        <f t="shared" si="15"/>
        <v>0</v>
      </c>
      <c r="V22">
        <f t="shared" si="15"/>
        <v>0</v>
      </c>
      <c r="W22">
        <f t="shared" si="15"/>
        <v>96</v>
      </c>
      <c r="X22" s="84">
        <f t="shared" si="15"/>
        <v>83</v>
      </c>
      <c r="Y22" s="88">
        <f t="shared" si="15"/>
        <v>0</v>
      </c>
      <c r="Z22">
        <f t="shared" si="15"/>
        <v>107</v>
      </c>
      <c r="AA22">
        <f t="shared" si="15"/>
        <v>0</v>
      </c>
      <c r="AB22" s="84">
        <f t="shared" si="15"/>
        <v>0</v>
      </c>
      <c r="AC22" s="88">
        <f t="shared" si="15"/>
        <v>0</v>
      </c>
      <c r="AD22">
        <f t="shared" si="15"/>
        <v>93</v>
      </c>
      <c r="AE22">
        <f t="shared" si="15"/>
        <v>81</v>
      </c>
      <c r="AF22" s="84">
        <f t="shared" si="15"/>
        <v>0</v>
      </c>
      <c r="AG22" s="88">
        <f>SUM(AG16:AG21)</f>
        <v>979</v>
      </c>
      <c r="AH22">
        <f>COUNTIF(C22:AF22,"&gt;0")</f>
        <v>12</v>
      </c>
      <c r="AI22" s="83">
        <f>AG22/AH22</f>
        <v>81.583333333333329</v>
      </c>
      <c r="AM22">
        <f>AG22</f>
        <v>979</v>
      </c>
      <c r="AN22">
        <f>AH22</f>
        <v>12</v>
      </c>
      <c r="AO22" s="86">
        <f>SUM(AO16:AO21)</f>
        <v>0.99999999999999989</v>
      </c>
    </row>
    <row r="23" spans="1:42" x14ac:dyDescent="0.25">
      <c r="A23" t="s">
        <v>337</v>
      </c>
      <c r="H23" s="84"/>
      <c r="I23" s="88"/>
      <c r="L23" s="84"/>
      <c r="M23" s="88"/>
      <c r="P23" s="84"/>
      <c r="Q23" s="88"/>
      <c r="T23" s="84"/>
      <c r="U23" s="88"/>
      <c r="X23" s="84"/>
      <c r="Y23" s="88"/>
      <c r="AB23" s="84"/>
      <c r="AC23" s="88"/>
      <c r="AF23" s="84"/>
      <c r="AG23" s="88"/>
      <c r="AO23" s="86"/>
    </row>
    <row r="24" spans="1:42" x14ac:dyDescent="0.25">
      <c r="B24" t="s">
        <v>235</v>
      </c>
      <c r="G24">
        <v>27</v>
      </c>
      <c r="H24" s="84"/>
      <c r="I24" s="88">
        <v>37</v>
      </c>
      <c r="L24" s="84"/>
      <c r="M24" s="88"/>
      <c r="P24" s="84">
        <v>57</v>
      </c>
      <c r="Q24" s="88"/>
      <c r="T24" s="84"/>
      <c r="U24" s="88"/>
      <c r="W24">
        <v>49</v>
      </c>
      <c r="X24" s="84"/>
      <c r="Y24" s="88"/>
      <c r="AB24" s="84"/>
      <c r="AC24" s="88"/>
      <c r="AF24" s="84"/>
      <c r="AG24" s="88">
        <f>SUM(C24:AF24)</f>
        <v>170</v>
      </c>
      <c r="AH24">
        <f>COUNT(C24:AF24)</f>
        <v>4</v>
      </c>
      <c r="AI24">
        <f>SUM(AH24:AH27)</f>
        <v>21</v>
      </c>
      <c r="AL24" t="s">
        <v>235</v>
      </c>
      <c r="AM24">
        <f>AG24</f>
        <v>170</v>
      </c>
      <c r="AN24">
        <f>AH24</f>
        <v>4</v>
      </c>
      <c r="AO24" s="86">
        <f>AM24/$AM$28</f>
        <v>0.20118343195266272</v>
      </c>
    </row>
    <row r="25" spans="1:42" x14ac:dyDescent="0.25">
      <c r="B25" t="s">
        <v>236</v>
      </c>
      <c r="H25" s="84"/>
      <c r="I25" s="88">
        <v>22</v>
      </c>
      <c r="L25" s="84"/>
      <c r="M25" s="88">
        <v>6</v>
      </c>
      <c r="O25">
        <v>17</v>
      </c>
      <c r="P25" s="84">
        <v>11</v>
      </c>
      <c r="Q25" s="88"/>
      <c r="T25" s="84">
        <v>25</v>
      </c>
      <c r="U25" s="88"/>
      <c r="W25">
        <v>29</v>
      </c>
      <c r="X25" s="84"/>
      <c r="Y25" s="88"/>
      <c r="AB25" s="84"/>
      <c r="AC25" s="88">
        <v>9</v>
      </c>
      <c r="AF25" s="84"/>
      <c r="AG25" s="88">
        <f t="shared" ref="AG25:AG27" si="16">SUM(C25:AF25)</f>
        <v>119</v>
      </c>
      <c r="AH25">
        <f t="shared" ref="AH25:AH27" si="17">COUNT(C25:AF25)</f>
        <v>7</v>
      </c>
      <c r="AL25" t="s">
        <v>236</v>
      </c>
      <c r="AM25">
        <f t="shared" ref="AM25:AN27" si="18">AG25</f>
        <v>119</v>
      </c>
      <c r="AN25">
        <f t="shared" si="18"/>
        <v>7</v>
      </c>
      <c r="AO25" s="86">
        <f t="shared" ref="AO25:AO27" si="19">AM25/$AM$28</f>
        <v>0.14082840236686389</v>
      </c>
    </row>
    <row r="26" spans="1:42" x14ac:dyDescent="0.25">
      <c r="B26" t="s">
        <v>237</v>
      </c>
      <c r="G26">
        <v>28</v>
      </c>
      <c r="H26" s="84"/>
      <c r="I26" s="88">
        <v>34</v>
      </c>
      <c r="L26" s="84"/>
      <c r="M26" s="88"/>
      <c r="O26">
        <v>70</v>
      </c>
      <c r="P26" s="84"/>
      <c r="Q26" s="88"/>
      <c r="T26" s="84"/>
      <c r="U26" s="88">
        <v>75</v>
      </c>
      <c r="X26" s="84"/>
      <c r="Y26" s="88"/>
      <c r="AB26" s="84"/>
      <c r="AC26" s="88">
        <v>78</v>
      </c>
      <c r="AF26" s="84"/>
      <c r="AG26" s="88">
        <f t="shared" si="16"/>
        <v>285</v>
      </c>
      <c r="AH26">
        <f t="shared" si="17"/>
        <v>5</v>
      </c>
      <c r="AL26" t="s">
        <v>237</v>
      </c>
      <c r="AM26">
        <f t="shared" si="18"/>
        <v>285</v>
      </c>
      <c r="AN26">
        <f t="shared" si="18"/>
        <v>5</v>
      </c>
      <c r="AO26" s="86">
        <f t="shared" si="19"/>
        <v>0.33727810650887574</v>
      </c>
    </row>
    <row r="27" spans="1:42" x14ac:dyDescent="0.25">
      <c r="B27" t="s">
        <v>238</v>
      </c>
      <c r="H27" s="84">
        <v>61</v>
      </c>
      <c r="I27" s="88"/>
      <c r="L27" s="84"/>
      <c r="M27" s="88">
        <v>72</v>
      </c>
      <c r="P27" s="84">
        <v>14</v>
      </c>
      <c r="Q27" s="88"/>
      <c r="T27" s="84">
        <v>74</v>
      </c>
      <c r="U27" s="88"/>
      <c r="X27" s="84"/>
      <c r="Y27" s="88"/>
      <c r="AA27">
        <v>50</v>
      </c>
      <c r="AB27" s="84"/>
      <c r="AC27" s="88"/>
      <c r="AF27" s="84"/>
      <c r="AG27" s="88">
        <f t="shared" si="16"/>
        <v>271</v>
      </c>
      <c r="AH27">
        <f t="shared" si="17"/>
        <v>5</v>
      </c>
      <c r="AL27" t="s">
        <v>238</v>
      </c>
      <c r="AM27">
        <f>AG27</f>
        <v>271</v>
      </c>
      <c r="AN27">
        <f t="shared" si="18"/>
        <v>5</v>
      </c>
      <c r="AO27" s="86">
        <f t="shared" si="19"/>
        <v>0.32071005917159762</v>
      </c>
      <c r="AP27" s="87">
        <f>AO27+AO26</f>
        <v>0.65798816568047336</v>
      </c>
    </row>
    <row r="28" spans="1:42" x14ac:dyDescent="0.25">
      <c r="C28">
        <f>SUM(C24:C27)</f>
        <v>0</v>
      </c>
      <c r="F28">
        <f t="shared" ref="F28" si="20">SUM(F24:F27)</f>
        <v>0</v>
      </c>
      <c r="G28">
        <f t="shared" ref="G28" si="21">SUM(G24:G27)</f>
        <v>55</v>
      </c>
      <c r="H28" s="84">
        <f t="shared" ref="H28" si="22">SUM(H24:H27)</f>
        <v>61</v>
      </c>
      <c r="I28" s="88">
        <f t="shared" ref="I28" si="23">SUM(I24:I27)</f>
        <v>93</v>
      </c>
      <c r="J28">
        <f t="shared" ref="J28" si="24">SUM(J24:J27)</f>
        <v>0</v>
      </c>
      <c r="K28">
        <f t="shared" ref="K28" si="25">SUM(K24:K27)</f>
        <v>0</v>
      </c>
      <c r="L28" s="84">
        <f t="shared" ref="L28" si="26">SUM(L24:L27)</f>
        <v>0</v>
      </c>
      <c r="M28" s="88">
        <f t="shared" ref="M28" si="27">SUM(M24:M27)</f>
        <v>78</v>
      </c>
      <c r="N28">
        <f t="shared" ref="N28" si="28">SUM(N24:N27)</f>
        <v>0</v>
      </c>
      <c r="O28">
        <f t="shared" ref="O28" si="29">SUM(O24:O27)</f>
        <v>87</v>
      </c>
      <c r="P28" s="84">
        <f t="shared" ref="P28" si="30">SUM(P24:P27)</f>
        <v>82</v>
      </c>
      <c r="Q28" s="88">
        <f t="shared" ref="Q28" si="31">SUM(Q24:Q27)</f>
        <v>0</v>
      </c>
      <c r="R28">
        <f t="shared" ref="R28" si="32">SUM(R24:R27)</f>
        <v>0</v>
      </c>
      <c r="S28">
        <f t="shared" ref="S28" si="33">SUM(S24:S27)</f>
        <v>0</v>
      </c>
      <c r="T28" s="84">
        <f t="shared" ref="T28" si="34">SUM(T24:T27)</f>
        <v>99</v>
      </c>
      <c r="U28" s="88">
        <f t="shared" ref="U28" si="35">SUM(U24:U27)</f>
        <v>75</v>
      </c>
      <c r="V28">
        <f t="shared" ref="V28" si="36">SUM(V24:V27)</f>
        <v>0</v>
      </c>
      <c r="W28">
        <f t="shared" ref="W28" si="37">SUM(W24:W27)</f>
        <v>78</v>
      </c>
      <c r="X28" s="84">
        <f t="shared" ref="X28" si="38">SUM(X24:X27)</f>
        <v>0</v>
      </c>
      <c r="Y28" s="88">
        <f t="shared" ref="Y28" si="39">SUM(Y24:Y27)</f>
        <v>0</v>
      </c>
      <c r="Z28">
        <f t="shared" ref="Z28" si="40">SUM(Z24:Z27)</f>
        <v>0</v>
      </c>
      <c r="AA28">
        <f t="shared" ref="AA28" si="41">SUM(AA24:AA27)</f>
        <v>50</v>
      </c>
      <c r="AB28" s="84">
        <f t="shared" ref="AB28" si="42">SUM(AB24:AB27)</f>
        <v>0</v>
      </c>
      <c r="AC28" s="88">
        <f t="shared" ref="AC28" si="43">SUM(AC24:AC27)</f>
        <v>87</v>
      </c>
      <c r="AD28">
        <f t="shared" ref="AD28" si="44">SUM(AD24:AD27)</f>
        <v>0</v>
      </c>
      <c r="AE28">
        <f t="shared" ref="AE28" si="45">SUM(AE24:AE27)</f>
        <v>0</v>
      </c>
      <c r="AF28" s="84">
        <f t="shared" ref="AF28" si="46">SUM(AF24:AF27)</f>
        <v>0</v>
      </c>
      <c r="AG28" s="88">
        <f>SUM(AG24:AG27)</f>
        <v>845</v>
      </c>
      <c r="AH28">
        <f>COUNTIF(C28:AF28,"&gt;0")</f>
        <v>11</v>
      </c>
      <c r="AI28" s="83">
        <f>AG28/AH28</f>
        <v>76.818181818181813</v>
      </c>
      <c r="AM28">
        <f>AG28</f>
        <v>845</v>
      </c>
      <c r="AN28">
        <f>AH28</f>
        <v>11</v>
      </c>
      <c r="AO28" s="86">
        <f>SUM(AO24:AO27)</f>
        <v>1</v>
      </c>
    </row>
    <row r="29" spans="1:42" x14ac:dyDescent="0.25">
      <c r="A29" t="s">
        <v>338</v>
      </c>
      <c r="H29" s="84"/>
      <c r="I29" s="88"/>
      <c r="L29" s="84"/>
      <c r="M29" s="88"/>
      <c r="P29" s="84"/>
      <c r="Q29" s="88"/>
      <c r="T29" s="84"/>
      <c r="U29" s="88"/>
      <c r="X29" s="84"/>
      <c r="Y29" s="88"/>
      <c r="AB29" s="84"/>
      <c r="AC29" s="88"/>
      <c r="AF29" s="84"/>
      <c r="AG29" s="88"/>
      <c r="AO29" s="86"/>
    </row>
    <row r="30" spans="1:42" x14ac:dyDescent="0.25">
      <c r="B30" t="s">
        <v>239</v>
      </c>
      <c r="C30">
        <v>34</v>
      </c>
      <c r="F30">
        <v>20</v>
      </c>
      <c r="H30" s="84"/>
      <c r="I30" s="88"/>
      <c r="L30" s="84"/>
      <c r="M30" s="88">
        <v>24</v>
      </c>
      <c r="N30">
        <v>49</v>
      </c>
      <c r="P30" s="84"/>
      <c r="Q30" s="88"/>
      <c r="T30" s="84">
        <v>43</v>
      </c>
      <c r="U30" s="88">
        <v>37</v>
      </c>
      <c r="V30">
        <v>11</v>
      </c>
      <c r="X30" s="84"/>
      <c r="Y30" s="88"/>
      <c r="AB30" s="84"/>
      <c r="AC30" s="88"/>
      <c r="AF30" s="84"/>
      <c r="AG30" s="88">
        <f>SUM(C30:AF30)</f>
        <v>218</v>
      </c>
      <c r="AH30">
        <f>COUNT(C30:AF30)</f>
        <v>7</v>
      </c>
      <c r="AI30">
        <f>SUM(AH30:AH33)</f>
        <v>19</v>
      </c>
      <c r="AL30" t="s">
        <v>239</v>
      </c>
      <c r="AM30">
        <f>AG30</f>
        <v>218</v>
      </c>
      <c r="AN30">
        <f>AH30</f>
        <v>7</v>
      </c>
      <c r="AO30" s="86">
        <f>AM30/$AM$34</f>
        <v>0.36886632825719118</v>
      </c>
    </row>
    <row r="31" spans="1:42" x14ac:dyDescent="0.25">
      <c r="B31" t="s">
        <v>240</v>
      </c>
      <c r="C31">
        <v>30</v>
      </c>
      <c r="F31">
        <v>32</v>
      </c>
      <c r="H31" s="84"/>
      <c r="I31" s="88"/>
      <c r="K31">
        <v>27</v>
      </c>
      <c r="L31" s="84"/>
      <c r="M31" s="88">
        <v>57</v>
      </c>
      <c r="P31" s="84"/>
      <c r="Q31" s="88"/>
      <c r="R31">
        <v>62</v>
      </c>
      <c r="T31" s="84">
        <v>33</v>
      </c>
      <c r="U31" s="88">
        <v>9</v>
      </c>
      <c r="V31">
        <v>75</v>
      </c>
      <c r="X31" s="84"/>
      <c r="Y31" s="88"/>
      <c r="AB31" s="84"/>
      <c r="AC31" s="88"/>
      <c r="AF31" s="84"/>
      <c r="AG31" s="88">
        <f t="shared" ref="AG31:AG33" si="47">SUM(C31:AF31)</f>
        <v>325</v>
      </c>
      <c r="AH31">
        <f t="shared" ref="AH31:AH33" si="48">COUNT(C31:AF31)</f>
        <v>8</v>
      </c>
      <c r="AL31" t="s">
        <v>240</v>
      </c>
      <c r="AM31">
        <f t="shared" ref="AM31:AN33" si="49">AG31</f>
        <v>325</v>
      </c>
      <c r="AN31">
        <f t="shared" si="49"/>
        <v>8</v>
      </c>
      <c r="AO31" s="86">
        <f t="shared" ref="AO31:AO33" si="50">AM31/$AM$34</f>
        <v>0.54991539763113362</v>
      </c>
      <c r="AP31" s="87">
        <f>SUM(AO30:AO31)</f>
        <v>0.91878172588832485</v>
      </c>
    </row>
    <row r="32" spans="1:42" x14ac:dyDescent="0.25">
      <c r="B32" t="s">
        <v>241</v>
      </c>
      <c r="C32">
        <v>1</v>
      </c>
      <c r="F32">
        <v>5</v>
      </c>
      <c r="H32" s="84"/>
      <c r="I32" s="88"/>
      <c r="L32" s="84"/>
      <c r="M32" s="88"/>
      <c r="N32">
        <v>30</v>
      </c>
      <c r="P32" s="84"/>
      <c r="Q32" s="88"/>
      <c r="T32" s="84"/>
      <c r="U32" s="88"/>
      <c r="X32" s="84"/>
      <c r="Y32" s="88"/>
      <c r="AB32" s="84"/>
      <c r="AC32" s="88"/>
      <c r="AF32" s="84"/>
      <c r="AG32" s="88">
        <f t="shared" si="47"/>
        <v>36</v>
      </c>
      <c r="AH32">
        <f t="shared" si="48"/>
        <v>3</v>
      </c>
      <c r="AL32" t="s">
        <v>241</v>
      </c>
      <c r="AM32">
        <f t="shared" si="49"/>
        <v>36</v>
      </c>
      <c r="AN32">
        <f t="shared" si="49"/>
        <v>3</v>
      </c>
      <c r="AO32" s="86">
        <f t="shared" si="50"/>
        <v>6.0913705583756347E-2</v>
      </c>
    </row>
    <row r="33" spans="1:42" x14ac:dyDescent="0.25">
      <c r="B33" t="s">
        <v>242</v>
      </c>
      <c r="F33">
        <v>12</v>
      </c>
      <c r="H33" s="84"/>
      <c r="I33" s="88"/>
      <c r="L33" s="84"/>
      <c r="M33" s="88"/>
      <c r="P33" s="84"/>
      <c r="Q33" s="88"/>
      <c r="T33" s="84"/>
      <c r="U33" s="88"/>
      <c r="X33" s="84"/>
      <c r="Y33" s="88"/>
      <c r="AB33" s="84"/>
      <c r="AC33" s="88"/>
      <c r="AF33" s="84"/>
      <c r="AG33" s="88">
        <f t="shared" si="47"/>
        <v>12</v>
      </c>
      <c r="AH33">
        <f t="shared" si="48"/>
        <v>1</v>
      </c>
      <c r="AL33" t="s">
        <v>242</v>
      </c>
      <c r="AM33">
        <f>AG33</f>
        <v>12</v>
      </c>
      <c r="AN33">
        <f t="shared" si="49"/>
        <v>1</v>
      </c>
      <c r="AO33" s="86">
        <f t="shared" si="50"/>
        <v>2.030456852791878E-2</v>
      </c>
    </row>
    <row r="34" spans="1:42" x14ac:dyDescent="0.25">
      <c r="C34">
        <f>SUM(C30:C33)</f>
        <v>65</v>
      </c>
      <c r="F34">
        <f t="shared" ref="F34" si="51">SUM(F30:F33)</f>
        <v>69</v>
      </c>
      <c r="G34">
        <f t="shared" ref="G34" si="52">SUM(G30:G33)</f>
        <v>0</v>
      </c>
      <c r="H34" s="84">
        <f t="shared" ref="H34" si="53">SUM(H30:H33)</f>
        <v>0</v>
      </c>
      <c r="I34" s="88">
        <f t="shared" ref="I34" si="54">SUM(I30:I33)</f>
        <v>0</v>
      </c>
      <c r="J34">
        <f t="shared" ref="J34" si="55">SUM(J30:J33)</f>
        <v>0</v>
      </c>
      <c r="K34">
        <f t="shared" ref="K34" si="56">SUM(K30:K33)</f>
        <v>27</v>
      </c>
      <c r="L34" s="84">
        <f t="shared" ref="L34" si="57">SUM(L30:L33)</f>
        <v>0</v>
      </c>
      <c r="M34" s="88">
        <f t="shared" ref="M34" si="58">SUM(M30:M33)</f>
        <v>81</v>
      </c>
      <c r="N34">
        <f t="shared" ref="N34" si="59">SUM(N30:N33)</f>
        <v>79</v>
      </c>
      <c r="O34">
        <f t="shared" ref="O34" si="60">SUM(O30:O33)</f>
        <v>0</v>
      </c>
      <c r="P34" s="84">
        <f t="shared" ref="P34" si="61">SUM(P30:P33)</f>
        <v>0</v>
      </c>
      <c r="Q34" s="88">
        <f t="shared" ref="Q34" si="62">SUM(Q30:Q33)</f>
        <v>0</v>
      </c>
      <c r="R34">
        <f t="shared" ref="R34" si="63">SUM(R30:R33)</f>
        <v>62</v>
      </c>
      <c r="S34">
        <f t="shared" ref="S34" si="64">SUM(S30:S33)</f>
        <v>0</v>
      </c>
      <c r="T34" s="84">
        <f t="shared" ref="T34" si="65">SUM(T30:T33)</f>
        <v>76</v>
      </c>
      <c r="U34" s="88">
        <f t="shared" ref="U34" si="66">SUM(U30:U33)</f>
        <v>46</v>
      </c>
      <c r="V34">
        <f t="shared" ref="V34" si="67">SUM(V30:V33)</f>
        <v>86</v>
      </c>
      <c r="W34">
        <f t="shared" ref="W34" si="68">SUM(W30:W33)</f>
        <v>0</v>
      </c>
      <c r="X34" s="84">
        <f t="shared" ref="X34" si="69">SUM(X30:X33)</f>
        <v>0</v>
      </c>
      <c r="Y34" s="88">
        <f t="shared" ref="Y34" si="70">SUM(Y30:Y33)</f>
        <v>0</v>
      </c>
      <c r="Z34">
        <f t="shared" ref="Z34" si="71">SUM(Z30:Z33)</f>
        <v>0</v>
      </c>
      <c r="AA34">
        <f t="shared" ref="AA34" si="72">SUM(AA30:AA33)</f>
        <v>0</v>
      </c>
      <c r="AB34" s="84">
        <f t="shared" ref="AB34" si="73">SUM(AB30:AB33)</f>
        <v>0</v>
      </c>
      <c r="AC34" s="88">
        <f t="shared" ref="AC34" si="74">SUM(AC30:AC33)</f>
        <v>0</v>
      </c>
      <c r="AD34">
        <f t="shared" ref="AD34" si="75">SUM(AD30:AD33)</f>
        <v>0</v>
      </c>
      <c r="AE34">
        <f t="shared" ref="AE34" si="76">SUM(AE30:AE33)</f>
        <v>0</v>
      </c>
      <c r="AF34" s="84">
        <f t="shared" ref="AF34" si="77">SUM(AF30:AF33)</f>
        <v>0</v>
      </c>
      <c r="AG34" s="88">
        <f>SUM(AG30:AG33)</f>
        <v>591</v>
      </c>
      <c r="AH34">
        <f>COUNTIF(C34:AF34,"&gt;0")</f>
        <v>9</v>
      </c>
      <c r="AI34" s="83">
        <f>AG34/AH34</f>
        <v>65.666666666666671</v>
      </c>
      <c r="AM34">
        <f>AG34</f>
        <v>591</v>
      </c>
      <c r="AN34">
        <f>AH34</f>
        <v>9</v>
      </c>
      <c r="AO34" s="86">
        <f>SUM(AO30:AO33)</f>
        <v>0.99999999999999989</v>
      </c>
    </row>
    <row r="35" spans="1:42" x14ac:dyDescent="0.25">
      <c r="A35" t="s">
        <v>339</v>
      </c>
      <c r="H35" s="84"/>
      <c r="I35" s="88"/>
      <c r="L35" s="84"/>
      <c r="M35" s="88"/>
      <c r="P35" s="84"/>
      <c r="Q35" s="88"/>
      <c r="T35" s="84"/>
      <c r="U35" s="88"/>
      <c r="X35" s="84"/>
      <c r="Y35" s="88"/>
      <c r="AB35" s="84"/>
      <c r="AC35" s="88"/>
      <c r="AF35" s="84"/>
      <c r="AG35" s="88"/>
      <c r="AO35" s="86"/>
    </row>
    <row r="36" spans="1:42" x14ac:dyDescent="0.25">
      <c r="B36" t="s">
        <v>243</v>
      </c>
      <c r="G36">
        <v>26</v>
      </c>
      <c r="H36" s="84">
        <v>40</v>
      </c>
      <c r="I36" s="88">
        <v>46</v>
      </c>
      <c r="L36" s="84"/>
      <c r="M36" s="88"/>
      <c r="P36" s="84"/>
      <c r="Q36" s="88"/>
      <c r="S36">
        <v>35</v>
      </c>
      <c r="T36" s="84"/>
      <c r="U36" s="88"/>
      <c r="X36" s="84"/>
      <c r="Y36" s="88">
        <v>31</v>
      </c>
      <c r="AB36" s="84"/>
      <c r="AC36" s="88"/>
      <c r="AF36" s="84"/>
      <c r="AG36" s="88">
        <f>SUM(C36:AF36)</f>
        <v>178</v>
      </c>
      <c r="AH36">
        <f>COUNT(C36:AF36)</f>
        <v>5</v>
      </c>
      <c r="AI36">
        <f>SUM(AH36:AH40)</f>
        <v>26</v>
      </c>
      <c r="AL36" t="s">
        <v>243</v>
      </c>
      <c r="AM36">
        <f>AG36</f>
        <v>178</v>
      </c>
      <c r="AN36">
        <f>AH36</f>
        <v>5</v>
      </c>
      <c r="AO36" s="86">
        <f>AM36/$AM$41</f>
        <v>0.20342857142857143</v>
      </c>
    </row>
    <row r="37" spans="1:42" x14ac:dyDescent="0.25">
      <c r="B37" t="s">
        <v>244</v>
      </c>
      <c r="G37">
        <v>20</v>
      </c>
      <c r="H37" s="84">
        <v>17</v>
      </c>
      <c r="I37" s="88"/>
      <c r="L37" s="84">
        <v>28</v>
      </c>
      <c r="M37" s="88"/>
      <c r="O37">
        <v>52</v>
      </c>
      <c r="P37" s="84"/>
      <c r="Q37" s="88"/>
      <c r="T37" s="84"/>
      <c r="U37" s="88"/>
      <c r="X37" s="84">
        <v>62</v>
      </c>
      <c r="Y37" s="88">
        <v>57</v>
      </c>
      <c r="AB37" s="84"/>
      <c r="AC37" s="88"/>
      <c r="AD37">
        <v>12</v>
      </c>
      <c r="AF37" s="84"/>
      <c r="AG37" s="88">
        <f t="shared" ref="AG37:AG40" si="78">SUM(C37:AF37)</f>
        <v>248</v>
      </c>
      <c r="AH37">
        <f t="shared" ref="AH37:AH40" si="79">COUNT(C37:AF37)</f>
        <v>7</v>
      </c>
      <c r="AL37" t="s">
        <v>244</v>
      </c>
      <c r="AM37">
        <f t="shared" ref="AM37:AN39" si="80">AG37</f>
        <v>248</v>
      </c>
      <c r="AN37">
        <f t="shared" si="80"/>
        <v>7</v>
      </c>
      <c r="AO37" s="86">
        <f t="shared" ref="AO37:AO40" si="81">AM37/$AM$41</f>
        <v>0.28342857142857142</v>
      </c>
    </row>
    <row r="38" spans="1:42" x14ac:dyDescent="0.25">
      <c r="B38" t="s">
        <v>245</v>
      </c>
      <c r="G38">
        <v>25</v>
      </c>
      <c r="H38" s="84"/>
      <c r="I38" s="88">
        <v>5</v>
      </c>
      <c r="L38" s="84">
        <v>73</v>
      </c>
      <c r="M38" s="88"/>
      <c r="O38">
        <v>31</v>
      </c>
      <c r="P38" s="84"/>
      <c r="Q38" s="88"/>
      <c r="S38">
        <v>62</v>
      </c>
      <c r="T38" s="84"/>
      <c r="U38" s="88">
        <v>75</v>
      </c>
      <c r="X38" s="84">
        <v>12</v>
      </c>
      <c r="Y38" s="88">
        <v>25</v>
      </c>
      <c r="AB38" s="84"/>
      <c r="AC38" s="88"/>
      <c r="AD38">
        <v>74</v>
      </c>
      <c r="AF38" s="84"/>
      <c r="AG38" s="88">
        <f t="shared" si="78"/>
        <v>382</v>
      </c>
      <c r="AH38">
        <f t="shared" si="79"/>
        <v>9</v>
      </c>
      <c r="AL38" t="s">
        <v>245</v>
      </c>
      <c r="AM38">
        <f t="shared" si="80"/>
        <v>382</v>
      </c>
      <c r="AN38">
        <f t="shared" si="80"/>
        <v>9</v>
      </c>
      <c r="AO38" s="86">
        <f t="shared" si="81"/>
        <v>0.43657142857142855</v>
      </c>
      <c r="AP38" s="87">
        <f>SUM(AO37:AO38)</f>
        <v>0.72</v>
      </c>
    </row>
    <row r="39" spans="1:42" x14ac:dyDescent="0.25">
      <c r="B39" t="s">
        <v>246</v>
      </c>
      <c r="H39" s="84">
        <v>11</v>
      </c>
      <c r="I39" s="88">
        <v>21</v>
      </c>
      <c r="L39" s="84"/>
      <c r="M39" s="88"/>
      <c r="P39" s="84"/>
      <c r="Q39" s="88"/>
      <c r="S39">
        <v>12</v>
      </c>
      <c r="T39" s="84"/>
      <c r="U39" s="88">
        <v>6</v>
      </c>
      <c r="X39" s="84"/>
      <c r="Y39" s="88"/>
      <c r="AB39" s="84"/>
      <c r="AC39" s="88"/>
      <c r="AF39" s="84"/>
      <c r="AG39" s="88">
        <f t="shared" si="78"/>
        <v>50</v>
      </c>
      <c r="AH39">
        <f t="shared" si="79"/>
        <v>4</v>
      </c>
      <c r="AL39" t="s">
        <v>246</v>
      </c>
      <c r="AM39">
        <f>AG39</f>
        <v>50</v>
      </c>
      <c r="AN39">
        <f t="shared" si="80"/>
        <v>4</v>
      </c>
      <c r="AO39" s="86">
        <f t="shared" si="81"/>
        <v>5.7142857142857141E-2</v>
      </c>
    </row>
    <row r="40" spans="1:42" x14ac:dyDescent="0.25">
      <c r="B40" t="s">
        <v>196</v>
      </c>
      <c r="G40">
        <v>17</v>
      </c>
      <c r="H40" s="84"/>
      <c r="I40" s="88"/>
      <c r="L40" s="84"/>
      <c r="M40" s="88"/>
      <c r="P40" s="84"/>
      <c r="Q40" s="88"/>
      <c r="T40" s="84"/>
      <c r="U40" s="88"/>
      <c r="X40" s="84"/>
      <c r="Y40" s="88"/>
      <c r="AB40" s="84"/>
      <c r="AC40" s="88"/>
      <c r="AF40" s="84"/>
      <c r="AG40" s="88">
        <f t="shared" si="78"/>
        <v>17</v>
      </c>
      <c r="AH40">
        <f t="shared" si="79"/>
        <v>1</v>
      </c>
      <c r="AL40" t="s">
        <v>196</v>
      </c>
      <c r="AM40">
        <f>AG40</f>
        <v>17</v>
      </c>
      <c r="AN40">
        <f>AH40</f>
        <v>1</v>
      </c>
      <c r="AO40" s="86">
        <f t="shared" si="81"/>
        <v>1.9428571428571427E-2</v>
      </c>
    </row>
    <row r="41" spans="1:42" x14ac:dyDescent="0.25">
      <c r="C41">
        <f>SUM(C36:C40)</f>
        <v>0</v>
      </c>
      <c r="F41">
        <f t="shared" ref="F41" si="82">SUM(F36:F40)</f>
        <v>0</v>
      </c>
      <c r="G41">
        <f t="shared" ref="G41" si="83">SUM(G36:G40)</f>
        <v>88</v>
      </c>
      <c r="H41" s="84">
        <f t="shared" ref="H41" si="84">SUM(H36:H40)</f>
        <v>68</v>
      </c>
      <c r="I41" s="88">
        <f t="shared" ref="I41" si="85">SUM(I36:I40)</f>
        <v>72</v>
      </c>
      <c r="J41">
        <f t="shared" ref="J41" si="86">SUM(J36:J40)</f>
        <v>0</v>
      </c>
      <c r="K41">
        <f t="shared" ref="K41" si="87">SUM(K36:K40)</f>
        <v>0</v>
      </c>
      <c r="L41" s="84">
        <f t="shared" ref="L41" si="88">SUM(L36:L40)</f>
        <v>101</v>
      </c>
      <c r="M41" s="88">
        <f t="shared" ref="M41" si="89">SUM(M36:M40)</f>
        <v>0</v>
      </c>
      <c r="N41">
        <f t="shared" ref="N41" si="90">SUM(N36:N40)</f>
        <v>0</v>
      </c>
      <c r="O41">
        <f t="shared" ref="O41" si="91">SUM(O36:O40)</f>
        <v>83</v>
      </c>
      <c r="P41" s="84">
        <f t="shared" ref="P41" si="92">SUM(P36:P40)</f>
        <v>0</v>
      </c>
      <c r="Q41" s="88">
        <f t="shared" ref="Q41" si="93">SUM(Q36:Q40)</f>
        <v>0</v>
      </c>
      <c r="R41">
        <f t="shared" ref="R41" si="94">SUM(R36:R40)</f>
        <v>0</v>
      </c>
      <c r="S41">
        <f t="shared" ref="S41" si="95">SUM(S36:S40)</f>
        <v>109</v>
      </c>
      <c r="T41" s="84">
        <f t="shared" ref="T41" si="96">SUM(T36:T40)</f>
        <v>0</v>
      </c>
      <c r="U41" s="88">
        <f t="shared" ref="U41" si="97">SUM(U36:U40)</f>
        <v>81</v>
      </c>
      <c r="V41">
        <f t="shared" ref="V41" si="98">SUM(V36:V40)</f>
        <v>0</v>
      </c>
      <c r="W41">
        <f t="shared" ref="W41" si="99">SUM(W36:W40)</f>
        <v>0</v>
      </c>
      <c r="X41" s="84">
        <f t="shared" ref="X41" si="100">SUM(X36:X40)</f>
        <v>74</v>
      </c>
      <c r="Y41" s="88">
        <f t="shared" ref="Y41" si="101">SUM(Y36:Y40)</f>
        <v>113</v>
      </c>
      <c r="Z41">
        <f t="shared" ref="Z41" si="102">SUM(Z36:Z40)</f>
        <v>0</v>
      </c>
      <c r="AA41">
        <f t="shared" ref="AA41" si="103">SUM(AA36:AA40)</f>
        <v>0</v>
      </c>
      <c r="AB41" s="84">
        <f t="shared" ref="AB41" si="104">SUM(AB36:AB40)</f>
        <v>0</v>
      </c>
      <c r="AC41" s="88">
        <f t="shared" ref="AC41" si="105">SUM(AC36:AC40)</f>
        <v>0</v>
      </c>
      <c r="AD41">
        <f t="shared" ref="AD41" si="106">SUM(AD36:AD40)</f>
        <v>86</v>
      </c>
      <c r="AE41">
        <f t="shared" ref="AE41" si="107">SUM(AE36:AE40)</f>
        <v>0</v>
      </c>
      <c r="AF41" s="84">
        <f t="shared" ref="AF41" si="108">SUM(AF36:AF40)</f>
        <v>0</v>
      </c>
      <c r="AG41" s="88">
        <f>SUM(AG36:AG40)</f>
        <v>875</v>
      </c>
      <c r="AH41">
        <f>COUNTIF(C41:AF41,"&gt;0")</f>
        <v>10</v>
      </c>
      <c r="AI41" s="83">
        <f>AG41/AH41</f>
        <v>87.5</v>
      </c>
      <c r="AM41">
        <f>AG41</f>
        <v>875</v>
      </c>
      <c r="AN41">
        <f>AH41</f>
        <v>10</v>
      </c>
      <c r="AO41" s="86">
        <f>SUM(AO36:AO40)</f>
        <v>1</v>
      </c>
    </row>
    <row r="42" spans="1:42" x14ac:dyDescent="0.25">
      <c r="A42" t="s">
        <v>340</v>
      </c>
      <c r="H42" s="84"/>
      <c r="I42" s="88"/>
      <c r="L42" s="84"/>
      <c r="M42" s="88"/>
      <c r="P42" s="84"/>
      <c r="Q42" s="88"/>
      <c r="T42" s="84"/>
      <c r="U42" s="88"/>
      <c r="X42" s="84"/>
      <c r="Y42" s="88"/>
      <c r="AB42" s="84"/>
      <c r="AC42" s="88"/>
      <c r="AF42" s="84"/>
      <c r="AG42" s="88"/>
      <c r="AO42" s="86"/>
    </row>
    <row r="43" spans="1:42" x14ac:dyDescent="0.25">
      <c r="B43" t="s">
        <v>247</v>
      </c>
      <c r="F43">
        <v>48</v>
      </c>
      <c r="H43" s="84"/>
      <c r="I43" s="88"/>
      <c r="L43" s="84"/>
      <c r="M43" s="88"/>
      <c r="N43">
        <v>65</v>
      </c>
      <c r="P43" s="84"/>
      <c r="Q43" s="88"/>
      <c r="R43">
        <v>66</v>
      </c>
      <c r="T43" s="84"/>
      <c r="U43" s="88"/>
      <c r="W43">
        <v>33</v>
      </c>
      <c r="X43" s="84">
        <v>66</v>
      </c>
      <c r="Y43" s="88"/>
      <c r="AA43">
        <v>11</v>
      </c>
      <c r="AB43" s="84"/>
      <c r="AC43" s="88"/>
      <c r="AF43" s="84"/>
      <c r="AG43" s="88">
        <f>SUM(C43:AF43)</f>
        <v>289</v>
      </c>
      <c r="AH43">
        <f>COUNT(C43:AF43)</f>
        <v>6</v>
      </c>
      <c r="AI43">
        <f>SUM(AH43:AH47)</f>
        <v>18</v>
      </c>
      <c r="AL43" t="s">
        <v>247</v>
      </c>
      <c r="AM43">
        <f>AG43</f>
        <v>289</v>
      </c>
      <c r="AN43">
        <f>AH43</f>
        <v>6</v>
      </c>
      <c r="AO43" s="86">
        <f>AM43/$AM$48</f>
        <v>0.36215538847117795</v>
      </c>
    </row>
    <row r="44" spans="1:42" x14ac:dyDescent="0.25">
      <c r="B44" t="s">
        <v>248</v>
      </c>
      <c r="H44" s="84">
        <v>45</v>
      </c>
      <c r="I44" s="88"/>
      <c r="L44" s="84"/>
      <c r="M44" s="88"/>
      <c r="N44">
        <v>64</v>
      </c>
      <c r="P44" s="84"/>
      <c r="Q44" s="88">
        <v>67</v>
      </c>
      <c r="T44" s="84"/>
      <c r="U44" s="88"/>
      <c r="W44">
        <v>36</v>
      </c>
      <c r="X44" s="84">
        <v>24</v>
      </c>
      <c r="Y44" s="88"/>
      <c r="AA44">
        <v>71</v>
      </c>
      <c r="AB44" s="84"/>
      <c r="AC44" s="88">
        <v>75</v>
      </c>
      <c r="AF44" s="84"/>
      <c r="AG44" s="88">
        <f t="shared" ref="AG44:AG47" si="109">SUM(C44:AF44)</f>
        <v>382</v>
      </c>
      <c r="AH44">
        <f t="shared" ref="AH44:AH47" si="110">COUNT(C44:AF44)</f>
        <v>7</v>
      </c>
      <c r="AL44" t="s">
        <v>265</v>
      </c>
      <c r="AM44">
        <f t="shared" ref="AM44:AN46" si="111">AG44</f>
        <v>382</v>
      </c>
      <c r="AN44">
        <f t="shared" si="111"/>
        <v>7</v>
      </c>
      <c r="AO44" s="86">
        <f t="shared" ref="AO44:AO47" si="112">AM44/$AM$48</f>
        <v>0.47869674185463656</v>
      </c>
      <c r="AP44" s="87">
        <f>SUM(AO43:AO44)</f>
        <v>0.84085213032581452</v>
      </c>
    </row>
    <row r="45" spans="1:42" x14ac:dyDescent="0.25">
      <c r="B45" t="s">
        <v>249</v>
      </c>
      <c r="H45" s="84"/>
      <c r="I45" s="88"/>
      <c r="L45" s="84"/>
      <c r="M45" s="88"/>
      <c r="P45" s="84"/>
      <c r="Q45" s="88"/>
      <c r="R45">
        <v>22</v>
      </c>
      <c r="T45" s="84"/>
      <c r="U45" s="88"/>
      <c r="X45" s="84"/>
      <c r="Y45" s="88"/>
      <c r="AA45">
        <v>26</v>
      </c>
      <c r="AB45" s="84"/>
      <c r="AC45" s="88"/>
      <c r="AF45" s="84"/>
      <c r="AG45" s="88">
        <f t="shared" si="109"/>
        <v>48</v>
      </c>
      <c r="AH45">
        <f t="shared" si="110"/>
        <v>2</v>
      </c>
      <c r="AL45" t="s">
        <v>249</v>
      </c>
      <c r="AM45">
        <f t="shared" si="111"/>
        <v>48</v>
      </c>
      <c r="AN45">
        <f t="shared" si="111"/>
        <v>2</v>
      </c>
      <c r="AO45" s="86">
        <f t="shared" si="112"/>
        <v>6.0150375939849621E-2</v>
      </c>
    </row>
    <row r="46" spans="1:42" x14ac:dyDescent="0.25">
      <c r="B46" t="s">
        <v>250</v>
      </c>
      <c r="H46" s="84"/>
      <c r="I46" s="88"/>
      <c r="L46" s="84"/>
      <c r="M46" s="88"/>
      <c r="P46" s="84"/>
      <c r="Q46" s="88">
        <v>16</v>
      </c>
      <c r="T46" s="84"/>
      <c r="U46" s="88"/>
      <c r="X46" s="84"/>
      <c r="Y46" s="88"/>
      <c r="AB46" s="84"/>
      <c r="AC46" s="88">
        <v>38</v>
      </c>
      <c r="AF46" s="84"/>
      <c r="AG46" s="88">
        <f t="shared" si="109"/>
        <v>54</v>
      </c>
      <c r="AH46">
        <f t="shared" si="110"/>
        <v>2</v>
      </c>
      <c r="AL46" t="s">
        <v>250</v>
      </c>
      <c r="AM46">
        <f>AG46</f>
        <v>54</v>
      </c>
      <c r="AN46">
        <f t="shared" si="111"/>
        <v>2</v>
      </c>
      <c r="AO46" s="86">
        <f t="shared" si="112"/>
        <v>6.7669172932330823E-2</v>
      </c>
    </row>
    <row r="47" spans="1:42" x14ac:dyDescent="0.25">
      <c r="B47" t="s">
        <v>251</v>
      </c>
      <c r="H47" s="84">
        <v>25</v>
      </c>
      <c r="I47" s="88"/>
      <c r="L47" s="84"/>
      <c r="M47" s="88"/>
      <c r="P47" s="84"/>
      <c r="Q47" s="88"/>
      <c r="T47" s="84"/>
      <c r="U47" s="88"/>
      <c r="X47" s="84"/>
      <c r="Y47" s="88"/>
      <c r="AB47" s="84"/>
      <c r="AC47" s="88"/>
      <c r="AF47" s="84"/>
      <c r="AG47" s="88">
        <f t="shared" si="109"/>
        <v>25</v>
      </c>
      <c r="AH47">
        <f t="shared" si="110"/>
        <v>1</v>
      </c>
      <c r="AL47" t="s">
        <v>251</v>
      </c>
      <c r="AM47">
        <f>AG47</f>
        <v>25</v>
      </c>
      <c r="AN47">
        <f>AH47</f>
        <v>1</v>
      </c>
      <c r="AO47" s="86">
        <f t="shared" si="112"/>
        <v>3.1328320802005011E-2</v>
      </c>
    </row>
    <row r="48" spans="1:42" x14ac:dyDescent="0.25">
      <c r="C48">
        <f>SUM(C43:C47)</f>
        <v>0</v>
      </c>
      <c r="F48">
        <f t="shared" ref="F48" si="113">SUM(F43:F47)</f>
        <v>48</v>
      </c>
      <c r="G48">
        <f t="shared" ref="G48" si="114">SUM(G43:G47)</f>
        <v>0</v>
      </c>
      <c r="H48" s="84">
        <f t="shared" ref="H48" si="115">SUM(H43:H47)</f>
        <v>70</v>
      </c>
      <c r="I48" s="88">
        <f t="shared" ref="I48" si="116">SUM(I43:I47)</f>
        <v>0</v>
      </c>
      <c r="J48">
        <f t="shared" ref="J48" si="117">SUM(J43:J47)</f>
        <v>0</v>
      </c>
      <c r="K48">
        <f t="shared" ref="K48" si="118">SUM(K43:K47)</f>
        <v>0</v>
      </c>
      <c r="L48" s="84">
        <f t="shared" ref="L48" si="119">SUM(L43:L47)</f>
        <v>0</v>
      </c>
      <c r="M48" s="88">
        <f t="shared" ref="M48" si="120">SUM(M43:M47)</f>
        <v>0</v>
      </c>
      <c r="N48">
        <f t="shared" ref="N48" si="121">SUM(N43:N47)</f>
        <v>129</v>
      </c>
      <c r="O48">
        <f t="shared" ref="O48" si="122">SUM(O43:O47)</f>
        <v>0</v>
      </c>
      <c r="P48" s="84">
        <f t="shared" ref="P48" si="123">SUM(P43:P47)</f>
        <v>0</v>
      </c>
      <c r="Q48" s="88">
        <f t="shared" ref="Q48" si="124">SUM(Q43:Q47)</f>
        <v>83</v>
      </c>
      <c r="R48">
        <f t="shared" ref="R48" si="125">SUM(R43:R47)</f>
        <v>88</v>
      </c>
      <c r="S48">
        <f t="shared" ref="S48" si="126">SUM(S43:S47)</f>
        <v>0</v>
      </c>
      <c r="T48" s="84">
        <f t="shared" ref="T48" si="127">SUM(T43:T47)</f>
        <v>0</v>
      </c>
      <c r="U48" s="88">
        <f t="shared" ref="U48" si="128">SUM(U43:U47)</f>
        <v>0</v>
      </c>
      <c r="V48">
        <f t="shared" ref="V48" si="129">SUM(V43:V47)</f>
        <v>0</v>
      </c>
      <c r="W48">
        <f t="shared" ref="W48" si="130">SUM(W43:W47)</f>
        <v>69</v>
      </c>
      <c r="X48" s="84">
        <f t="shared" ref="X48" si="131">SUM(X43:X47)</f>
        <v>90</v>
      </c>
      <c r="Y48" s="88">
        <f t="shared" ref="Y48" si="132">SUM(Y43:Y47)</f>
        <v>0</v>
      </c>
      <c r="Z48">
        <f t="shared" ref="Z48" si="133">SUM(Z43:Z47)</f>
        <v>0</v>
      </c>
      <c r="AA48">
        <f t="shared" ref="AA48" si="134">SUM(AA43:AA47)</f>
        <v>108</v>
      </c>
      <c r="AB48" s="84">
        <f t="shared" ref="AB48" si="135">SUM(AB43:AB47)</f>
        <v>0</v>
      </c>
      <c r="AC48" s="88">
        <f t="shared" ref="AC48" si="136">SUM(AC43:AC47)</f>
        <v>113</v>
      </c>
      <c r="AD48">
        <f t="shared" ref="AD48" si="137">SUM(AD43:AD47)</f>
        <v>0</v>
      </c>
      <c r="AE48">
        <f t="shared" ref="AE48" si="138">SUM(AE43:AE47)</f>
        <v>0</v>
      </c>
      <c r="AF48" s="84">
        <f t="shared" ref="AF48" si="139">SUM(AF43:AF47)</f>
        <v>0</v>
      </c>
      <c r="AG48" s="88">
        <f>SUM(AG43:AG47)</f>
        <v>798</v>
      </c>
      <c r="AH48">
        <f>COUNTIF(C48:AF48,"&gt;0")</f>
        <v>9</v>
      </c>
      <c r="AI48" s="83">
        <f>AG48/AH48</f>
        <v>88.666666666666671</v>
      </c>
      <c r="AM48">
        <f>AG48</f>
        <v>798</v>
      </c>
      <c r="AN48">
        <f>AH48</f>
        <v>9</v>
      </c>
      <c r="AO48" s="86">
        <f>SUM(AO43:AO47)</f>
        <v>1</v>
      </c>
    </row>
    <row r="49" spans="1:42" x14ac:dyDescent="0.25">
      <c r="A49" t="s">
        <v>341</v>
      </c>
      <c r="H49" s="84"/>
      <c r="I49" s="88"/>
      <c r="L49" s="84"/>
      <c r="M49" s="88"/>
      <c r="P49" s="84"/>
      <c r="Q49" s="88"/>
      <c r="T49" s="84"/>
      <c r="U49" s="88"/>
      <c r="X49" s="84"/>
      <c r="Y49" s="88"/>
      <c r="AB49" s="84"/>
      <c r="AC49" s="88"/>
      <c r="AF49" s="84"/>
      <c r="AG49" s="88"/>
      <c r="AO49" s="86"/>
    </row>
    <row r="50" spans="1:42" x14ac:dyDescent="0.25">
      <c r="B50" t="s">
        <v>252</v>
      </c>
      <c r="C50">
        <v>30</v>
      </c>
      <c r="H50" s="84"/>
      <c r="I50" s="88"/>
      <c r="J50">
        <v>45</v>
      </c>
      <c r="L50" s="84"/>
      <c r="M50" s="88"/>
      <c r="P50" s="84">
        <v>4</v>
      </c>
      <c r="Q50" s="88"/>
      <c r="T50" s="84"/>
      <c r="U50" s="88"/>
      <c r="W50">
        <v>35</v>
      </c>
      <c r="X50" s="84"/>
      <c r="Y50" s="88">
        <v>62</v>
      </c>
      <c r="AB50" s="84"/>
      <c r="AC50" s="88"/>
      <c r="AF50" s="84"/>
      <c r="AG50" s="88">
        <f>SUM(C50:AF50)</f>
        <v>176</v>
      </c>
      <c r="AH50">
        <f>COUNT(C50:AF50)</f>
        <v>5</v>
      </c>
      <c r="AI50">
        <f>SUM(AH50:AH54)</f>
        <v>19</v>
      </c>
      <c r="AL50" t="s">
        <v>252</v>
      </c>
      <c r="AM50">
        <f>AG50</f>
        <v>176</v>
      </c>
      <c r="AN50">
        <f>AH50</f>
        <v>5</v>
      </c>
      <c r="AO50" s="86">
        <f>AM50/$AM$55</f>
        <v>0.28025477707006369</v>
      </c>
    </row>
    <row r="51" spans="1:42" x14ac:dyDescent="0.25">
      <c r="B51" t="s">
        <v>253</v>
      </c>
      <c r="F51">
        <v>24</v>
      </c>
      <c r="H51" s="84"/>
      <c r="I51" s="88"/>
      <c r="J51">
        <v>54</v>
      </c>
      <c r="K51">
        <v>38</v>
      </c>
      <c r="L51" s="84"/>
      <c r="M51" s="88"/>
      <c r="P51" s="84">
        <v>20</v>
      </c>
      <c r="Q51" s="88">
        <v>71</v>
      </c>
      <c r="T51" s="84"/>
      <c r="U51" s="88"/>
      <c r="X51" s="84"/>
      <c r="Y51" s="88">
        <v>12</v>
      </c>
      <c r="AB51" s="84"/>
      <c r="AC51" s="88"/>
      <c r="AF51" s="84"/>
      <c r="AG51" s="88">
        <f t="shared" ref="AG51:AG54" si="140">SUM(C51:AF51)</f>
        <v>219</v>
      </c>
      <c r="AH51">
        <f t="shared" ref="AH51:AH54" si="141">COUNT(C51:AF51)</f>
        <v>6</v>
      </c>
      <c r="AL51" t="s">
        <v>266</v>
      </c>
      <c r="AM51">
        <f t="shared" ref="AM51:AN53" si="142">AG51</f>
        <v>219</v>
      </c>
      <c r="AN51">
        <f t="shared" si="142"/>
        <v>6</v>
      </c>
      <c r="AO51" s="86">
        <f t="shared" ref="AO51:AO54" si="143">AM51/$AM$55</f>
        <v>0.34872611464968151</v>
      </c>
      <c r="AP51" s="87">
        <f>SUM(AO50:AO51)</f>
        <v>0.62898089171974525</v>
      </c>
    </row>
    <row r="52" spans="1:42" x14ac:dyDescent="0.25">
      <c r="B52" t="s">
        <v>254</v>
      </c>
      <c r="H52" s="84"/>
      <c r="I52" s="88"/>
      <c r="L52" s="84"/>
      <c r="M52" s="88"/>
      <c r="P52" s="84"/>
      <c r="Q52" s="88"/>
      <c r="T52" s="84"/>
      <c r="U52" s="88"/>
      <c r="V52">
        <v>19</v>
      </c>
      <c r="W52">
        <v>37</v>
      </c>
      <c r="X52" s="84"/>
      <c r="Y52" s="88"/>
      <c r="AB52" s="84"/>
      <c r="AC52" s="88"/>
      <c r="AF52" s="84"/>
      <c r="AG52" s="88">
        <f t="shared" si="140"/>
        <v>56</v>
      </c>
      <c r="AH52">
        <f t="shared" si="141"/>
        <v>2</v>
      </c>
      <c r="AL52" t="s">
        <v>254</v>
      </c>
      <c r="AM52">
        <f t="shared" si="142"/>
        <v>56</v>
      </c>
      <c r="AN52">
        <f t="shared" si="142"/>
        <v>2</v>
      </c>
      <c r="AO52" s="86">
        <f t="shared" si="143"/>
        <v>8.9171974522292988E-2</v>
      </c>
    </row>
    <row r="53" spans="1:42" x14ac:dyDescent="0.25">
      <c r="B53" t="s">
        <v>255</v>
      </c>
      <c r="C53">
        <v>31</v>
      </c>
      <c r="F53">
        <v>34</v>
      </c>
      <c r="H53" s="84"/>
      <c r="I53" s="88"/>
      <c r="K53">
        <v>23</v>
      </c>
      <c r="L53" s="84"/>
      <c r="M53" s="88"/>
      <c r="P53" s="84">
        <v>17</v>
      </c>
      <c r="Q53" s="88"/>
      <c r="T53" s="84"/>
      <c r="U53" s="88"/>
      <c r="V53">
        <v>47</v>
      </c>
      <c r="X53" s="84"/>
      <c r="Y53" s="88"/>
      <c r="AB53" s="84"/>
      <c r="AC53" s="88"/>
      <c r="AF53" s="84"/>
      <c r="AG53" s="88">
        <f t="shared" si="140"/>
        <v>152</v>
      </c>
      <c r="AH53">
        <f t="shared" si="141"/>
        <v>5</v>
      </c>
      <c r="AL53" t="s">
        <v>255</v>
      </c>
      <c r="AM53">
        <f>AG53</f>
        <v>152</v>
      </c>
      <c r="AN53">
        <f t="shared" si="142"/>
        <v>5</v>
      </c>
      <c r="AO53" s="86">
        <f t="shared" si="143"/>
        <v>0.24203821656050956</v>
      </c>
    </row>
    <row r="54" spans="1:42" x14ac:dyDescent="0.25">
      <c r="B54" t="s">
        <v>256</v>
      </c>
      <c r="H54" s="84"/>
      <c r="I54" s="88"/>
      <c r="K54">
        <v>25</v>
      </c>
      <c r="L54" s="84"/>
      <c r="M54" s="88"/>
      <c r="P54" s="84"/>
      <c r="Q54" s="88"/>
      <c r="T54" s="84"/>
      <c r="U54" s="88"/>
      <c r="X54" s="84"/>
      <c r="Y54" s="88"/>
      <c r="AB54" s="84"/>
      <c r="AC54" s="88"/>
      <c r="AF54" s="84"/>
      <c r="AG54" s="88">
        <f t="shared" si="140"/>
        <v>25</v>
      </c>
      <c r="AH54">
        <f t="shared" si="141"/>
        <v>1</v>
      </c>
      <c r="AL54" t="s">
        <v>256</v>
      </c>
      <c r="AM54">
        <f>AG54</f>
        <v>25</v>
      </c>
      <c r="AN54">
        <f>AH54</f>
        <v>1</v>
      </c>
      <c r="AO54" s="86">
        <f t="shared" si="143"/>
        <v>3.9808917197452227E-2</v>
      </c>
    </row>
    <row r="55" spans="1:42" x14ac:dyDescent="0.25">
      <c r="C55">
        <f>SUM(C50:C54)</f>
        <v>61</v>
      </c>
      <c r="F55">
        <f t="shared" ref="F55" si="144">SUM(F50:F54)</f>
        <v>58</v>
      </c>
      <c r="G55">
        <f t="shared" ref="G55" si="145">SUM(G50:G54)</f>
        <v>0</v>
      </c>
      <c r="H55" s="84">
        <f t="shared" ref="H55" si="146">SUM(H50:H54)</f>
        <v>0</v>
      </c>
      <c r="I55" s="88">
        <f t="shared" ref="I55" si="147">SUM(I50:I54)</f>
        <v>0</v>
      </c>
      <c r="J55">
        <f t="shared" ref="J55" si="148">SUM(J50:J54)</f>
        <v>99</v>
      </c>
      <c r="K55">
        <f t="shared" ref="K55" si="149">SUM(K50:K54)</f>
        <v>86</v>
      </c>
      <c r="L55" s="84">
        <f t="shared" ref="L55" si="150">SUM(L50:L54)</f>
        <v>0</v>
      </c>
      <c r="M55" s="88">
        <f t="shared" ref="M55" si="151">SUM(M50:M54)</f>
        <v>0</v>
      </c>
      <c r="N55">
        <f t="shared" ref="N55" si="152">SUM(N50:N54)</f>
        <v>0</v>
      </c>
      <c r="O55">
        <f t="shared" ref="O55" si="153">SUM(O50:O54)</f>
        <v>0</v>
      </c>
      <c r="P55" s="84">
        <f t="shared" ref="P55" si="154">SUM(P50:P54)</f>
        <v>41</v>
      </c>
      <c r="Q55" s="88">
        <f t="shared" ref="Q55" si="155">SUM(Q50:Q54)</f>
        <v>71</v>
      </c>
      <c r="R55">
        <f t="shared" ref="R55" si="156">SUM(R50:R54)</f>
        <v>0</v>
      </c>
      <c r="S55">
        <f t="shared" ref="S55" si="157">SUM(S50:S54)</f>
        <v>0</v>
      </c>
      <c r="T55" s="84">
        <f t="shared" ref="T55" si="158">SUM(T50:T54)</f>
        <v>0</v>
      </c>
      <c r="U55" s="88">
        <f t="shared" ref="U55" si="159">SUM(U50:U54)</f>
        <v>0</v>
      </c>
      <c r="V55">
        <f t="shared" ref="V55" si="160">SUM(V50:V54)</f>
        <v>66</v>
      </c>
      <c r="W55">
        <f t="shared" ref="W55" si="161">SUM(W50:W54)</f>
        <v>72</v>
      </c>
      <c r="X55" s="84">
        <f t="shared" ref="X55" si="162">SUM(X50:X54)</f>
        <v>0</v>
      </c>
      <c r="Y55" s="88">
        <f t="shared" ref="Y55" si="163">SUM(Y50:Y54)</f>
        <v>74</v>
      </c>
      <c r="Z55">
        <f t="shared" ref="Z55" si="164">SUM(Z50:Z54)</f>
        <v>0</v>
      </c>
      <c r="AA55">
        <f t="shared" ref="AA55" si="165">SUM(AA50:AA54)</f>
        <v>0</v>
      </c>
      <c r="AB55" s="84">
        <f t="shared" ref="AB55" si="166">SUM(AB50:AB54)</f>
        <v>0</v>
      </c>
      <c r="AC55" s="88">
        <f t="shared" ref="AC55" si="167">SUM(AC50:AC54)</f>
        <v>0</v>
      </c>
      <c r="AD55">
        <f t="shared" ref="AD55" si="168">SUM(AD50:AD54)</f>
        <v>0</v>
      </c>
      <c r="AE55">
        <f t="shared" ref="AE55" si="169">SUM(AE50:AE54)</f>
        <v>0</v>
      </c>
      <c r="AF55" s="84">
        <f t="shared" ref="AF55" si="170">SUM(AF50:AF54)</f>
        <v>0</v>
      </c>
      <c r="AG55" s="88">
        <f>SUM(AG50:AG54)</f>
        <v>628</v>
      </c>
      <c r="AH55">
        <f>COUNTIF(C55:AF55,"&gt;0")</f>
        <v>9</v>
      </c>
      <c r="AI55" s="83">
        <f>AG55/AH55</f>
        <v>69.777777777777771</v>
      </c>
      <c r="AM55">
        <f>AG55</f>
        <v>628</v>
      </c>
      <c r="AN55">
        <f>AH55</f>
        <v>9</v>
      </c>
      <c r="AO55" s="86">
        <f>SUM(AO50:AO54)</f>
        <v>1</v>
      </c>
    </row>
    <row r="56" spans="1:42" x14ac:dyDescent="0.25">
      <c r="A56" t="s">
        <v>342</v>
      </c>
      <c r="H56" s="84"/>
      <c r="I56" s="88"/>
      <c r="L56" s="84"/>
      <c r="M56" s="88"/>
      <c r="P56" s="84"/>
      <c r="Q56" s="88"/>
      <c r="T56" s="84"/>
      <c r="U56" s="88"/>
      <c r="X56" s="84"/>
      <c r="Y56" s="88"/>
      <c r="AB56" s="84"/>
      <c r="AC56" s="88"/>
      <c r="AF56" s="84"/>
      <c r="AG56" s="88"/>
      <c r="AO56" s="86"/>
    </row>
    <row r="57" spans="1:42" x14ac:dyDescent="0.25">
      <c r="B57" t="s">
        <v>188</v>
      </c>
      <c r="F57">
        <v>54</v>
      </c>
      <c r="H57" s="84"/>
      <c r="I57" s="88"/>
      <c r="K57">
        <v>30</v>
      </c>
      <c r="L57" s="84"/>
      <c r="M57" s="88"/>
      <c r="P57" s="84"/>
      <c r="Q57" s="88">
        <v>37</v>
      </c>
      <c r="T57" s="84">
        <v>50</v>
      </c>
      <c r="U57" s="88">
        <v>9</v>
      </c>
      <c r="X57" s="84"/>
      <c r="Y57" s="88"/>
      <c r="Z57">
        <v>55</v>
      </c>
      <c r="AB57" s="84"/>
      <c r="AC57" s="88"/>
      <c r="AF57" s="84">
        <v>75</v>
      </c>
      <c r="AG57" s="88">
        <f>SUM(C57:AF57)</f>
        <v>310</v>
      </c>
      <c r="AH57">
        <f>COUNT(C57:AF57)</f>
        <v>7</v>
      </c>
      <c r="AI57">
        <f>SUM(AH57:AH62)</f>
        <v>27</v>
      </c>
      <c r="AL57" t="s">
        <v>188</v>
      </c>
      <c r="AM57">
        <f>AG57</f>
        <v>310</v>
      </c>
      <c r="AN57">
        <f>AH57</f>
        <v>7</v>
      </c>
      <c r="AO57" s="86">
        <f>AM57/$AM$63</f>
        <v>0.33297529538131043</v>
      </c>
    </row>
    <row r="58" spans="1:42" x14ac:dyDescent="0.25">
      <c r="B58" t="s">
        <v>189</v>
      </c>
      <c r="H58" s="84">
        <v>55</v>
      </c>
      <c r="I58" s="88"/>
      <c r="L58" s="84"/>
      <c r="M58" s="88">
        <v>58</v>
      </c>
      <c r="P58" s="84"/>
      <c r="Q58" s="88"/>
      <c r="T58" s="84">
        <v>46</v>
      </c>
      <c r="U58" s="88"/>
      <c r="X58" s="84"/>
      <c r="Y58" s="88"/>
      <c r="AB58" s="84"/>
      <c r="AC58" s="88"/>
      <c r="AE58">
        <v>28</v>
      </c>
      <c r="AF58" s="84"/>
      <c r="AG58" s="88">
        <f t="shared" ref="AG58:AG62" si="171">SUM(C58:AF58)</f>
        <v>187</v>
      </c>
      <c r="AH58">
        <f t="shared" ref="AH58:AH61" si="172">COUNT(C58:AF58)</f>
        <v>4</v>
      </c>
      <c r="AL58" t="s">
        <v>189</v>
      </c>
      <c r="AM58">
        <f t="shared" ref="AM58:AN60" si="173">AG58</f>
        <v>187</v>
      </c>
      <c r="AN58">
        <f t="shared" si="173"/>
        <v>4</v>
      </c>
      <c r="AO58" s="86">
        <f t="shared" ref="AO58:AO62" si="174">AM58/$AM$63</f>
        <v>0.20085929108485501</v>
      </c>
      <c r="AP58" s="87">
        <f>SUM(AO57:AO58)</f>
        <v>0.53383458646616544</v>
      </c>
    </row>
    <row r="59" spans="1:42" x14ac:dyDescent="0.25">
      <c r="B59" t="s">
        <v>190</v>
      </c>
      <c r="F59">
        <v>28</v>
      </c>
      <c r="H59" s="84"/>
      <c r="I59" s="88"/>
      <c r="L59" s="84"/>
      <c r="M59" s="88">
        <v>10</v>
      </c>
      <c r="P59" s="84"/>
      <c r="Q59" s="88">
        <v>12</v>
      </c>
      <c r="T59" s="84"/>
      <c r="U59" s="88">
        <v>79</v>
      </c>
      <c r="X59" s="84"/>
      <c r="Y59" s="88"/>
      <c r="AA59">
        <v>48</v>
      </c>
      <c r="AB59" s="84"/>
      <c r="AC59" s="88"/>
      <c r="AD59">
        <v>10</v>
      </c>
      <c r="AE59">
        <v>28</v>
      </c>
      <c r="AF59" s="84"/>
      <c r="AG59" s="88">
        <f t="shared" si="171"/>
        <v>215</v>
      </c>
      <c r="AH59">
        <f t="shared" si="172"/>
        <v>7</v>
      </c>
      <c r="AL59" t="s">
        <v>190</v>
      </c>
      <c r="AM59">
        <f t="shared" si="173"/>
        <v>215</v>
      </c>
      <c r="AN59">
        <f t="shared" si="173"/>
        <v>7</v>
      </c>
      <c r="AO59" s="86">
        <f t="shared" si="174"/>
        <v>0.23093447905477982</v>
      </c>
      <c r="AP59" s="87">
        <f>AO57+AO59</f>
        <v>0.56390977443609025</v>
      </c>
    </row>
    <row r="60" spans="1:42" x14ac:dyDescent="0.25">
      <c r="B60" t="s">
        <v>187</v>
      </c>
      <c r="H60" s="84"/>
      <c r="I60" s="88"/>
      <c r="L60" s="84"/>
      <c r="M60" s="88"/>
      <c r="P60" s="84"/>
      <c r="Q60" s="88"/>
      <c r="T60" s="84"/>
      <c r="U60" s="88"/>
      <c r="V60">
        <v>48</v>
      </c>
      <c r="X60" s="84"/>
      <c r="Y60" s="88"/>
      <c r="Z60">
        <v>6</v>
      </c>
      <c r="AB60" s="84"/>
      <c r="AC60" s="88"/>
      <c r="AD60">
        <v>51</v>
      </c>
      <c r="AF60" s="84">
        <v>10</v>
      </c>
      <c r="AG60" s="88">
        <f t="shared" si="171"/>
        <v>115</v>
      </c>
      <c r="AH60">
        <f t="shared" si="172"/>
        <v>4</v>
      </c>
      <c r="AL60" t="s">
        <v>187</v>
      </c>
      <c r="AM60">
        <f>AG60</f>
        <v>115</v>
      </c>
      <c r="AN60">
        <f t="shared" si="173"/>
        <v>4</v>
      </c>
      <c r="AO60" s="86">
        <f t="shared" si="174"/>
        <v>0.12352309344790548</v>
      </c>
    </row>
    <row r="61" spans="1:42" x14ac:dyDescent="0.25">
      <c r="B61" t="s">
        <v>191</v>
      </c>
      <c r="F61">
        <v>1</v>
      </c>
      <c r="H61" s="84"/>
      <c r="I61" s="88"/>
      <c r="K61">
        <v>19</v>
      </c>
      <c r="L61" s="84"/>
      <c r="M61" s="88"/>
      <c r="P61" s="84"/>
      <c r="Q61" s="88"/>
      <c r="T61" s="84"/>
      <c r="U61" s="88"/>
      <c r="X61" s="84"/>
      <c r="Y61" s="88"/>
      <c r="AB61" s="84"/>
      <c r="AC61" s="88"/>
      <c r="AE61">
        <v>22</v>
      </c>
      <c r="AF61" s="84"/>
      <c r="AG61" s="88">
        <f t="shared" si="171"/>
        <v>42</v>
      </c>
      <c r="AH61">
        <f t="shared" si="172"/>
        <v>3</v>
      </c>
      <c r="AL61" t="s">
        <v>191</v>
      </c>
      <c r="AM61">
        <f>AG61</f>
        <v>42</v>
      </c>
      <c r="AN61">
        <f>AH61</f>
        <v>3</v>
      </c>
      <c r="AO61" s="86">
        <f t="shared" si="174"/>
        <v>4.5112781954887216E-2</v>
      </c>
    </row>
    <row r="62" spans="1:42" x14ac:dyDescent="0.25">
      <c r="B62" t="s">
        <v>193</v>
      </c>
      <c r="H62" s="84"/>
      <c r="I62" s="88"/>
      <c r="K62">
        <v>11</v>
      </c>
      <c r="L62" s="84"/>
      <c r="M62" s="88"/>
      <c r="P62" s="84"/>
      <c r="Q62" s="88"/>
      <c r="T62" s="84"/>
      <c r="U62" s="88"/>
      <c r="X62" s="84"/>
      <c r="Y62" s="88"/>
      <c r="AA62">
        <v>51</v>
      </c>
      <c r="AB62" s="84"/>
      <c r="AC62" s="88"/>
      <c r="AF62" s="84"/>
      <c r="AG62" s="88">
        <f t="shared" si="171"/>
        <v>62</v>
      </c>
      <c r="AH62">
        <f>COUNT(C62:AF62)</f>
        <v>2</v>
      </c>
      <c r="AL62" t="s">
        <v>193</v>
      </c>
      <c r="AM62">
        <f>AG62</f>
        <v>62</v>
      </c>
      <c r="AN62">
        <f>AH62</f>
        <v>2</v>
      </c>
      <c r="AO62" s="86">
        <f t="shared" si="174"/>
        <v>6.6595059076262078E-2</v>
      </c>
    </row>
    <row r="63" spans="1:42" x14ac:dyDescent="0.25">
      <c r="C63">
        <f>SUM(C57:C62)</f>
        <v>0</v>
      </c>
      <c r="F63">
        <f t="shared" ref="F63" si="175">SUM(F57:F62)</f>
        <v>83</v>
      </c>
      <c r="G63">
        <f t="shared" ref="G63" si="176">SUM(G57:G62)</f>
        <v>0</v>
      </c>
      <c r="H63">
        <f t="shared" ref="H63" si="177">SUM(H57:H62)</f>
        <v>55</v>
      </c>
      <c r="I63">
        <f t="shared" ref="I63" si="178">SUM(I57:I62)</f>
        <v>0</v>
      </c>
      <c r="J63">
        <f t="shared" ref="J63" si="179">SUM(J57:J62)</f>
        <v>0</v>
      </c>
      <c r="K63">
        <f t="shared" ref="K63" si="180">SUM(K57:K62)</f>
        <v>60</v>
      </c>
      <c r="L63">
        <f t="shared" ref="L63" si="181">SUM(L57:L62)</f>
        <v>0</v>
      </c>
      <c r="M63">
        <f t="shared" ref="M63" si="182">SUM(M57:M62)</f>
        <v>68</v>
      </c>
      <c r="N63">
        <f t="shared" ref="N63" si="183">SUM(N57:N62)</f>
        <v>0</v>
      </c>
      <c r="O63">
        <f t="shared" ref="O63" si="184">SUM(O57:O62)</f>
        <v>0</v>
      </c>
      <c r="P63">
        <f t="shared" ref="P63" si="185">SUM(P57:P62)</f>
        <v>0</v>
      </c>
      <c r="Q63">
        <f t="shared" ref="Q63" si="186">SUM(Q57:Q62)</f>
        <v>49</v>
      </c>
      <c r="R63">
        <f t="shared" ref="R63" si="187">SUM(R57:R62)</f>
        <v>0</v>
      </c>
      <c r="S63">
        <f t="shared" ref="S63" si="188">SUM(S57:S62)</f>
        <v>0</v>
      </c>
      <c r="T63">
        <f t="shared" ref="T63" si="189">SUM(T57:T62)</f>
        <v>96</v>
      </c>
      <c r="U63">
        <f t="shared" ref="U63" si="190">SUM(U57:U62)</f>
        <v>88</v>
      </c>
      <c r="V63">
        <f t="shared" ref="V63" si="191">SUM(V57:V62)</f>
        <v>48</v>
      </c>
      <c r="W63">
        <f t="shared" ref="W63" si="192">SUM(W57:W62)</f>
        <v>0</v>
      </c>
      <c r="X63">
        <f t="shared" ref="X63" si="193">SUM(X57:X62)</f>
        <v>0</v>
      </c>
      <c r="Y63">
        <f t="shared" ref="Y63" si="194">SUM(Y57:Y62)</f>
        <v>0</v>
      </c>
      <c r="Z63">
        <f t="shared" ref="Z63" si="195">SUM(Z57:Z62)</f>
        <v>61</v>
      </c>
      <c r="AA63">
        <f t="shared" ref="AA63" si="196">SUM(AA57:AA62)</f>
        <v>99</v>
      </c>
      <c r="AB63">
        <f t="shared" ref="AB63" si="197">SUM(AB57:AB62)</f>
        <v>0</v>
      </c>
      <c r="AC63">
        <f t="shared" ref="AC63" si="198">SUM(AC57:AC62)</f>
        <v>0</v>
      </c>
      <c r="AD63">
        <f t="shared" ref="AD63" si="199">SUM(AD57:AD62)</f>
        <v>61</v>
      </c>
      <c r="AE63">
        <f t="shared" ref="AE63" si="200">SUM(AE57:AE62)</f>
        <v>78</v>
      </c>
      <c r="AF63">
        <f t="shared" ref="AF63" si="201">SUM(AF57:AF62)</f>
        <v>85</v>
      </c>
      <c r="AG63">
        <f>SUM(AG57:AG62)</f>
        <v>931</v>
      </c>
      <c r="AH63">
        <f>COUNTIF(C63:AF63,"&gt;0")</f>
        <v>13</v>
      </c>
      <c r="AI63" s="83">
        <f>AG63/AH63</f>
        <v>71.615384615384613</v>
      </c>
      <c r="AM63">
        <f>AG63</f>
        <v>931</v>
      </c>
      <c r="AN63">
        <f>AH63</f>
        <v>13</v>
      </c>
      <c r="AO63" s="87">
        <f>SUM(AO57:AO62)</f>
        <v>1</v>
      </c>
    </row>
    <row r="65" spans="1:42" x14ac:dyDescent="0.25">
      <c r="A65" t="s">
        <v>343</v>
      </c>
      <c r="H65" s="84"/>
      <c r="I65" s="88"/>
      <c r="L65" s="84"/>
      <c r="M65" s="88"/>
      <c r="P65" s="84"/>
      <c r="Q65" s="88"/>
      <c r="T65" s="84"/>
      <c r="U65" s="88"/>
      <c r="X65" s="84"/>
      <c r="Y65" s="88"/>
      <c r="AB65" s="84"/>
      <c r="AC65" s="88"/>
      <c r="AF65" s="84"/>
      <c r="AG65" s="88"/>
      <c r="AO65" s="86"/>
    </row>
    <row r="66" spans="1:42" x14ac:dyDescent="0.25">
      <c r="B66" t="s">
        <v>188</v>
      </c>
      <c r="F66">
        <v>54</v>
      </c>
      <c r="H66" s="84"/>
      <c r="I66" s="88"/>
      <c r="K66">
        <v>30</v>
      </c>
      <c r="L66" s="84"/>
      <c r="M66" s="88"/>
      <c r="P66" s="84"/>
      <c r="Q66" s="88">
        <v>37</v>
      </c>
      <c r="T66" s="84">
        <v>50</v>
      </c>
      <c r="U66" s="88">
        <v>9</v>
      </c>
      <c r="X66" s="84"/>
      <c r="Y66" s="88"/>
      <c r="Z66">
        <v>55</v>
      </c>
      <c r="AB66" s="84"/>
      <c r="AC66" s="88"/>
      <c r="AF66" s="84">
        <v>75</v>
      </c>
      <c r="AG66" s="88">
        <f>SUM(C66:AF66)</f>
        <v>310</v>
      </c>
      <c r="AH66">
        <f>COUNT(C66:AF66)</f>
        <v>7</v>
      </c>
      <c r="AI66">
        <f>SUM(AH66:AH71)</f>
        <v>27</v>
      </c>
      <c r="AL66" t="s">
        <v>188</v>
      </c>
      <c r="AM66">
        <f>AG66</f>
        <v>310</v>
      </c>
      <c r="AN66">
        <f>AH66</f>
        <v>7</v>
      </c>
      <c r="AO66" s="86">
        <f>AM66/$AM$63</f>
        <v>0.33297529538131043</v>
      </c>
    </row>
    <row r="67" spans="1:42" x14ac:dyDescent="0.25">
      <c r="B67" t="s">
        <v>189</v>
      </c>
      <c r="H67" s="84">
        <v>55</v>
      </c>
      <c r="I67" s="88"/>
      <c r="L67" s="84"/>
      <c r="M67" s="88">
        <v>58</v>
      </c>
      <c r="P67" s="84"/>
      <c r="Q67" s="88"/>
      <c r="T67" s="84">
        <v>46</v>
      </c>
      <c r="U67" s="88"/>
      <c r="X67" s="84"/>
      <c r="Y67" s="88"/>
      <c r="AB67" s="84"/>
      <c r="AC67" s="88"/>
      <c r="AE67">
        <v>28</v>
      </c>
      <c r="AF67" s="84"/>
      <c r="AG67" s="88">
        <f t="shared" ref="AG67:AG71" si="202">SUM(C67:AF67)</f>
        <v>187</v>
      </c>
      <c r="AH67">
        <f t="shared" ref="AH67:AH70" si="203">COUNT(C67:AF67)</f>
        <v>4</v>
      </c>
      <c r="AL67" t="s">
        <v>189</v>
      </c>
      <c r="AM67">
        <f t="shared" ref="AM67:AM68" si="204">AG67</f>
        <v>187</v>
      </c>
      <c r="AN67">
        <f t="shared" ref="AN67:AN69" si="205">AH67</f>
        <v>4</v>
      </c>
      <c r="AO67" s="86">
        <f t="shared" ref="AO67:AO71" si="206">AM67/$AM$63</f>
        <v>0.20085929108485501</v>
      </c>
      <c r="AP67" s="87">
        <f>SUM(AO66:AO67)</f>
        <v>0.53383458646616544</v>
      </c>
    </row>
    <row r="68" spans="1:42" x14ac:dyDescent="0.25">
      <c r="B68" t="s">
        <v>190</v>
      </c>
      <c r="F68">
        <v>28</v>
      </c>
      <c r="H68" s="84"/>
      <c r="I68" s="88"/>
      <c r="L68" s="84"/>
      <c r="M68" s="88">
        <v>10</v>
      </c>
      <c r="P68" s="84"/>
      <c r="Q68" s="88">
        <v>12</v>
      </c>
      <c r="T68" s="84"/>
      <c r="U68" s="88">
        <v>79</v>
      </c>
      <c r="X68" s="84"/>
      <c r="Y68" s="88"/>
      <c r="AA68">
        <v>48</v>
      </c>
      <c r="AB68" s="84"/>
      <c r="AC68" s="88"/>
      <c r="AD68">
        <v>10</v>
      </c>
      <c r="AE68">
        <v>28</v>
      </c>
      <c r="AF68" s="84"/>
      <c r="AG68" s="88">
        <f t="shared" si="202"/>
        <v>215</v>
      </c>
      <c r="AH68">
        <f t="shared" si="203"/>
        <v>7</v>
      </c>
      <c r="AL68" t="s">
        <v>190</v>
      </c>
      <c r="AM68">
        <f t="shared" si="204"/>
        <v>215</v>
      </c>
      <c r="AN68">
        <f t="shared" si="205"/>
        <v>7</v>
      </c>
      <c r="AO68" s="86">
        <f t="shared" si="206"/>
        <v>0.23093447905477982</v>
      </c>
      <c r="AP68" s="87">
        <f>AO66+AO68</f>
        <v>0.56390977443609025</v>
      </c>
    </row>
    <row r="69" spans="1:42" x14ac:dyDescent="0.25">
      <c r="B69" t="s">
        <v>187</v>
      </c>
      <c r="H69" s="84"/>
      <c r="I69" s="88"/>
      <c r="L69" s="84"/>
      <c r="M69" s="88"/>
      <c r="P69" s="84"/>
      <c r="Q69" s="88"/>
      <c r="T69" s="84"/>
      <c r="U69" s="88"/>
      <c r="V69">
        <v>48</v>
      </c>
      <c r="X69" s="84"/>
      <c r="Y69" s="88"/>
      <c r="Z69">
        <v>6</v>
      </c>
      <c r="AB69" s="84"/>
      <c r="AC69" s="88"/>
      <c r="AD69">
        <v>51</v>
      </c>
      <c r="AF69" s="84">
        <v>10</v>
      </c>
      <c r="AG69" s="88">
        <f t="shared" si="202"/>
        <v>115</v>
      </c>
      <c r="AH69">
        <f t="shared" si="203"/>
        <v>4</v>
      </c>
      <c r="AL69" t="s">
        <v>187</v>
      </c>
      <c r="AM69">
        <f>AG69</f>
        <v>115</v>
      </c>
      <c r="AN69">
        <f t="shared" si="205"/>
        <v>4</v>
      </c>
      <c r="AO69" s="86">
        <f t="shared" si="206"/>
        <v>0.12352309344790548</v>
      </c>
    </row>
    <row r="70" spans="1:42" x14ac:dyDescent="0.25">
      <c r="B70" t="s">
        <v>191</v>
      </c>
      <c r="F70">
        <v>1</v>
      </c>
      <c r="H70" s="84"/>
      <c r="I70" s="88"/>
      <c r="K70">
        <v>19</v>
      </c>
      <c r="L70" s="84"/>
      <c r="M70" s="88"/>
      <c r="P70" s="84"/>
      <c r="Q70" s="88"/>
      <c r="T70" s="84"/>
      <c r="U70" s="88"/>
      <c r="X70" s="84"/>
      <c r="Y70" s="88"/>
      <c r="AB70" s="84"/>
      <c r="AC70" s="88"/>
      <c r="AE70">
        <v>22</v>
      </c>
      <c r="AF70" s="84"/>
      <c r="AG70" s="88">
        <f t="shared" si="202"/>
        <v>42</v>
      </c>
      <c r="AH70">
        <f t="shared" si="203"/>
        <v>3</v>
      </c>
      <c r="AL70" t="s">
        <v>191</v>
      </c>
      <c r="AM70">
        <f>AG70</f>
        <v>42</v>
      </c>
      <c r="AN70">
        <f>AH70</f>
        <v>3</v>
      </c>
      <c r="AO70" s="86">
        <f t="shared" si="206"/>
        <v>4.5112781954887216E-2</v>
      </c>
    </row>
    <row r="71" spans="1:42" x14ac:dyDescent="0.25">
      <c r="B71" t="s">
        <v>193</v>
      </c>
      <c r="H71" s="84"/>
      <c r="I71" s="88"/>
      <c r="K71">
        <v>11</v>
      </c>
      <c r="L71" s="84"/>
      <c r="M71" s="88"/>
      <c r="P71" s="84"/>
      <c r="Q71" s="88"/>
      <c r="T71" s="84"/>
      <c r="U71" s="88"/>
      <c r="X71" s="84"/>
      <c r="Y71" s="88"/>
      <c r="AA71">
        <v>51</v>
      </c>
      <c r="AB71" s="84"/>
      <c r="AC71" s="88"/>
      <c r="AF71" s="84"/>
      <c r="AG71" s="88">
        <f t="shared" si="202"/>
        <v>62</v>
      </c>
      <c r="AH71">
        <f>COUNT(C71:AF71)</f>
        <v>2</v>
      </c>
      <c r="AL71" t="s">
        <v>193</v>
      </c>
      <c r="AM71">
        <f>AG71</f>
        <v>62</v>
      </c>
      <c r="AN71">
        <f>AH71</f>
        <v>2</v>
      </c>
      <c r="AO71" s="86">
        <f t="shared" si="206"/>
        <v>6.6595059076262078E-2</v>
      </c>
    </row>
    <row r="72" spans="1:42" x14ac:dyDescent="0.25">
      <c r="C72">
        <f>SUM(C66:C71)</f>
        <v>0</v>
      </c>
      <c r="F72">
        <f t="shared" ref="F72:AF72" si="207">SUM(F66:F71)</f>
        <v>83</v>
      </c>
      <c r="G72">
        <f t="shared" si="207"/>
        <v>0</v>
      </c>
      <c r="H72">
        <f t="shared" si="207"/>
        <v>55</v>
      </c>
      <c r="I72">
        <f t="shared" si="207"/>
        <v>0</v>
      </c>
      <c r="J72">
        <f t="shared" si="207"/>
        <v>0</v>
      </c>
      <c r="K72">
        <f t="shared" si="207"/>
        <v>60</v>
      </c>
      <c r="L72">
        <f t="shared" si="207"/>
        <v>0</v>
      </c>
      <c r="M72">
        <f t="shared" si="207"/>
        <v>68</v>
      </c>
      <c r="N72">
        <f t="shared" si="207"/>
        <v>0</v>
      </c>
      <c r="O72">
        <f t="shared" si="207"/>
        <v>0</v>
      </c>
      <c r="P72">
        <f t="shared" si="207"/>
        <v>0</v>
      </c>
      <c r="Q72">
        <f t="shared" si="207"/>
        <v>49</v>
      </c>
      <c r="R72">
        <f t="shared" si="207"/>
        <v>0</v>
      </c>
      <c r="S72">
        <f t="shared" si="207"/>
        <v>0</v>
      </c>
      <c r="T72">
        <f t="shared" si="207"/>
        <v>96</v>
      </c>
      <c r="U72">
        <f t="shared" si="207"/>
        <v>88</v>
      </c>
      <c r="V72">
        <f t="shared" si="207"/>
        <v>48</v>
      </c>
      <c r="W72">
        <f t="shared" si="207"/>
        <v>0</v>
      </c>
      <c r="X72">
        <f t="shared" si="207"/>
        <v>0</v>
      </c>
      <c r="Y72">
        <f t="shared" si="207"/>
        <v>0</v>
      </c>
      <c r="Z72">
        <f t="shared" si="207"/>
        <v>61</v>
      </c>
      <c r="AA72">
        <f t="shared" si="207"/>
        <v>99</v>
      </c>
      <c r="AB72">
        <f t="shared" si="207"/>
        <v>0</v>
      </c>
      <c r="AC72">
        <f t="shared" si="207"/>
        <v>0</v>
      </c>
      <c r="AD72">
        <f t="shared" si="207"/>
        <v>61</v>
      </c>
      <c r="AE72">
        <f t="shared" si="207"/>
        <v>78</v>
      </c>
      <c r="AF72">
        <f t="shared" si="207"/>
        <v>85</v>
      </c>
      <c r="AG72">
        <f>SUM(AG66:AG71)</f>
        <v>931</v>
      </c>
      <c r="AH72">
        <f>COUNTIF(C72:AF72,"&gt;0")</f>
        <v>13</v>
      </c>
      <c r="AI72" s="83">
        <f>AG72/AH72</f>
        <v>71.615384615384613</v>
      </c>
      <c r="AM72">
        <f>AG72</f>
        <v>931</v>
      </c>
      <c r="AN72">
        <f>AH72</f>
        <v>13</v>
      </c>
      <c r="AO72" s="87">
        <f>SUM(AO66:AO71)</f>
        <v>1</v>
      </c>
    </row>
    <row r="74" spans="1:42" x14ac:dyDescent="0.25">
      <c r="A74" t="s">
        <v>344</v>
      </c>
      <c r="H74" s="84"/>
      <c r="I74" s="88"/>
      <c r="L74" s="84"/>
      <c r="M74" s="88"/>
      <c r="P74" s="84"/>
      <c r="Q74" s="88"/>
      <c r="T74" s="84"/>
      <c r="U74" s="88"/>
      <c r="X74" s="84"/>
      <c r="Y74" s="88"/>
      <c r="AB74" s="84"/>
      <c r="AC74" s="88"/>
      <c r="AF74" s="84"/>
      <c r="AG74" s="88"/>
      <c r="AO74" s="86"/>
    </row>
    <row r="75" spans="1:42" x14ac:dyDescent="0.25">
      <c r="B75" t="s">
        <v>188</v>
      </c>
      <c r="F75">
        <v>54</v>
      </c>
      <c r="H75" s="84"/>
      <c r="I75" s="88"/>
      <c r="K75">
        <v>30</v>
      </c>
      <c r="L75" s="84"/>
      <c r="M75" s="88"/>
      <c r="P75" s="84"/>
      <c r="Q75" s="88">
        <v>37</v>
      </c>
      <c r="T75" s="84">
        <v>50</v>
      </c>
      <c r="U75" s="88">
        <v>9</v>
      </c>
      <c r="X75" s="84"/>
      <c r="Y75" s="88"/>
      <c r="Z75">
        <v>55</v>
      </c>
      <c r="AB75" s="84"/>
      <c r="AC75" s="88"/>
      <c r="AF75" s="84">
        <v>75</v>
      </c>
      <c r="AG75" s="88">
        <f>SUM(C75:AF75)</f>
        <v>310</v>
      </c>
      <c r="AH75">
        <f>COUNT(C75:AF75)</f>
        <v>7</v>
      </c>
      <c r="AI75">
        <f>SUM(AH75:AH80)</f>
        <v>27</v>
      </c>
      <c r="AL75" t="s">
        <v>188</v>
      </c>
      <c r="AM75">
        <f>AG75</f>
        <v>310</v>
      </c>
      <c r="AN75">
        <f>AH75</f>
        <v>7</v>
      </c>
      <c r="AO75" s="86">
        <f>AM75/$AM$63</f>
        <v>0.33297529538131043</v>
      </c>
    </row>
    <row r="76" spans="1:42" x14ac:dyDescent="0.25">
      <c r="B76" t="s">
        <v>189</v>
      </c>
      <c r="H76" s="84">
        <v>55</v>
      </c>
      <c r="I76" s="88"/>
      <c r="L76" s="84"/>
      <c r="M76" s="88">
        <v>58</v>
      </c>
      <c r="P76" s="84"/>
      <c r="Q76" s="88"/>
      <c r="T76" s="84">
        <v>46</v>
      </c>
      <c r="U76" s="88"/>
      <c r="X76" s="84"/>
      <c r="Y76" s="88"/>
      <c r="AB76" s="84"/>
      <c r="AC76" s="88"/>
      <c r="AE76">
        <v>28</v>
      </c>
      <c r="AF76" s="84"/>
      <c r="AG76" s="88">
        <f t="shared" ref="AG76:AG80" si="208">SUM(C76:AF76)</f>
        <v>187</v>
      </c>
      <c r="AH76">
        <f t="shared" ref="AH76:AH79" si="209">COUNT(C76:AF76)</f>
        <v>4</v>
      </c>
      <c r="AL76" t="s">
        <v>189</v>
      </c>
      <c r="AM76">
        <f t="shared" ref="AM76:AM77" si="210">AG76</f>
        <v>187</v>
      </c>
      <c r="AN76">
        <f t="shared" ref="AN76:AN78" si="211">AH76</f>
        <v>4</v>
      </c>
      <c r="AO76" s="86">
        <f t="shared" ref="AO76:AO80" si="212">AM76/$AM$63</f>
        <v>0.20085929108485501</v>
      </c>
      <c r="AP76" s="87">
        <f>SUM(AO75:AO76)</f>
        <v>0.53383458646616544</v>
      </c>
    </row>
    <row r="77" spans="1:42" x14ac:dyDescent="0.25">
      <c r="B77" t="s">
        <v>190</v>
      </c>
      <c r="F77">
        <v>28</v>
      </c>
      <c r="H77" s="84"/>
      <c r="I77" s="88"/>
      <c r="L77" s="84"/>
      <c r="M77" s="88">
        <v>10</v>
      </c>
      <c r="P77" s="84"/>
      <c r="Q77" s="88">
        <v>12</v>
      </c>
      <c r="T77" s="84"/>
      <c r="U77" s="88">
        <v>79</v>
      </c>
      <c r="X77" s="84"/>
      <c r="Y77" s="88"/>
      <c r="AA77">
        <v>48</v>
      </c>
      <c r="AB77" s="84"/>
      <c r="AC77" s="88"/>
      <c r="AD77">
        <v>10</v>
      </c>
      <c r="AE77">
        <v>28</v>
      </c>
      <c r="AF77" s="84"/>
      <c r="AG77" s="88">
        <f t="shared" si="208"/>
        <v>215</v>
      </c>
      <c r="AH77">
        <f t="shared" si="209"/>
        <v>7</v>
      </c>
      <c r="AL77" t="s">
        <v>190</v>
      </c>
      <c r="AM77">
        <f t="shared" si="210"/>
        <v>215</v>
      </c>
      <c r="AN77">
        <f t="shared" si="211"/>
        <v>7</v>
      </c>
      <c r="AO77" s="86">
        <f t="shared" si="212"/>
        <v>0.23093447905477982</v>
      </c>
      <c r="AP77" s="87">
        <f>AO75+AO77</f>
        <v>0.56390977443609025</v>
      </c>
    </row>
    <row r="78" spans="1:42" x14ac:dyDescent="0.25">
      <c r="B78" t="s">
        <v>187</v>
      </c>
      <c r="H78" s="84"/>
      <c r="I78" s="88"/>
      <c r="L78" s="84"/>
      <c r="M78" s="88"/>
      <c r="P78" s="84"/>
      <c r="Q78" s="88"/>
      <c r="T78" s="84"/>
      <c r="U78" s="88"/>
      <c r="V78">
        <v>48</v>
      </c>
      <c r="X78" s="84"/>
      <c r="Y78" s="88"/>
      <c r="Z78">
        <v>6</v>
      </c>
      <c r="AB78" s="84"/>
      <c r="AC78" s="88"/>
      <c r="AD78">
        <v>51</v>
      </c>
      <c r="AF78" s="84">
        <v>10</v>
      </c>
      <c r="AG78" s="88">
        <f t="shared" si="208"/>
        <v>115</v>
      </c>
      <c r="AH78">
        <f t="shared" si="209"/>
        <v>4</v>
      </c>
      <c r="AL78" t="s">
        <v>187</v>
      </c>
      <c r="AM78">
        <f>AG78</f>
        <v>115</v>
      </c>
      <c r="AN78">
        <f t="shared" si="211"/>
        <v>4</v>
      </c>
      <c r="AO78" s="86">
        <f t="shared" si="212"/>
        <v>0.12352309344790548</v>
      </c>
    </row>
    <row r="79" spans="1:42" x14ac:dyDescent="0.25">
      <c r="B79" t="s">
        <v>191</v>
      </c>
      <c r="F79">
        <v>1</v>
      </c>
      <c r="H79" s="84"/>
      <c r="I79" s="88"/>
      <c r="K79">
        <v>19</v>
      </c>
      <c r="L79" s="84"/>
      <c r="M79" s="88"/>
      <c r="P79" s="84"/>
      <c r="Q79" s="88"/>
      <c r="T79" s="84"/>
      <c r="U79" s="88"/>
      <c r="X79" s="84"/>
      <c r="Y79" s="88"/>
      <c r="AB79" s="84"/>
      <c r="AC79" s="88"/>
      <c r="AE79">
        <v>22</v>
      </c>
      <c r="AF79" s="84"/>
      <c r="AG79" s="88">
        <f t="shared" si="208"/>
        <v>42</v>
      </c>
      <c r="AH79">
        <f t="shared" si="209"/>
        <v>3</v>
      </c>
      <c r="AL79" t="s">
        <v>191</v>
      </c>
      <c r="AM79">
        <f>AG79</f>
        <v>42</v>
      </c>
      <c r="AN79">
        <f>AH79</f>
        <v>3</v>
      </c>
      <c r="AO79" s="86">
        <f t="shared" si="212"/>
        <v>4.5112781954887216E-2</v>
      </c>
    </row>
    <row r="80" spans="1:42" x14ac:dyDescent="0.25">
      <c r="B80" t="s">
        <v>193</v>
      </c>
      <c r="H80" s="84"/>
      <c r="I80" s="88"/>
      <c r="K80">
        <v>11</v>
      </c>
      <c r="L80" s="84"/>
      <c r="M80" s="88"/>
      <c r="P80" s="84"/>
      <c r="Q80" s="88"/>
      <c r="T80" s="84"/>
      <c r="U80" s="88"/>
      <c r="X80" s="84"/>
      <c r="Y80" s="88"/>
      <c r="AA80">
        <v>51</v>
      </c>
      <c r="AB80" s="84"/>
      <c r="AC80" s="88"/>
      <c r="AF80" s="84"/>
      <c r="AG80" s="88">
        <f t="shared" si="208"/>
        <v>62</v>
      </c>
      <c r="AH80">
        <f>COUNT(C80:AF80)</f>
        <v>2</v>
      </c>
      <c r="AL80" t="s">
        <v>193</v>
      </c>
      <c r="AM80">
        <f>AG80</f>
        <v>62</v>
      </c>
      <c r="AN80">
        <f>AH80</f>
        <v>2</v>
      </c>
      <c r="AO80" s="86">
        <f t="shared" si="212"/>
        <v>6.6595059076262078E-2</v>
      </c>
    </row>
    <row r="81" spans="1:42" x14ac:dyDescent="0.25">
      <c r="C81">
        <f>SUM(C75:C80)</f>
        <v>0</v>
      </c>
      <c r="F81">
        <f t="shared" ref="F81:AF81" si="213">SUM(F75:F80)</f>
        <v>83</v>
      </c>
      <c r="G81">
        <f t="shared" si="213"/>
        <v>0</v>
      </c>
      <c r="H81">
        <f t="shared" si="213"/>
        <v>55</v>
      </c>
      <c r="I81">
        <f t="shared" si="213"/>
        <v>0</v>
      </c>
      <c r="J81">
        <f t="shared" si="213"/>
        <v>0</v>
      </c>
      <c r="K81">
        <f t="shared" si="213"/>
        <v>60</v>
      </c>
      <c r="L81">
        <f t="shared" si="213"/>
        <v>0</v>
      </c>
      <c r="M81">
        <f t="shared" si="213"/>
        <v>68</v>
      </c>
      <c r="N81">
        <f t="shared" si="213"/>
        <v>0</v>
      </c>
      <c r="O81">
        <f t="shared" si="213"/>
        <v>0</v>
      </c>
      <c r="P81">
        <f t="shared" si="213"/>
        <v>0</v>
      </c>
      <c r="Q81">
        <f t="shared" si="213"/>
        <v>49</v>
      </c>
      <c r="R81">
        <f t="shared" si="213"/>
        <v>0</v>
      </c>
      <c r="S81">
        <f t="shared" si="213"/>
        <v>0</v>
      </c>
      <c r="T81">
        <f t="shared" si="213"/>
        <v>96</v>
      </c>
      <c r="U81">
        <f t="shared" si="213"/>
        <v>88</v>
      </c>
      <c r="V81">
        <f t="shared" si="213"/>
        <v>48</v>
      </c>
      <c r="W81">
        <f t="shared" si="213"/>
        <v>0</v>
      </c>
      <c r="X81">
        <f t="shared" si="213"/>
        <v>0</v>
      </c>
      <c r="Y81">
        <f t="shared" si="213"/>
        <v>0</v>
      </c>
      <c r="Z81">
        <f t="shared" si="213"/>
        <v>61</v>
      </c>
      <c r="AA81">
        <f t="shared" si="213"/>
        <v>99</v>
      </c>
      <c r="AB81">
        <f t="shared" si="213"/>
        <v>0</v>
      </c>
      <c r="AC81">
        <f t="shared" si="213"/>
        <v>0</v>
      </c>
      <c r="AD81">
        <f t="shared" si="213"/>
        <v>61</v>
      </c>
      <c r="AE81">
        <f t="shared" si="213"/>
        <v>78</v>
      </c>
      <c r="AF81">
        <f t="shared" si="213"/>
        <v>85</v>
      </c>
      <c r="AG81">
        <f>SUM(AG75:AG80)</f>
        <v>931</v>
      </c>
      <c r="AH81">
        <f>COUNTIF(C81:AF81,"&gt;0")</f>
        <v>13</v>
      </c>
      <c r="AI81" s="83">
        <f>AG81/AH81</f>
        <v>71.615384615384613</v>
      </c>
      <c r="AM81">
        <f>AG81</f>
        <v>931</v>
      </c>
      <c r="AN81">
        <f>AH81</f>
        <v>13</v>
      </c>
      <c r="AO81" s="87">
        <f>SUM(AO75:AO80)</f>
        <v>1</v>
      </c>
    </row>
    <row r="83" spans="1:42" x14ac:dyDescent="0.25">
      <c r="A83" t="s">
        <v>345</v>
      </c>
      <c r="H83" s="84"/>
      <c r="I83" s="88"/>
      <c r="L83" s="84"/>
      <c r="M83" s="88"/>
      <c r="P83" s="84"/>
      <c r="Q83" s="88"/>
      <c r="T83" s="84"/>
      <c r="U83" s="88"/>
      <c r="X83" s="84"/>
      <c r="Y83" s="88"/>
      <c r="AB83" s="84"/>
      <c r="AC83" s="88"/>
      <c r="AF83" s="84"/>
      <c r="AG83" s="88"/>
      <c r="AO83" s="86"/>
    </row>
    <row r="84" spans="1:42" x14ac:dyDescent="0.25">
      <c r="B84" t="s">
        <v>188</v>
      </c>
      <c r="F84">
        <v>54</v>
      </c>
      <c r="H84" s="84"/>
      <c r="I84" s="88"/>
      <c r="K84">
        <v>30</v>
      </c>
      <c r="L84" s="84"/>
      <c r="M84" s="88"/>
      <c r="P84" s="84"/>
      <c r="Q84" s="88">
        <v>37</v>
      </c>
      <c r="T84" s="84">
        <v>50</v>
      </c>
      <c r="U84" s="88">
        <v>9</v>
      </c>
      <c r="X84" s="84"/>
      <c r="Y84" s="88"/>
      <c r="Z84">
        <v>55</v>
      </c>
      <c r="AB84" s="84"/>
      <c r="AC84" s="88"/>
      <c r="AF84" s="84">
        <v>75</v>
      </c>
      <c r="AG84" s="88">
        <f>SUM(C84:AF84)</f>
        <v>310</v>
      </c>
      <c r="AH84">
        <f>COUNT(C84:AF84)</f>
        <v>7</v>
      </c>
      <c r="AI84">
        <f>SUM(AH84:AH89)</f>
        <v>27</v>
      </c>
      <c r="AL84" t="s">
        <v>188</v>
      </c>
      <c r="AM84">
        <f>AG84</f>
        <v>310</v>
      </c>
      <c r="AN84">
        <f>AH84</f>
        <v>7</v>
      </c>
      <c r="AO84" s="86">
        <f>AM84/$AM$63</f>
        <v>0.33297529538131043</v>
      </c>
    </row>
    <row r="85" spans="1:42" x14ac:dyDescent="0.25">
      <c r="B85" t="s">
        <v>189</v>
      </c>
      <c r="H85" s="84">
        <v>55</v>
      </c>
      <c r="I85" s="88"/>
      <c r="L85" s="84"/>
      <c r="M85" s="88">
        <v>58</v>
      </c>
      <c r="P85" s="84"/>
      <c r="Q85" s="88"/>
      <c r="T85" s="84">
        <v>46</v>
      </c>
      <c r="U85" s="88"/>
      <c r="X85" s="84"/>
      <c r="Y85" s="88"/>
      <c r="AB85" s="84"/>
      <c r="AC85" s="88"/>
      <c r="AE85">
        <v>28</v>
      </c>
      <c r="AF85" s="84"/>
      <c r="AG85" s="88">
        <f t="shared" ref="AG85:AG89" si="214">SUM(C85:AF85)</f>
        <v>187</v>
      </c>
      <c r="AH85">
        <f t="shared" ref="AH85:AH88" si="215">COUNT(C85:AF85)</f>
        <v>4</v>
      </c>
      <c r="AL85" t="s">
        <v>189</v>
      </c>
      <c r="AM85">
        <f t="shared" ref="AM85:AM86" si="216">AG85</f>
        <v>187</v>
      </c>
      <c r="AN85">
        <f t="shared" ref="AN85:AN87" si="217">AH85</f>
        <v>4</v>
      </c>
      <c r="AO85" s="86">
        <f t="shared" ref="AO85:AO89" si="218">AM85/$AM$63</f>
        <v>0.20085929108485501</v>
      </c>
      <c r="AP85" s="87">
        <f>SUM(AO84:AO85)</f>
        <v>0.53383458646616544</v>
      </c>
    </row>
    <row r="86" spans="1:42" x14ac:dyDescent="0.25">
      <c r="B86" t="s">
        <v>190</v>
      </c>
      <c r="F86">
        <v>28</v>
      </c>
      <c r="H86" s="84"/>
      <c r="I86" s="88"/>
      <c r="L86" s="84"/>
      <c r="M86" s="88">
        <v>10</v>
      </c>
      <c r="P86" s="84"/>
      <c r="Q86" s="88">
        <v>12</v>
      </c>
      <c r="T86" s="84"/>
      <c r="U86" s="88">
        <v>79</v>
      </c>
      <c r="X86" s="84"/>
      <c r="Y86" s="88"/>
      <c r="AA86">
        <v>48</v>
      </c>
      <c r="AB86" s="84"/>
      <c r="AC86" s="88"/>
      <c r="AD86">
        <v>10</v>
      </c>
      <c r="AE86">
        <v>28</v>
      </c>
      <c r="AF86" s="84"/>
      <c r="AG86" s="88">
        <f t="shared" si="214"/>
        <v>215</v>
      </c>
      <c r="AH86">
        <f t="shared" si="215"/>
        <v>7</v>
      </c>
      <c r="AL86" t="s">
        <v>190</v>
      </c>
      <c r="AM86">
        <f t="shared" si="216"/>
        <v>215</v>
      </c>
      <c r="AN86">
        <f t="shared" si="217"/>
        <v>7</v>
      </c>
      <c r="AO86" s="86">
        <f t="shared" si="218"/>
        <v>0.23093447905477982</v>
      </c>
      <c r="AP86" s="87">
        <f>AO84+AO86</f>
        <v>0.56390977443609025</v>
      </c>
    </row>
    <row r="87" spans="1:42" x14ac:dyDescent="0.25">
      <c r="B87" t="s">
        <v>187</v>
      </c>
      <c r="H87" s="84"/>
      <c r="I87" s="88"/>
      <c r="L87" s="84"/>
      <c r="M87" s="88"/>
      <c r="P87" s="84"/>
      <c r="Q87" s="88"/>
      <c r="T87" s="84"/>
      <c r="U87" s="88"/>
      <c r="V87">
        <v>48</v>
      </c>
      <c r="X87" s="84"/>
      <c r="Y87" s="88"/>
      <c r="Z87">
        <v>6</v>
      </c>
      <c r="AB87" s="84"/>
      <c r="AC87" s="88"/>
      <c r="AD87">
        <v>51</v>
      </c>
      <c r="AF87" s="84">
        <v>10</v>
      </c>
      <c r="AG87" s="88">
        <f t="shared" si="214"/>
        <v>115</v>
      </c>
      <c r="AH87">
        <f t="shared" si="215"/>
        <v>4</v>
      </c>
      <c r="AL87" t="s">
        <v>187</v>
      </c>
      <c r="AM87">
        <f>AG87</f>
        <v>115</v>
      </c>
      <c r="AN87">
        <f t="shared" si="217"/>
        <v>4</v>
      </c>
      <c r="AO87" s="86">
        <f t="shared" si="218"/>
        <v>0.12352309344790548</v>
      </c>
    </row>
    <row r="88" spans="1:42" x14ac:dyDescent="0.25">
      <c r="B88" t="s">
        <v>191</v>
      </c>
      <c r="F88">
        <v>1</v>
      </c>
      <c r="H88" s="84"/>
      <c r="I88" s="88"/>
      <c r="K88">
        <v>19</v>
      </c>
      <c r="L88" s="84"/>
      <c r="M88" s="88"/>
      <c r="P88" s="84"/>
      <c r="Q88" s="88"/>
      <c r="T88" s="84"/>
      <c r="U88" s="88"/>
      <c r="X88" s="84"/>
      <c r="Y88" s="88"/>
      <c r="AB88" s="84"/>
      <c r="AC88" s="88"/>
      <c r="AE88">
        <v>22</v>
      </c>
      <c r="AF88" s="84"/>
      <c r="AG88" s="88">
        <f t="shared" si="214"/>
        <v>42</v>
      </c>
      <c r="AH88">
        <f t="shared" si="215"/>
        <v>3</v>
      </c>
      <c r="AL88" t="s">
        <v>191</v>
      </c>
      <c r="AM88">
        <f>AG88</f>
        <v>42</v>
      </c>
      <c r="AN88">
        <f>AH88</f>
        <v>3</v>
      </c>
      <c r="AO88" s="86">
        <f t="shared" si="218"/>
        <v>4.5112781954887216E-2</v>
      </c>
    </row>
    <row r="89" spans="1:42" x14ac:dyDescent="0.25">
      <c r="B89" t="s">
        <v>193</v>
      </c>
      <c r="H89" s="84"/>
      <c r="I89" s="88"/>
      <c r="K89">
        <v>11</v>
      </c>
      <c r="L89" s="84"/>
      <c r="M89" s="88"/>
      <c r="P89" s="84"/>
      <c r="Q89" s="88"/>
      <c r="T89" s="84"/>
      <c r="U89" s="88"/>
      <c r="X89" s="84"/>
      <c r="Y89" s="88"/>
      <c r="AA89">
        <v>51</v>
      </c>
      <c r="AB89" s="84"/>
      <c r="AC89" s="88"/>
      <c r="AF89" s="84"/>
      <c r="AG89" s="88">
        <f t="shared" si="214"/>
        <v>62</v>
      </c>
      <c r="AH89">
        <f>COUNT(C89:AF89)</f>
        <v>2</v>
      </c>
      <c r="AL89" t="s">
        <v>193</v>
      </c>
      <c r="AM89">
        <f>AG89</f>
        <v>62</v>
      </c>
      <c r="AN89">
        <f>AH89</f>
        <v>2</v>
      </c>
      <c r="AO89" s="86">
        <f t="shared" si="218"/>
        <v>6.6595059076262078E-2</v>
      </c>
    </row>
    <row r="90" spans="1:42" x14ac:dyDescent="0.25">
      <c r="C90">
        <f>SUM(C84:C89)</f>
        <v>0</v>
      </c>
      <c r="F90">
        <f t="shared" ref="F90:AF90" si="219">SUM(F84:F89)</f>
        <v>83</v>
      </c>
      <c r="G90">
        <f t="shared" si="219"/>
        <v>0</v>
      </c>
      <c r="H90">
        <f t="shared" si="219"/>
        <v>55</v>
      </c>
      <c r="I90">
        <f t="shared" si="219"/>
        <v>0</v>
      </c>
      <c r="J90">
        <f t="shared" si="219"/>
        <v>0</v>
      </c>
      <c r="K90">
        <f t="shared" si="219"/>
        <v>60</v>
      </c>
      <c r="L90">
        <f t="shared" si="219"/>
        <v>0</v>
      </c>
      <c r="M90">
        <f t="shared" si="219"/>
        <v>68</v>
      </c>
      <c r="N90">
        <f t="shared" si="219"/>
        <v>0</v>
      </c>
      <c r="O90">
        <f t="shared" si="219"/>
        <v>0</v>
      </c>
      <c r="P90">
        <f t="shared" si="219"/>
        <v>0</v>
      </c>
      <c r="Q90">
        <f t="shared" si="219"/>
        <v>49</v>
      </c>
      <c r="R90">
        <f t="shared" si="219"/>
        <v>0</v>
      </c>
      <c r="S90">
        <f t="shared" si="219"/>
        <v>0</v>
      </c>
      <c r="T90">
        <f t="shared" si="219"/>
        <v>96</v>
      </c>
      <c r="U90">
        <f t="shared" si="219"/>
        <v>88</v>
      </c>
      <c r="V90">
        <f t="shared" si="219"/>
        <v>48</v>
      </c>
      <c r="W90">
        <f t="shared" si="219"/>
        <v>0</v>
      </c>
      <c r="X90">
        <f t="shared" si="219"/>
        <v>0</v>
      </c>
      <c r="Y90">
        <f t="shared" si="219"/>
        <v>0</v>
      </c>
      <c r="Z90">
        <f t="shared" si="219"/>
        <v>61</v>
      </c>
      <c r="AA90">
        <f t="shared" si="219"/>
        <v>99</v>
      </c>
      <c r="AB90">
        <f t="shared" si="219"/>
        <v>0</v>
      </c>
      <c r="AC90">
        <f t="shared" si="219"/>
        <v>0</v>
      </c>
      <c r="AD90">
        <f t="shared" si="219"/>
        <v>61</v>
      </c>
      <c r="AE90">
        <f t="shared" si="219"/>
        <v>78</v>
      </c>
      <c r="AF90">
        <f t="shared" si="219"/>
        <v>85</v>
      </c>
      <c r="AG90">
        <f>SUM(AG84:AG89)</f>
        <v>931</v>
      </c>
      <c r="AH90">
        <f>COUNTIF(C90:AF90,"&gt;0")</f>
        <v>13</v>
      </c>
      <c r="AI90" s="83">
        <f>AG90/AH90</f>
        <v>71.615384615384613</v>
      </c>
      <c r="AM90">
        <f>AG90</f>
        <v>931</v>
      </c>
      <c r="AN90">
        <f>AH90</f>
        <v>13</v>
      </c>
      <c r="AO90" s="87">
        <f>SUM(AO84:AO89)</f>
        <v>1</v>
      </c>
    </row>
    <row r="92" spans="1:42" x14ac:dyDescent="0.25">
      <c r="A92" t="s">
        <v>346</v>
      </c>
      <c r="H92" s="84"/>
      <c r="I92" s="88"/>
      <c r="L92" s="84"/>
      <c r="M92" s="88"/>
      <c r="P92" s="84"/>
      <c r="Q92" s="88"/>
      <c r="T92" s="84"/>
      <c r="U92" s="88"/>
      <c r="X92" s="84"/>
      <c r="Y92" s="88"/>
      <c r="AB92" s="84"/>
      <c r="AC92" s="88"/>
      <c r="AF92" s="84"/>
      <c r="AG92" s="88"/>
      <c r="AO92" s="86"/>
    </row>
    <row r="93" spans="1:42" x14ac:dyDescent="0.25">
      <c r="B93" t="s">
        <v>188</v>
      </c>
      <c r="F93">
        <v>54</v>
      </c>
      <c r="H93" s="84"/>
      <c r="I93" s="88"/>
      <c r="K93">
        <v>30</v>
      </c>
      <c r="L93" s="84"/>
      <c r="M93" s="88"/>
      <c r="P93" s="84"/>
      <c r="Q93" s="88">
        <v>37</v>
      </c>
      <c r="T93" s="84">
        <v>50</v>
      </c>
      <c r="U93" s="88">
        <v>9</v>
      </c>
      <c r="X93" s="84"/>
      <c r="Y93" s="88"/>
      <c r="Z93">
        <v>55</v>
      </c>
      <c r="AB93" s="84"/>
      <c r="AC93" s="88"/>
      <c r="AF93" s="84">
        <v>75</v>
      </c>
      <c r="AG93" s="88">
        <f>SUM(C93:AF93)</f>
        <v>310</v>
      </c>
      <c r="AH93">
        <f>COUNT(C93:AF93)</f>
        <v>7</v>
      </c>
      <c r="AI93">
        <f>SUM(AH93:AH98)</f>
        <v>27</v>
      </c>
      <c r="AL93" t="s">
        <v>188</v>
      </c>
      <c r="AM93">
        <f>AG93</f>
        <v>310</v>
      </c>
      <c r="AN93">
        <f>AH93</f>
        <v>7</v>
      </c>
      <c r="AO93" s="86">
        <f>AM93/$AM$63</f>
        <v>0.33297529538131043</v>
      </c>
    </row>
    <row r="94" spans="1:42" x14ac:dyDescent="0.25">
      <c r="B94" t="s">
        <v>189</v>
      </c>
      <c r="H94" s="84">
        <v>55</v>
      </c>
      <c r="I94" s="88"/>
      <c r="L94" s="84"/>
      <c r="M94" s="88">
        <v>58</v>
      </c>
      <c r="P94" s="84"/>
      <c r="Q94" s="88"/>
      <c r="T94" s="84">
        <v>46</v>
      </c>
      <c r="U94" s="88"/>
      <c r="X94" s="84"/>
      <c r="Y94" s="88"/>
      <c r="AB94" s="84"/>
      <c r="AC94" s="88"/>
      <c r="AE94">
        <v>28</v>
      </c>
      <c r="AF94" s="84"/>
      <c r="AG94" s="88">
        <f t="shared" ref="AG94:AG98" si="220">SUM(C94:AF94)</f>
        <v>187</v>
      </c>
      <c r="AH94">
        <f t="shared" ref="AH94:AH97" si="221">COUNT(C94:AF94)</f>
        <v>4</v>
      </c>
      <c r="AL94" t="s">
        <v>189</v>
      </c>
      <c r="AM94">
        <f t="shared" ref="AM94:AM95" si="222">AG94</f>
        <v>187</v>
      </c>
      <c r="AN94">
        <f t="shared" ref="AN94:AN96" si="223">AH94</f>
        <v>4</v>
      </c>
      <c r="AO94" s="86">
        <f t="shared" ref="AO94:AO98" si="224">AM94/$AM$63</f>
        <v>0.20085929108485501</v>
      </c>
      <c r="AP94" s="87">
        <f>SUM(AO93:AO94)</f>
        <v>0.53383458646616544</v>
      </c>
    </row>
    <row r="95" spans="1:42" x14ac:dyDescent="0.25">
      <c r="B95" t="s">
        <v>190</v>
      </c>
      <c r="F95">
        <v>28</v>
      </c>
      <c r="H95" s="84"/>
      <c r="I95" s="88"/>
      <c r="L95" s="84"/>
      <c r="M95" s="88">
        <v>10</v>
      </c>
      <c r="P95" s="84"/>
      <c r="Q95" s="88">
        <v>12</v>
      </c>
      <c r="T95" s="84"/>
      <c r="U95" s="88">
        <v>79</v>
      </c>
      <c r="X95" s="84"/>
      <c r="Y95" s="88"/>
      <c r="AA95">
        <v>48</v>
      </c>
      <c r="AB95" s="84"/>
      <c r="AC95" s="88"/>
      <c r="AD95">
        <v>10</v>
      </c>
      <c r="AE95">
        <v>28</v>
      </c>
      <c r="AF95" s="84"/>
      <c r="AG95" s="88">
        <f t="shared" si="220"/>
        <v>215</v>
      </c>
      <c r="AH95">
        <f t="shared" si="221"/>
        <v>7</v>
      </c>
      <c r="AL95" t="s">
        <v>190</v>
      </c>
      <c r="AM95">
        <f t="shared" si="222"/>
        <v>215</v>
      </c>
      <c r="AN95">
        <f t="shared" si="223"/>
        <v>7</v>
      </c>
      <c r="AO95" s="86">
        <f t="shared" si="224"/>
        <v>0.23093447905477982</v>
      </c>
      <c r="AP95" s="87">
        <f>AO93+AO95</f>
        <v>0.56390977443609025</v>
      </c>
    </row>
    <row r="96" spans="1:42" x14ac:dyDescent="0.25">
      <c r="B96" t="s">
        <v>187</v>
      </c>
      <c r="H96" s="84"/>
      <c r="I96" s="88"/>
      <c r="L96" s="84"/>
      <c r="M96" s="88"/>
      <c r="P96" s="84"/>
      <c r="Q96" s="88"/>
      <c r="T96" s="84"/>
      <c r="U96" s="88"/>
      <c r="V96">
        <v>48</v>
      </c>
      <c r="X96" s="84"/>
      <c r="Y96" s="88"/>
      <c r="Z96">
        <v>6</v>
      </c>
      <c r="AB96" s="84"/>
      <c r="AC96" s="88"/>
      <c r="AD96">
        <v>51</v>
      </c>
      <c r="AF96" s="84">
        <v>10</v>
      </c>
      <c r="AG96" s="88">
        <f t="shared" si="220"/>
        <v>115</v>
      </c>
      <c r="AH96">
        <f t="shared" si="221"/>
        <v>4</v>
      </c>
      <c r="AL96" t="s">
        <v>187</v>
      </c>
      <c r="AM96">
        <f>AG96</f>
        <v>115</v>
      </c>
      <c r="AN96">
        <f t="shared" si="223"/>
        <v>4</v>
      </c>
      <c r="AO96" s="86">
        <f t="shared" si="224"/>
        <v>0.12352309344790548</v>
      </c>
    </row>
    <row r="97" spans="1:42" x14ac:dyDescent="0.25">
      <c r="B97" t="s">
        <v>191</v>
      </c>
      <c r="F97">
        <v>1</v>
      </c>
      <c r="H97" s="84"/>
      <c r="I97" s="88"/>
      <c r="K97">
        <v>19</v>
      </c>
      <c r="L97" s="84"/>
      <c r="M97" s="88"/>
      <c r="P97" s="84"/>
      <c r="Q97" s="88"/>
      <c r="T97" s="84"/>
      <c r="U97" s="88"/>
      <c r="X97" s="84"/>
      <c r="Y97" s="88"/>
      <c r="AB97" s="84"/>
      <c r="AC97" s="88"/>
      <c r="AE97">
        <v>22</v>
      </c>
      <c r="AF97" s="84"/>
      <c r="AG97" s="88">
        <f t="shared" si="220"/>
        <v>42</v>
      </c>
      <c r="AH97">
        <f t="shared" si="221"/>
        <v>3</v>
      </c>
      <c r="AL97" t="s">
        <v>191</v>
      </c>
      <c r="AM97">
        <f>AG97</f>
        <v>42</v>
      </c>
      <c r="AN97">
        <f>AH97</f>
        <v>3</v>
      </c>
      <c r="AO97" s="86">
        <f t="shared" si="224"/>
        <v>4.5112781954887216E-2</v>
      </c>
    </row>
    <row r="98" spans="1:42" x14ac:dyDescent="0.25">
      <c r="B98" t="s">
        <v>193</v>
      </c>
      <c r="H98" s="84"/>
      <c r="I98" s="88"/>
      <c r="K98">
        <v>11</v>
      </c>
      <c r="L98" s="84"/>
      <c r="M98" s="88"/>
      <c r="P98" s="84"/>
      <c r="Q98" s="88"/>
      <c r="T98" s="84"/>
      <c r="U98" s="88"/>
      <c r="X98" s="84"/>
      <c r="Y98" s="88"/>
      <c r="AA98">
        <v>51</v>
      </c>
      <c r="AB98" s="84"/>
      <c r="AC98" s="88"/>
      <c r="AF98" s="84"/>
      <c r="AG98" s="88">
        <f t="shared" si="220"/>
        <v>62</v>
      </c>
      <c r="AH98">
        <f>COUNT(C98:AF98)</f>
        <v>2</v>
      </c>
      <c r="AL98" t="s">
        <v>193</v>
      </c>
      <c r="AM98">
        <f>AG98</f>
        <v>62</v>
      </c>
      <c r="AN98">
        <f>AH98</f>
        <v>2</v>
      </c>
      <c r="AO98" s="86">
        <f t="shared" si="224"/>
        <v>6.6595059076262078E-2</v>
      </c>
    </row>
    <row r="99" spans="1:42" x14ac:dyDescent="0.25">
      <c r="C99">
        <f>SUM(C93:C98)</f>
        <v>0</v>
      </c>
      <c r="F99">
        <f t="shared" ref="F99:AF99" si="225">SUM(F93:F98)</f>
        <v>83</v>
      </c>
      <c r="G99">
        <f t="shared" si="225"/>
        <v>0</v>
      </c>
      <c r="H99">
        <f t="shared" si="225"/>
        <v>55</v>
      </c>
      <c r="I99">
        <f t="shared" si="225"/>
        <v>0</v>
      </c>
      <c r="J99">
        <f t="shared" si="225"/>
        <v>0</v>
      </c>
      <c r="K99">
        <f t="shared" si="225"/>
        <v>60</v>
      </c>
      <c r="L99">
        <f t="shared" si="225"/>
        <v>0</v>
      </c>
      <c r="M99">
        <f t="shared" si="225"/>
        <v>68</v>
      </c>
      <c r="N99">
        <f t="shared" si="225"/>
        <v>0</v>
      </c>
      <c r="O99">
        <f t="shared" si="225"/>
        <v>0</v>
      </c>
      <c r="P99">
        <f t="shared" si="225"/>
        <v>0</v>
      </c>
      <c r="Q99">
        <f t="shared" si="225"/>
        <v>49</v>
      </c>
      <c r="R99">
        <f t="shared" si="225"/>
        <v>0</v>
      </c>
      <c r="S99">
        <f t="shared" si="225"/>
        <v>0</v>
      </c>
      <c r="T99">
        <f t="shared" si="225"/>
        <v>96</v>
      </c>
      <c r="U99">
        <f t="shared" si="225"/>
        <v>88</v>
      </c>
      <c r="V99">
        <f t="shared" si="225"/>
        <v>48</v>
      </c>
      <c r="W99">
        <f t="shared" si="225"/>
        <v>0</v>
      </c>
      <c r="X99">
        <f t="shared" si="225"/>
        <v>0</v>
      </c>
      <c r="Y99">
        <f t="shared" si="225"/>
        <v>0</v>
      </c>
      <c r="Z99">
        <f t="shared" si="225"/>
        <v>61</v>
      </c>
      <c r="AA99">
        <f t="shared" si="225"/>
        <v>99</v>
      </c>
      <c r="AB99">
        <f t="shared" si="225"/>
        <v>0</v>
      </c>
      <c r="AC99">
        <f t="shared" si="225"/>
        <v>0</v>
      </c>
      <c r="AD99">
        <f t="shared" si="225"/>
        <v>61</v>
      </c>
      <c r="AE99">
        <f t="shared" si="225"/>
        <v>78</v>
      </c>
      <c r="AF99">
        <f t="shared" si="225"/>
        <v>85</v>
      </c>
      <c r="AG99">
        <f>SUM(AG93:AG98)</f>
        <v>931</v>
      </c>
      <c r="AH99">
        <f>COUNTIF(C99:AF99,"&gt;0")</f>
        <v>13</v>
      </c>
      <c r="AI99" s="83">
        <f>AG99/AH99</f>
        <v>71.615384615384613</v>
      </c>
      <c r="AM99">
        <f>AG99</f>
        <v>931</v>
      </c>
      <c r="AN99">
        <f>AH99</f>
        <v>13</v>
      </c>
      <c r="AO99" s="87">
        <f>SUM(AO93:AO98)</f>
        <v>1</v>
      </c>
    </row>
    <row r="101" spans="1:42" x14ac:dyDescent="0.25">
      <c r="A101" t="s">
        <v>347</v>
      </c>
      <c r="H101" s="84"/>
      <c r="I101" s="88"/>
      <c r="L101" s="84"/>
      <c r="M101" s="88"/>
      <c r="P101" s="84"/>
      <c r="Q101" s="88"/>
      <c r="T101" s="84"/>
      <c r="U101" s="88"/>
      <c r="X101" s="84"/>
      <c r="Y101" s="88"/>
      <c r="AB101" s="84"/>
      <c r="AC101" s="88"/>
      <c r="AF101" s="84"/>
      <c r="AG101" s="88"/>
      <c r="AO101" s="86"/>
    </row>
    <row r="102" spans="1:42" x14ac:dyDescent="0.25">
      <c r="B102" t="s">
        <v>188</v>
      </c>
      <c r="F102">
        <v>54</v>
      </c>
      <c r="H102" s="84"/>
      <c r="I102" s="88"/>
      <c r="K102">
        <v>30</v>
      </c>
      <c r="L102" s="84"/>
      <c r="M102" s="88"/>
      <c r="P102" s="84"/>
      <c r="Q102" s="88">
        <v>37</v>
      </c>
      <c r="T102" s="84">
        <v>50</v>
      </c>
      <c r="U102" s="88">
        <v>9</v>
      </c>
      <c r="X102" s="84"/>
      <c r="Y102" s="88"/>
      <c r="Z102">
        <v>55</v>
      </c>
      <c r="AB102" s="84"/>
      <c r="AC102" s="88"/>
      <c r="AF102" s="84">
        <v>75</v>
      </c>
      <c r="AG102" s="88">
        <f>SUM(C102:AF102)</f>
        <v>310</v>
      </c>
      <c r="AH102">
        <f>COUNT(C102:AF102)</f>
        <v>7</v>
      </c>
      <c r="AI102">
        <f>SUM(AH102:AH107)</f>
        <v>27</v>
      </c>
      <c r="AL102" t="s">
        <v>188</v>
      </c>
      <c r="AM102">
        <f>AG102</f>
        <v>310</v>
      </c>
      <c r="AN102">
        <f>AH102</f>
        <v>7</v>
      </c>
      <c r="AO102" s="86">
        <f>AM102/$AM$63</f>
        <v>0.33297529538131043</v>
      </c>
    </row>
    <row r="103" spans="1:42" x14ac:dyDescent="0.25">
      <c r="B103" t="s">
        <v>189</v>
      </c>
      <c r="H103" s="84">
        <v>55</v>
      </c>
      <c r="I103" s="88"/>
      <c r="L103" s="84"/>
      <c r="M103" s="88">
        <v>58</v>
      </c>
      <c r="P103" s="84"/>
      <c r="Q103" s="88"/>
      <c r="T103" s="84">
        <v>46</v>
      </c>
      <c r="U103" s="88"/>
      <c r="X103" s="84"/>
      <c r="Y103" s="88"/>
      <c r="AB103" s="84"/>
      <c r="AC103" s="88"/>
      <c r="AE103">
        <v>28</v>
      </c>
      <c r="AF103" s="84"/>
      <c r="AG103" s="88">
        <f t="shared" ref="AG103:AG107" si="226">SUM(C103:AF103)</f>
        <v>187</v>
      </c>
      <c r="AH103">
        <f t="shared" ref="AH103:AH106" si="227">COUNT(C103:AF103)</f>
        <v>4</v>
      </c>
      <c r="AL103" t="s">
        <v>189</v>
      </c>
      <c r="AM103">
        <f t="shared" ref="AM103:AM104" si="228">AG103</f>
        <v>187</v>
      </c>
      <c r="AN103">
        <f t="shared" ref="AN103:AN105" si="229">AH103</f>
        <v>4</v>
      </c>
      <c r="AO103" s="86">
        <f t="shared" ref="AO103:AO107" si="230">AM103/$AM$63</f>
        <v>0.20085929108485501</v>
      </c>
      <c r="AP103" s="87">
        <f>SUM(AO102:AO103)</f>
        <v>0.53383458646616544</v>
      </c>
    </row>
    <row r="104" spans="1:42" x14ac:dyDescent="0.25">
      <c r="B104" t="s">
        <v>190</v>
      </c>
      <c r="F104">
        <v>28</v>
      </c>
      <c r="H104" s="84"/>
      <c r="I104" s="88"/>
      <c r="L104" s="84"/>
      <c r="M104" s="88">
        <v>10</v>
      </c>
      <c r="P104" s="84"/>
      <c r="Q104" s="88">
        <v>12</v>
      </c>
      <c r="T104" s="84"/>
      <c r="U104" s="88">
        <v>79</v>
      </c>
      <c r="X104" s="84"/>
      <c r="Y104" s="88"/>
      <c r="AA104">
        <v>48</v>
      </c>
      <c r="AB104" s="84"/>
      <c r="AC104" s="88"/>
      <c r="AD104">
        <v>10</v>
      </c>
      <c r="AE104">
        <v>28</v>
      </c>
      <c r="AF104" s="84"/>
      <c r="AG104" s="88">
        <f t="shared" si="226"/>
        <v>215</v>
      </c>
      <c r="AH104">
        <f t="shared" si="227"/>
        <v>7</v>
      </c>
      <c r="AL104" t="s">
        <v>190</v>
      </c>
      <c r="AM104">
        <f t="shared" si="228"/>
        <v>215</v>
      </c>
      <c r="AN104">
        <f t="shared" si="229"/>
        <v>7</v>
      </c>
      <c r="AO104" s="86">
        <f t="shared" si="230"/>
        <v>0.23093447905477982</v>
      </c>
      <c r="AP104" s="87">
        <f>AO102+AO104</f>
        <v>0.56390977443609025</v>
      </c>
    </row>
    <row r="105" spans="1:42" x14ac:dyDescent="0.25">
      <c r="B105" t="s">
        <v>187</v>
      </c>
      <c r="H105" s="84"/>
      <c r="I105" s="88"/>
      <c r="L105" s="84"/>
      <c r="M105" s="88"/>
      <c r="P105" s="84"/>
      <c r="Q105" s="88"/>
      <c r="T105" s="84"/>
      <c r="U105" s="88"/>
      <c r="V105">
        <v>48</v>
      </c>
      <c r="X105" s="84"/>
      <c r="Y105" s="88"/>
      <c r="Z105">
        <v>6</v>
      </c>
      <c r="AB105" s="84"/>
      <c r="AC105" s="88"/>
      <c r="AD105">
        <v>51</v>
      </c>
      <c r="AF105" s="84">
        <v>10</v>
      </c>
      <c r="AG105" s="88">
        <f t="shared" si="226"/>
        <v>115</v>
      </c>
      <c r="AH105">
        <f t="shared" si="227"/>
        <v>4</v>
      </c>
      <c r="AL105" t="s">
        <v>187</v>
      </c>
      <c r="AM105">
        <f>AG105</f>
        <v>115</v>
      </c>
      <c r="AN105">
        <f t="shared" si="229"/>
        <v>4</v>
      </c>
      <c r="AO105" s="86">
        <f t="shared" si="230"/>
        <v>0.12352309344790548</v>
      </c>
    </row>
    <row r="106" spans="1:42" x14ac:dyDescent="0.25">
      <c r="B106" t="s">
        <v>191</v>
      </c>
      <c r="F106">
        <v>1</v>
      </c>
      <c r="H106" s="84"/>
      <c r="I106" s="88"/>
      <c r="K106">
        <v>19</v>
      </c>
      <c r="L106" s="84"/>
      <c r="M106" s="88"/>
      <c r="P106" s="84"/>
      <c r="Q106" s="88"/>
      <c r="T106" s="84"/>
      <c r="U106" s="88"/>
      <c r="X106" s="84"/>
      <c r="Y106" s="88"/>
      <c r="AB106" s="84"/>
      <c r="AC106" s="88"/>
      <c r="AE106">
        <v>22</v>
      </c>
      <c r="AF106" s="84"/>
      <c r="AG106" s="88">
        <f t="shared" si="226"/>
        <v>42</v>
      </c>
      <c r="AH106">
        <f t="shared" si="227"/>
        <v>3</v>
      </c>
      <c r="AL106" t="s">
        <v>191</v>
      </c>
      <c r="AM106">
        <f>AG106</f>
        <v>42</v>
      </c>
      <c r="AN106">
        <f>AH106</f>
        <v>3</v>
      </c>
      <c r="AO106" s="86">
        <f t="shared" si="230"/>
        <v>4.5112781954887216E-2</v>
      </c>
    </row>
    <row r="107" spans="1:42" x14ac:dyDescent="0.25">
      <c r="B107" t="s">
        <v>193</v>
      </c>
      <c r="H107" s="84"/>
      <c r="I107" s="88"/>
      <c r="K107">
        <v>11</v>
      </c>
      <c r="L107" s="84"/>
      <c r="M107" s="88"/>
      <c r="P107" s="84"/>
      <c r="Q107" s="88"/>
      <c r="T107" s="84"/>
      <c r="U107" s="88"/>
      <c r="X107" s="84"/>
      <c r="Y107" s="88"/>
      <c r="AA107">
        <v>51</v>
      </c>
      <c r="AB107" s="84"/>
      <c r="AC107" s="88"/>
      <c r="AF107" s="84"/>
      <c r="AG107" s="88">
        <f t="shared" si="226"/>
        <v>62</v>
      </c>
      <c r="AH107">
        <f>COUNT(C107:AF107)</f>
        <v>2</v>
      </c>
      <c r="AL107" t="s">
        <v>193</v>
      </c>
      <c r="AM107">
        <f>AG107</f>
        <v>62</v>
      </c>
      <c r="AN107">
        <f>AH107</f>
        <v>2</v>
      </c>
      <c r="AO107" s="86">
        <f t="shared" si="230"/>
        <v>6.6595059076262078E-2</v>
      </c>
    </row>
    <row r="108" spans="1:42" x14ac:dyDescent="0.25">
      <c r="C108">
        <f>SUM(C102:C107)</f>
        <v>0</v>
      </c>
      <c r="F108">
        <f t="shared" ref="F108:AF108" si="231">SUM(F102:F107)</f>
        <v>83</v>
      </c>
      <c r="G108">
        <f t="shared" si="231"/>
        <v>0</v>
      </c>
      <c r="H108">
        <f t="shared" si="231"/>
        <v>55</v>
      </c>
      <c r="I108">
        <f t="shared" si="231"/>
        <v>0</v>
      </c>
      <c r="J108">
        <f t="shared" si="231"/>
        <v>0</v>
      </c>
      <c r="K108">
        <f t="shared" si="231"/>
        <v>60</v>
      </c>
      <c r="L108">
        <f t="shared" si="231"/>
        <v>0</v>
      </c>
      <c r="M108">
        <f t="shared" si="231"/>
        <v>68</v>
      </c>
      <c r="N108">
        <f t="shared" si="231"/>
        <v>0</v>
      </c>
      <c r="O108">
        <f t="shared" si="231"/>
        <v>0</v>
      </c>
      <c r="P108">
        <f t="shared" si="231"/>
        <v>0</v>
      </c>
      <c r="Q108">
        <f t="shared" si="231"/>
        <v>49</v>
      </c>
      <c r="R108">
        <f t="shared" si="231"/>
        <v>0</v>
      </c>
      <c r="S108">
        <f t="shared" si="231"/>
        <v>0</v>
      </c>
      <c r="T108">
        <f t="shared" si="231"/>
        <v>96</v>
      </c>
      <c r="U108">
        <f t="shared" si="231"/>
        <v>88</v>
      </c>
      <c r="V108">
        <f t="shared" si="231"/>
        <v>48</v>
      </c>
      <c r="W108">
        <f t="shared" si="231"/>
        <v>0</v>
      </c>
      <c r="X108">
        <f t="shared" si="231"/>
        <v>0</v>
      </c>
      <c r="Y108">
        <f t="shared" si="231"/>
        <v>0</v>
      </c>
      <c r="Z108">
        <f t="shared" si="231"/>
        <v>61</v>
      </c>
      <c r="AA108">
        <f t="shared" si="231"/>
        <v>99</v>
      </c>
      <c r="AB108">
        <f t="shared" si="231"/>
        <v>0</v>
      </c>
      <c r="AC108">
        <f t="shared" si="231"/>
        <v>0</v>
      </c>
      <c r="AD108">
        <f t="shared" si="231"/>
        <v>61</v>
      </c>
      <c r="AE108">
        <f t="shared" si="231"/>
        <v>78</v>
      </c>
      <c r="AF108">
        <f t="shared" si="231"/>
        <v>85</v>
      </c>
      <c r="AG108">
        <f>SUM(AG102:AG107)</f>
        <v>931</v>
      </c>
      <c r="AH108">
        <f>COUNTIF(C108:AF108,"&gt;0")</f>
        <v>13</v>
      </c>
      <c r="AI108" s="83">
        <f>AG108/AH108</f>
        <v>71.615384615384613</v>
      </c>
      <c r="AM108">
        <f>AG108</f>
        <v>931</v>
      </c>
      <c r="AN108">
        <f>AH108</f>
        <v>13</v>
      </c>
      <c r="AO108" s="87">
        <f>SUM(AO102:AO107)</f>
        <v>1</v>
      </c>
    </row>
    <row r="110" spans="1:42" x14ac:dyDescent="0.25">
      <c r="A110" t="s">
        <v>348</v>
      </c>
      <c r="H110" s="84"/>
      <c r="I110" s="88"/>
      <c r="L110" s="84"/>
      <c r="M110" s="88"/>
      <c r="P110" s="84"/>
      <c r="Q110" s="88"/>
      <c r="T110" s="84"/>
      <c r="U110" s="88"/>
      <c r="X110" s="84"/>
      <c r="Y110" s="88"/>
      <c r="AB110" s="84"/>
      <c r="AC110" s="88"/>
      <c r="AF110" s="84"/>
      <c r="AG110" s="88"/>
      <c r="AO110" s="86"/>
    </row>
    <row r="111" spans="1:42" x14ac:dyDescent="0.25">
      <c r="B111" t="s">
        <v>188</v>
      </c>
      <c r="F111">
        <v>54</v>
      </c>
      <c r="H111" s="84"/>
      <c r="I111" s="88"/>
      <c r="K111">
        <v>30</v>
      </c>
      <c r="L111" s="84"/>
      <c r="M111" s="88"/>
      <c r="P111" s="84"/>
      <c r="Q111" s="88">
        <v>37</v>
      </c>
      <c r="T111" s="84">
        <v>50</v>
      </c>
      <c r="U111" s="88">
        <v>9</v>
      </c>
      <c r="X111" s="84"/>
      <c r="Y111" s="88"/>
      <c r="Z111">
        <v>55</v>
      </c>
      <c r="AB111" s="84"/>
      <c r="AC111" s="88"/>
      <c r="AF111" s="84">
        <v>75</v>
      </c>
      <c r="AG111" s="88">
        <f>SUM(C111:AF111)</f>
        <v>310</v>
      </c>
      <c r="AH111">
        <f>COUNT(C111:AF111)</f>
        <v>7</v>
      </c>
      <c r="AI111">
        <f>SUM(AH111:AH116)</f>
        <v>27</v>
      </c>
      <c r="AL111" t="s">
        <v>188</v>
      </c>
      <c r="AM111">
        <f>AG111</f>
        <v>310</v>
      </c>
      <c r="AN111">
        <f>AH111</f>
        <v>7</v>
      </c>
      <c r="AO111" s="86">
        <f>AM111/$AM$63</f>
        <v>0.33297529538131043</v>
      </c>
    </row>
    <row r="112" spans="1:42" x14ac:dyDescent="0.25">
      <c r="B112" t="s">
        <v>189</v>
      </c>
      <c r="H112" s="84">
        <v>55</v>
      </c>
      <c r="I112" s="88"/>
      <c r="L112" s="84"/>
      <c r="M112" s="88">
        <v>58</v>
      </c>
      <c r="P112" s="84"/>
      <c r="Q112" s="88"/>
      <c r="T112" s="84">
        <v>46</v>
      </c>
      <c r="U112" s="88"/>
      <c r="X112" s="84"/>
      <c r="Y112" s="88"/>
      <c r="AB112" s="84"/>
      <c r="AC112" s="88"/>
      <c r="AE112">
        <v>28</v>
      </c>
      <c r="AF112" s="84"/>
      <c r="AG112" s="88">
        <f t="shared" ref="AG112:AG116" si="232">SUM(C112:AF112)</f>
        <v>187</v>
      </c>
      <c r="AH112">
        <f t="shared" ref="AH112:AH115" si="233">COUNT(C112:AF112)</f>
        <v>4</v>
      </c>
      <c r="AL112" t="s">
        <v>189</v>
      </c>
      <c r="AM112">
        <f t="shared" ref="AM112:AM113" si="234">AG112</f>
        <v>187</v>
      </c>
      <c r="AN112">
        <f t="shared" ref="AN112:AN114" si="235">AH112</f>
        <v>4</v>
      </c>
      <c r="AO112" s="86">
        <f t="shared" ref="AO112:AO116" si="236">AM112/$AM$63</f>
        <v>0.20085929108485501</v>
      </c>
      <c r="AP112" s="87">
        <f>SUM(AO111:AO112)</f>
        <v>0.53383458646616544</v>
      </c>
    </row>
    <row r="113" spans="2:42" x14ac:dyDescent="0.25">
      <c r="B113" t="s">
        <v>190</v>
      </c>
      <c r="F113">
        <v>28</v>
      </c>
      <c r="H113" s="84"/>
      <c r="I113" s="88"/>
      <c r="L113" s="84"/>
      <c r="M113" s="88">
        <v>10</v>
      </c>
      <c r="P113" s="84"/>
      <c r="Q113" s="88">
        <v>12</v>
      </c>
      <c r="T113" s="84"/>
      <c r="U113" s="88">
        <v>79</v>
      </c>
      <c r="X113" s="84"/>
      <c r="Y113" s="88"/>
      <c r="AA113">
        <v>48</v>
      </c>
      <c r="AB113" s="84"/>
      <c r="AC113" s="88"/>
      <c r="AD113">
        <v>10</v>
      </c>
      <c r="AE113">
        <v>28</v>
      </c>
      <c r="AF113" s="84"/>
      <c r="AG113" s="88">
        <f t="shared" si="232"/>
        <v>215</v>
      </c>
      <c r="AH113">
        <f t="shared" si="233"/>
        <v>7</v>
      </c>
      <c r="AL113" t="s">
        <v>190</v>
      </c>
      <c r="AM113">
        <f t="shared" si="234"/>
        <v>215</v>
      </c>
      <c r="AN113">
        <f t="shared" si="235"/>
        <v>7</v>
      </c>
      <c r="AO113" s="86">
        <f t="shared" si="236"/>
        <v>0.23093447905477982</v>
      </c>
      <c r="AP113" s="87">
        <f>AO111+AO113</f>
        <v>0.56390977443609025</v>
      </c>
    </row>
    <row r="114" spans="2:42" x14ac:dyDescent="0.25">
      <c r="B114" t="s">
        <v>187</v>
      </c>
      <c r="H114" s="84"/>
      <c r="I114" s="88"/>
      <c r="L114" s="84"/>
      <c r="M114" s="88"/>
      <c r="P114" s="84"/>
      <c r="Q114" s="88"/>
      <c r="T114" s="84"/>
      <c r="U114" s="88"/>
      <c r="V114">
        <v>48</v>
      </c>
      <c r="X114" s="84"/>
      <c r="Y114" s="88"/>
      <c r="Z114">
        <v>6</v>
      </c>
      <c r="AB114" s="84"/>
      <c r="AC114" s="88"/>
      <c r="AD114">
        <v>51</v>
      </c>
      <c r="AF114" s="84">
        <v>10</v>
      </c>
      <c r="AG114" s="88">
        <f t="shared" si="232"/>
        <v>115</v>
      </c>
      <c r="AH114">
        <f t="shared" si="233"/>
        <v>4</v>
      </c>
      <c r="AL114" t="s">
        <v>187</v>
      </c>
      <c r="AM114">
        <f>AG114</f>
        <v>115</v>
      </c>
      <c r="AN114">
        <f t="shared" si="235"/>
        <v>4</v>
      </c>
      <c r="AO114" s="86">
        <f t="shared" si="236"/>
        <v>0.12352309344790548</v>
      </c>
    </row>
    <row r="115" spans="2:42" x14ac:dyDescent="0.25">
      <c r="B115" t="s">
        <v>191</v>
      </c>
      <c r="F115">
        <v>1</v>
      </c>
      <c r="H115" s="84"/>
      <c r="I115" s="88"/>
      <c r="K115">
        <v>19</v>
      </c>
      <c r="L115" s="84"/>
      <c r="M115" s="88"/>
      <c r="P115" s="84"/>
      <c r="Q115" s="88"/>
      <c r="T115" s="84"/>
      <c r="U115" s="88"/>
      <c r="X115" s="84"/>
      <c r="Y115" s="88"/>
      <c r="AB115" s="84"/>
      <c r="AC115" s="88"/>
      <c r="AE115">
        <v>22</v>
      </c>
      <c r="AF115" s="84"/>
      <c r="AG115" s="88">
        <f t="shared" si="232"/>
        <v>42</v>
      </c>
      <c r="AH115">
        <f t="shared" si="233"/>
        <v>3</v>
      </c>
      <c r="AL115" t="s">
        <v>191</v>
      </c>
      <c r="AM115">
        <f>AG115</f>
        <v>42</v>
      </c>
      <c r="AN115">
        <f>AH115</f>
        <v>3</v>
      </c>
      <c r="AO115" s="86">
        <f t="shared" si="236"/>
        <v>4.5112781954887216E-2</v>
      </c>
    </row>
    <row r="116" spans="2:42" x14ac:dyDescent="0.25">
      <c r="B116" t="s">
        <v>193</v>
      </c>
      <c r="H116" s="84"/>
      <c r="I116" s="88"/>
      <c r="K116">
        <v>11</v>
      </c>
      <c r="L116" s="84"/>
      <c r="M116" s="88"/>
      <c r="P116" s="84"/>
      <c r="Q116" s="88"/>
      <c r="T116" s="84"/>
      <c r="U116" s="88"/>
      <c r="X116" s="84"/>
      <c r="Y116" s="88"/>
      <c r="AA116">
        <v>51</v>
      </c>
      <c r="AB116" s="84"/>
      <c r="AC116" s="88"/>
      <c r="AF116" s="84"/>
      <c r="AG116" s="88">
        <f t="shared" si="232"/>
        <v>62</v>
      </c>
      <c r="AH116">
        <f>COUNT(C116:AF116)</f>
        <v>2</v>
      </c>
      <c r="AL116" t="s">
        <v>193</v>
      </c>
      <c r="AM116">
        <f>AG116</f>
        <v>62</v>
      </c>
      <c r="AN116">
        <f>AH116</f>
        <v>2</v>
      </c>
      <c r="AO116" s="86">
        <f t="shared" si="236"/>
        <v>6.6595059076262078E-2</v>
      </c>
    </row>
    <row r="117" spans="2:42" x14ac:dyDescent="0.25">
      <c r="C117">
        <f>SUM(C111:C116)</f>
        <v>0</v>
      </c>
      <c r="F117">
        <f t="shared" ref="F117:AF117" si="237">SUM(F111:F116)</f>
        <v>83</v>
      </c>
      <c r="G117">
        <f t="shared" si="237"/>
        <v>0</v>
      </c>
      <c r="H117">
        <f t="shared" si="237"/>
        <v>55</v>
      </c>
      <c r="I117">
        <f t="shared" si="237"/>
        <v>0</v>
      </c>
      <c r="J117">
        <f t="shared" si="237"/>
        <v>0</v>
      </c>
      <c r="K117">
        <f t="shared" si="237"/>
        <v>60</v>
      </c>
      <c r="L117">
        <f t="shared" si="237"/>
        <v>0</v>
      </c>
      <c r="M117">
        <f t="shared" si="237"/>
        <v>68</v>
      </c>
      <c r="N117">
        <f t="shared" si="237"/>
        <v>0</v>
      </c>
      <c r="O117">
        <f t="shared" si="237"/>
        <v>0</v>
      </c>
      <c r="P117">
        <f t="shared" si="237"/>
        <v>0</v>
      </c>
      <c r="Q117">
        <f t="shared" si="237"/>
        <v>49</v>
      </c>
      <c r="R117">
        <f t="shared" si="237"/>
        <v>0</v>
      </c>
      <c r="S117">
        <f t="shared" si="237"/>
        <v>0</v>
      </c>
      <c r="T117">
        <f t="shared" si="237"/>
        <v>96</v>
      </c>
      <c r="U117">
        <f t="shared" si="237"/>
        <v>88</v>
      </c>
      <c r="V117">
        <f t="shared" si="237"/>
        <v>48</v>
      </c>
      <c r="W117">
        <f t="shared" si="237"/>
        <v>0</v>
      </c>
      <c r="X117">
        <f t="shared" si="237"/>
        <v>0</v>
      </c>
      <c r="Y117">
        <f t="shared" si="237"/>
        <v>0</v>
      </c>
      <c r="Z117">
        <f t="shared" si="237"/>
        <v>61</v>
      </c>
      <c r="AA117">
        <f t="shared" si="237"/>
        <v>99</v>
      </c>
      <c r="AB117">
        <f t="shared" si="237"/>
        <v>0</v>
      </c>
      <c r="AC117">
        <f t="shared" si="237"/>
        <v>0</v>
      </c>
      <c r="AD117">
        <f t="shared" si="237"/>
        <v>61</v>
      </c>
      <c r="AE117">
        <f t="shared" si="237"/>
        <v>78</v>
      </c>
      <c r="AF117">
        <f t="shared" si="237"/>
        <v>85</v>
      </c>
      <c r="AG117">
        <f>SUM(AG111:AG116)</f>
        <v>931</v>
      </c>
      <c r="AH117">
        <f>COUNTIF(C117:AF117,"&gt;0")</f>
        <v>13</v>
      </c>
      <c r="AI117" s="83">
        <f>AG117/AH117</f>
        <v>71.615384615384613</v>
      </c>
      <c r="AM117">
        <f>AG117</f>
        <v>931</v>
      </c>
      <c r="AN117">
        <f>AH117</f>
        <v>13</v>
      </c>
      <c r="AO117" s="87">
        <f>SUM(AO111:AO116)</f>
        <v>1</v>
      </c>
    </row>
    <row r="119" spans="2:42" x14ac:dyDescent="0.25">
      <c r="H119" s="84"/>
      <c r="I119" s="88"/>
      <c r="L119" s="84"/>
      <c r="M119" s="88"/>
      <c r="P119" s="84"/>
      <c r="Q119" s="88"/>
      <c r="T119" s="84"/>
      <c r="U119" s="88"/>
      <c r="X119" s="84"/>
      <c r="Y119" s="88"/>
      <c r="AB119" s="84"/>
      <c r="AC119" s="88"/>
      <c r="AF119" s="84"/>
      <c r="AG119" s="88"/>
      <c r="AO119" s="86"/>
    </row>
    <row r="120" spans="2:42" x14ac:dyDescent="0.25">
      <c r="H120" s="84"/>
      <c r="I120" s="88"/>
      <c r="L120" s="84"/>
      <c r="M120" s="88"/>
      <c r="P120" s="84"/>
      <c r="Q120" s="88"/>
      <c r="T120" s="84"/>
      <c r="U120" s="88"/>
      <c r="X120" s="84"/>
      <c r="Y120" s="88"/>
      <c r="AB120" s="84"/>
      <c r="AC120" s="88"/>
      <c r="AF120" s="84"/>
      <c r="AG120" s="88"/>
      <c r="AO120" s="86"/>
    </row>
    <row r="121" spans="2:42" x14ac:dyDescent="0.25">
      <c r="H121" s="84"/>
      <c r="I121" s="88"/>
      <c r="L121" s="84"/>
      <c r="M121" s="88"/>
      <c r="P121" s="84"/>
      <c r="Q121" s="88"/>
      <c r="T121" s="84"/>
      <c r="U121" s="88"/>
      <c r="X121" s="84"/>
      <c r="Y121" s="88"/>
      <c r="AB121" s="84"/>
      <c r="AC121" s="88"/>
      <c r="AF121" s="84"/>
      <c r="AG121" s="88"/>
      <c r="AO121" s="86"/>
      <c r="AP121" s="87"/>
    </row>
    <row r="122" spans="2:42" x14ac:dyDescent="0.25">
      <c r="H122" s="84"/>
      <c r="I122" s="88"/>
      <c r="L122" s="84"/>
      <c r="M122" s="88"/>
      <c r="P122" s="84"/>
      <c r="Q122" s="88"/>
      <c r="T122" s="84"/>
      <c r="U122" s="88"/>
      <c r="X122" s="84"/>
      <c r="Y122" s="88"/>
      <c r="AB122" s="84"/>
      <c r="AC122" s="88"/>
      <c r="AF122" s="84"/>
      <c r="AG122" s="88"/>
      <c r="AO122" s="86"/>
      <c r="AP122" s="87"/>
    </row>
    <row r="123" spans="2:42" x14ac:dyDescent="0.25">
      <c r="H123" s="84"/>
      <c r="I123" s="88"/>
      <c r="L123" s="84"/>
      <c r="M123" s="88"/>
      <c r="P123" s="84"/>
      <c r="Q123" s="88"/>
      <c r="T123" s="84"/>
      <c r="U123" s="88"/>
      <c r="X123" s="84"/>
      <c r="Y123" s="88"/>
      <c r="AB123" s="84"/>
      <c r="AC123" s="88"/>
      <c r="AF123" s="84"/>
      <c r="AG123" s="88"/>
      <c r="AO123" s="86"/>
    </row>
    <row r="124" spans="2:42" x14ac:dyDescent="0.25">
      <c r="H124" s="84"/>
      <c r="I124" s="88"/>
      <c r="L124" s="84"/>
      <c r="M124" s="88"/>
      <c r="P124" s="84"/>
      <c r="Q124" s="88"/>
      <c r="T124" s="84"/>
      <c r="U124" s="88"/>
      <c r="X124" s="84"/>
      <c r="Y124" s="88"/>
      <c r="AB124" s="84"/>
      <c r="AC124" s="88"/>
      <c r="AF124" s="84"/>
      <c r="AG124" s="88"/>
      <c r="AO124" s="86"/>
    </row>
    <row r="125" spans="2:42" x14ac:dyDescent="0.25">
      <c r="H125" s="84"/>
      <c r="I125" s="88"/>
      <c r="L125" s="84"/>
      <c r="M125" s="88"/>
      <c r="P125" s="84"/>
      <c r="Q125" s="88"/>
      <c r="T125" s="84"/>
      <c r="U125" s="88"/>
      <c r="X125" s="84"/>
      <c r="Y125" s="88"/>
      <c r="AB125" s="84"/>
      <c r="AC125" s="88"/>
      <c r="AF125" s="84"/>
      <c r="AG125" s="88"/>
      <c r="AO125" s="86"/>
    </row>
    <row r="126" spans="2:42" x14ac:dyDescent="0.25">
      <c r="AI126" s="83"/>
      <c r="AO126" s="8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9</vt:i4>
      </vt:variant>
    </vt:vector>
  </HeadingPairs>
  <TitlesOfParts>
    <vt:vector size="32" baseType="lpstr">
      <vt:lpstr>Batting</vt:lpstr>
      <vt:lpstr>Batting (Reg Season)</vt:lpstr>
      <vt:lpstr>Pitching</vt:lpstr>
      <vt:lpstr>Plays and Errors</vt:lpstr>
      <vt:lpstr>Compare to Fall</vt:lpstr>
      <vt:lpstr>Game by Game (Not Updated)</vt:lpstr>
      <vt:lpstr>Batting (3)</vt:lpstr>
      <vt:lpstr>Batting (2)</vt:lpstr>
      <vt:lpstr>Pitch Counts Team (2)</vt:lpstr>
      <vt:lpstr>Sheet4</vt:lpstr>
      <vt:lpstr>Pitching - League</vt:lpstr>
      <vt:lpstr>Pitch Counts Team</vt:lpstr>
      <vt:lpstr>League Pitching Info</vt:lpstr>
      <vt:lpstr>Batting - Regional</vt:lpstr>
      <vt:lpstr>Batting - State</vt:lpstr>
      <vt:lpstr>Pitching - Regional</vt:lpstr>
      <vt:lpstr>Pitching - State</vt:lpstr>
      <vt:lpstr>DO NOT USE TO RIGHT-OLD</vt:lpstr>
      <vt:lpstr>Old Batting Region</vt:lpstr>
      <vt:lpstr>Old Batting State</vt:lpstr>
      <vt:lpstr>Batting WS Only</vt:lpstr>
      <vt:lpstr>Sheet2</vt:lpstr>
      <vt:lpstr>Sheet1</vt:lpstr>
      <vt:lpstr>Batting!Print_Titles</vt:lpstr>
      <vt:lpstr>'Batting - Regional'!Print_Titles</vt:lpstr>
      <vt:lpstr>'Batting - State'!Print_Titles</vt:lpstr>
      <vt:lpstr>'Batting (2)'!Print_Titles</vt:lpstr>
      <vt:lpstr>'Batting (3)'!Print_Titles</vt:lpstr>
      <vt:lpstr>'Batting (Reg Season)'!Print_Titles</vt:lpstr>
      <vt:lpstr>'Batting WS Only'!Print_Titles</vt:lpstr>
      <vt:lpstr>'Old Batting Region'!Print_Titles</vt:lpstr>
      <vt:lpstr>'Old Batting State'!Print_Titles</vt:lpstr>
    </vt:vector>
  </TitlesOfParts>
  <Company>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University of Alabama</dc:creator>
  <cp:lastModifiedBy>coach</cp:lastModifiedBy>
  <cp:lastPrinted>2022-06-13T22:01:35Z</cp:lastPrinted>
  <dcterms:created xsi:type="dcterms:W3CDTF">2020-09-23T14:48:20Z</dcterms:created>
  <dcterms:modified xsi:type="dcterms:W3CDTF">2024-04-08T16:09:23Z</dcterms:modified>
</cp:coreProperties>
</file>