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AINING MENU 1.0"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TRAINING MENU 
1.     The Training Menu is a list of Exercises/Drills that can be done daily in your training routine. You have the option to do the exercises listed in the menu or create your personalized workouts and training plan.
2.     Each exercise is numbered. Take the number of the exercise and place it in the column next to the tool in the training calendar. The number represents the exercises you will do on that specific day. 
IMPORTANT INFORMATION TO NOTE
1.   Game days or tournament play doesn't count as a tool development day unless you're tool training on those specific days.
2.   Private Lessons/Training don't count as a tool development days unless you're tool training those days.
3.   On Speed days we typically don't do leg workouts and on Long Toss days we typically don't lift upper body (short/light catch is good to do an upper body lift days to keep loose and flexible).
4.   On the road workouts (when traveling) you can find a gym or you can do bodyweight workouts that can include bands.
4 TRAINING SEASONS      
There are 4 training seasons in the calendar year. Each season requires a different workout, workout load and has a different focus according to the season and mission. 6TN members will receive the training calendar for the specific training season they will be entering in.
·     Summer= June, July &amp; August
·     Fall= September, October &amp; November
·     Winter= December &amp; January
·     Spring = February, March, April &amp; May</t>
      </text>
    </comment>
  </commentList>
</comments>
</file>

<file path=xl/sharedStrings.xml><?xml version="1.0" encoding="utf-8"?>
<sst xmlns="http://schemas.openxmlformats.org/spreadsheetml/2006/main" count="200" uniqueCount="177">
  <si>
    <t xml:space="preserve"> </t>
  </si>
  <si>
    <t>© 2020 6th Tool Nation: Trosky Baseball &amp; Kali Baseball - South Bay Sports Training &amp; Partners. All Rights Reserved.</t>
  </si>
  <si>
    <t>TROSKY - 5 - Tool Training Menu</t>
  </si>
  <si>
    <t>6th Tool Nation</t>
  </si>
  <si>
    <t>About The Training Menu</t>
  </si>
  <si>
    <t xml:space="preserve">  THE ATHLETE (5 Tools):  SPEED,  THROW,  HIT-Power,  HIT-Average,  FIELDING</t>
  </si>
  <si>
    <t>SPEED Tool (strength / technique)</t>
  </si>
  <si>
    <t>WORKOUT NOTES:</t>
  </si>
  <si>
    <t xml:space="preserve">EXTRA NOTES: </t>
  </si>
  <si>
    <t>4 sets of 100 Reps (100 Both feet / 100 Right foot / 100 Left Foot / 100 Alternate Feet)</t>
  </si>
  <si>
    <t>Jump Rope on a soft surface</t>
  </si>
  <si>
    <t xml:space="preserve">     2. Hills / Mountains </t>
  </si>
  <si>
    <t>4 to 8, 60 to 100 Yard Sprints (forward)</t>
  </si>
  <si>
    <t xml:space="preserve">Consider walking backwards going down-hill </t>
  </si>
  <si>
    <t xml:space="preserve">     3. Stairs </t>
  </si>
  <si>
    <t>Sprint stairs for 12 minutes (sprint up / walk down)</t>
  </si>
  <si>
    <t>Do variations (skip stairs, bound, jump, quick feet - explode variation, go lateral, be creative)</t>
  </si>
  <si>
    <t xml:space="preserve">     4. Bleachers</t>
  </si>
  <si>
    <t xml:space="preserve">10 to 20 minute bleacher or stair run </t>
  </si>
  <si>
    <t>8, 70 Foot Sprints (alternate forward &amp; backward)</t>
  </si>
  <si>
    <t>Use a stop-watch to hold a standard</t>
  </si>
  <si>
    <t>4, 70 Yard Sprints (2 forward, 2 backward)</t>
  </si>
  <si>
    <t xml:space="preserve">1 minute and 30 seconds to 3 minute rest between sets (be sure you've recovered before starting your next set) / Speed &amp; Form run </t>
  </si>
  <si>
    <t xml:space="preserve">     7. Long Sprints Timed (forward)</t>
  </si>
  <si>
    <t>2, 220 Yard Sprints</t>
  </si>
  <si>
    <t>220 yards is 1 time around the track (high school football field) sprint the straight-aways and walk the turns / Endurance run</t>
  </si>
  <si>
    <t>5 to 20  minutes of Picks and Jumps Stealing 2B off RHP / LHP and Stealing 3B</t>
  </si>
  <si>
    <t>Work at game speed, sprint 5 to 10 yards, If you don't get a jump stay home</t>
  </si>
  <si>
    <t xml:space="preserve">     9. Deep Static Stretches</t>
  </si>
  <si>
    <t xml:space="preserve">1 to 2 sets of 30 seconds holds of the greatest stretch in the world </t>
  </si>
  <si>
    <t xml:space="preserve">Breath deep to lengthen your stretch, hold streth for atleast 30 seconds </t>
  </si>
  <si>
    <t>THROW Tool (strength / technique)</t>
  </si>
  <si>
    <t xml:space="preserve">1 set of 10 to 15 Reps of complete J-Band Routine </t>
  </si>
  <si>
    <t xml:space="preserve">Use a secure area to clip the band to, isolate the area your working, have good form and move closer if it is to difficult </t>
  </si>
  <si>
    <t xml:space="preserve">     2. Arm Circles</t>
  </si>
  <si>
    <t>1 Set of Arm Circles (10 to 20 Reps with or without balls in hand)</t>
  </si>
  <si>
    <t>Touch every # on the clock, work with good tempo, relax your neck and traps, keep hands out front</t>
  </si>
  <si>
    <t xml:space="preserve">     3. Throw Football</t>
  </si>
  <si>
    <t>5 to 20 minutes of Football Catch (work into long-toss and run sprints)</t>
  </si>
  <si>
    <t>Use a short clean armstroke, move your feet to throw, lengthen it out, be sauve smooth</t>
  </si>
  <si>
    <t xml:space="preserve">     4. Throw Softballs</t>
  </si>
  <si>
    <t xml:space="preserve">Throw Softball from the start of Catch to the extended Distance then Switch to a Baseball </t>
  </si>
  <si>
    <t xml:space="preserve">Throw Softballs daily for the first part of catch play and on long toss days throw through the long phase of catch </t>
  </si>
  <si>
    <t xml:space="preserve">     5. Throwing Drills</t>
  </si>
  <si>
    <t xml:space="preserve">Position Specific Throwing Drills </t>
  </si>
  <si>
    <t>Daily be consistent with your catch play routine, have a short routine and a long routine</t>
  </si>
  <si>
    <t xml:space="preserve">     6. Short Day</t>
  </si>
  <si>
    <t>Throw up to 120 feet</t>
  </si>
  <si>
    <t>Short days are a shorter amount of time and less distance</t>
  </si>
  <si>
    <t xml:space="preserve">     7. Medium Day</t>
  </si>
  <si>
    <t>Throw Long with Medium Effort</t>
  </si>
  <si>
    <t>Medium days you can still throw long, just not for the extended period of time or at 100% max effort / distance</t>
  </si>
  <si>
    <t xml:space="preserve">     8. Long Day</t>
  </si>
  <si>
    <t>Throw Long with Max Effort</t>
  </si>
  <si>
    <t>Long days of catch-play is for an extended amount of time, at 100% max effort / distance</t>
  </si>
  <si>
    <t xml:space="preserve">    9. Bullpen</t>
  </si>
  <si>
    <t xml:space="preserve">Bullpen Series (Series 1 = Short Pen / Series 2 = Form Pen / Series 3 = Flaw Fixing Pen / Series 4 = Competitive Pen with runners on base / Series 5 = DCBA Pen &amp; Responding / Series 6 = Pickoffs / Series 7 = Command Pen </t>
  </si>
  <si>
    <t>Prepare for the week and know what sequence you're throwing</t>
  </si>
  <si>
    <t>HIT - Power (strength / technique)</t>
  </si>
  <si>
    <t xml:space="preserve">     1. Over &amp; Under Speed Swing Training </t>
  </si>
  <si>
    <t>6 Sets of 10 swings (2 sets swing heavy towel bat / 2 sets swing 6ft PVC pipe / 2 sets of thin stick) Alternate Mediums every set</t>
  </si>
  <si>
    <t>Utilize the core-turn, swing above the belt, swing the same path at game speed both forward and backward</t>
  </si>
  <si>
    <t xml:space="preserve">     2. Swing Heavy / Hit Heavy &amp; Swing Light /  Hit Heavy &amp; Swing Regular / Hit Heavy</t>
  </si>
  <si>
    <t>6 to 10 Sets of 6 swings (1/3 sets hit heavy bat with heavy balls / 1/3 sets hit heavy bat alternating heavy balls &amp; baseballs / 1/3 sets hit regular bat hitting baseballs)</t>
  </si>
  <si>
    <t>Swing heavy but not to heavy where the barrel drags</t>
  </si>
  <si>
    <t xml:space="preserve">     3. Bat Snaps</t>
  </si>
  <si>
    <t>3 Sets of 15 reps (high, middle &amp; low plain)</t>
  </si>
  <si>
    <t xml:space="preserve">Choke-up if bat gets heavy, hold bat loose, work chest high, work with quick tempo, achieve full extension with each snap. </t>
  </si>
  <si>
    <t xml:space="preserve">     4. Forearm Roll-ups</t>
  </si>
  <si>
    <t xml:space="preserve">4 Sets of 8 swings (hitting ball opposite field) set 1 &amp; 2 do with no stride </t>
  </si>
  <si>
    <t>Keep elbows close to your body and a 90 degree angle</t>
  </si>
  <si>
    <t xml:space="preserve">     5. Med Ball work </t>
  </si>
  <si>
    <t>7 Sets of 6 swings (2 sets oppo / 2 sets middle / 2 sets pull / 1 set middle)</t>
  </si>
  <si>
    <t xml:space="preserve">Achieve full hip turns and extension with each throw, work both left handed and right handed (all players) </t>
  </si>
  <si>
    <t xml:space="preserve">     6. Heavy Bat Punching Bag Quick Swings</t>
  </si>
  <si>
    <t>5 Sets of 8 swings (1 set hit &amp; run, 1 set oppo / 1 sets middle / 1 sets pull / 1 set react)</t>
  </si>
  <si>
    <t>3/4 Swing, core-turn, control the barrel forward and backward</t>
  </si>
  <si>
    <t>HIT - Average (skill / technique)</t>
  </si>
  <si>
    <t xml:space="preserve">    1. Hitting Bands / Snaps</t>
  </si>
  <si>
    <t xml:space="preserve">Bands: 3 Sets of 15 reps both right and left handed (high, middle &amp; low plain) / Snaps: 2 Sets of 6 reps, 2 high, 2 middle &amp; 2 low - do quickly) then complete 2 "X" Patterns  </t>
  </si>
  <si>
    <t xml:space="preserve">Maintain posture throughout swings, Snap barrel out front on the same plain both forward and backward, snap wrist through extension </t>
  </si>
  <si>
    <t xml:space="preserve">    2. Batting Tee</t>
  </si>
  <si>
    <t xml:space="preserve">3 Sets of 8 swings (hitting ball opposite field) with no stride </t>
  </si>
  <si>
    <t xml:space="preserve">Place tee on the outer part of the plate about 2 inches behind the stride foot, drive ball to the opposite field gap </t>
  </si>
  <si>
    <t xml:space="preserve">    3. Soft-toss / Front-toss</t>
  </si>
  <si>
    <t>4 Sets of 6 swings (1 set oppo / 1 set middle / 1 set pull / 1 set middle)</t>
  </si>
  <si>
    <t>Always start your hitting drills by working opposite field followed by middle and then hit to the pull side gap</t>
  </si>
  <si>
    <t xml:space="preserve">    4. Self Toss Drill</t>
  </si>
  <si>
    <t>7 Set Variations of 5 swings (Oppo GB, High, Change-up, High Bounce, Low Bounce, Front Foot, 2 Strike)</t>
  </si>
  <si>
    <t xml:space="preserve">Do the self-toss drill in the warning track or down the foul lines, hitting the ball out into the field. </t>
  </si>
  <si>
    <t xml:space="preserve">    5. Birdies </t>
  </si>
  <si>
    <t>6 Sets of 6 swings (2 sets oppo / 1 set middle / 1 set pull / 1 set 2 strike hitting / 1 set look away react in)</t>
  </si>
  <si>
    <t>Use a home plate for this drill, the feeder should have a shield to protect their face, feeder should pitch to different lanes and throw the birdy firm with some velo</t>
  </si>
  <si>
    <t xml:space="preserve">    6. Batting Practice (overhand or front-toss)</t>
  </si>
  <si>
    <t>6 Sets of 6 swings (2 sets oppo / 1 sets middle / 1 sets pull / 1 set 2 strike hitting / 1 set look away and react in)</t>
  </si>
  <si>
    <t>Hunt the lane according to the location your hunting always start your hitting drills by working opposite field followed by middle and then hit to the pull side gap</t>
  </si>
  <si>
    <t xml:space="preserve">    7. Strikeout Game</t>
  </si>
  <si>
    <t>Play 10 to 20 minutes of strikeout game (play with wiffle or tennis balls)</t>
  </si>
  <si>
    <t>Use a home plate for this drill, and a backstop with a strikzone. The pitcher is about 40 ft away and is also the umpire. The pitcher pitches tennis balls and trys to strike out the batter always telling him the outs</t>
  </si>
  <si>
    <t xml:space="preserve">    8. Beans with Stick (front-toss)</t>
  </si>
  <si>
    <t>3 Sets of 10 swings (middle)</t>
  </si>
  <si>
    <t>To strengthen your eyes you must challenge your eyes</t>
  </si>
  <si>
    <t xml:space="preserve">    9. Caps with Stick (batting practice)</t>
  </si>
  <si>
    <t xml:space="preserve">The caps drill is another challenge drill. Make it fun and game like </t>
  </si>
  <si>
    <t>FIELDING Tool (skill/ technique)</t>
  </si>
  <si>
    <t xml:space="preserve">    INFIELD</t>
  </si>
  <si>
    <t xml:space="preserve">2 set of 1 rep per direction </t>
  </si>
  <si>
    <t xml:space="preserve">Begin the drill with your PPM (pre-pitch movement) Start Low - Stay Low throughout the drill while utilizing precise footwork through the approach, fielding an throwing phase of each play. After fielding the ball and setting up to throw, quickly back peddle back </t>
  </si>
  <si>
    <t xml:space="preserve">1 set of 3 reps per direction - 3 total sets (neutral, backhand &amp; forehand) / 1 set of 9 reps per direction, 9 reps in a row - 1 total sets (backhand, forehand &amp; nuetral)    </t>
  </si>
  <si>
    <t>Begin the drill with your PPM (pre-pitch movement) Start Low - Stay Low throughout the drill while utilizing precise footwork through the approach, fielding an throwing phase of each play. After fielding the ball, the hands always work to the lower check, center of body</t>
  </si>
  <si>
    <t xml:space="preserve">1 set of 15 reps </t>
  </si>
  <si>
    <t>Incorporate DMG-4</t>
  </si>
  <si>
    <t xml:space="preserve">Posture Holds / Taps / Chest Dart Rolls (nuetral, backhand &amp; forehand)  </t>
  </si>
  <si>
    <t>Be conscious of proper posture in every infield drill, fielding the ball with the glove on the ground out in front</t>
  </si>
  <si>
    <t xml:space="preserve">1 set of 5 reps per direction (predictable) followed by unpredictable series of repetitions  </t>
  </si>
  <si>
    <t>Incorporate Throws whenever possible (long or short screen) and if not set up to throw</t>
  </si>
  <si>
    <t xml:space="preserve">    i6. Field Groundballs</t>
  </si>
  <si>
    <t xml:space="preserve">Use Fielding Sequences (SVT) </t>
  </si>
  <si>
    <t>Incorporate Throws whenever possible (long or short screen) and if not set up to throw. Fungos can be short or long distance. Short are nice to create consistancy and accuracy. Incorporate a stop watch when possible to defend the 4.3</t>
  </si>
  <si>
    <t xml:space="preserve">   i19. Throwing Drills</t>
  </si>
  <si>
    <t xml:space="preserve">    OUTFIELD</t>
  </si>
  <si>
    <t xml:space="preserve">    o1. Spider Drill - DRY </t>
  </si>
  <si>
    <t xml:space="preserve">Start Low - Stay Low throughout the drill while utalizing precise footwork. Utilize hard crossover footwork movements while maintianing a forward head-position towards homeplate. Push off the ground creaing hip and shoulder separation </t>
  </si>
  <si>
    <t>Incorportate DMG-4</t>
  </si>
  <si>
    <t xml:space="preserve">    o3. Outfield Drills </t>
  </si>
  <si>
    <t xml:space="preserve">Tennis Ball (bare-hand) Challenge Star Series </t>
  </si>
  <si>
    <t>Work at game speed. Always set up to throw to a specific space and call for the ball</t>
  </si>
  <si>
    <t>Star Drill # System</t>
  </si>
  <si>
    <t xml:space="preserve">These are unpredictable reps where the coach calls out a number from the star sequence and the outfielder sprints in the proper direction and makes the play. Always set up to throw to a specific space and call for the ball                                                                               </t>
  </si>
  <si>
    <t xml:space="preserve">    o5. Field Flyballs (fungos or machine)</t>
  </si>
  <si>
    <t xml:space="preserve">Predictable and Unpredictable </t>
  </si>
  <si>
    <t xml:space="preserve">Start with predictable reps then finish with unpredictable </t>
  </si>
  <si>
    <t xml:space="preserve">    o6. Field Groundballs</t>
  </si>
  <si>
    <t>Groundball Series: Shorthop / Highhop / Rolls Barehand / Fungo</t>
  </si>
  <si>
    <t xml:space="preserve">Pick your hops (short &amp; long), track the ball with your eyes fielding from the ground                                                                                            </t>
  </si>
  <si>
    <t xml:space="preserve">     CATCHER</t>
  </si>
  <si>
    <t>1 set of each exercise</t>
  </si>
  <si>
    <t>Catcher specific movements</t>
  </si>
  <si>
    <t>Footwork Drill Series 1 and or 2</t>
  </si>
  <si>
    <t>Alternate Variation 1 and 2, twice a week</t>
  </si>
  <si>
    <t>Variation 1: Blocking / Receiving      Variation 2: Throwing / Popups</t>
  </si>
  <si>
    <t xml:space="preserve">1 set of 2 to 6 throws to each base (backdoor picks / stealing /  BID)  </t>
  </si>
  <si>
    <t>Always use a stop watch and chart progress</t>
  </si>
  <si>
    <t xml:space="preserve">     PITCHER</t>
  </si>
  <si>
    <t xml:space="preserve">    p1. Pitching Drills </t>
  </si>
  <si>
    <t xml:space="preserve">Alternate Variation 1 and 2, twice a week. </t>
  </si>
  <si>
    <t xml:space="preserve">Variation 1: Delivery, Targets, Balance &amp; Yoga /       Variation 2: PFP's, Picks, 1st &amp; 3rd / Extra: Backing up  </t>
  </si>
  <si>
    <t xml:space="preserve">    p2. Barrel (or net) Target Throwing </t>
  </si>
  <si>
    <t>Fastball / Change-up Variation &amp; Fast-ball / Breaking ball variation</t>
  </si>
  <si>
    <t>Distance can vary</t>
  </si>
  <si>
    <t xml:space="preserve">    p3. Flat Ground </t>
  </si>
  <si>
    <t>Flat Ground Series (Series 1 = Flaw Fixing / Series 2 = FB &amp; CU Command / Series 3 = Runners on base, controlling running game) / Series 4 = DCBA / Series 5 = Pickoffs / Series 6 = Compete (out of windup &amp; stretch</t>
  </si>
  <si>
    <t>Be sure your partner gives you a low target and you work with game tempo</t>
  </si>
  <si>
    <t xml:space="preserve">    p4. Picks </t>
  </si>
  <si>
    <t xml:space="preserve">Pick Series to 1B / 2B / 3B </t>
  </si>
  <si>
    <t>Be short and efficient with your arm stroke</t>
  </si>
  <si>
    <t xml:space="preserve">    p5. Pepper</t>
  </si>
  <si>
    <t>PFPPepper / Glove Flip Pepper</t>
  </si>
  <si>
    <t>For PFP Pepper have someone to throw to after fielding the ball. And for "Flip" you don't need to throw</t>
  </si>
  <si>
    <t xml:space="preserve">    p 6. PFP</t>
  </si>
  <si>
    <t xml:space="preserve">No Body on / R on 1B / R on 1B &amp; 2B / R on 2B / R on 3B / Bases Loaded less then 2 outs </t>
  </si>
  <si>
    <t xml:space="preserve">Use a stopwatch to simulate game </t>
  </si>
  <si>
    <t xml:space="preserve">STRENGTH - Upper Body </t>
  </si>
  <si>
    <t xml:space="preserve">WORKOUT NOTES: </t>
  </si>
  <si>
    <t>EXTRA NOTES:</t>
  </si>
  <si>
    <t>2 sets of Push-up Planks (30 secs per reps) / Super-set with Crunches (max # of reps per set of crunches)</t>
  </si>
  <si>
    <t xml:space="preserve">Core work is done with every workout </t>
  </si>
  <si>
    <t xml:space="preserve">     2. Weight Training  </t>
  </si>
  <si>
    <t xml:space="preserve">3 sets, 8 to 12 reps per set Biceps, Triceps, Chest &amp; Back / See a professional for guidance  </t>
  </si>
  <si>
    <t>When working out the Upper Body you can Choose to do Weight Training or Body Weight and Band Exercises</t>
  </si>
  <si>
    <t>3 sets of Navy Seal Push-ups &amp; 3 sets of Spiderman Push-ups (max # of reps per set) / Standard Pullups  4 sets of (max # of reps per set) / 4 sets of Forearm Rollups (max # of reps per set)</t>
  </si>
  <si>
    <t>Work your body to seek complete body balance and know your strengths and weakness. Gain flexibility and don't sacrifice strength with stiffness</t>
  </si>
  <si>
    <t>STRENGTH - Lower Body</t>
  </si>
  <si>
    <t>2 sets of Right Arm and Left Arm Side Planks (30 secs per reps) / Super-set with Crunches (max # of reps per set of crunches)</t>
  </si>
  <si>
    <t xml:space="preserve">3 Sets of Front Squats (8 to 12 reps per set) / 4 Sets of Lunges  (8 to 12 reps per set) / 3 Set of Box Jumps (6 reps per set) / See a professional for guidance  </t>
  </si>
  <si>
    <t>When working out the Lower Body you can Choose to do Weight Training or Body Weight and Band Exercises</t>
  </si>
  <si>
    <t xml:space="preserve">1 set of 10, Squat Flexibility Series / 2 sets, Lateral Band Work / 2 Sets of 10, High Knee Dance / 1 set of 5, Squat Jump Series </t>
  </si>
</sst>
</file>

<file path=xl/styles.xml><?xml version="1.0" encoding="utf-8"?>
<styleSheet xmlns="http://schemas.openxmlformats.org/spreadsheetml/2006/main" xmlns:x14ac="http://schemas.microsoft.com/office/spreadsheetml/2009/9/ac" xmlns:mc="http://schemas.openxmlformats.org/markup-compatibility/2006">
  <fonts count="25">
    <font>
      <sz val="10.0"/>
      <color rgb="FF000000"/>
      <name val="Arial"/>
      <scheme val="minor"/>
    </font>
    <font>
      <b/>
      <sz val="12.0"/>
      <color rgb="FFFFFFFF"/>
      <name val="Calibri"/>
    </font>
    <font>
      <b/>
      <i/>
      <sz val="24.0"/>
      <color rgb="FF073763"/>
      <name val="Calibri"/>
    </font>
    <font>
      <color theme="1"/>
      <name val="Arial"/>
    </font>
    <font>
      <b/>
      <sz val="10.0"/>
      <color rgb="FFB7B7B7"/>
      <name val="Calibri"/>
    </font>
    <font>
      <b/>
      <i/>
      <sz val="36.0"/>
      <color rgb="FF9FC5E8"/>
      <name val="Calibri"/>
    </font>
    <font>
      <b/>
      <i/>
      <sz val="24.0"/>
      <color rgb="FFFFFFFF"/>
      <name val="Calibri"/>
    </font>
    <font>
      <b/>
      <i/>
      <sz val="14.0"/>
      <color rgb="FF073763"/>
      <name val="Calibri"/>
    </font>
    <font>
      <b/>
      <sz val="14.0"/>
      <color rgb="FFFFFFFF"/>
      <name val="Calibri"/>
    </font>
    <font>
      <sz val="14.0"/>
      <color theme="1"/>
      <name val="Arial"/>
    </font>
    <font>
      <b/>
      <u/>
      <sz val="18.0"/>
      <color rgb="FFFFFFFF"/>
      <name val="Calibri"/>
    </font>
    <font>
      <b/>
      <sz val="18.0"/>
      <color rgb="FFFFFFFF"/>
      <name val="Calibri"/>
    </font>
    <font>
      <sz val="18.0"/>
      <color theme="1"/>
      <name val="Arial"/>
    </font>
    <font>
      <sz val="12.0"/>
      <color rgb="FF000000"/>
      <name val="Calibri"/>
    </font>
    <font>
      <sz val="14.0"/>
      <color rgb="FF000000"/>
      <name val="Calibri"/>
    </font>
    <font>
      <i/>
      <sz val="12.0"/>
      <color rgb="FF000000"/>
      <name val="Calibri"/>
    </font>
    <font>
      <sz val="18.0"/>
      <color theme="1"/>
      <name val="Calibri"/>
    </font>
    <font>
      <b/>
      <sz val="18.0"/>
      <color theme="1"/>
      <name val="Calibri"/>
    </font>
    <font>
      <sz val="18.0"/>
      <color rgb="FF000000"/>
      <name val="Calibri"/>
    </font>
    <font>
      <u/>
      <sz val="18.0"/>
      <color theme="1"/>
      <name val="Calibri"/>
    </font>
    <font>
      <b/>
      <u/>
      <sz val="18.0"/>
      <color rgb="FF073763"/>
      <name val="Calibri"/>
    </font>
    <font>
      <b/>
      <sz val="18.0"/>
      <color rgb="FF073763"/>
      <name val="Calibri"/>
    </font>
    <font>
      <sz val="11.0"/>
      <color rgb="FF000000"/>
      <name val="Calibri"/>
    </font>
    <font>
      <i/>
      <sz val="11.0"/>
      <color rgb="FF000000"/>
      <name val="Calibri"/>
    </font>
    <font>
      <b/>
      <u/>
      <sz val="18.0"/>
      <color rgb="FF073763"/>
      <name val="Calibri"/>
    </font>
  </fonts>
  <fills count="11">
    <fill>
      <patternFill patternType="none"/>
    </fill>
    <fill>
      <patternFill patternType="lightGray"/>
    </fill>
    <fill>
      <patternFill patternType="solid">
        <fgColor rgb="FF000000"/>
        <bgColor rgb="FF000000"/>
      </patternFill>
    </fill>
    <fill>
      <patternFill patternType="solid">
        <fgColor rgb="FF073763"/>
        <bgColor rgb="FF073763"/>
      </patternFill>
    </fill>
    <fill>
      <patternFill patternType="solid">
        <fgColor rgb="FF9FC5E8"/>
        <bgColor rgb="FF9FC5E8"/>
      </patternFill>
    </fill>
    <fill>
      <patternFill patternType="solid">
        <fgColor rgb="FF2E75B5"/>
        <bgColor rgb="FF2E75B5"/>
      </patternFill>
    </fill>
    <fill>
      <patternFill patternType="solid">
        <fgColor rgb="FFCFE2F3"/>
        <bgColor rgb="FFCFE2F3"/>
      </patternFill>
    </fill>
    <fill>
      <patternFill patternType="solid">
        <fgColor rgb="FFD9D9D9"/>
        <bgColor rgb="FFD9D9D9"/>
      </patternFill>
    </fill>
    <fill>
      <patternFill patternType="solid">
        <fgColor rgb="FFCCCCCC"/>
        <bgColor rgb="FFCCCCCC"/>
      </patternFill>
    </fill>
    <fill>
      <patternFill patternType="solid">
        <fgColor rgb="FF999999"/>
        <bgColor rgb="FF999999"/>
      </patternFill>
    </fill>
    <fill>
      <patternFill patternType="solid">
        <fgColor rgb="FF8EAADB"/>
        <bgColor rgb="FF8EAADB"/>
      </patternFill>
    </fill>
  </fills>
  <borders count="2">
    <border/>
    <border>
      <top style="thin">
        <color rgb="FF000000"/>
      </top>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2" fontId="1" numFmtId="0" xfId="0" applyAlignment="1" applyFill="1" applyFont="1">
      <alignment readingOrder="0" shrinkToFit="0" vertical="center" wrapText="1"/>
    </xf>
    <xf borderId="0" fillId="2" fontId="2" numFmtId="0" xfId="0" applyAlignment="1" applyFont="1">
      <alignment horizontal="left" readingOrder="0" shrinkToFit="0" vertical="center" wrapText="1"/>
    </xf>
    <xf borderId="0" fillId="2" fontId="3" numFmtId="0" xfId="0" applyAlignment="1" applyFont="1">
      <alignment shrinkToFit="0" vertical="center" wrapText="1"/>
    </xf>
    <xf borderId="0" fillId="2" fontId="4" numFmtId="0" xfId="0" applyAlignment="1" applyFont="1">
      <alignment horizontal="right" readingOrder="0" shrinkToFit="0" vertical="center" wrapText="0"/>
    </xf>
    <xf borderId="0" fillId="2" fontId="1" numFmtId="0" xfId="0" applyAlignment="1" applyFont="1">
      <alignment shrinkToFit="0" vertical="center" wrapText="1"/>
    </xf>
    <xf borderId="0" fillId="3" fontId="5" numFmtId="0" xfId="0" applyAlignment="1" applyFill="1" applyFont="1">
      <alignment horizontal="left" readingOrder="0" shrinkToFit="0" wrapText="0"/>
    </xf>
    <xf borderId="0" fillId="3" fontId="3" numFmtId="0" xfId="0" applyAlignment="1" applyFont="1">
      <alignment shrinkToFit="0" vertical="center" wrapText="1"/>
    </xf>
    <xf borderId="0" fillId="3" fontId="6" numFmtId="0" xfId="0" applyAlignment="1" applyFont="1">
      <alignment horizontal="center" shrinkToFit="0" vertical="center" wrapText="0"/>
    </xf>
    <xf borderId="0" fillId="4" fontId="7" numFmtId="0" xfId="0" applyAlignment="1" applyFill="1" applyFont="1">
      <alignment horizontal="center" readingOrder="0" shrinkToFit="0" vertical="center" wrapText="0"/>
    </xf>
    <xf borderId="0" fillId="4" fontId="2" numFmtId="0" xfId="0" applyAlignment="1" applyFont="1">
      <alignment horizontal="left" readingOrder="0" shrinkToFit="0" vertical="center" wrapText="0"/>
    </xf>
    <xf borderId="0" fillId="4" fontId="3" numFmtId="0" xfId="0" applyAlignment="1" applyFont="1">
      <alignment shrinkToFit="0" vertical="center" wrapText="1"/>
    </xf>
    <xf borderId="0" fillId="2" fontId="8" numFmtId="0" xfId="0" applyAlignment="1" applyFont="1">
      <alignment shrinkToFit="0" vertical="center" wrapText="1"/>
    </xf>
    <xf borderId="0" fillId="2" fontId="8" numFmtId="0" xfId="0" applyAlignment="1" applyFont="1">
      <alignment shrinkToFit="0" vertical="center" wrapText="1"/>
    </xf>
    <xf borderId="0" fillId="2" fontId="9" numFmtId="0" xfId="0" applyAlignment="1" applyFont="1">
      <alignment shrinkToFit="0" vertical="center" wrapText="1"/>
    </xf>
    <xf borderId="1" fillId="2" fontId="10" numFmtId="0" xfId="0" applyAlignment="1" applyBorder="1" applyFont="1">
      <alignment shrinkToFit="0" vertical="center" wrapText="1"/>
    </xf>
    <xf borderId="1" fillId="5" fontId="11" numFmtId="0" xfId="0" applyAlignment="1" applyBorder="1" applyFill="1" applyFont="1">
      <alignment readingOrder="0" shrinkToFit="0" vertical="center" wrapText="1"/>
    </xf>
    <xf borderId="1" fillId="5" fontId="11" numFmtId="0" xfId="0" applyAlignment="1" applyBorder="1" applyFont="1">
      <alignment shrinkToFit="0" vertical="center" wrapText="1"/>
    </xf>
    <xf borderId="1" fillId="5" fontId="12" numFmtId="0" xfId="0" applyAlignment="1" applyBorder="1" applyFont="1">
      <alignment shrinkToFit="0" vertical="center" wrapText="1"/>
    </xf>
    <xf borderId="1" fillId="2" fontId="13" numFmtId="0" xfId="0" applyAlignment="1" applyBorder="1" applyFont="1">
      <alignment shrinkToFit="0" vertical="center" wrapText="1"/>
    </xf>
    <xf borderId="1" fillId="6" fontId="14" numFmtId="0" xfId="0" applyAlignment="1" applyBorder="1" applyFill="1" applyFont="1">
      <alignment shrinkToFit="0" vertical="center" wrapText="1"/>
    </xf>
    <xf borderId="1" fillId="7" fontId="15" numFmtId="0" xfId="0" applyAlignment="1" applyBorder="1" applyFill="1" applyFont="1">
      <alignment shrinkToFit="0" vertical="center" wrapText="1"/>
    </xf>
    <xf borderId="1" fillId="7" fontId="13" numFmtId="0" xfId="0" applyAlignment="1" applyBorder="1" applyFont="1">
      <alignment shrinkToFit="0" vertical="center" wrapText="1"/>
    </xf>
    <xf borderId="1" fillId="7" fontId="3" numFmtId="0" xfId="0" applyAlignment="1" applyBorder="1" applyFont="1">
      <alignment shrinkToFit="0" vertical="center" wrapText="1"/>
    </xf>
    <xf borderId="1" fillId="6" fontId="14" numFmtId="0" xfId="0" applyAlignment="1" applyBorder="1" applyFont="1">
      <alignment readingOrder="0" shrinkToFit="0" vertical="center" wrapText="1"/>
    </xf>
    <xf borderId="1" fillId="6" fontId="14" numFmtId="0" xfId="0" applyAlignment="1" applyBorder="1" applyFont="1">
      <alignment shrinkToFit="0" vertical="center" wrapText="1"/>
    </xf>
    <xf borderId="1" fillId="7" fontId="13" numFmtId="0" xfId="0" applyAlignment="1" applyBorder="1" applyFont="1">
      <alignment readingOrder="0" shrinkToFit="0" vertical="center" wrapText="1"/>
    </xf>
    <xf borderId="1" fillId="7" fontId="15" numFmtId="0" xfId="0" applyAlignment="1" applyBorder="1" applyFont="1">
      <alignment readingOrder="0" shrinkToFit="0" vertical="center" wrapText="1"/>
    </xf>
    <xf borderId="1" fillId="6" fontId="14" numFmtId="0" xfId="0" applyAlignment="1" applyBorder="1" applyFont="1">
      <alignment readingOrder="0" shrinkToFit="0" vertical="center" wrapText="1"/>
    </xf>
    <xf borderId="1" fillId="8" fontId="15" numFmtId="0" xfId="0" applyAlignment="1" applyBorder="1" applyFill="1" applyFont="1">
      <alignment shrinkToFit="0" vertical="center" wrapText="1"/>
    </xf>
    <xf borderId="1" fillId="8" fontId="13" numFmtId="0" xfId="0" applyAlignment="1" applyBorder="1" applyFont="1">
      <alignment shrinkToFit="0" vertical="center" wrapText="1"/>
    </xf>
    <xf borderId="1" fillId="8" fontId="3" numFmtId="0" xfId="0" applyAlignment="1" applyBorder="1" applyFont="1">
      <alignment shrinkToFit="0" vertical="center" wrapText="1"/>
    </xf>
    <xf borderId="1" fillId="8" fontId="15" numFmtId="0" xfId="0" applyAlignment="1" applyBorder="1" applyFont="1">
      <alignment readingOrder="0" shrinkToFit="0" vertical="center" wrapText="1"/>
    </xf>
    <xf borderId="1" fillId="2" fontId="16" numFmtId="0" xfId="0" applyAlignment="1" applyBorder="1" applyFont="1">
      <alignment shrinkToFit="0" vertical="center" wrapText="1"/>
    </xf>
    <xf borderId="1" fillId="6" fontId="17" numFmtId="0" xfId="0" applyAlignment="1" applyBorder="1" applyFont="1">
      <alignment shrinkToFit="0" vertical="center" wrapText="1"/>
    </xf>
    <xf borderId="1" fillId="9" fontId="18" numFmtId="0" xfId="0" applyAlignment="1" applyBorder="1" applyFill="1" applyFont="1">
      <alignment shrinkToFit="0" vertical="center" wrapText="1"/>
    </xf>
    <xf borderId="1" fillId="9" fontId="12" numFmtId="0" xfId="0" applyAlignment="1" applyBorder="1" applyFont="1">
      <alignment shrinkToFit="0" vertical="center" wrapText="1"/>
    </xf>
    <xf borderId="1" fillId="9" fontId="14" numFmtId="0" xfId="0" applyAlignment="1" applyBorder="1" applyFont="1">
      <alignment shrinkToFit="0" vertical="center" wrapText="1"/>
    </xf>
    <xf borderId="1" fillId="9" fontId="15" numFmtId="0" xfId="0" applyAlignment="1" applyBorder="1" applyFont="1">
      <alignment shrinkToFit="0" vertical="center" wrapText="1"/>
    </xf>
    <xf borderId="1" fillId="9" fontId="3" numFmtId="0" xfId="0" applyAlignment="1" applyBorder="1" applyFont="1">
      <alignment shrinkToFit="0" vertical="center" wrapText="1"/>
    </xf>
    <xf borderId="1" fillId="2" fontId="19" numFmtId="0" xfId="0" applyAlignment="1" applyBorder="1" applyFont="1">
      <alignment shrinkToFit="0" vertical="center" wrapText="1"/>
    </xf>
    <xf borderId="1" fillId="8" fontId="13" numFmtId="0" xfId="0" applyAlignment="1" applyBorder="1" applyFont="1">
      <alignment readingOrder="0" shrinkToFit="0" vertical="center" wrapText="1"/>
    </xf>
    <xf borderId="1" fillId="2" fontId="20" numFmtId="0" xfId="0" applyAlignment="1" applyBorder="1" applyFont="1">
      <alignment shrinkToFit="0" vertical="center" wrapText="1"/>
    </xf>
    <xf borderId="1" fillId="10" fontId="21" numFmtId="0" xfId="0" applyAlignment="1" applyBorder="1" applyFill="1" applyFont="1">
      <alignment readingOrder="0" shrinkToFit="0" vertical="center" wrapText="1"/>
    </xf>
    <xf borderId="1" fillId="10" fontId="21" numFmtId="0" xfId="0" applyAlignment="1" applyBorder="1" applyFont="1">
      <alignment shrinkToFit="0" vertical="center" wrapText="1"/>
    </xf>
    <xf borderId="1" fillId="10" fontId="12" numFmtId="0" xfId="0" applyAlignment="1" applyBorder="1" applyFont="1">
      <alignment shrinkToFit="0" vertical="center" wrapText="1"/>
    </xf>
    <xf borderId="1" fillId="2" fontId="22" numFmtId="0" xfId="0" applyAlignment="1" applyBorder="1" applyFont="1">
      <alignment shrinkToFit="0" vertical="center" wrapText="1"/>
    </xf>
    <xf borderId="1" fillId="7" fontId="23" numFmtId="0" xfId="0" applyAlignment="1" applyBorder="1" applyFont="1">
      <alignment shrinkToFit="0" vertical="center" wrapText="1"/>
    </xf>
    <xf borderId="1" fillId="7" fontId="22" numFmtId="0" xfId="0" applyAlignment="1" applyBorder="1" applyFont="1">
      <alignment shrinkToFit="0" vertical="center" wrapText="1"/>
    </xf>
    <xf borderId="1" fillId="7" fontId="22" numFmtId="0" xfId="0" applyAlignment="1" applyBorder="1" applyFont="1">
      <alignment readingOrder="0" shrinkToFit="0" vertical="center" wrapText="1"/>
    </xf>
    <xf borderId="1" fillId="2" fontId="24" numFmtId="0" xfId="0" applyAlignment="1" applyBorder="1" applyFont="1">
      <alignment shrinkToFit="0" vertical="center" wrapText="1"/>
    </xf>
    <xf borderId="1" fillId="10" fontId="21" numFmtId="0" xfId="0" applyAlignment="1" applyBorder="1" applyFont="1">
      <alignment readingOrder="0" shrinkToFit="0" vertical="center" wrapText="1"/>
    </xf>
    <xf borderId="1" fillId="2" fontId="3" numFmtId="0" xfId="0" applyAlignment="1" applyBorder="1" applyFont="1">
      <alignment shrinkToFit="0" vertical="center" wrapText="1"/>
    </xf>
    <xf borderId="1" fillId="2" fontId="3"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28575</xdr:colOff>
      <xdr:row>0</xdr:row>
      <xdr:rowOff>200025</xdr:rowOff>
    </xdr:from>
    <xdr:ext cx="933450" cy="533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youtube.com/watch?v=9Yah6oeMOBE&amp;feature=youtu.be"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5"/>
    <col customWidth="1" min="2" max="5" width="55.75"/>
    <col customWidth="1" min="6" max="6" width="3.5"/>
  </cols>
  <sheetData>
    <row r="1">
      <c r="A1" s="1" t="s">
        <v>0</v>
      </c>
      <c r="B1" s="2"/>
      <c r="C1" s="3"/>
      <c r="D1" s="3"/>
      <c r="E1" s="4" t="s">
        <v>1</v>
      </c>
      <c r="F1" s="5"/>
    </row>
    <row r="2">
      <c r="A2" s="5"/>
      <c r="B2" s="6" t="s">
        <v>2</v>
      </c>
      <c r="C2" s="7"/>
      <c r="D2" s="8" t="s">
        <v>3</v>
      </c>
      <c r="E2" s="7"/>
      <c r="F2" s="5"/>
    </row>
    <row r="3">
      <c r="A3" s="5"/>
      <c r="B3" s="9" t="s">
        <v>4</v>
      </c>
      <c r="C3" s="10" t="s">
        <v>5</v>
      </c>
      <c r="D3" s="11"/>
      <c r="E3" s="11"/>
      <c r="F3" s="5"/>
    </row>
    <row r="4">
      <c r="A4" s="12"/>
      <c r="B4" s="13"/>
      <c r="C4" s="14"/>
      <c r="D4" s="14"/>
      <c r="E4" s="14"/>
      <c r="F4" s="12"/>
    </row>
    <row r="5">
      <c r="A5" s="15"/>
      <c r="B5" s="16" t="s">
        <v>6</v>
      </c>
      <c r="C5" s="17" t="s">
        <v>7</v>
      </c>
      <c r="D5" s="17" t="s">
        <v>8</v>
      </c>
      <c r="E5" s="18"/>
      <c r="F5" s="15"/>
    </row>
    <row r="6">
      <c r="A6" s="19"/>
      <c r="B6" s="20" t="str">
        <f>HYPERLINK("https://drive.google.com/open?id=1jSaVt06UEDjKIDpVgF1vaATMXsRtNBwI","     1. Jump Rope ")</f>
        <v>     1. Jump Rope </v>
      </c>
      <c r="C6" s="21" t="s">
        <v>9</v>
      </c>
      <c r="D6" s="22" t="s">
        <v>10</v>
      </c>
      <c r="E6" s="23"/>
      <c r="F6" s="19"/>
    </row>
    <row r="7">
      <c r="A7" s="19"/>
      <c r="B7" s="24" t="s">
        <v>11</v>
      </c>
      <c r="C7" s="21" t="s">
        <v>12</v>
      </c>
      <c r="D7" s="22" t="s">
        <v>13</v>
      </c>
      <c r="E7" s="23"/>
      <c r="F7" s="19"/>
    </row>
    <row r="8">
      <c r="A8" s="19"/>
      <c r="B8" s="25" t="s">
        <v>14</v>
      </c>
      <c r="C8" s="21" t="s">
        <v>15</v>
      </c>
      <c r="D8" s="26" t="s">
        <v>16</v>
      </c>
      <c r="E8" s="23"/>
      <c r="F8" s="19"/>
    </row>
    <row r="9">
      <c r="A9" s="19"/>
      <c r="B9" s="25" t="s">
        <v>17</v>
      </c>
      <c r="C9" s="21" t="s">
        <v>18</v>
      </c>
      <c r="D9" s="26" t="s">
        <v>16</v>
      </c>
      <c r="E9" s="23" t="s">
        <v>0</v>
      </c>
      <c r="F9" s="19"/>
    </row>
    <row r="10">
      <c r="A10" s="19"/>
      <c r="B10" s="20" t="str">
        <f>HYPERLINK("https://www.youtube.com/watch?v=-Mbr72NMeQ8","     5. Short Sprints Timed (forward &amp; backward)")</f>
        <v>     5. Short Sprints Timed (forward &amp; backward)</v>
      </c>
      <c r="C10" s="27" t="s">
        <v>19</v>
      </c>
      <c r="D10" s="22" t="s">
        <v>20</v>
      </c>
      <c r="E10" s="23"/>
      <c r="F10" s="19"/>
    </row>
    <row r="11">
      <c r="A11" s="19"/>
      <c r="B11" s="20" t="str">
        <f>HYPERLINK("https://www.youtube.com/watch?v=-Mbr72NMeQ8","     6. Medium Sprints Timed (forward &amp; backward)")</f>
        <v>     6. Medium Sprints Timed (forward &amp; backward)</v>
      </c>
      <c r="C11" s="21" t="s">
        <v>21</v>
      </c>
      <c r="D11" s="22" t="s">
        <v>20</v>
      </c>
      <c r="E11" s="22" t="s">
        <v>22</v>
      </c>
      <c r="F11" s="19"/>
    </row>
    <row r="12">
      <c r="A12" s="19"/>
      <c r="B12" s="25" t="s">
        <v>23</v>
      </c>
      <c r="C12" s="21" t="s">
        <v>24</v>
      </c>
      <c r="D12" s="22" t="s">
        <v>20</v>
      </c>
      <c r="E12" s="22" t="s">
        <v>25</v>
      </c>
      <c r="F12" s="19"/>
    </row>
    <row r="13">
      <c r="A13" s="19"/>
      <c r="B13" s="28" t="str">
        <f>HYPERLINK("https://www.youtube.com/watch?v=Y5FQBDBn3z4&amp;list=RDCMUCoXFlMhKIRFpDYX5zhl6N7w&amp;index=27","     8. Base Stealing jumps ")</f>
        <v>     8. Base Stealing jumps </v>
      </c>
      <c r="C13" s="27" t="s">
        <v>26</v>
      </c>
      <c r="D13" s="22" t="s">
        <v>27</v>
      </c>
      <c r="E13" s="23"/>
      <c r="F13" s="19"/>
    </row>
    <row r="14">
      <c r="A14" s="19"/>
      <c r="B14" s="25" t="s">
        <v>28</v>
      </c>
      <c r="C14" s="21" t="s">
        <v>29</v>
      </c>
      <c r="D14" s="22" t="s">
        <v>30</v>
      </c>
      <c r="E14" s="23"/>
      <c r="F14" s="19"/>
    </row>
    <row r="15">
      <c r="A15" s="15"/>
      <c r="B15" s="16" t="s">
        <v>31</v>
      </c>
      <c r="C15" s="17" t="s">
        <v>7</v>
      </c>
      <c r="D15" s="17" t="s">
        <v>8</v>
      </c>
      <c r="E15" s="18"/>
      <c r="F15" s="15"/>
    </row>
    <row r="16">
      <c r="A16" s="19"/>
      <c r="B16" s="20" t="str">
        <f>HYPERLINK("https://www.youtube.com/watch?v=DadrSfSb9fw","     1. J-Bands Routine")</f>
        <v>     1. J-Bands Routine</v>
      </c>
      <c r="C16" s="21" t="s">
        <v>32</v>
      </c>
      <c r="D16" s="21" t="s">
        <v>33</v>
      </c>
      <c r="E16" s="23"/>
      <c r="F16" s="19"/>
    </row>
    <row r="17">
      <c r="A17" s="19"/>
      <c r="B17" s="24" t="s">
        <v>34</v>
      </c>
      <c r="C17" s="21" t="s">
        <v>35</v>
      </c>
      <c r="D17" s="21" t="s">
        <v>36</v>
      </c>
      <c r="E17" s="23"/>
      <c r="F17" s="19"/>
    </row>
    <row r="18">
      <c r="A18" s="19"/>
      <c r="B18" s="25" t="s">
        <v>37</v>
      </c>
      <c r="C18" s="21" t="s">
        <v>38</v>
      </c>
      <c r="D18" s="21" t="s">
        <v>39</v>
      </c>
      <c r="E18" s="23"/>
      <c r="F18" s="19"/>
    </row>
    <row r="19">
      <c r="A19" s="19"/>
      <c r="B19" s="25" t="s">
        <v>40</v>
      </c>
      <c r="C19" s="27" t="s">
        <v>41</v>
      </c>
      <c r="D19" s="21" t="s">
        <v>42</v>
      </c>
      <c r="E19" s="23"/>
      <c r="F19" s="19"/>
    </row>
    <row r="20">
      <c r="A20" s="19"/>
      <c r="B20" s="25" t="s">
        <v>43</v>
      </c>
      <c r="C20" s="21" t="s">
        <v>44</v>
      </c>
      <c r="D20" s="21" t="s">
        <v>45</v>
      </c>
      <c r="E20" s="23"/>
      <c r="F20" s="19"/>
    </row>
    <row r="21">
      <c r="A21" s="19"/>
      <c r="B21" s="25" t="s">
        <v>46</v>
      </c>
      <c r="C21" s="21" t="s">
        <v>47</v>
      </c>
      <c r="D21" s="21" t="s">
        <v>48</v>
      </c>
      <c r="E21" s="23"/>
      <c r="F21" s="19"/>
    </row>
    <row r="22">
      <c r="A22" s="19"/>
      <c r="B22" s="25" t="s">
        <v>49</v>
      </c>
      <c r="C22" s="21" t="s">
        <v>50</v>
      </c>
      <c r="D22" s="21" t="s">
        <v>51</v>
      </c>
      <c r="E22" s="23"/>
      <c r="F22" s="19"/>
    </row>
    <row r="23">
      <c r="A23" s="19"/>
      <c r="B23" s="25" t="s">
        <v>52</v>
      </c>
      <c r="C23" s="21" t="s">
        <v>53</v>
      </c>
      <c r="D23" s="21" t="s">
        <v>54</v>
      </c>
      <c r="E23" s="23"/>
      <c r="F23" s="19"/>
    </row>
    <row r="24">
      <c r="A24" s="19"/>
      <c r="B24" s="24" t="s">
        <v>55</v>
      </c>
      <c r="C24" s="29" t="s">
        <v>56</v>
      </c>
      <c r="D24" s="30" t="s">
        <v>57</v>
      </c>
      <c r="E24" s="31"/>
      <c r="F24" s="19"/>
    </row>
    <row r="25">
      <c r="A25" s="15"/>
      <c r="B25" s="16" t="s">
        <v>58</v>
      </c>
      <c r="C25" s="17" t="s">
        <v>7</v>
      </c>
      <c r="D25" s="17" t="s">
        <v>8</v>
      </c>
      <c r="E25" s="18"/>
      <c r="F25" s="15"/>
    </row>
    <row r="26">
      <c r="A26" s="19"/>
      <c r="B26" s="25" t="s">
        <v>59</v>
      </c>
      <c r="C26" s="21" t="s">
        <v>60</v>
      </c>
      <c r="D26" s="26" t="s">
        <v>61</v>
      </c>
      <c r="E26" s="23"/>
      <c r="F26" s="19"/>
    </row>
    <row r="27">
      <c r="A27" s="19"/>
      <c r="B27" s="25" t="s">
        <v>62</v>
      </c>
      <c r="C27" s="21" t="s">
        <v>63</v>
      </c>
      <c r="D27" s="22" t="s">
        <v>64</v>
      </c>
      <c r="E27" s="23"/>
      <c r="F27" s="19"/>
    </row>
    <row r="28">
      <c r="A28" s="19"/>
      <c r="B28" s="25" t="s">
        <v>65</v>
      </c>
      <c r="C28" s="21" t="s">
        <v>66</v>
      </c>
      <c r="D28" s="26" t="s">
        <v>67</v>
      </c>
      <c r="E28" s="23"/>
      <c r="F28" s="19"/>
    </row>
    <row r="29">
      <c r="A29" s="19"/>
      <c r="B29" s="25" t="s">
        <v>68</v>
      </c>
      <c r="C29" s="21" t="s">
        <v>69</v>
      </c>
      <c r="D29" s="22" t="s">
        <v>70</v>
      </c>
      <c r="E29" s="23"/>
      <c r="F29" s="19"/>
    </row>
    <row r="30">
      <c r="A30" s="19"/>
      <c r="B30" s="25" t="s">
        <v>71</v>
      </c>
      <c r="C30" s="21" t="s">
        <v>72</v>
      </c>
      <c r="D30" s="22" t="s">
        <v>73</v>
      </c>
      <c r="E30" s="23"/>
      <c r="F30" s="19"/>
    </row>
    <row r="31">
      <c r="A31" s="19"/>
      <c r="B31" s="25" t="s">
        <v>74</v>
      </c>
      <c r="C31" s="21" t="s">
        <v>75</v>
      </c>
      <c r="D31" s="22" t="s">
        <v>76</v>
      </c>
      <c r="E31" s="23"/>
      <c r="F31" s="19"/>
    </row>
    <row r="32">
      <c r="A32" s="15"/>
      <c r="B32" s="16" t="s">
        <v>77</v>
      </c>
      <c r="C32" s="17" t="s">
        <v>7</v>
      </c>
      <c r="D32" s="17" t="s">
        <v>8</v>
      </c>
      <c r="E32" s="18"/>
      <c r="F32" s="15"/>
    </row>
    <row r="33">
      <c r="A33" s="19"/>
      <c r="B33" s="25" t="s">
        <v>78</v>
      </c>
      <c r="C33" s="29" t="s">
        <v>79</v>
      </c>
      <c r="D33" s="32" t="s">
        <v>80</v>
      </c>
      <c r="E33" s="31"/>
      <c r="F33" s="19"/>
    </row>
    <row r="34">
      <c r="A34" s="19"/>
      <c r="B34" s="25" t="s">
        <v>81</v>
      </c>
      <c r="C34" s="29" t="s">
        <v>82</v>
      </c>
      <c r="D34" s="29" t="s">
        <v>83</v>
      </c>
      <c r="E34" s="31"/>
      <c r="F34" s="19"/>
    </row>
    <row r="35">
      <c r="A35" s="19"/>
      <c r="B35" s="25" t="s">
        <v>84</v>
      </c>
      <c r="C35" s="29" t="s">
        <v>85</v>
      </c>
      <c r="D35" s="29" t="s">
        <v>86</v>
      </c>
      <c r="E35" s="31"/>
      <c r="F35" s="19"/>
    </row>
    <row r="36">
      <c r="A36" s="19"/>
      <c r="B36" s="25" t="s">
        <v>87</v>
      </c>
      <c r="C36" s="30" t="s">
        <v>88</v>
      </c>
      <c r="D36" s="32" t="s">
        <v>89</v>
      </c>
      <c r="E36" s="31"/>
      <c r="F36" s="19"/>
    </row>
    <row r="37">
      <c r="A37" s="19"/>
      <c r="B37" s="25" t="s">
        <v>90</v>
      </c>
      <c r="C37" s="29" t="s">
        <v>91</v>
      </c>
      <c r="D37" s="29" t="s">
        <v>92</v>
      </c>
      <c r="E37" s="31"/>
      <c r="F37" s="19"/>
    </row>
    <row r="38">
      <c r="A38" s="19"/>
      <c r="B38" s="25" t="s">
        <v>93</v>
      </c>
      <c r="C38" s="29" t="s">
        <v>94</v>
      </c>
      <c r="D38" s="29" t="s">
        <v>95</v>
      </c>
      <c r="E38" s="31"/>
      <c r="F38" s="19"/>
    </row>
    <row r="39">
      <c r="A39" s="19"/>
      <c r="B39" s="25" t="s">
        <v>96</v>
      </c>
      <c r="C39" s="29" t="s">
        <v>97</v>
      </c>
      <c r="D39" s="32" t="s">
        <v>98</v>
      </c>
      <c r="E39" s="31"/>
      <c r="F39" s="19"/>
    </row>
    <row r="40">
      <c r="A40" s="19"/>
      <c r="B40" s="25" t="s">
        <v>99</v>
      </c>
      <c r="C40" s="29" t="s">
        <v>100</v>
      </c>
      <c r="D40" s="29" t="s">
        <v>101</v>
      </c>
      <c r="E40" s="31"/>
      <c r="F40" s="19"/>
    </row>
    <row r="41">
      <c r="A41" s="19"/>
      <c r="B41" s="25" t="s">
        <v>102</v>
      </c>
      <c r="C41" s="29" t="s">
        <v>100</v>
      </c>
      <c r="D41" s="29" t="s">
        <v>103</v>
      </c>
      <c r="E41" s="31"/>
      <c r="F41" s="19"/>
    </row>
    <row r="42">
      <c r="A42" s="15"/>
      <c r="B42" s="16" t="s">
        <v>104</v>
      </c>
      <c r="C42" s="17" t="s">
        <v>7</v>
      </c>
      <c r="D42" s="17" t="s">
        <v>8</v>
      </c>
      <c r="E42" s="18"/>
      <c r="F42" s="15"/>
    </row>
    <row r="43">
      <c r="A43" s="33"/>
      <c r="B43" s="34" t="s">
        <v>105</v>
      </c>
      <c r="C43" s="35"/>
      <c r="D43" s="36"/>
      <c r="E43" s="36"/>
      <c r="F43" s="33"/>
    </row>
    <row r="44">
      <c r="A44" s="19"/>
      <c r="B44" s="28" t="str">
        <f>HYPERLINK("https://www.youtube.com/watch?v=rsAoanswGj0","    i1. Spider Drill / Star Drill DRY ")</f>
        <v>    i1. Spider Drill / Star Drill DRY </v>
      </c>
      <c r="C44" s="29" t="s">
        <v>106</v>
      </c>
      <c r="D44" s="32" t="s">
        <v>107</v>
      </c>
      <c r="E44" s="31"/>
      <c r="F44" s="19"/>
    </row>
    <row r="45">
      <c r="A45" s="19"/>
      <c r="B45" s="28" t="s">
        <v>0</v>
      </c>
      <c r="C45" s="32" t="s">
        <v>108</v>
      </c>
      <c r="D45" s="32" t="s">
        <v>109</v>
      </c>
      <c r="E45" s="31"/>
      <c r="F45" s="19"/>
    </row>
    <row r="46">
      <c r="A46" s="19"/>
      <c r="B46" s="28" t="str">
        <f>HYPERLINK("https://www.youtube.com/watch?v=Wubr2Z7qvic","    i3. D-Backs Pre-Pitch Drill")</f>
        <v>    i3. D-Backs Pre-Pitch Drill</v>
      </c>
      <c r="C46" s="29" t="s">
        <v>110</v>
      </c>
      <c r="D46" s="32" t="s">
        <v>111</v>
      </c>
      <c r="E46" s="31"/>
      <c r="F46" s="19"/>
    </row>
    <row r="47">
      <c r="A47" s="19"/>
      <c r="B47" s="28" t="str">
        <f>HYPERLINK("https://www.youtube.com/watch?v=DYKKZmx-bo4","    i4. Infield Drills ")</f>
        <v>    i4. Infield Drills </v>
      </c>
      <c r="C47" s="29" t="s">
        <v>112</v>
      </c>
      <c r="D47" s="29" t="s">
        <v>113</v>
      </c>
      <c r="E47" s="31"/>
      <c r="F47" s="19"/>
    </row>
    <row r="48">
      <c r="A48" s="19"/>
      <c r="B48" s="28" t="str">
        <f>HYPERLINK("https://www.youtube.com/watch?v=Edv5KnS_eiY","    i4b. Infield Drills")</f>
        <v>    i4b. Infield Drills</v>
      </c>
      <c r="C48" s="32"/>
      <c r="D48" s="32"/>
      <c r="E48" s="31"/>
      <c r="F48" s="19"/>
    </row>
    <row r="49">
      <c r="A49" s="19"/>
      <c r="B49" s="28" t="str">
        <f>HYPERLINK("https://www.youtube.com/watch?v=rsAoanswGj0","    i5. High-Hop Star Drill")</f>
        <v>    i5. High-Hop Star Drill</v>
      </c>
      <c r="C49" s="32" t="s">
        <v>114</v>
      </c>
      <c r="D49" s="32" t="s">
        <v>115</v>
      </c>
      <c r="E49" s="31"/>
      <c r="F49" s="19"/>
    </row>
    <row r="50">
      <c r="A50" s="19"/>
      <c r="B50" s="24" t="s">
        <v>116</v>
      </c>
      <c r="C50" s="29" t="s">
        <v>117</v>
      </c>
      <c r="D50" s="32" t="s">
        <v>118</v>
      </c>
      <c r="E50" s="31"/>
      <c r="F50" s="19"/>
    </row>
    <row r="51">
      <c r="A51" s="19"/>
      <c r="B51" s="28" t="str">
        <f>HYPERLINK("https://www.youtube.com/watch?v=bw3Q9AsEMdo","    i7. 10 Footwork Turns")</f>
        <v>    i7. 10 Footwork Turns</v>
      </c>
      <c r="C51" s="29"/>
      <c r="D51" s="32"/>
      <c r="E51" s="31"/>
      <c r="F51" s="19"/>
    </row>
    <row r="52">
      <c r="A52" s="19"/>
      <c r="B52" s="28" t="str">
        <f>HYPERLINK("https://www.youtube.com/watch?v=5e1wMQjUsJU&amp;t=47s","    i8. Infield Turns #2")</f>
        <v>    i8. Infield Turns #2</v>
      </c>
      <c r="C52" s="29"/>
      <c r="D52" s="32"/>
      <c r="E52" s="31"/>
      <c r="F52" s="19"/>
    </row>
    <row r="53">
      <c r="A53" s="19"/>
      <c r="B53" s="28" t="str">
        <f>HYPERLINK("https://www.youtube.com/watch?v=ORj6vTM3gi4","    i9. 4-Part Adjustment Play")</f>
        <v>    i9. 4-Part Adjustment Play</v>
      </c>
      <c r="C53" s="29"/>
      <c r="D53" s="32"/>
      <c r="E53" s="31"/>
      <c r="F53" s="19"/>
    </row>
    <row r="54">
      <c r="A54" s="19"/>
      <c r="B54" s="28" t="str">
        <f>HYPERLINK("https://www.youtube.com/watch?v=dosGQhik2pA","    i10. Shuffle Drill (w/ ball)")</f>
        <v>    i10. Shuffle Drill (w/ ball)</v>
      </c>
      <c r="C54" s="29"/>
      <c r="D54" s="32"/>
      <c r="E54" s="31"/>
      <c r="F54" s="19"/>
    </row>
    <row r="55">
      <c r="A55" s="19"/>
      <c r="B55" s="28" t="str">
        <f>HYPERLINK("https://www.youtube.com/watch?v=3eb0T8Nx5CE","    i11. Tap Drill")</f>
        <v>    i11. Tap Drill</v>
      </c>
      <c r="C55" s="29"/>
      <c r="D55" s="32"/>
      <c r="E55" s="31"/>
      <c r="F55" s="19"/>
    </row>
    <row r="56">
      <c r="A56" s="19"/>
      <c r="B56" s="28" t="str">
        <f>HYPERLINK("https://www.youtube.com/watch?v=Gp8RMYwiQHY","    i12. Posture Footwork Drills")</f>
        <v>    i12. Posture Footwork Drills</v>
      </c>
      <c r="C56" s="29"/>
      <c r="D56" s="32"/>
      <c r="E56" s="31"/>
      <c r="F56" s="19"/>
    </row>
    <row r="57">
      <c r="A57" s="19"/>
      <c r="B57" s="28" t="str">
        <f>HYPERLINK("https://www.youtube.com/watch?v=h_nl_s8hs64","    i13. 1-5 Drill")</f>
        <v>    i13. 1-5 Drill</v>
      </c>
      <c r="C57" s="29"/>
      <c r="D57" s="32"/>
      <c r="E57" s="31"/>
      <c r="F57" s="19"/>
    </row>
    <row r="58">
      <c r="A58" s="19"/>
      <c r="B58" s="28" t="str">
        <f>HYPERLINK("https://bbbwww.youtube.com/watch?v=C7tsPcW93rU","    i14. Wall Ball ")</f>
        <v>    i14. Wall Ball </v>
      </c>
      <c r="C58" s="29"/>
      <c r="D58" s="32"/>
      <c r="E58" s="31"/>
      <c r="F58" s="19"/>
    </row>
    <row r="59">
      <c r="A59" s="19"/>
      <c r="B59" s="28" t="str">
        <f>HYPERLINK("https://www.youtube.com/watch?v=d490wqI6E9c","    i15. Dive and Recover Drill")</f>
        <v>    i15. Dive and Recover Drill</v>
      </c>
      <c r="C59" s="29"/>
      <c r="D59" s="32"/>
      <c r="E59" s="31"/>
      <c r="F59" s="19"/>
    </row>
    <row r="60">
      <c r="A60" s="19"/>
      <c r="B60" s="28" t="str">
        <f>HYPERLINK("https://www.youtube.com/watch?v=TDGNA0ZHme8","    i16. Towel Drill")</f>
        <v>    i16. Towel Drill</v>
      </c>
      <c r="C60" s="29"/>
      <c r="D60" s="32"/>
      <c r="E60" s="31"/>
      <c r="F60" s="19"/>
    </row>
    <row r="61">
      <c r="A61" s="19"/>
      <c r="B61" s="28" t="str">
        <f>HYPERLINK("https://youtu.be/NuxHjRKi9pM ","   i17. +/- Glove Action Drill")</f>
        <v>   i17. +/- Glove Action Drill</v>
      </c>
      <c r="C61" s="29"/>
      <c r="D61" s="32"/>
      <c r="E61" s="31"/>
      <c r="F61" s="19"/>
    </row>
    <row r="62">
      <c r="A62" s="19"/>
      <c r="B62" s="28" t="str">
        <f>HYPERLINK(" https://youtu.be/u1mhM1N4xDg ","   i18. Momentum Throwing")</f>
        <v>   i18. Momentum Throwing</v>
      </c>
      <c r="C62" s="29"/>
      <c r="D62" s="32"/>
      <c r="E62" s="31"/>
      <c r="F62" s="19"/>
    </row>
    <row r="63">
      <c r="A63" s="19"/>
      <c r="B63" s="28" t="s">
        <v>119</v>
      </c>
      <c r="C63" s="29"/>
      <c r="D63" s="32"/>
      <c r="E63" s="31"/>
      <c r="F63" s="19"/>
    </row>
    <row r="64">
      <c r="A64" s="19"/>
      <c r="B64" s="37"/>
      <c r="C64" s="38"/>
      <c r="D64" s="39"/>
      <c r="E64" s="39"/>
      <c r="F64" s="19"/>
    </row>
    <row r="65">
      <c r="A65" s="33"/>
      <c r="B65" s="34" t="s">
        <v>120</v>
      </c>
      <c r="C65" s="35"/>
      <c r="D65" s="36"/>
      <c r="E65" s="36"/>
      <c r="F65" s="33"/>
    </row>
    <row r="66">
      <c r="A66" s="19"/>
      <c r="B66" s="24" t="s">
        <v>121</v>
      </c>
      <c r="C66" s="29" t="s">
        <v>106</v>
      </c>
      <c r="D66" s="32" t="s">
        <v>122</v>
      </c>
      <c r="E66" s="31"/>
      <c r="F66" s="19"/>
    </row>
    <row r="67">
      <c r="A67" s="19"/>
      <c r="B67" s="28" t="str">
        <f>HYPERLINK("https://www.youtube.com/watch?v=Wubr2Z7qvic","    o2. D-Backs Pre-Pitch Drill")</f>
        <v>    o2. D-Backs Pre-Pitch Drill</v>
      </c>
      <c r="C67" s="29" t="s">
        <v>110</v>
      </c>
      <c r="D67" s="29" t="s">
        <v>123</v>
      </c>
      <c r="E67" s="31"/>
      <c r="F67" s="19"/>
    </row>
    <row r="68">
      <c r="A68" s="19"/>
      <c r="B68" s="24" t="s">
        <v>124</v>
      </c>
      <c r="C68" s="29" t="s">
        <v>125</v>
      </c>
      <c r="D68" s="29" t="s">
        <v>126</v>
      </c>
      <c r="E68" s="31"/>
      <c r="F68" s="19"/>
    </row>
    <row r="69">
      <c r="A69" s="19"/>
      <c r="B69" s="28" t="str">
        <f>HYPERLINK(" https://youtu.be/loCLAY29j_s ","    o4. Field Flyballs and Linedrives (tossed)")</f>
        <v>    o4. Field Flyballs and Linedrives (tossed)</v>
      </c>
      <c r="C69" s="29" t="s">
        <v>127</v>
      </c>
      <c r="D69" s="29" t="s">
        <v>128</v>
      </c>
      <c r="E69" s="31"/>
      <c r="F69" s="19"/>
    </row>
    <row r="70">
      <c r="A70" s="19"/>
      <c r="B70" s="24" t="s">
        <v>129</v>
      </c>
      <c r="C70" s="32" t="s">
        <v>130</v>
      </c>
      <c r="D70" s="32" t="s">
        <v>131</v>
      </c>
      <c r="E70" s="31"/>
      <c r="F70" s="19"/>
    </row>
    <row r="71">
      <c r="A71" s="19"/>
      <c r="B71" s="24" t="s">
        <v>132</v>
      </c>
      <c r="C71" s="29" t="s">
        <v>133</v>
      </c>
      <c r="D71" s="32" t="s">
        <v>134</v>
      </c>
      <c r="E71" s="31"/>
      <c r="F71" s="19"/>
    </row>
    <row r="72">
      <c r="A72" s="19"/>
      <c r="B72" s="28" t="str">
        <f>HYPERLINK("https://www.youtube.com/watch?v=h_nl_s8hs64","    o7. 1-5 Drill")</f>
        <v>    o7. 1-5 Drill</v>
      </c>
      <c r="C72" s="29"/>
      <c r="D72" s="32"/>
      <c r="E72" s="31"/>
      <c r="F72" s="19"/>
    </row>
    <row r="73">
      <c r="A73" s="19"/>
      <c r="B73" s="28" t="str">
        <f>HYPERLINK("https://www.youtube.com/watch?v=rsAoanswGj0","    o8. Star Drill")</f>
        <v>    o8. Star Drill</v>
      </c>
      <c r="C73" s="29"/>
      <c r="D73" s="32"/>
      <c r="E73" s="31"/>
      <c r="F73" s="19"/>
    </row>
    <row r="74">
      <c r="A74" s="19"/>
      <c r="B74" s="28" t="str">
        <f>HYPERLINK("https://youtu.be/CShW7NSgdkw ","   o9. Wall Ball Drills")</f>
        <v>   o9. Wall Ball Drills</v>
      </c>
      <c r="C74" s="29"/>
      <c r="D74" s="32"/>
      <c r="E74" s="31"/>
      <c r="F74" s="19"/>
    </row>
    <row r="75">
      <c r="A75" s="19"/>
      <c r="B75" s="28" t="str">
        <f>HYPERLINK("https://drive.google.com/open?id=1vxkobqig9M1lGYid_T0pSI75Y5eH9q_7","   o10. Outfield Chaos Drill #1")</f>
        <v>   o10. Outfield Chaos Drill #1</v>
      </c>
      <c r="C75" s="29"/>
      <c r="D75" s="32"/>
      <c r="E75" s="31"/>
      <c r="F75" s="19"/>
    </row>
    <row r="76">
      <c r="A76" s="19"/>
      <c r="B76" s="28" t="str">
        <f>HYPERLINK("https://drive.google.com/open?id=12xfaMTOJ9tyGzV17ONG2N9GKP3aY-YWr","   o11. Outfield Chaos Drill #2")</f>
        <v>   o11. Outfield Chaos Drill #2</v>
      </c>
      <c r="C76" s="29"/>
      <c r="D76" s="32"/>
      <c r="E76" s="31"/>
      <c r="F76" s="19"/>
    </row>
    <row r="77">
      <c r="A77" s="19"/>
      <c r="B77" s="28" t="str">
        <f>HYPERLINK("https://drive.google.com/open?id=1XzOt2nCeqXzsfNcwrXYOhk-V4YUBehIC","   o12. Outfield Chaos Drill #3")</f>
        <v>   o12. Outfield Chaos Drill #3</v>
      </c>
      <c r="C77" s="29"/>
      <c r="D77" s="32"/>
      <c r="E77" s="31"/>
      <c r="F77" s="19"/>
    </row>
    <row r="78">
      <c r="A78" s="19"/>
      <c r="B78" s="28" t="str">
        <f>HYPERLINK("httpsv://youtu.be/l7yjUbrvCrA ","   o13. Outfield Throwing Series")</f>
        <v>   o13. Outfield Throwing Series</v>
      </c>
      <c r="C78" s="29"/>
      <c r="D78" s="32"/>
      <c r="E78" s="31"/>
      <c r="F78" s="19"/>
    </row>
    <row r="79">
      <c r="A79" s="19"/>
      <c r="B79" s="28" t="str">
        <f>HYPERLINK(" https://youtu.be/EvSHlLOuGuA ","  o14. Bare Hand Series")</f>
        <v>  o14. Bare Hand Series</v>
      </c>
      <c r="C79" s="29"/>
      <c r="D79" s="32"/>
      <c r="E79" s="31"/>
      <c r="F79" s="19"/>
    </row>
    <row r="80">
      <c r="A80" s="19"/>
      <c r="B80" s="37"/>
      <c r="C80" s="38"/>
      <c r="D80" s="39"/>
      <c r="E80" s="39"/>
      <c r="F80" s="19"/>
    </row>
    <row r="81">
      <c r="A81" s="40"/>
      <c r="B81" s="34" t="s">
        <v>135</v>
      </c>
      <c r="C81" s="35"/>
      <c r="D81" s="36"/>
      <c r="E81" s="36"/>
      <c r="F81" s="40"/>
    </row>
    <row r="82">
      <c r="A82" s="19"/>
      <c r="B82" s="28" t="str">
        <f>HYPERLINK("https://www.youtube.com/watch?v=-nAs470HCrc","    c1. Functional Movement / Stretch Series ")</f>
        <v>    c1. Functional Movement / Stretch Series </v>
      </c>
      <c r="C82" s="29" t="s">
        <v>136</v>
      </c>
      <c r="D82" s="29" t="s">
        <v>137</v>
      </c>
      <c r="E82" s="31"/>
      <c r="F82" s="19"/>
    </row>
    <row r="83">
      <c r="A83" s="19"/>
      <c r="B83" s="28" t="str">
        <f>HYPERLINK("https://drive.google.com/open?id=1BhD0imu_NaeQI9-BiqKQyIoe64Ofk4-Z","    c2. Footwork / Foot-Speed Drills")</f>
        <v>    c2. Footwork / Foot-Speed Drills</v>
      </c>
      <c r="C83" s="29" t="s">
        <v>138</v>
      </c>
      <c r="D83" s="29" t="s">
        <v>137</v>
      </c>
      <c r="E83" s="31"/>
      <c r="F83" s="19"/>
    </row>
    <row r="84">
      <c r="A84" s="19"/>
      <c r="B84" s="28" t="str">
        <f>HYPERLINK("https://www.youtube.com/watch?v=cr6tPzwcKsQ","    c3. Catching Drills")</f>
        <v>    c3. Catching Drills</v>
      </c>
      <c r="C84" s="29" t="s">
        <v>139</v>
      </c>
      <c r="D84" s="32" t="s">
        <v>140</v>
      </c>
      <c r="E84" s="31"/>
      <c r="F84" s="19"/>
    </row>
    <row r="85">
      <c r="A85" s="19"/>
      <c r="B85" s="28" t="str">
        <f>HYPERLINK("https://www.youtube.com/watch?v=jbHhW35Lkt8","    c4. Throws to all Bases")</f>
        <v>    c4. Throws to all Bases</v>
      </c>
      <c r="C85" s="29" t="s">
        <v>141</v>
      </c>
      <c r="D85" s="29" t="s">
        <v>142</v>
      </c>
      <c r="E85" s="31"/>
      <c r="F85" s="19"/>
    </row>
    <row r="86">
      <c r="A86" s="19"/>
      <c r="B86" s="28" t="str">
        <f>HYPERLINK("https://www.youtube.com/watch?v=TDGNA0ZHme8","    c5. Towel Drill ")</f>
        <v>    c5. Towel Drill </v>
      </c>
      <c r="C86" s="29"/>
      <c r="D86" s="29"/>
      <c r="E86" s="31"/>
      <c r="F86" s="19"/>
    </row>
    <row r="87">
      <c r="A87" s="19"/>
      <c r="B87" s="28" t="str">
        <f>HYPERLINK("https://www.youtube.com/watch?v=ytZptzqTQ_E&amp;list=RDCMUCoXFlMhKIRFpDYX5zhl6N7w&amp;index=3","    c6. Throwing Drills")</f>
        <v>    c6. Throwing Drills</v>
      </c>
      <c r="C87" s="29"/>
      <c r="D87" s="29"/>
      <c r="E87" s="31"/>
      <c r="F87" s="19"/>
    </row>
    <row r="88">
      <c r="A88" s="19"/>
      <c r="B88" s="28" t="str">
        <f>HYPERLINK("https://youtu.be/rja8CXr_XbU ","    c7. Wall Ball Drills")</f>
        <v>    c7. Wall Ball Drills</v>
      </c>
      <c r="C88" s="29"/>
      <c r="D88" s="29"/>
      <c r="E88" s="31"/>
      <c r="F88" s="19"/>
    </row>
    <row r="89">
      <c r="A89" s="19"/>
      <c r="B89" s="37"/>
      <c r="C89" s="38"/>
      <c r="D89" s="39"/>
      <c r="E89" s="39"/>
      <c r="F89" s="19"/>
    </row>
    <row r="90">
      <c r="A90" s="40"/>
      <c r="B90" s="34" t="s">
        <v>143</v>
      </c>
      <c r="C90" s="35"/>
      <c r="D90" s="36"/>
      <c r="E90" s="36"/>
      <c r="F90" s="40"/>
    </row>
    <row r="91">
      <c r="A91" s="19"/>
      <c r="B91" s="24" t="s">
        <v>144</v>
      </c>
      <c r="C91" s="29" t="s">
        <v>145</v>
      </c>
      <c r="D91" s="29" t="s">
        <v>146</v>
      </c>
      <c r="E91" s="31"/>
      <c r="F91" s="19"/>
    </row>
    <row r="92">
      <c r="A92" s="19"/>
      <c r="B92" s="24" t="s">
        <v>147</v>
      </c>
      <c r="C92" s="29" t="s">
        <v>148</v>
      </c>
      <c r="D92" s="29" t="s">
        <v>149</v>
      </c>
      <c r="E92" s="31"/>
      <c r="F92" s="19"/>
    </row>
    <row r="93">
      <c r="A93" s="19"/>
      <c r="B93" s="24" t="s">
        <v>150</v>
      </c>
      <c r="C93" s="29" t="s">
        <v>151</v>
      </c>
      <c r="D93" s="29" t="s">
        <v>152</v>
      </c>
      <c r="E93" s="31" t="s">
        <v>0</v>
      </c>
      <c r="F93" s="19"/>
    </row>
    <row r="94">
      <c r="A94" s="19"/>
      <c r="B94" s="24" t="s">
        <v>153</v>
      </c>
      <c r="C94" s="29" t="s">
        <v>154</v>
      </c>
      <c r="D94" s="32" t="s">
        <v>155</v>
      </c>
      <c r="E94" s="31"/>
      <c r="F94" s="19"/>
    </row>
    <row r="95">
      <c r="A95" s="19"/>
      <c r="B95" s="24" t="s">
        <v>156</v>
      </c>
      <c r="C95" s="30" t="s">
        <v>157</v>
      </c>
      <c r="D95" s="41" t="s">
        <v>158</v>
      </c>
      <c r="E95" s="31"/>
      <c r="F95" s="19"/>
    </row>
    <row r="96">
      <c r="A96" s="19"/>
      <c r="B96" s="24" t="s">
        <v>159</v>
      </c>
      <c r="C96" s="30" t="s">
        <v>160</v>
      </c>
      <c r="D96" s="30" t="s">
        <v>161</v>
      </c>
      <c r="E96" s="31"/>
      <c r="F96" s="19"/>
    </row>
    <row r="97">
      <c r="A97" s="42"/>
      <c r="B97" s="43" t="s">
        <v>162</v>
      </c>
      <c r="C97" s="44" t="s">
        <v>163</v>
      </c>
      <c r="D97" s="44" t="s">
        <v>164</v>
      </c>
      <c r="E97" s="45"/>
      <c r="F97" s="42"/>
    </row>
    <row r="98">
      <c r="A98" s="46"/>
      <c r="B98" s="28" t="str">
        <f>HYPERLINK("https://www.youtube.com/watch?v=fxacQ4StFZ4","QUICK WARM-UP")</f>
        <v>QUICK WARM-UP</v>
      </c>
      <c r="C98" s="47"/>
      <c r="D98" s="48"/>
      <c r="E98" s="23"/>
      <c r="F98" s="46"/>
    </row>
    <row r="99">
      <c r="A99" s="46"/>
      <c r="B99" s="28" t="str">
        <f>HYPERLINK("https://drive.google.com/open?id=1sGk3NCTFLUaQwesM4Xq-GV7_KrVt7IEN","     1. Core ")</f>
        <v>     1. Core </v>
      </c>
      <c r="C99" s="47" t="s">
        <v>165</v>
      </c>
      <c r="D99" s="48" t="s">
        <v>166</v>
      </c>
      <c r="E99" s="23"/>
      <c r="F99" s="46"/>
    </row>
    <row r="100">
      <c r="A100" s="46"/>
      <c r="B100" s="24" t="s">
        <v>167</v>
      </c>
      <c r="C100" s="47" t="s">
        <v>168</v>
      </c>
      <c r="D100" s="48" t="s">
        <v>169</v>
      </c>
      <c r="E100" s="23"/>
      <c r="F100" s="46"/>
    </row>
    <row r="101">
      <c r="A101" s="46"/>
      <c r="B101" s="28" t="str">
        <f>HYPERLINK("https://drive.google.com/open?id=1maHdnq3xcYWakghXmG-L7kdqhB73dF36","     3. Body Weight Exercises")</f>
        <v>     3. Body Weight Exercises</v>
      </c>
      <c r="C101" s="47" t="s">
        <v>170</v>
      </c>
      <c r="D101" s="49" t="s">
        <v>171</v>
      </c>
      <c r="E101" s="23"/>
      <c r="F101" s="46"/>
    </row>
    <row r="102">
      <c r="A102" s="46"/>
      <c r="B102" s="28" t="str">
        <f>HYPERLINK("https://www.youtube.com/watch?v=DadrSfSb9fw","     4. Bands")</f>
        <v>     4. Bands</v>
      </c>
      <c r="C102" s="47"/>
      <c r="D102" s="49"/>
      <c r="E102" s="23"/>
      <c r="F102" s="46"/>
    </row>
    <row r="103">
      <c r="A103" s="50"/>
      <c r="B103" s="51" t="s">
        <v>172</v>
      </c>
      <c r="C103" s="44" t="s">
        <v>163</v>
      </c>
      <c r="D103" s="44" t="s">
        <v>164</v>
      </c>
      <c r="E103" s="45"/>
      <c r="F103" s="50"/>
    </row>
    <row r="104">
      <c r="A104" s="46"/>
      <c r="B104" s="28" t="str">
        <f>HYPERLINK("https://www.youtube.com/watch?v=fxacQ4StFZ4","QUICK WARM-UP")</f>
        <v>QUICK WARM-UP</v>
      </c>
      <c r="C104" s="47"/>
      <c r="D104" s="48"/>
      <c r="E104" s="23"/>
      <c r="F104" s="46"/>
    </row>
    <row r="105">
      <c r="A105" s="46"/>
      <c r="B105" s="28" t="str">
        <f>HYPERLINK("https://drive.google.com/open?id=1sGk3NCTFLUaQwesM4Xq-GV7_KrVt7IEN","     1. Core ")</f>
        <v>     1. Core </v>
      </c>
      <c r="C105" s="47" t="s">
        <v>173</v>
      </c>
      <c r="D105" s="48" t="s">
        <v>166</v>
      </c>
      <c r="E105" s="23"/>
      <c r="F105" s="46"/>
    </row>
    <row r="106">
      <c r="A106" s="46"/>
      <c r="B106" s="24" t="s">
        <v>167</v>
      </c>
      <c r="C106" s="47" t="s">
        <v>174</v>
      </c>
      <c r="D106" s="48" t="s">
        <v>175</v>
      </c>
      <c r="E106" s="23"/>
      <c r="F106" s="46"/>
    </row>
    <row r="107">
      <c r="A107" s="46"/>
      <c r="B107" s="28" t="str">
        <f>HYPERLINK("https://drive.google.com/open?id=1maHdnq3xcYWakghXmG-L7kdqhB73dF36","     3. Body Weight Exercises ")</f>
        <v>     3. Body Weight Exercises </v>
      </c>
      <c r="C107" s="47" t="s">
        <v>176</v>
      </c>
      <c r="D107" s="49" t="s">
        <v>171</v>
      </c>
      <c r="E107" s="23"/>
      <c r="F107" s="46"/>
    </row>
    <row r="108">
      <c r="A108" s="46"/>
      <c r="B108" s="28" t="str">
        <f>HYPERLINK("https://www.youtube.com/watch?v=DadrSfSb9fw","    4. Bands")</f>
        <v>    4. Bands</v>
      </c>
      <c r="C108" s="47"/>
      <c r="D108" s="49"/>
      <c r="E108" s="23"/>
      <c r="F108" s="46"/>
    </row>
    <row r="109">
      <c r="A109" s="46"/>
      <c r="B109" s="28" t="str">
        <f>HYPERLINK("https://www.youtube.com/watch?v=G4iTNVrweV4","    5. High Knee Dance")</f>
        <v>    5. High Knee Dance</v>
      </c>
      <c r="C109" s="47"/>
      <c r="D109" s="49"/>
      <c r="E109" s="23"/>
      <c r="F109" s="46"/>
    </row>
    <row r="110">
      <c r="A110" s="46"/>
      <c r="B110" s="28" t="str">
        <f>HYPERLINK("https://drive.google.com/drive/folders/1_FfeDJ7xyLLqC9PM3cF9--8PKVsZmt99?usp=sharing","    6. Ladder Drills")</f>
        <v>    6. Ladder Drills</v>
      </c>
      <c r="C110" s="47"/>
      <c r="D110" s="49"/>
      <c r="E110" s="23"/>
      <c r="F110" s="46"/>
    </row>
    <row r="111">
      <c r="A111" s="46"/>
      <c r="B111" s="28" t="str">
        <f>HYPERLINK("https://drive.google.com/open?id=1BhD0imu_NaeQI9-BiqKQyIoe64Ofk4-Z","    7. Ladder Drills (advanced)")</f>
        <v>    7. Ladder Drills (advanced)</v>
      </c>
      <c r="C111" s="47"/>
      <c r="D111" s="49"/>
      <c r="E111" s="23"/>
      <c r="F111" s="46"/>
    </row>
    <row r="112">
      <c r="A112" s="52"/>
      <c r="B112" s="53"/>
      <c r="C112" s="52"/>
      <c r="D112" s="52"/>
      <c r="E112" s="52"/>
      <c r="F112" s="52"/>
    </row>
  </sheetData>
  <hyperlinks>
    <hyperlink r:id="rId2" ref="B63"/>
  </hyperlinks>
  <printOptions gridLines="1" horizontalCentered="1"/>
  <pageMargins bottom="0.75" footer="0.0" header="0.0" left="0.7" right="0.7" top="0.75"/>
  <pageSetup fitToHeight="0" cellComments="atEnd" orientation="landscape" pageOrder="overThenDown"/>
  <drawing r:id="rId3"/>
  <legacyDrawing r:id="rId4"/>
</worksheet>
</file>