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FCI\CA Surveys\Survey Analysis\UNICEF Materials\"/>
    </mc:Choice>
  </mc:AlternateContent>
  <xr:revisionPtr revIDLastSave="0" documentId="13_ncr:1_{2C81C9C4-E68E-4A8B-B481-D292BB2E1EB4}" xr6:coauthVersionLast="45" xr6:coauthVersionMax="45" xr10:uidLastSave="{00000000-0000-0000-0000-000000000000}"/>
  <bookViews>
    <workbookView xWindow="-80" yWindow="-80" windowWidth="19360" windowHeight="10360" firstSheet="2" activeTab="4" xr2:uid="{0E1C6DC2-1CFC-4494-A4AB-13758B886B59}"/>
  </bookViews>
  <sheets>
    <sheet name="Youth x Topic" sheetId="1" r:id="rId1"/>
    <sheet name="Youth x Goal" sheetId="6" r:id="rId2"/>
    <sheet name="PWYC x Topic" sheetId="7" r:id="rId3"/>
    <sheet name="PWYC x Goal" sheetId="8" r:id="rId4"/>
    <sheet name="PWYC Demog" sheetId="10" r:id="rId5"/>
    <sheet name="Youth Demog" sheetId="11" r:id="rId6"/>
    <sheet name="VLOOKUP table" sheetId="2" r:id="rId7"/>
  </sheets>
  <definedNames>
    <definedName name="_xlnm._FilterDatabase" localSheetId="4" hidden="1">'PWYC Demog'!$G$2:$H$13</definedName>
    <definedName name="_xlnm._FilterDatabase" localSheetId="3" hidden="1">'PWYC x Goal'!$A$2:$P$123</definedName>
    <definedName name="_xlnm._FilterDatabase" localSheetId="5" hidden="1">'Youth Demog'!$M$2:$N$14</definedName>
    <definedName name="_xlnm._FilterDatabase" localSheetId="1" hidden="1">'Youth x Goal'!$A$2:$T$115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2" i="11" l="1"/>
  <c r="C16" i="6" l="1"/>
  <c r="C17" i="6"/>
  <c r="C18" i="6"/>
  <c r="C19" i="6"/>
  <c r="C20" i="6"/>
  <c r="C21" i="6"/>
  <c r="C22" i="6"/>
  <c r="E16" i="8" l="1"/>
  <c r="F16" i="8"/>
  <c r="G16" i="8"/>
  <c r="H16" i="8"/>
  <c r="I16" i="8"/>
  <c r="J16" i="8"/>
  <c r="K16" i="8"/>
  <c r="L16" i="8"/>
  <c r="M16" i="8"/>
  <c r="N16" i="8"/>
  <c r="O16" i="8"/>
  <c r="P16" i="8"/>
  <c r="D16" i="8"/>
  <c r="E28" i="8"/>
  <c r="F28" i="8"/>
  <c r="G28" i="8"/>
  <c r="H28" i="8"/>
  <c r="I28" i="8"/>
  <c r="J28" i="8"/>
  <c r="K28" i="8"/>
  <c r="L28" i="8"/>
  <c r="M28" i="8"/>
  <c r="N28" i="8"/>
  <c r="O28" i="8"/>
  <c r="P28" i="8"/>
  <c r="D28" i="8"/>
  <c r="E42" i="8"/>
  <c r="F42" i="8"/>
  <c r="G42" i="8"/>
  <c r="H42" i="8"/>
  <c r="I42" i="8"/>
  <c r="J42" i="8"/>
  <c r="K42" i="8"/>
  <c r="L42" i="8"/>
  <c r="M42" i="8"/>
  <c r="N42" i="8"/>
  <c r="O42" i="8"/>
  <c r="P42" i="8"/>
  <c r="D42" i="8"/>
  <c r="E50" i="8"/>
  <c r="F50" i="8"/>
  <c r="G50" i="8"/>
  <c r="H50" i="8"/>
  <c r="I50" i="8"/>
  <c r="J50" i="8"/>
  <c r="K50" i="8"/>
  <c r="L50" i="8"/>
  <c r="M50" i="8"/>
  <c r="N50" i="8"/>
  <c r="O50" i="8"/>
  <c r="P50" i="8"/>
  <c r="D50" i="8"/>
  <c r="E61" i="8"/>
  <c r="F61" i="8"/>
  <c r="G61" i="8"/>
  <c r="H61" i="8"/>
  <c r="I61" i="8"/>
  <c r="J61" i="8"/>
  <c r="K61" i="8"/>
  <c r="L61" i="8"/>
  <c r="M61" i="8"/>
  <c r="N61" i="8"/>
  <c r="O61" i="8"/>
  <c r="P61" i="8"/>
  <c r="D61" i="8"/>
  <c r="C60" i="8"/>
  <c r="C59" i="8"/>
  <c r="C58" i="8"/>
  <c r="C57" i="8"/>
  <c r="C56" i="8"/>
  <c r="C55" i="8"/>
  <c r="C54" i="8"/>
  <c r="C53" i="8"/>
  <c r="C52" i="8"/>
  <c r="C49" i="8"/>
  <c r="C48" i="8"/>
  <c r="C47" i="8"/>
  <c r="C46" i="8"/>
  <c r="C45" i="8"/>
  <c r="C44" i="8"/>
  <c r="C41" i="8"/>
  <c r="C40" i="8"/>
  <c r="C39" i="8"/>
  <c r="C38" i="8"/>
  <c r="C37" i="8"/>
  <c r="C36" i="8"/>
  <c r="C35" i="8"/>
  <c r="C34" i="8"/>
  <c r="C33" i="8"/>
  <c r="C32" i="8"/>
  <c r="C31" i="8"/>
  <c r="C30" i="8"/>
  <c r="C27" i="8"/>
  <c r="C26" i="8"/>
  <c r="C25" i="8"/>
  <c r="C24" i="8"/>
  <c r="C23" i="8"/>
  <c r="C22" i="8"/>
  <c r="C21" i="8"/>
  <c r="C20" i="8"/>
  <c r="C19" i="8"/>
  <c r="C15" i="8"/>
  <c r="C18" i="8"/>
  <c r="C14" i="8"/>
  <c r="C13" i="8"/>
  <c r="C12" i="8"/>
  <c r="C11" i="8"/>
  <c r="C10" i="8"/>
  <c r="C9" i="8"/>
  <c r="C8" i="8"/>
  <c r="C7" i="8"/>
  <c r="C6" i="8"/>
  <c r="C5" i="8"/>
  <c r="C4" i="8"/>
  <c r="C3" i="8"/>
  <c r="C7" i="7"/>
  <c r="C10" i="7"/>
  <c r="C11" i="7"/>
  <c r="C12" i="7"/>
  <c r="C16" i="7"/>
  <c r="C19" i="7"/>
  <c r="C22" i="7"/>
  <c r="C23" i="7"/>
  <c r="C24" i="7"/>
  <c r="C28" i="7"/>
  <c r="C29" i="7"/>
  <c r="C30" i="7"/>
  <c r="C34" i="7"/>
  <c r="C37" i="7"/>
  <c r="C38" i="7"/>
  <c r="C39" i="7"/>
  <c r="C42" i="7"/>
  <c r="C45" i="7"/>
  <c r="C46" i="7"/>
  <c r="C47" i="7"/>
  <c r="C48" i="7"/>
  <c r="C52" i="7"/>
  <c r="C55" i="7"/>
  <c r="C56" i="7"/>
  <c r="C59" i="7"/>
  <c r="C60" i="7"/>
  <c r="C61" i="7"/>
  <c r="C66" i="7"/>
  <c r="C67" i="7"/>
  <c r="C70" i="7"/>
  <c r="C73" i="7"/>
  <c r="C76" i="7"/>
  <c r="C79" i="7"/>
  <c r="C80" i="7"/>
  <c r="C83" i="7"/>
  <c r="C86" i="7"/>
  <c r="C89" i="7"/>
  <c r="C90" i="7"/>
  <c r="C94" i="7"/>
  <c r="C95" i="7"/>
  <c r="C99" i="7"/>
  <c r="C100" i="7"/>
  <c r="C101" i="7"/>
  <c r="C105" i="7"/>
  <c r="C108" i="7"/>
  <c r="C109" i="7"/>
  <c r="C110" i="7"/>
  <c r="C111" i="7"/>
  <c r="C115" i="7"/>
  <c r="C4" i="7"/>
  <c r="E13" i="7"/>
  <c r="F13" i="7"/>
  <c r="G13" i="7"/>
  <c r="H13" i="7"/>
  <c r="I13" i="7"/>
  <c r="J13" i="7"/>
  <c r="K13" i="7"/>
  <c r="L13" i="7"/>
  <c r="M13" i="7"/>
  <c r="N13" i="7"/>
  <c r="O13" i="7"/>
  <c r="P13" i="7"/>
  <c r="D13" i="7"/>
  <c r="E25" i="7"/>
  <c r="F25" i="7"/>
  <c r="G25" i="7"/>
  <c r="H25" i="7"/>
  <c r="I25" i="7"/>
  <c r="J25" i="7"/>
  <c r="K25" i="7"/>
  <c r="L25" i="7"/>
  <c r="M25" i="7"/>
  <c r="N25" i="7"/>
  <c r="O25" i="7"/>
  <c r="P25" i="7"/>
  <c r="D25" i="7"/>
  <c r="E31" i="7"/>
  <c r="F31" i="7"/>
  <c r="G31" i="7"/>
  <c r="H31" i="7"/>
  <c r="I31" i="7"/>
  <c r="J31" i="7"/>
  <c r="K31" i="7"/>
  <c r="L31" i="7"/>
  <c r="M31" i="7"/>
  <c r="N31" i="7"/>
  <c r="O31" i="7"/>
  <c r="P31" i="7"/>
  <c r="D31" i="7"/>
  <c r="E49" i="7"/>
  <c r="F49" i="7"/>
  <c r="G49" i="7"/>
  <c r="H49" i="7"/>
  <c r="I49" i="7"/>
  <c r="J49" i="7"/>
  <c r="K49" i="7"/>
  <c r="L49" i="7"/>
  <c r="M49" i="7"/>
  <c r="N49" i="7"/>
  <c r="O49" i="7"/>
  <c r="P49" i="7"/>
  <c r="D49" i="7"/>
  <c r="E62" i="7"/>
  <c r="F62" i="7"/>
  <c r="G62" i="7"/>
  <c r="H62" i="7"/>
  <c r="I62" i="7"/>
  <c r="J62" i="7"/>
  <c r="K62" i="7"/>
  <c r="L62" i="7"/>
  <c r="M62" i="7"/>
  <c r="N62" i="7"/>
  <c r="O62" i="7"/>
  <c r="P62" i="7"/>
  <c r="D62" i="7"/>
  <c r="E91" i="7"/>
  <c r="F91" i="7"/>
  <c r="G91" i="7"/>
  <c r="H91" i="7"/>
  <c r="I91" i="7"/>
  <c r="J91" i="7"/>
  <c r="K91" i="7"/>
  <c r="L91" i="7"/>
  <c r="M91" i="7"/>
  <c r="N91" i="7"/>
  <c r="O91" i="7"/>
  <c r="P91" i="7"/>
  <c r="D91" i="7"/>
  <c r="E96" i="7"/>
  <c r="F96" i="7"/>
  <c r="G96" i="7"/>
  <c r="H96" i="7"/>
  <c r="I96" i="7"/>
  <c r="J96" i="7"/>
  <c r="K96" i="7"/>
  <c r="L96" i="7"/>
  <c r="M96" i="7"/>
  <c r="N96" i="7"/>
  <c r="O96" i="7"/>
  <c r="P96" i="7"/>
  <c r="D96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D10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D112" i="7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D55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D42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D3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D23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D14" i="6"/>
  <c r="C54" i="6"/>
  <c r="C53" i="6"/>
  <c r="C52" i="6"/>
  <c r="C51" i="6"/>
  <c r="C50" i="6"/>
  <c r="C49" i="6"/>
  <c r="C48" i="6"/>
  <c r="C47" i="6"/>
  <c r="C46" i="6"/>
  <c r="C45" i="6"/>
  <c r="C44" i="6"/>
  <c r="C41" i="6"/>
  <c r="C40" i="6"/>
  <c r="C39" i="6"/>
  <c r="C38" i="6"/>
  <c r="C37" i="6"/>
  <c r="C36" i="6"/>
  <c r="C32" i="6"/>
  <c r="C31" i="6"/>
  <c r="C30" i="6"/>
  <c r="C29" i="6"/>
  <c r="C28" i="6"/>
  <c r="C27" i="6"/>
  <c r="C26" i="6"/>
  <c r="C25" i="6"/>
  <c r="C13" i="6"/>
  <c r="C12" i="6"/>
  <c r="C11" i="6"/>
  <c r="C10" i="6"/>
  <c r="C9" i="6"/>
  <c r="C8" i="6"/>
  <c r="C7" i="6"/>
  <c r="C6" i="6"/>
  <c r="C5" i="6"/>
  <c r="C4" i="6"/>
  <c r="C3" i="6"/>
  <c r="C63" i="1"/>
  <c r="C62" i="1"/>
  <c r="C18" i="1"/>
  <c r="C7" i="1"/>
  <c r="C8" i="1"/>
  <c r="C12" i="1"/>
  <c r="C15" i="1"/>
  <c r="C21" i="1"/>
  <c r="C22" i="1"/>
  <c r="C26" i="1"/>
  <c r="C29" i="1"/>
  <c r="C30" i="1"/>
  <c r="C34" i="1"/>
  <c r="C37" i="1"/>
  <c r="C38" i="1"/>
  <c r="C42" i="1"/>
  <c r="C43" i="1"/>
  <c r="C47" i="1"/>
  <c r="C48" i="1"/>
  <c r="C52" i="1"/>
  <c r="C53" i="1"/>
  <c r="C54" i="1"/>
  <c r="C55" i="1"/>
  <c r="C59" i="1"/>
  <c r="C67" i="1"/>
  <c r="C71" i="1"/>
  <c r="C72" i="1"/>
  <c r="C76" i="1"/>
  <c r="C79" i="1"/>
  <c r="C82" i="1"/>
  <c r="C85" i="1"/>
  <c r="C88" i="1"/>
  <c r="C89" i="1"/>
  <c r="C93" i="1"/>
  <c r="C94" i="1"/>
  <c r="C95" i="1"/>
  <c r="C96" i="1"/>
  <c r="C97" i="1"/>
  <c r="C98" i="1"/>
  <c r="C102" i="1"/>
  <c r="C103" i="1"/>
  <c r="C107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2" authorId="0" shapeId="0" xr:uid="{CCF6C4F4-3007-42B6-A979-84FC3E5D222D}">
      <text>
        <r>
          <rPr>
            <sz val="12"/>
            <color theme="1"/>
            <rFont val="Arial"/>
            <family val="2"/>
          </rPr>
          <t>======
ID#AAAAQe9XE-g
Mikayla Ferg    (2021-09-28 17:42:21)
Total Minneapolis population 24 and under</t>
        </r>
      </text>
    </comment>
  </commentList>
</comments>
</file>

<file path=xl/sharedStrings.xml><?xml version="1.0" encoding="utf-8"?>
<sst xmlns="http://schemas.openxmlformats.org/spreadsheetml/2006/main" count="864" uniqueCount="387">
  <si>
    <t>Category</t>
  </si>
  <si>
    <t>Question</t>
  </si>
  <si>
    <t>Unicef Goal Area</t>
  </si>
  <si>
    <t>White</t>
  </si>
  <si>
    <t>Female</t>
  </si>
  <si>
    <t>Safe overall</t>
  </si>
  <si>
    <t>Safe, respected: gender/sexuality</t>
  </si>
  <si>
    <t>Safe at school</t>
  </si>
  <si>
    <t>Safe, respected - disabilities</t>
  </si>
  <si>
    <t>Community diversity</t>
  </si>
  <si>
    <t>Adult, Community Support</t>
  </si>
  <si>
    <t>Peer Support</t>
  </si>
  <si>
    <t>Safe, respected - race, religion, ability</t>
  </si>
  <si>
    <t>Participation in community</t>
  </si>
  <si>
    <t>Aware of rights, political issues</t>
  </si>
  <si>
    <t>Happy with government actions</t>
  </si>
  <si>
    <t>Understand how to, opportunity to participate/voice</t>
  </si>
  <si>
    <t>Access to, satisfaction with health services/care</t>
  </si>
  <si>
    <t>Internet Access</t>
  </si>
  <si>
    <t>Education &amp; Career counseling</t>
  </si>
  <si>
    <t>Access to nutritous food</t>
  </si>
  <si>
    <t>Emergency plan &amp; resources</t>
  </si>
  <si>
    <t>Access to nature</t>
  </si>
  <si>
    <t>Garbage/Recycling</t>
  </si>
  <si>
    <t>Climate change awareness, strategies</t>
  </si>
  <si>
    <t>Clean community</t>
  </si>
  <si>
    <t xml:space="preserve">Safe, high quality play </t>
  </si>
  <si>
    <t>Safe movement</t>
  </si>
  <si>
    <t>Safe in public spaces</t>
  </si>
  <si>
    <t>Accessible play spaces, opportunities</t>
  </si>
  <si>
    <t>Girls (cis and trans), boys (cis and trans), and nonbinary people are treated equally in my community.</t>
  </si>
  <si>
    <t>People who are lesbian, gay, bisexual, asexual, and/or queer are treated with respect and given equal treatment in my community.</t>
  </si>
  <si>
    <t>Average</t>
  </si>
  <si>
    <t>I have friends of different origins, backgrounds, genders, or abilities.</t>
  </si>
  <si>
    <t>My religion and religious practices are valued and respected by others in my community.</t>
  </si>
  <si>
    <t>I am aware of children’s rights or the Convention on the Rights of the Child (CRC).</t>
  </si>
  <si>
    <t>I try to learn about political issues that impact young people in my community.</t>
  </si>
  <si>
    <t>I am happy with the government’s actions to improve the city for young people.</t>
  </si>
  <si>
    <t>My local representatives in city council, school board, park board, and county board invest resources to make my community better.</t>
  </si>
  <si>
    <t>I know how to give my opinion on City planning (e.g. bike routes, bus lines) and services (e.g. public safety) for young people in the city.</t>
  </si>
  <si>
    <t>There is a place in my community I can go for health check-ups or when I am sick.</t>
  </si>
  <si>
    <t>I am treated well when I go for health checkups.</t>
  </si>
  <si>
    <t>If needed, I can get support and orientation from professionals about HIV/AIDS and safe sex.</t>
  </si>
  <si>
    <t>I know where to go for mental health care services (such as counseling).</t>
  </si>
  <si>
    <t>I have reliable access to the internet outside of school.</t>
  </si>
  <si>
    <t>I am given enough information by my school to know what I want to do after high school.</t>
  </si>
  <si>
    <t>I am happy with the education I am receiving at school.</t>
  </si>
  <si>
    <t>I have enough nutritious food to eat each day (vegetables, fruits, etc.).</t>
  </si>
  <si>
    <t>My family has a plan for emergencies and everyone in my family knows and understands the plan.</t>
  </si>
  <si>
    <t>My family's emergency plan covers how we will communicate and reunify if separated.</t>
  </si>
  <si>
    <t>There are places in my community where I can be in contact with nature or green spaces (gardens, parks, open spaces with grass, etc.).</t>
  </si>
  <si>
    <t>I can easily dispose of garbage or recycling in public spaces without littering.</t>
  </si>
  <si>
    <t>I know the root causes of climate change and what strategies my community needs to adopt to mitigate the effects of climate change.</t>
  </si>
  <si>
    <t>Places in my community are clean and do not pose risks to my health.</t>
  </si>
  <si>
    <t>There are spaces for play and leisure near my home that I use (e.g., parks, nature trails, basketball courts, etc.).</t>
  </si>
  <si>
    <t>The play and leisure spaces in my community are in good condition.</t>
  </si>
  <si>
    <t>I feel safe on my way to and from school.</t>
  </si>
  <si>
    <t>There are enough street lights to make me feel safe at night.</t>
  </si>
  <si>
    <t>I feel safe from traffic when walking in my community.</t>
  </si>
  <si>
    <t>Local transportation waiting areas are well-lit, clean, and safe.</t>
  </si>
  <si>
    <t>It is safe for me to walk or ride my bike in my community.</t>
  </si>
  <si>
    <t>I feel safe using buses or other public vehicles.</t>
  </si>
  <si>
    <t>Public spaces are free from drug dealing and other illegal activities in my community.</t>
  </si>
  <si>
    <t>I am safe from sexual harassment when in public spaces (like cat calling, staring, hooting, etc.).</t>
  </si>
  <si>
    <t>The places for play in my community can be used by young people with physical disabilities.</t>
  </si>
  <si>
    <t>Goal</t>
  </si>
  <si>
    <t>1: Safety and Inclusion</t>
  </si>
  <si>
    <t>I feel safe in my community (protected from abuse, gangs, etc.)</t>
  </si>
  <si>
    <t>Girls (cis and trans), boys (cis and trans), and nonbinary folks are treated equally in my community </t>
  </si>
  <si>
    <t>People who are lesbian, gay, bisexual, asexual, and/or queer are treated with respect and given equal treatment in my community</t>
  </si>
  <si>
    <t>I feel safe at school</t>
  </si>
  <si>
    <t>Children with disabilities are respected and given equal treatment in my community</t>
  </si>
  <si>
    <t>There are adults in my community who I can talk to freely about problems I am having in my life</t>
  </si>
  <si>
    <t>I feel valued by adults in my community</t>
  </si>
  <si>
    <t>I feel valued by peers in my community</t>
  </si>
  <si>
    <t>I am respected in my community, regardless of my color, religion, nationality, culture or ability</t>
  </si>
  <si>
    <t>I participate in projects, programs, groups or activities in my community </t>
  </si>
  <si>
    <t>2: Children's Participation</t>
  </si>
  <si>
    <t>Where/how did you learn about children’s rights?</t>
  </si>
  <si>
    <t>I have meaningful opportunities to voice my ideas and concerns about decisions that affect me in the city </t>
  </si>
  <si>
    <t>List a time you have been given a meaningful opportunity to voice your opinion about a school decision. If none, write NA.</t>
  </si>
  <si>
    <t>Think of a time you have been involved in a project to change your community. Among the options below, what was your experience on the project? Check all that apply.</t>
  </si>
  <si>
    <t>Which issues have you learned about or care about most?</t>
  </si>
  <si>
    <t>3: Equitable Social Services</t>
  </si>
  <si>
    <t>Why are you happy or dissatisfied with the education you are receiving in school?</t>
  </si>
  <si>
    <t>Internet access</t>
  </si>
  <si>
    <t>4: Safe Living Environments</t>
  </si>
  <si>
    <t>I or someone I live with has an emergency resource kit in our home that includes water and non-perishable food, extra cell phone charger, battery powered weather radio, flashlight, first aid kit, whistle to call for help, dust mask, moist towelettes, non-sparking wrench or pliers, can opener, and local maps.</t>
  </si>
  <si>
    <t>If there was an emergency, where would you or your family look for information? Check all that apply.</t>
  </si>
  <si>
    <t>Most places in my community are clean, without posing risks to my health</t>
  </si>
  <si>
    <t>5: Play and Leisure</t>
  </si>
  <si>
    <t>All</t>
  </si>
  <si>
    <t>Male</t>
  </si>
  <si>
    <t>LGBTQ+</t>
  </si>
  <si>
    <t>Straight</t>
  </si>
  <si>
    <t>BIPOC</t>
  </si>
  <si>
    <t>Black/African American</t>
  </si>
  <si>
    <t>Latino</t>
  </si>
  <si>
    <t>Working Class</t>
  </si>
  <si>
    <t>Middle Class</t>
  </si>
  <si>
    <t>Camden</t>
  </si>
  <si>
    <t>Near North</t>
  </si>
  <si>
    <t>Longfellow</t>
  </si>
  <si>
    <t>Central</t>
  </si>
  <si>
    <t>Nokomis</t>
  </si>
  <si>
    <t>Other Race</t>
  </si>
  <si>
    <t>Youth Community Assessment Scorecard by Topic Area</t>
  </si>
  <si>
    <t>Youth Community Assessment Scorecard by CFCI Goal</t>
  </si>
  <si>
    <t>Families and children are safe in my community.</t>
  </si>
  <si>
    <t>Safe a daycare</t>
  </si>
  <si>
    <t>My children feel safe at daycare and preschool.</t>
  </si>
  <si>
    <t>Safe, respected - gender / sexuality</t>
  </si>
  <si>
    <t>Children of all gender identities are treated equally in my community.</t>
  </si>
  <si>
    <t>Children with disabilities have equal treatment in my community.</t>
  </si>
  <si>
    <t>My children have friends from different origins, cultures, genders or abilities.</t>
  </si>
  <si>
    <t>Children in my community are respected, regardless of race, religion, culture, or ability.</t>
  </si>
  <si>
    <t>Children and families are respected in my community based on my color, religion, nationality, culture or ability.</t>
  </si>
  <si>
    <t>My religion and religious practices are respected in my community.</t>
  </si>
  <si>
    <t>There are people in the community who I can talk freely with about problems I am having in my life.</t>
  </si>
  <si>
    <t>My children are valued by other adults in my community.</t>
  </si>
  <si>
    <t>My child has a positive relationship with a caring adult outside our immediate family.</t>
  </si>
  <si>
    <t>My children attend activities with other children in my community.</t>
  </si>
  <si>
    <t>I know about children's rights and the United Nations Convention on the Rights of the Child (CRC)</t>
  </si>
  <si>
    <t>I learn about children’s rights through childcare, preschool and community programs.</t>
  </si>
  <si>
    <t>I am aware of political issues that impact children in my community.</t>
  </si>
  <si>
    <t>Knowledge of government resources</t>
  </si>
  <si>
    <t>I know about government resources and programs for young children.</t>
  </si>
  <si>
    <t>There is a place to voice my ideas and concerns about decisions that affect children in the city.</t>
  </si>
  <si>
    <t>I have a chance to give my opinion about my children’s childcare center or preschool.</t>
  </si>
  <si>
    <t>I am involved in planning or decision-making for my community.</t>
  </si>
  <si>
    <t>I give my opinion about the budget for programs and services for children in the city.</t>
  </si>
  <si>
    <t>I am happy with the cities actions to improve Minneapolis for children.</t>
  </si>
  <si>
    <t>There are health services in my community where my children can go for health checks or sick checks.﻿</t>
  </si>
  <si>
    <t>I am satisfied with the health care my child receives.</t>
  </si>
  <si>
    <t>Access to (affordable, trustworthy) child care</t>
  </si>
  <si>
    <t>There is a free or affordable childcare where my children can attend.</t>
  </si>
  <si>
    <t>I have a childcare or preschool near my home that provides quality care to children.</t>
  </si>
  <si>
    <t>I trust my child’s Head Start, preschool, or childcare program.</t>
  </si>
  <si>
    <t>Access to enough, healthy food</t>
  </si>
  <si>
    <t>My children have enough healthy food to eat each day including vegetables and fruit.</t>
  </si>
  <si>
    <t>My family can get food when we need it at a food pantry close to my home.</t>
  </si>
  <si>
    <t>Know how/where to get support for child</t>
  </si>
  <si>
    <t>I know where to take my child when I need help to support my child in playing well with other children.</t>
  </si>
  <si>
    <t>Parent-child interaction</t>
  </si>
  <si>
    <t>I sing, play, or read with my children every day.</t>
  </si>
  <si>
    <t>My family has access to the internet in our home or community.</t>
  </si>
  <si>
    <t>Access to community resources</t>
  </si>
  <si>
    <t>There is a place where my children can borrow books in my community.</t>
  </si>
  <si>
    <t>There are green spaces in my community where my children can have contact with nature, including gardens, parks, trails, or open spaces with grass.</t>
  </si>
  <si>
    <t>Affordable home</t>
  </si>
  <si>
    <t>I have a home with a rent or mortgage I can afford to pay every month.</t>
  </si>
  <si>
    <t>Access to safe water</t>
  </si>
  <si>
    <t>We have safe water to drink at home.</t>
  </si>
  <si>
    <t>Air quality</t>
  </si>
  <si>
    <t>The air in my home is clean.</t>
  </si>
  <si>
    <t>The air in my community is clean [and pollution-free.</t>
  </si>
  <si>
    <t>Emergency plan, resources</t>
  </si>
  <si>
    <t>If there is an emergency in my community, I know what to do and where to go.</t>
  </si>
  <si>
    <t>Access to (safe) places to play</t>
  </si>
  <si>
    <t>There are play and leisure places for children in my community.</t>
  </si>
  <si>
    <t>My children have a safe place to play right outside my home.</t>
  </si>
  <si>
    <t>I feel safe bringing my children to community play spaces.</t>
  </si>
  <si>
    <t>Accessible play resources</t>
  </si>
  <si>
    <t>The places for play in my community can be used by children with physical disabilities.</t>
  </si>
  <si>
    <t>Safe community movement, transport</t>
  </si>
  <si>
    <t>The places where I wait to take local transportation waiting areas are safe, well-lit, and clean.</t>
  </si>
  <si>
    <t>It is safe for me to walk or bike with my child in my community.</t>
  </si>
  <si>
    <t>Safe public places</t>
  </si>
  <si>
    <t>Public spaces in my community are free from drug-related dealing and other illegal activities.</t>
  </si>
  <si>
    <t>Upper Middle Class</t>
  </si>
  <si>
    <t>Parents with Young Children Community Assessment Scorecard by Topic Area</t>
  </si>
  <si>
    <t>Parents with Young Children Community Assessment Scorecard by CFCI Goal Area</t>
  </si>
  <si>
    <t>Total respondents</t>
  </si>
  <si>
    <t>ZIP</t>
  </si>
  <si>
    <t>n-size</t>
  </si>
  <si>
    <t>Community</t>
  </si>
  <si>
    <t>School</t>
  </si>
  <si>
    <t>Age</t>
  </si>
  <si>
    <t>value</t>
  </si>
  <si>
    <t>Gender (cleaned)</t>
  </si>
  <si>
    <t>Sexuality</t>
  </si>
  <si>
    <t>Race</t>
  </si>
  <si>
    <t>Disability</t>
  </si>
  <si>
    <t>SES</t>
  </si>
  <si>
    <t xml:space="preserve">Joyce Preschool </t>
  </si>
  <si>
    <t>Min</t>
  </si>
  <si>
    <t>Asian or Pacific Islander</t>
  </si>
  <si>
    <t>Yes</t>
  </si>
  <si>
    <t>Middle class</t>
  </si>
  <si>
    <t>Northrop and Children’s Village</t>
  </si>
  <si>
    <t>Max</t>
  </si>
  <si>
    <t>African American/Black</t>
  </si>
  <si>
    <t>No</t>
  </si>
  <si>
    <t>Working clASS</t>
  </si>
  <si>
    <t>Southwest</t>
  </si>
  <si>
    <t>Berry Patch in Edina</t>
  </si>
  <si>
    <t>Range</t>
  </si>
  <si>
    <t>Nonbinary/Trans</t>
  </si>
  <si>
    <t>East African</t>
  </si>
  <si>
    <t>Upper middle class</t>
  </si>
  <si>
    <t>Hale</t>
  </si>
  <si>
    <t>Median</t>
  </si>
  <si>
    <t>Middle Eastern/North African</t>
  </si>
  <si>
    <t>Something else (please describe)</t>
  </si>
  <si>
    <t>Calhoun-Isles</t>
  </si>
  <si>
    <t>Minnehaha Area Childcare</t>
  </si>
  <si>
    <t>Mean</t>
  </si>
  <si>
    <t>Native</t>
  </si>
  <si>
    <t>I'm not sure</t>
  </si>
  <si>
    <t>Jenny Lind</t>
  </si>
  <si>
    <t>Latino/a/x</t>
  </si>
  <si>
    <t>Upper class</t>
  </si>
  <si>
    <t>University</t>
  </si>
  <si>
    <t>Academia Elze</t>
  </si>
  <si>
    <t>Windom</t>
  </si>
  <si>
    <t>A race/ethnicity not listed (please describe)</t>
  </si>
  <si>
    <t>Northrop Community</t>
  </si>
  <si>
    <t>POC sum</t>
  </si>
  <si>
    <t xml:space="preserve">Green central </t>
  </si>
  <si>
    <t>Folwell</t>
  </si>
  <si>
    <t>Armatage Community</t>
  </si>
  <si>
    <t>Bancroft Elementary</t>
  </si>
  <si>
    <t>Jefferson</t>
  </si>
  <si>
    <t>Wilder</t>
  </si>
  <si>
    <t xml:space="preserve">Headstart Kipp </t>
  </si>
  <si>
    <t xml:space="preserve">Charter school </t>
  </si>
  <si>
    <t xml:space="preserve">Daycare </t>
  </si>
  <si>
    <t>Minneapolis Online School</t>
  </si>
  <si>
    <t>Minnehaha Academy</t>
  </si>
  <si>
    <t>Marcy</t>
  </si>
  <si>
    <t>Green Central</t>
  </si>
  <si>
    <t>Home daycare</t>
  </si>
  <si>
    <t>Bancroft Elementary School</t>
  </si>
  <si>
    <t>Twin cities German immersion school</t>
  </si>
  <si>
    <t>Northrop</t>
  </si>
  <si>
    <t>Hale Elementary</t>
  </si>
  <si>
    <t>Bryan mawr</t>
  </si>
  <si>
    <t>New Horizon</t>
  </si>
  <si>
    <t>Loring</t>
  </si>
  <si>
    <t xml:space="preserve">Annunciation </t>
  </si>
  <si>
    <t>Lucy Laney</t>
  </si>
  <si>
    <t>UMN Child Development Center</t>
  </si>
  <si>
    <t>N/a</t>
  </si>
  <si>
    <t xml:space="preserve">Kinderstube Minneapolis </t>
  </si>
  <si>
    <t xml:space="preserve">Harvest Best Academy </t>
  </si>
  <si>
    <t xml:space="preserve">Pica </t>
  </si>
  <si>
    <t>Nova Classical and Sanford Middle School</t>
  </si>
  <si>
    <t>Cosmos Montessori</t>
  </si>
  <si>
    <t>Edison</t>
  </si>
  <si>
    <t xml:space="preserve">Bryn mawr </t>
  </si>
  <si>
    <t>Bancroft</t>
  </si>
  <si>
    <t>Hmong International Academy</t>
  </si>
  <si>
    <t xml:space="preserve">Ascenso schools </t>
  </si>
  <si>
    <t>Kinderstube Minneapolis</t>
  </si>
  <si>
    <t xml:space="preserve">Burroughs </t>
  </si>
  <si>
    <t xml:space="preserve">Mary T Welcome </t>
  </si>
  <si>
    <t>Bryn Mawr, Minneapolis public</t>
  </si>
  <si>
    <t>Neighborhood Children's House</t>
  </si>
  <si>
    <t>too young for school</t>
  </si>
  <si>
    <t xml:space="preserve">Seward Montessori </t>
  </si>
  <si>
    <t>Barton Elementary</t>
  </si>
  <si>
    <t xml:space="preserve">Field elementary </t>
  </si>
  <si>
    <t>New horizons daycare</t>
  </si>
  <si>
    <t>Hiawatha</t>
  </si>
  <si>
    <t>Daycare</t>
  </si>
  <si>
    <t>Blooming Willows</t>
  </si>
  <si>
    <t>Lake Harriet Lower</t>
  </si>
  <si>
    <t>Pillsbury</t>
  </si>
  <si>
    <t>SURVEY</t>
  </si>
  <si>
    <t>COMMUNITY</t>
  </si>
  <si>
    <t>#</t>
  </si>
  <si>
    <t>Survey % of population</t>
  </si>
  <si>
    <t>Community % of population</t>
  </si>
  <si>
    <t>Roosevelt</t>
  </si>
  <si>
    <t>(Cis) female</t>
  </si>
  <si>
    <t>Brooklyn Center</t>
  </si>
  <si>
    <t>Lake Country School</t>
  </si>
  <si>
    <t>(Cis) male</t>
  </si>
  <si>
    <t>Bisexual/Pansexual</t>
  </si>
  <si>
    <t>Henry</t>
  </si>
  <si>
    <t>Trans male</t>
  </si>
  <si>
    <t>Lesbian</t>
  </si>
  <si>
    <t>Olson Middle School</t>
  </si>
  <si>
    <t>Nonbinary</t>
  </si>
  <si>
    <t>Gay</t>
  </si>
  <si>
    <t>Some race not listed (please describe)</t>
  </si>
  <si>
    <t>North</t>
  </si>
  <si>
    <t>Queer (self identified as queer, asexual, etc.)</t>
  </si>
  <si>
    <t>Gender raw</t>
  </si>
  <si>
    <t>Not sure</t>
  </si>
  <si>
    <t>Edina</t>
  </si>
  <si>
    <t>South</t>
  </si>
  <si>
    <t xml:space="preserve">Cis female </t>
  </si>
  <si>
    <t>Bloomington</t>
  </si>
  <si>
    <t xml:space="preserve">Metro Schools </t>
  </si>
  <si>
    <t>Northeast</t>
  </si>
  <si>
    <t xml:space="preserve">Midway Star Academy </t>
  </si>
  <si>
    <t>Genderqueer</t>
  </si>
  <si>
    <t>Sexuality raw</t>
  </si>
  <si>
    <t>TOTAL</t>
  </si>
  <si>
    <t>Northeast Middle School</t>
  </si>
  <si>
    <t xml:space="preserve">Female </t>
  </si>
  <si>
    <t>Bi</t>
  </si>
  <si>
    <t>St Paul</t>
  </si>
  <si>
    <t>Cis female</t>
  </si>
  <si>
    <t xml:space="preserve">Trans male/non-binary </t>
  </si>
  <si>
    <t>Bisexual</t>
  </si>
  <si>
    <t>School Raw Data</t>
  </si>
  <si>
    <t>Cis male</t>
  </si>
  <si>
    <t xml:space="preserve">Bisexual </t>
  </si>
  <si>
    <t xml:space="preserve">Roosevelt high school </t>
  </si>
  <si>
    <t>Female cis</t>
  </si>
  <si>
    <t>Unlabeled</t>
  </si>
  <si>
    <t>Roosevelt Highschool</t>
  </si>
  <si>
    <t>Man</t>
  </si>
  <si>
    <t>Roosevelt High School</t>
  </si>
  <si>
    <t>Queer, asexual</t>
  </si>
  <si>
    <t xml:space="preserve">Roosevelt </t>
  </si>
  <si>
    <t xml:space="preserve">Straight </t>
  </si>
  <si>
    <t>I have no clue. Enby I think</t>
  </si>
  <si>
    <t>Straight?</t>
  </si>
  <si>
    <t xml:space="preserve">Roosevelt school </t>
  </si>
  <si>
    <t xml:space="preserve">Male </t>
  </si>
  <si>
    <t>Rossevelt</t>
  </si>
  <si>
    <t>Gender</t>
  </si>
  <si>
    <t>Strait</t>
  </si>
  <si>
    <t>Rosevelt high</t>
  </si>
  <si>
    <t>Femalw</t>
  </si>
  <si>
    <t>She her</t>
  </si>
  <si>
    <t>Roosevelt High</t>
  </si>
  <si>
    <t>Jgc</t>
  </si>
  <si>
    <t>Rosevelt High School</t>
  </si>
  <si>
    <t>Feamle</t>
  </si>
  <si>
    <t xml:space="preserve">Nonexistent </t>
  </si>
  <si>
    <t>Roosvelt</t>
  </si>
  <si>
    <t>Fem</t>
  </si>
  <si>
    <t xml:space="preserve">Roosevelt’s </t>
  </si>
  <si>
    <t>Non binary</t>
  </si>
  <si>
    <t xml:space="preserve">Ah </t>
  </si>
  <si>
    <t>Rosevelt</t>
  </si>
  <si>
    <t>M</t>
  </si>
  <si>
    <t xml:space="preserve">I’m not sure </t>
  </si>
  <si>
    <t xml:space="preserve">Rosevelt high school </t>
  </si>
  <si>
    <t xml:space="preserve">Bi sexual </t>
  </si>
  <si>
    <t xml:space="preserve">Girl </t>
  </si>
  <si>
    <t>Normal</t>
  </si>
  <si>
    <t xml:space="preserve">Patrick Henry </t>
  </si>
  <si>
    <t>Male straight</t>
  </si>
  <si>
    <t>Idk</t>
  </si>
  <si>
    <t>Patrick Henry High School</t>
  </si>
  <si>
    <t>Boy</t>
  </si>
  <si>
    <t>Str8</t>
  </si>
  <si>
    <t>Henry high</t>
  </si>
  <si>
    <t xml:space="preserve">G </t>
  </si>
  <si>
    <t>I’m not sure, probably bi/ace</t>
  </si>
  <si>
    <t>Henru</t>
  </si>
  <si>
    <t xml:space="preserve">I like what I like </t>
  </si>
  <si>
    <t>Patrick Henry</t>
  </si>
  <si>
    <t xml:space="preserve">Lesbian </t>
  </si>
  <si>
    <t xml:space="preserve">Henry </t>
  </si>
  <si>
    <t>Confoused</t>
  </si>
  <si>
    <t>Henry highschool</t>
  </si>
  <si>
    <t>S</t>
  </si>
  <si>
    <t>Henry high school</t>
  </si>
  <si>
    <t>Pansexual</t>
  </si>
  <si>
    <t xml:space="preserve">Patrick Henry  </t>
  </si>
  <si>
    <t xml:space="preserve">Patrick Henry high school </t>
  </si>
  <si>
    <t xml:space="preserve"> Pattirkhennry</t>
  </si>
  <si>
    <t>Patrick henery</t>
  </si>
  <si>
    <t>H</t>
  </si>
  <si>
    <t xml:space="preserve">Patick Henry </t>
  </si>
  <si>
    <t xml:space="preserve">Henry high school </t>
  </si>
  <si>
    <t>Patrick Henry high</t>
  </si>
  <si>
    <t>Olson middle school</t>
  </si>
  <si>
    <t xml:space="preserve">Olson middle school </t>
  </si>
  <si>
    <t>hanry</t>
  </si>
  <si>
    <t xml:space="preserve">Patrick hanry </t>
  </si>
  <si>
    <t>North Community High School</t>
  </si>
  <si>
    <t>Edison high</t>
  </si>
  <si>
    <t xml:space="preserve">Metro schools </t>
  </si>
  <si>
    <t>South high school</t>
  </si>
  <si>
    <t xml:space="preserve">Northeast middle </t>
  </si>
  <si>
    <t xml:space="preserve">South high </t>
  </si>
  <si>
    <t>South Highschool</t>
  </si>
  <si>
    <t xml:space="preserve">South </t>
  </si>
  <si>
    <t>**highlighted cells indicate a disaggregations met the criteria for inclusion in the UNICEF scorecard tables</t>
  </si>
  <si>
    <t>Other race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</si>
</sst>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0" fillId="0" borderId="0" xfId="0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wrapText="1"/>
    </xf>
    <xf numFmtId="0" fontId="3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8" fillId="0" borderId="0" xfId="0" applyFont="1" applyFill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5" fillId="0" borderId="7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/>
    <xf numFmtId="0" fontId="9" fillId="0" borderId="0" xfId="0" applyFont="1" applyAlignment="1">
      <alignment vertical="center" wrapText="1"/>
    </xf>
    <xf numFmtId="2" fontId="0" fillId="0" borderId="0" xfId="0" applyNumberFormat="1" applyFill="1"/>
    <xf numFmtId="2" fontId="2" fillId="0" borderId="0" xfId="0" applyNumberFormat="1" applyFont="1" applyFill="1"/>
    <xf numFmtId="0" fontId="0" fillId="0" borderId="0" xfId="0" applyFont="1" applyFill="1"/>
    <xf numFmtId="2" fontId="0" fillId="0" borderId="0" xfId="0" applyNumberFormat="1" applyFont="1" applyFill="1"/>
    <xf numFmtId="0" fontId="2" fillId="0" borderId="0" xfId="0" applyFont="1" applyFill="1"/>
    <xf numFmtId="2" fontId="0" fillId="2" borderId="0" xfId="0" applyNumberFormat="1" applyFill="1"/>
    <xf numFmtId="2" fontId="0" fillId="0" borderId="1" xfId="1" applyNumberFormat="1" applyFont="1" applyFill="1" applyBorder="1"/>
    <xf numFmtId="0" fontId="3" fillId="0" borderId="0" xfId="0" applyFont="1" applyFill="1"/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textRotation="45"/>
    </xf>
    <xf numFmtId="0" fontId="12" fillId="0" borderId="0" xfId="0" applyFont="1" applyFill="1" applyAlignment="1"/>
    <xf numFmtId="0" fontId="6" fillId="0" borderId="4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>
      <alignment vertical="center" wrapText="1"/>
    </xf>
    <xf numFmtId="0" fontId="0" fillId="0" borderId="3" xfId="0" applyFill="1" applyBorder="1"/>
    <xf numFmtId="2" fontId="0" fillId="0" borderId="3" xfId="0" applyNumberFormat="1" applyFill="1" applyBorder="1"/>
    <xf numFmtId="2" fontId="0" fillId="0" borderId="3" xfId="0" applyNumberFormat="1" applyFont="1" applyFill="1" applyBorder="1"/>
    <xf numFmtId="0" fontId="9" fillId="0" borderId="3" xfId="0" applyFont="1" applyBorder="1" applyAlignment="1">
      <alignment vertical="center" wrapText="1"/>
    </xf>
    <xf numFmtId="2" fontId="0" fillId="2" borderId="3" xfId="0" applyNumberFormat="1" applyFill="1" applyBorder="1"/>
    <xf numFmtId="0" fontId="3" fillId="0" borderId="0" xfId="0" applyFont="1" applyFill="1" applyAlignment="1">
      <alignment textRotation="45" wrapText="1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0" fillId="0" borderId="3" xfId="0" applyFont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2" fontId="0" fillId="0" borderId="3" xfId="0" applyNumberFormat="1" applyBorder="1" applyAlignment="1">
      <alignment wrapText="1"/>
    </xf>
    <xf numFmtId="0" fontId="11" fillId="0" borderId="0" xfId="0" applyFont="1" applyAlignment="1" applyProtection="1">
      <alignment wrapText="1"/>
      <protection locked="0"/>
    </xf>
    <xf numFmtId="2" fontId="2" fillId="0" borderId="3" xfId="0" applyNumberFormat="1" applyFont="1" applyBorder="1" applyAlignment="1">
      <alignment wrapText="1"/>
    </xf>
    <xf numFmtId="0" fontId="0" fillId="3" borderId="0" xfId="0" applyFill="1"/>
    <xf numFmtId="2" fontId="0" fillId="0" borderId="0" xfId="0" applyNumberFormat="1"/>
    <xf numFmtId="0" fontId="13" fillId="3" borderId="0" xfId="0" applyFont="1" applyFill="1"/>
    <xf numFmtId="9" fontId="0" fillId="4" borderId="0" xfId="1" applyFont="1" applyFill="1"/>
    <xf numFmtId="164" fontId="0" fillId="0" borderId="0" xfId="2" applyNumberFormat="1" applyFont="1"/>
    <xf numFmtId="0" fontId="0" fillId="0" borderId="0" xfId="0" applyAlignme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A10-825A-47E5-9E3B-8E89031E875E}">
  <dimension ref="A1:U167"/>
  <sheetViews>
    <sheetView topLeftCell="B2" zoomScale="70" zoomScaleNormal="70" workbookViewId="0">
      <pane ySplit="1" topLeftCell="A30" activePane="bottomLeft" state="frozen"/>
      <selection activeCell="B2" sqref="B2"/>
      <selection pane="bottomLeft" activeCell="C49" sqref="C49"/>
    </sheetView>
  </sheetViews>
  <sheetFormatPr defaultRowHeight="14.5" x14ac:dyDescent="0.35"/>
  <cols>
    <col min="1" max="1" width="32.81640625" style="25" customWidth="1"/>
    <col min="2" max="2" width="46.54296875" style="25" customWidth="1"/>
    <col min="3" max="3" width="18.1796875" style="4" customWidth="1"/>
    <col min="4" max="12" width="8.7265625" style="4"/>
    <col min="13" max="13" width="8.7265625" style="30"/>
    <col min="14" max="16384" width="8.7265625" style="4"/>
  </cols>
  <sheetData>
    <row r="1" spans="1:20" ht="26" x14ac:dyDescent="0.6">
      <c r="A1" s="43" t="s">
        <v>106</v>
      </c>
    </row>
    <row r="2" spans="1:20" s="35" customFormat="1" ht="91.5" x14ac:dyDescent="0.35">
      <c r="A2" s="5" t="s">
        <v>0</v>
      </c>
      <c r="B2" s="5" t="s">
        <v>1</v>
      </c>
      <c r="C2" s="35" t="s">
        <v>2</v>
      </c>
      <c r="D2" s="42" t="s">
        <v>91</v>
      </c>
      <c r="E2" s="42" t="s">
        <v>4</v>
      </c>
      <c r="F2" s="42" t="s">
        <v>92</v>
      </c>
      <c r="G2" s="42" t="s">
        <v>93</v>
      </c>
      <c r="H2" s="42" t="s">
        <v>94</v>
      </c>
      <c r="I2" s="42" t="s">
        <v>95</v>
      </c>
      <c r="J2" s="42" t="s">
        <v>96</v>
      </c>
      <c r="K2" s="42" t="s">
        <v>3</v>
      </c>
      <c r="L2" s="42" t="s">
        <v>97</v>
      </c>
      <c r="M2" s="42" t="s">
        <v>105</v>
      </c>
      <c r="N2" s="42" t="s">
        <v>98</v>
      </c>
      <c r="O2" s="42" t="s">
        <v>99</v>
      </c>
      <c r="P2" s="42" t="s">
        <v>100</v>
      </c>
      <c r="Q2" s="42" t="s">
        <v>101</v>
      </c>
      <c r="R2" s="42" t="s">
        <v>102</v>
      </c>
      <c r="S2" s="42" t="s">
        <v>103</v>
      </c>
      <c r="T2" s="42" t="s">
        <v>104</v>
      </c>
    </row>
    <row r="3" spans="1:20" x14ac:dyDescent="0.35">
      <c r="A3" s="5" t="s">
        <v>5</v>
      </c>
      <c r="B3" s="6"/>
    </row>
    <row r="4" spans="1:20" x14ac:dyDescent="0.35">
      <c r="A4" s="7">
        <v>1</v>
      </c>
      <c r="B4" s="8" t="s">
        <v>67</v>
      </c>
      <c r="C4" s="4" t="str">
        <f>VLOOKUP(B4, 'VLOOKUP table'!$A$1:$B$52,2, FALSE)</f>
        <v>1: Safety and Inclusion</v>
      </c>
      <c r="D4" s="28">
        <v>6.6454545454545455</v>
      </c>
      <c r="E4" s="28">
        <v>6.5277777777777777</v>
      </c>
      <c r="F4" s="28">
        <v>6.5227272727272725</v>
      </c>
      <c r="G4" s="28">
        <v>7.4761904761904763</v>
      </c>
      <c r="H4" s="28">
        <v>6.2363636363636363</v>
      </c>
      <c r="I4" s="28">
        <v>6.1388888888888893</v>
      </c>
      <c r="J4" s="28">
        <v>6.9302325581395348</v>
      </c>
      <c r="K4" s="28">
        <v>7.8</v>
      </c>
      <c r="L4" s="28">
        <v>3.7272727272727271</v>
      </c>
      <c r="M4" s="31">
        <v>4.9285714285714288</v>
      </c>
      <c r="N4" s="28">
        <v>5.3076923076923075</v>
      </c>
      <c r="O4" s="28">
        <v>6.9473684210526319</v>
      </c>
      <c r="P4" s="28">
        <v>6.25</v>
      </c>
      <c r="Q4" s="28">
        <v>5.8125</v>
      </c>
      <c r="R4" s="28">
        <v>8.6363636363636367</v>
      </c>
      <c r="S4" s="28">
        <v>6.615384615384615</v>
      </c>
      <c r="T4" s="28">
        <v>6.333333333333333</v>
      </c>
    </row>
    <row r="5" spans="1:20" x14ac:dyDescent="0.35">
      <c r="A5" s="9"/>
      <c r="B5" s="10"/>
      <c r="D5" s="28"/>
      <c r="E5" s="28"/>
      <c r="F5" s="28"/>
      <c r="G5" s="28"/>
      <c r="H5" s="28"/>
      <c r="I5" s="28"/>
      <c r="J5" s="28"/>
      <c r="K5" s="28"/>
      <c r="L5" s="28"/>
      <c r="M5" s="31"/>
      <c r="N5" s="28"/>
      <c r="O5" s="28"/>
      <c r="P5" s="28"/>
      <c r="Q5" s="28"/>
      <c r="R5" s="28"/>
      <c r="S5" s="28"/>
      <c r="T5" s="28"/>
    </row>
    <row r="6" spans="1:20" x14ac:dyDescent="0.35">
      <c r="A6" s="9" t="s">
        <v>6</v>
      </c>
      <c r="B6" s="10"/>
      <c r="D6" s="28"/>
      <c r="E6" s="28"/>
      <c r="F6" s="28"/>
      <c r="G6" s="28"/>
      <c r="H6" s="28"/>
      <c r="I6" s="28"/>
      <c r="J6" s="28"/>
      <c r="K6" s="28"/>
      <c r="L6" s="28"/>
      <c r="M6" s="31"/>
      <c r="N6" s="28"/>
      <c r="O6" s="28"/>
      <c r="P6" s="28"/>
      <c r="Q6" s="28"/>
      <c r="R6" s="28"/>
      <c r="S6" s="28"/>
      <c r="T6" s="28"/>
    </row>
    <row r="7" spans="1:20" ht="26" x14ac:dyDescent="0.35">
      <c r="A7" s="11">
        <v>2</v>
      </c>
      <c r="B7" s="12" t="s">
        <v>68</v>
      </c>
      <c r="C7" s="4" t="str">
        <f>VLOOKUP(B7, 'VLOOKUP table'!$A$1:$B$52,2, FALSE)</f>
        <v>1: Safety and Inclusion</v>
      </c>
      <c r="D7" s="28">
        <v>6.42</v>
      </c>
      <c r="E7" s="28">
        <v>5.9444444444444446</v>
      </c>
      <c r="F7" s="28">
        <v>6.8157894736842106</v>
      </c>
      <c r="G7" s="28">
        <v>6.1363636363636367</v>
      </c>
      <c r="H7" s="28">
        <v>6.4</v>
      </c>
      <c r="I7" s="28">
        <v>5.8181818181818183</v>
      </c>
      <c r="J7" s="28">
        <v>5.7894736842105265</v>
      </c>
      <c r="K7" s="28">
        <v>7.3</v>
      </c>
      <c r="L7" s="28">
        <v>4.8181818181818183</v>
      </c>
      <c r="M7" s="31">
        <v>5.8571428571428568</v>
      </c>
      <c r="N7" s="28">
        <v>6.2307692307692308</v>
      </c>
      <c r="O7" s="28">
        <v>6.382352941176471</v>
      </c>
      <c r="P7" s="28">
        <v>5.9130434782608692</v>
      </c>
      <c r="Q7" s="28">
        <v>7</v>
      </c>
      <c r="R7" s="28">
        <v>7.2727272727272725</v>
      </c>
      <c r="S7" s="28">
        <v>7.2222222222222223</v>
      </c>
      <c r="T7" s="28">
        <v>5.5384615384615383</v>
      </c>
    </row>
    <row r="8" spans="1:20" x14ac:dyDescent="0.35">
      <c r="A8" s="13">
        <v>3</v>
      </c>
      <c r="B8" s="14" t="s">
        <v>69</v>
      </c>
      <c r="C8" s="4" t="str">
        <f>VLOOKUP(B8, 'VLOOKUP table'!$A$1:$B$52,2, FALSE)</f>
        <v>1: Safety and Inclusion</v>
      </c>
      <c r="D8" s="28">
        <v>6.647619047619048</v>
      </c>
      <c r="E8" s="28">
        <v>6.6388888888888893</v>
      </c>
      <c r="F8" s="28">
        <v>6.8292682926829267</v>
      </c>
      <c r="G8" s="28">
        <v>6.7272727272727275</v>
      </c>
      <c r="H8" s="28">
        <v>6.5094339622641506</v>
      </c>
      <c r="I8" s="28">
        <v>6.0869565217391308</v>
      </c>
      <c r="J8" s="28">
        <v>5.9</v>
      </c>
      <c r="K8" s="28">
        <v>7.3</v>
      </c>
      <c r="L8" s="28">
        <v>5.583333333333333</v>
      </c>
      <c r="M8" s="31">
        <v>7.1428571428571432</v>
      </c>
      <c r="N8" s="28">
        <v>8.2142857142857135</v>
      </c>
      <c r="O8" s="28">
        <v>6.3243243243243246</v>
      </c>
      <c r="P8" s="28">
        <v>6.4347826086956523</v>
      </c>
      <c r="Q8" s="28">
        <v>6.5</v>
      </c>
      <c r="R8" s="28">
        <v>6.4545454545454541</v>
      </c>
      <c r="S8" s="28">
        <v>6.9090909090909092</v>
      </c>
      <c r="T8" s="28">
        <v>5.2307692307692308</v>
      </c>
    </row>
    <row r="9" spans="1:20" x14ac:dyDescent="0.35">
      <c r="A9" s="15"/>
      <c r="B9" s="16" t="s">
        <v>32</v>
      </c>
      <c r="D9" s="29">
        <v>6.5710245310245314</v>
      </c>
      <c r="E9" s="29">
        <v>6.3703703703703702</v>
      </c>
      <c r="F9" s="29">
        <v>6.7225950130314693</v>
      </c>
      <c r="G9" s="29">
        <v>6.7799422799422802</v>
      </c>
      <c r="H9" s="29">
        <v>6.3819325328759291</v>
      </c>
      <c r="I9" s="29">
        <v>6.0146757429366131</v>
      </c>
      <c r="J9" s="29">
        <v>6.2065687474500209</v>
      </c>
      <c r="K9" s="29">
        <v>7.4666666666666659</v>
      </c>
      <c r="L9" s="29">
        <v>4.7095959595959593</v>
      </c>
      <c r="M9" s="29">
        <v>5.9761904761904754</v>
      </c>
      <c r="N9" s="29">
        <v>6.5842490842490839</v>
      </c>
      <c r="O9" s="29">
        <v>6.5513485621844758</v>
      </c>
      <c r="P9" s="29">
        <v>6.1992753623188408</v>
      </c>
      <c r="Q9" s="29">
        <v>6.4375</v>
      </c>
      <c r="R9" s="29">
        <v>7.4545454545454541</v>
      </c>
      <c r="S9" s="29">
        <v>6.9155659155659164</v>
      </c>
      <c r="T9" s="29">
        <v>5.700854700854701</v>
      </c>
    </row>
    <row r="10" spans="1:20" x14ac:dyDescent="0.35">
      <c r="A10" s="9"/>
      <c r="B10" s="10"/>
      <c r="D10" s="28"/>
      <c r="E10" s="28"/>
      <c r="F10" s="28"/>
      <c r="G10" s="28"/>
      <c r="H10" s="28"/>
      <c r="I10" s="28"/>
      <c r="J10" s="28"/>
      <c r="K10" s="28"/>
      <c r="L10" s="28"/>
      <c r="M10" s="31"/>
      <c r="N10" s="28"/>
      <c r="O10" s="28"/>
      <c r="P10" s="28"/>
      <c r="Q10" s="28"/>
      <c r="R10" s="28"/>
      <c r="S10" s="28"/>
      <c r="T10" s="28"/>
    </row>
    <row r="11" spans="1:20" x14ac:dyDescent="0.35">
      <c r="A11" s="9" t="s">
        <v>7</v>
      </c>
      <c r="B11" s="10"/>
      <c r="D11" s="28"/>
      <c r="E11" s="28"/>
      <c r="F11" s="28"/>
      <c r="G11" s="28"/>
      <c r="H11" s="28"/>
      <c r="I11" s="28"/>
      <c r="J11" s="28"/>
      <c r="K11" s="28"/>
      <c r="L11" s="28"/>
      <c r="M11" s="31"/>
      <c r="N11" s="28"/>
      <c r="O11" s="28"/>
      <c r="P11" s="28"/>
      <c r="Q11" s="28"/>
      <c r="R11" s="28"/>
      <c r="S11" s="28"/>
      <c r="T11" s="28"/>
    </row>
    <row r="12" spans="1:20" x14ac:dyDescent="0.35">
      <c r="A12" s="7">
        <v>4</v>
      </c>
      <c r="B12" s="27" t="s">
        <v>70</v>
      </c>
      <c r="C12" s="4" t="str">
        <f>VLOOKUP(B12, 'VLOOKUP table'!$A$1:$B$52,2, FALSE)</f>
        <v>1: Safety and Inclusion</v>
      </c>
      <c r="D12" s="28">
        <v>7.6517857142857144</v>
      </c>
      <c r="E12" s="28">
        <v>7.4324324324324325</v>
      </c>
      <c r="F12" s="28">
        <v>8.1739130434782616</v>
      </c>
      <c r="G12" s="28">
        <v>6.9545454545454541</v>
      </c>
      <c r="H12" s="28">
        <v>7.5357142857142856</v>
      </c>
      <c r="I12" s="28">
        <v>7.0405405405405403</v>
      </c>
      <c r="J12" s="28">
        <v>6.9545454545454541</v>
      </c>
      <c r="K12" s="28">
        <v>9.0476190476190474</v>
      </c>
      <c r="L12" s="28">
        <v>6.833333333333333</v>
      </c>
      <c r="M12" s="31">
        <v>6.1875</v>
      </c>
      <c r="N12" s="28">
        <v>8.8461538461538467</v>
      </c>
      <c r="O12" s="28">
        <v>7.5384615384615383</v>
      </c>
      <c r="P12" s="28">
        <v>6.666666666666667</v>
      </c>
      <c r="Q12" s="28">
        <v>6.882352941176471</v>
      </c>
      <c r="R12" s="28">
        <v>8.2727272727272734</v>
      </c>
      <c r="S12" s="28">
        <v>8.1538461538461533</v>
      </c>
      <c r="T12" s="28">
        <v>9.2307692307692299</v>
      </c>
    </row>
    <row r="13" spans="1:20" x14ac:dyDescent="0.35">
      <c r="A13" s="9"/>
      <c r="B13" s="10"/>
      <c r="D13" s="28"/>
      <c r="E13" s="28"/>
      <c r="F13" s="28"/>
      <c r="G13" s="28"/>
      <c r="H13" s="28"/>
      <c r="I13" s="28"/>
      <c r="J13" s="28"/>
      <c r="K13" s="28"/>
      <c r="L13" s="28"/>
      <c r="M13" s="31"/>
      <c r="N13" s="28"/>
      <c r="O13" s="28"/>
      <c r="P13" s="28"/>
      <c r="Q13" s="28"/>
      <c r="R13" s="28"/>
      <c r="S13" s="28"/>
      <c r="T13" s="28"/>
    </row>
    <row r="14" spans="1:20" x14ac:dyDescent="0.35">
      <c r="A14" s="9" t="s">
        <v>8</v>
      </c>
      <c r="B14" s="10"/>
      <c r="D14" s="28"/>
      <c r="E14" s="28"/>
      <c r="F14" s="28"/>
      <c r="G14" s="28"/>
      <c r="H14" s="28"/>
      <c r="I14" s="28"/>
      <c r="J14" s="28"/>
      <c r="K14" s="28"/>
      <c r="L14" s="28"/>
      <c r="M14" s="31"/>
      <c r="N14" s="28"/>
      <c r="O14" s="28"/>
      <c r="P14" s="28"/>
      <c r="Q14" s="28"/>
      <c r="R14" s="28"/>
      <c r="S14" s="28"/>
      <c r="T14" s="28"/>
    </row>
    <row r="15" spans="1:20" ht="29" x14ac:dyDescent="0.35">
      <c r="A15" s="7">
        <v>5</v>
      </c>
      <c r="B15" s="27" t="s">
        <v>71</v>
      </c>
      <c r="C15" s="4" t="str">
        <f>VLOOKUP(B15, 'VLOOKUP table'!$A$1:$B$52,2, FALSE)</f>
        <v>1: Safety and Inclusion</v>
      </c>
      <c r="D15" s="28">
        <v>6.7297297297297298</v>
      </c>
      <c r="E15" s="28">
        <v>6.2162162162162158</v>
      </c>
      <c r="F15" s="28">
        <v>7.5434782608695663</v>
      </c>
      <c r="G15" s="28">
        <v>7.4782608695652177</v>
      </c>
      <c r="H15" s="28">
        <v>6.5178571428571432</v>
      </c>
      <c r="I15" s="28">
        <v>6.6315789473684212</v>
      </c>
      <c r="J15" s="28">
        <v>6.822222222222222</v>
      </c>
      <c r="K15" s="28">
        <v>7.3</v>
      </c>
      <c r="L15" s="28">
        <v>4.916666666666667</v>
      </c>
      <c r="M15" s="31">
        <v>6.75</v>
      </c>
      <c r="N15" s="28">
        <v>7</v>
      </c>
      <c r="O15" s="28">
        <v>6.8421052631578947</v>
      </c>
      <c r="P15" s="28">
        <v>7.08</v>
      </c>
      <c r="Q15" s="28">
        <v>5.333333333333333</v>
      </c>
      <c r="R15" s="28">
        <v>7.3636363636363633</v>
      </c>
      <c r="S15" s="28">
        <v>7.4615384615384617</v>
      </c>
      <c r="T15" s="28">
        <v>6.3076923076923075</v>
      </c>
    </row>
    <row r="16" spans="1:20" x14ac:dyDescent="0.35">
      <c r="A16" s="15"/>
      <c r="B16" s="17"/>
      <c r="D16" s="28"/>
      <c r="E16" s="28"/>
      <c r="F16" s="28"/>
      <c r="G16" s="28"/>
      <c r="H16" s="28"/>
      <c r="I16" s="28"/>
      <c r="J16" s="28"/>
      <c r="K16" s="28"/>
      <c r="L16" s="28"/>
      <c r="M16" s="31"/>
      <c r="N16" s="28"/>
      <c r="O16" s="28"/>
      <c r="P16" s="28"/>
      <c r="Q16" s="28"/>
      <c r="R16" s="28"/>
      <c r="S16" s="28"/>
      <c r="T16" s="28"/>
    </row>
    <row r="17" spans="1:20" x14ac:dyDescent="0.35">
      <c r="A17" s="9" t="s">
        <v>9</v>
      </c>
      <c r="B17" s="10"/>
      <c r="D17" s="28"/>
      <c r="E17" s="28"/>
      <c r="F17" s="28"/>
      <c r="G17" s="28"/>
      <c r="H17" s="28"/>
      <c r="I17" s="28"/>
      <c r="J17" s="28"/>
      <c r="K17" s="28"/>
      <c r="L17" s="28"/>
      <c r="M17" s="31"/>
      <c r="N17" s="28"/>
      <c r="O17" s="28"/>
      <c r="P17" s="28"/>
      <c r="Q17" s="28"/>
      <c r="R17" s="28"/>
      <c r="S17" s="28"/>
      <c r="T17" s="28"/>
    </row>
    <row r="18" spans="1:20" ht="26" x14ac:dyDescent="0.35">
      <c r="A18" s="7">
        <v>6</v>
      </c>
      <c r="B18" s="8" t="s">
        <v>33</v>
      </c>
      <c r="C18" s="4" t="str">
        <f>VLOOKUP(B18, 'VLOOKUP table'!$A$1:$B$52,2, FALSE)</f>
        <v>1: Safety and Inclusion</v>
      </c>
      <c r="D18" s="28">
        <v>7.3909090909090898</v>
      </c>
      <c r="E18" s="28">
        <v>7.6052631578947372</v>
      </c>
      <c r="F18" s="28">
        <v>7.5813953488372094</v>
      </c>
      <c r="G18" s="28">
        <v>8.1666666666666661</v>
      </c>
      <c r="H18" s="28">
        <v>7.2037037037037033</v>
      </c>
      <c r="I18" s="28">
        <v>7.2361111111111107</v>
      </c>
      <c r="J18" s="28">
        <v>7.0232558139534884</v>
      </c>
      <c r="K18" s="28">
        <v>7.666666666666667</v>
      </c>
      <c r="L18" s="28">
        <v>6.5454545454545459</v>
      </c>
      <c r="M18" s="31">
        <v>7.5333333333333332</v>
      </c>
      <c r="N18" s="28">
        <v>6.6923076923076925</v>
      </c>
      <c r="O18" s="28">
        <v>7.7948717948717947</v>
      </c>
      <c r="P18" s="28">
        <v>7.6799999999999988</v>
      </c>
      <c r="Q18" s="28">
        <v>7.4666666666666668</v>
      </c>
      <c r="R18" s="28">
        <v>7.6</v>
      </c>
      <c r="S18" s="28">
        <v>7.384615384615385</v>
      </c>
      <c r="T18" s="28">
        <v>7.7692307692307692</v>
      </c>
    </row>
    <row r="19" spans="1:20" x14ac:dyDescent="0.35">
      <c r="A19" s="15"/>
      <c r="B19" s="17"/>
      <c r="D19" s="28"/>
      <c r="E19" s="28"/>
      <c r="F19" s="28"/>
      <c r="G19" s="28"/>
      <c r="H19" s="28"/>
      <c r="I19" s="28"/>
      <c r="J19" s="28"/>
      <c r="K19" s="28"/>
      <c r="L19" s="28"/>
      <c r="M19" s="31"/>
      <c r="N19" s="28"/>
      <c r="O19" s="28"/>
      <c r="P19" s="28"/>
      <c r="Q19" s="28"/>
      <c r="R19" s="28"/>
      <c r="S19" s="28"/>
      <c r="T19" s="28"/>
    </row>
    <row r="20" spans="1:20" x14ac:dyDescent="0.35">
      <c r="A20" s="9" t="s">
        <v>10</v>
      </c>
      <c r="B20" s="10"/>
      <c r="D20" s="28"/>
      <c r="E20" s="28"/>
      <c r="F20" s="28"/>
      <c r="G20" s="28"/>
      <c r="H20" s="28"/>
      <c r="I20" s="28"/>
      <c r="J20" s="28"/>
      <c r="K20" s="28"/>
      <c r="L20" s="28"/>
      <c r="M20" s="31"/>
      <c r="N20" s="28"/>
      <c r="O20" s="28"/>
      <c r="P20" s="28"/>
      <c r="Q20" s="28"/>
      <c r="R20" s="28"/>
      <c r="S20" s="28"/>
      <c r="T20" s="28"/>
    </row>
    <row r="21" spans="1:20" x14ac:dyDescent="0.35">
      <c r="A21" s="11">
        <v>7</v>
      </c>
      <c r="B21" s="18" t="s">
        <v>72</v>
      </c>
      <c r="C21" s="4" t="str">
        <f>VLOOKUP(B21, 'VLOOKUP table'!$A$1:$B$52,2, FALSE)</f>
        <v>1: Safety and Inclusion</v>
      </c>
      <c r="D21" s="28">
        <v>6.7592592592592595</v>
      </c>
      <c r="E21" s="28">
        <v>6.2702702702702702</v>
      </c>
      <c r="F21" s="28">
        <v>7.1860465116279073</v>
      </c>
      <c r="G21" s="28">
        <v>5.958333333333333</v>
      </c>
      <c r="H21" s="28">
        <v>6.6296296296296298</v>
      </c>
      <c r="I21" s="28">
        <v>6.1369863013698627</v>
      </c>
      <c r="J21" s="28">
        <v>6.1555555555555559</v>
      </c>
      <c r="K21" s="28">
        <v>8.0500000000000007</v>
      </c>
      <c r="L21" s="28">
        <v>6.3</v>
      </c>
      <c r="M21" s="31">
        <v>4.9333333333333336</v>
      </c>
      <c r="N21" s="28">
        <v>7.4487179487179489</v>
      </c>
      <c r="O21" s="28">
        <v>6.9230769230769234</v>
      </c>
      <c r="P21" s="28">
        <v>5.72</v>
      </c>
      <c r="Q21" s="28">
        <v>6.375</v>
      </c>
      <c r="R21" s="28">
        <v>8.6363636363636367</v>
      </c>
      <c r="S21" s="28">
        <v>8.1538461538461533</v>
      </c>
      <c r="T21" s="28">
        <v>7.166666666666667</v>
      </c>
    </row>
    <row r="22" spans="1:20" x14ac:dyDescent="0.35">
      <c r="A22" s="13">
        <v>8</v>
      </c>
      <c r="B22" s="19" t="s">
        <v>73</v>
      </c>
      <c r="C22" s="4" t="str">
        <f>VLOOKUP(B22, 'VLOOKUP table'!$A$1:$B$52,2, FALSE)</f>
        <v>1: Safety and Inclusion</v>
      </c>
      <c r="D22" s="28">
        <v>7.009345794392523</v>
      </c>
      <c r="E22" s="28">
        <v>6.4473684210526319</v>
      </c>
      <c r="F22" s="28">
        <v>7.4</v>
      </c>
      <c r="G22" s="28">
        <v>6.541666666666667</v>
      </c>
      <c r="H22" s="28">
        <v>7.0727272727272723</v>
      </c>
      <c r="I22" s="28">
        <v>6.6986301369863011</v>
      </c>
      <c r="J22" s="28">
        <v>6.8</v>
      </c>
      <c r="K22" s="28">
        <v>7.1904761904761907</v>
      </c>
      <c r="L22" s="28">
        <v>5.2</v>
      </c>
      <c r="M22" s="31">
        <v>5.25</v>
      </c>
      <c r="N22" s="28">
        <v>6.6923076923076925</v>
      </c>
      <c r="O22" s="28">
        <v>6.7692307692307692</v>
      </c>
      <c r="P22" s="28">
        <v>5.96</v>
      </c>
      <c r="Q22" s="28">
        <v>6.375</v>
      </c>
      <c r="R22" s="28">
        <v>8.1818181818181817</v>
      </c>
      <c r="S22" s="28">
        <v>8.8461538461538467</v>
      </c>
      <c r="T22" s="28">
        <v>6.5384615384615383</v>
      </c>
    </row>
    <row r="23" spans="1:20" x14ac:dyDescent="0.35">
      <c r="A23" s="9"/>
      <c r="B23" s="16" t="s">
        <v>32</v>
      </c>
      <c r="D23" s="29">
        <v>6.8843025268258913</v>
      </c>
      <c r="E23" s="29">
        <v>6.358819345661451</v>
      </c>
      <c r="F23" s="29">
        <v>7.2930232558139538</v>
      </c>
      <c r="G23" s="29">
        <v>6.25</v>
      </c>
      <c r="H23" s="29">
        <v>6.851178451178451</v>
      </c>
      <c r="I23" s="29">
        <v>6.4178082191780819</v>
      </c>
      <c r="J23" s="29">
        <v>6.4777777777777779</v>
      </c>
      <c r="K23" s="29">
        <v>7.6202380952380953</v>
      </c>
      <c r="L23" s="29">
        <v>5.75</v>
      </c>
      <c r="M23" s="29">
        <v>5.0916666666666668</v>
      </c>
      <c r="N23" s="29">
        <v>7.0705128205128212</v>
      </c>
      <c r="O23" s="29">
        <v>6.8461538461538467</v>
      </c>
      <c r="P23" s="29">
        <v>5.84</v>
      </c>
      <c r="Q23" s="29">
        <v>6.375</v>
      </c>
      <c r="R23" s="29">
        <v>8.4090909090909101</v>
      </c>
      <c r="S23" s="29">
        <v>8.5</v>
      </c>
      <c r="T23" s="29">
        <v>6.8525641025641022</v>
      </c>
    </row>
    <row r="24" spans="1:20" x14ac:dyDescent="0.35">
      <c r="A24" s="9"/>
      <c r="B24" s="16"/>
      <c r="D24" s="28"/>
      <c r="E24" s="28"/>
      <c r="F24" s="28"/>
      <c r="G24" s="28"/>
      <c r="H24" s="28"/>
      <c r="I24" s="28"/>
      <c r="J24" s="28"/>
      <c r="K24" s="28"/>
      <c r="L24" s="28"/>
      <c r="M24" s="31"/>
      <c r="N24" s="28"/>
      <c r="O24" s="28"/>
      <c r="P24" s="28"/>
      <c r="Q24" s="28"/>
      <c r="R24" s="28"/>
      <c r="S24" s="28"/>
      <c r="T24" s="28"/>
    </row>
    <row r="25" spans="1:20" x14ac:dyDescent="0.35">
      <c r="A25" s="9" t="s">
        <v>11</v>
      </c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31"/>
      <c r="N25" s="28"/>
      <c r="O25" s="28"/>
      <c r="P25" s="28"/>
      <c r="Q25" s="28"/>
      <c r="R25" s="28"/>
      <c r="S25" s="28"/>
      <c r="T25" s="28"/>
    </row>
    <row r="26" spans="1:20" x14ac:dyDescent="0.35">
      <c r="A26" s="21">
        <v>9</v>
      </c>
      <c r="B26" s="8" t="s">
        <v>74</v>
      </c>
      <c r="C26" s="4" t="str">
        <f>VLOOKUP(B26, 'VLOOKUP table'!$A$1:$B$52,2, FALSE)</f>
        <v>1: Safety and Inclusion</v>
      </c>
      <c r="D26" s="28">
        <v>6.6542056074766354</v>
      </c>
      <c r="E26" s="28">
        <v>6.2894736842105265</v>
      </c>
      <c r="F26" s="28">
        <v>7.1111111111111107</v>
      </c>
      <c r="G26" s="28">
        <v>6.2173913043478262</v>
      </c>
      <c r="H26" s="28">
        <v>6.4464285714285712</v>
      </c>
      <c r="I26" s="28">
        <v>6.1805555555555554</v>
      </c>
      <c r="J26" s="28">
        <v>6.8809523809523814</v>
      </c>
      <c r="K26" s="28">
        <v>7.2380952380952381</v>
      </c>
      <c r="L26" s="28">
        <v>4.4545454545454541</v>
      </c>
      <c r="M26" s="31">
        <v>4.0625</v>
      </c>
      <c r="N26" s="28">
        <v>5.8461538461538458</v>
      </c>
      <c r="O26" s="28">
        <v>6.2051282051282053</v>
      </c>
      <c r="P26" s="28">
        <v>5.7826086956521738</v>
      </c>
      <c r="Q26" s="28">
        <v>5.5</v>
      </c>
      <c r="R26" s="28">
        <v>8.6363636363636367</v>
      </c>
      <c r="S26" s="28">
        <v>7.384615384615385</v>
      </c>
      <c r="T26" s="28">
        <v>6.615384615384615</v>
      </c>
    </row>
    <row r="27" spans="1:20" x14ac:dyDescent="0.35">
      <c r="A27" s="15"/>
      <c r="B27" s="17"/>
      <c r="D27" s="28"/>
      <c r="E27" s="28"/>
      <c r="F27" s="28"/>
      <c r="G27" s="28"/>
      <c r="H27" s="28"/>
      <c r="I27" s="28"/>
      <c r="J27" s="28"/>
      <c r="K27" s="28"/>
      <c r="L27" s="28"/>
      <c r="M27" s="31"/>
      <c r="N27" s="28"/>
      <c r="O27" s="28"/>
      <c r="P27" s="28"/>
      <c r="Q27" s="28"/>
      <c r="R27" s="28"/>
      <c r="S27" s="28"/>
      <c r="T27" s="28"/>
    </row>
    <row r="28" spans="1:20" ht="29" x14ac:dyDescent="0.35">
      <c r="A28" s="9" t="s">
        <v>12</v>
      </c>
      <c r="B28" s="10"/>
      <c r="D28" s="28"/>
      <c r="E28" s="28"/>
      <c r="F28" s="28"/>
      <c r="G28" s="28"/>
      <c r="H28" s="28"/>
      <c r="I28" s="28"/>
      <c r="J28" s="28"/>
      <c r="K28" s="28"/>
      <c r="L28" s="28"/>
      <c r="M28" s="31"/>
      <c r="N28" s="28"/>
      <c r="O28" s="28"/>
      <c r="P28" s="28"/>
      <c r="Q28" s="28"/>
      <c r="R28" s="28"/>
      <c r="S28" s="28"/>
      <c r="T28" s="28"/>
    </row>
    <row r="29" spans="1:20" ht="29" x14ac:dyDescent="0.35">
      <c r="A29" s="11">
        <v>10</v>
      </c>
      <c r="B29" s="27" t="s">
        <v>75</v>
      </c>
      <c r="C29" s="4" t="str">
        <f>VLOOKUP(B29, 'VLOOKUP table'!$A$1:$B$52,2, FALSE)</f>
        <v>1: Safety and Inclusion</v>
      </c>
      <c r="D29" s="28">
        <v>7.3867924528301883</v>
      </c>
      <c r="E29" s="28">
        <v>6.7105263157894735</v>
      </c>
      <c r="F29" s="28">
        <v>8.1860465116279073</v>
      </c>
      <c r="G29" s="28">
        <v>7</v>
      </c>
      <c r="H29" s="28">
        <v>7.2545454545454531</v>
      </c>
      <c r="I29" s="28">
        <v>6.943661971830986</v>
      </c>
      <c r="J29" s="28">
        <v>7.1190476190476186</v>
      </c>
      <c r="K29" s="28">
        <v>8.0952380952380949</v>
      </c>
      <c r="L29" s="28">
        <v>5.2727272727272725</v>
      </c>
      <c r="M29" s="31">
        <v>6.1333333333333337</v>
      </c>
      <c r="N29" s="28">
        <v>7.384615384615385</v>
      </c>
      <c r="O29" s="28">
        <v>7.1842105263157894</v>
      </c>
      <c r="P29" s="28">
        <v>6.52</v>
      </c>
      <c r="Q29" s="28">
        <v>7</v>
      </c>
      <c r="R29" s="28">
        <v>8.6363636363636367</v>
      </c>
      <c r="S29" s="28">
        <v>8.3333333333333339</v>
      </c>
      <c r="T29" s="28">
        <v>6.333333333333333</v>
      </c>
    </row>
    <row r="30" spans="1:20" ht="26" x14ac:dyDescent="0.35">
      <c r="A30" s="13">
        <v>11</v>
      </c>
      <c r="B30" s="19" t="s">
        <v>34</v>
      </c>
      <c r="C30" s="4" t="str">
        <f>VLOOKUP(B30, 'VLOOKUP table'!$A$1:$B$52,2, FALSE)</f>
        <v>1: Safety and Inclusion</v>
      </c>
      <c r="D30" s="28">
        <v>7.7211538461538458</v>
      </c>
      <c r="E30" s="28">
        <v>7.083333333333333</v>
      </c>
      <c r="F30" s="28">
        <v>8.0697674418604635</v>
      </c>
      <c r="G30" s="28">
        <v>7.5909090909090908</v>
      </c>
      <c r="H30" s="28">
        <v>7.264150943396225</v>
      </c>
      <c r="I30" s="28">
        <v>7.225352112676056</v>
      </c>
      <c r="J30" s="28">
        <v>6.975609756097561</v>
      </c>
      <c r="K30" s="28">
        <v>8.4210526315789469</v>
      </c>
      <c r="L30" s="28">
        <v>8.6363636363636367</v>
      </c>
      <c r="M30" s="31">
        <v>6.7333333333333334</v>
      </c>
      <c r="N30" s="28">
        <v>8.5384615384615383</v>
      </c>
      <c r="O30" s="28">
        <v>8.1891891891891895</v>
      </c>
      <c r="P30" s="28">
        <v>6.6521739130434785</v>
      </c>
      <c r="Q30" s="28">
        <v>6.5333333333333332</v>
      </c>
      <c r="R30" s="28">
        <v>8.5</v>
      </c>
      <c r="S30" s="28">
        <v>8.5384615384615383</v>
      </c>
      <c r="T30" s="28">
        <v>8.3333333333333339</v>
      </c>
    </row>
    <row r="31" spans="1:20" x14ac:dyDescent="0.35">
      <c r="A31" s="9"/>
      <c r="B31" s="16" t="s">
        <v>32</v>
      </c>
      <c r="D31" s="29">
        <v>7.553973149492017</v>
      </c>
      <c r="E31" s="29">
        <v>6.8969298245614032</v>
      </c>
      <c r="F31" s="29">
        <v>8.1279069767441854</v>
      </c>
      <c r="G31" s="29">
        <v>7.295454545454545</v>
      </c>
      <c r="H31" s="29">
        <v>7.2593481989708391</v>
      </c>
      <c r="I31" s="29">
        <v>7.084507042253521</v>
      </c>
      <c r="J31" s="29">
        <v>7.0473286875725893</v>
      </c>
      <c r="K31" s="29">
        <v>8.25814536340852</v>
      </c>
      <c r="L31" s="29">
        <v>6.954545454545455</v>
      </c>
      <c r="M31" s="29">
        <v>6.4333333333333336</v>
      </c>
      <c r="N31" s="29">
        <v>7.9615384615384617</v>
      </c>
      <c r="O31" s="29">
        <v>7.6866998577524894</v>
      </c>
      <c r="P31" s="29">
        <v>6.586086956521739</v>
      </c>
      <c r="Q31" s="29">
        <v>6.7666666666666666</v>
      </c>
      <c r="R31" s="29">
        <v>8.5681818181818183</v>
      </c>
      <c r="S31" s="29">
        <v>8.4358974358974361</v>
      </c>
      <c r="T31" s="29">
        <v>7.3333333333333339</v>
      </c>
    </row>
    <row r="32" spans="1:20" x14ac:dyDescent="0.35">
      <c r="A32" s="15"/>
      <c r="B32" s="17"/>
      <c r="D32" s="28"/>
      <c r="E32" s="28"/>
      <c r="F32" s="28"/>
      <c r="G32" s="28"/>
      <c r="H32" s="28"/>
      <c r="I32" s="28"/>
      <c r="J32" s="28"/>
      <c r="K32" s="28"/>
      <c r="L32" s="28"/>
      <c r="M32" s="31"/>
      <c r="N32" s="28"/>
      <c r="O32" s="28"/>
      <c r="P32" s="28"/>
      <c r="Q32" s="28"/>
      <c r="R32" s="28"/>
      <c r="S32" s="28"/>
      <c r="T32" s="28"/>
    </row>
    <row r="33" spans="1:20" x14ac:dyDescent="0.35">
      <c r="A33" s="9" t="s">
        <v>13</v>
      </c>
      <c r="B33" s="10"/>
      <c r="D33" s="28"/>
      <c r="E33" s="28"/>
      <c r="F33" s="28"/>
      <c r="G33" s="28"/>
      <c r="H33" s="28"/>
      <c r="I33" s="28"/>
      <c r="J33" s="28"/>
      <c r="K33" s="28"/>
      <c r="L33" s="28"/>
      <c r="M33" s="31"/>
      <c r="N33" s="28"/>
      <c r="O33" s="28"/>
      <c r="P33" s="28"/>
      <c r="Q33" s="28"/>
      <c r="R33" s="28"/>
      <c r="S33" s="28"/>
      <c r="T33" s="28"/>
    </row>
    <row r="34" spans="1:20" ht="29" x14ac:dyDescent="0.35">
      <c r="A34" s="7">
        <v>12</v>
      </c>
      <c r="B34" s="27" t="s">
        <v>76</v>
      </c>
      <c r="C34" s="4" t="str">
        <f>VLOOKUP(B34, 'VLOOKUP table'!$A$1:$B$52,2, FALSE)</f>
        <v>2: Children's Participation</v>
      </c>
      <c r="D34" s="28">
        <v>6.0396039603960396</v>
      </c>
      <c r="E34" s="28">
        <v>6.2352941176470589</v>
      </c>
      <c r="F34" s="28">
        <v>5.9761904761904754</v>
      </c>
      <c r="G34" s="28">
        <v>5.3181818181818183</v>
      </c>
      <c r="H34" s="28">
        <v>5.9803921568627452</v>
      </c>
      <c r="I34" s="28">
        <v>5.7910447761194028</v>
      </c>
      <c r="J34" s="28">
        <v>6.0769230769230775</v>
      </c>
      <c r="K34" s="28">
        <v>6.5714285714285712</v>
      </c>
      <c r="L34" s="28">
        <v>3.7272727272727271</v>
      </c>
      <c r="M34" s="31">
        <v>5</v>
      </c>
      <c r="N34" s="28">
        <v>5.75</v>
      </c>
      <c r="O34" s="28">
        <v>6.8108108108108105</v>
      </c>
      <c r="P34" s="28">
        <v>5.5</v>
      </c>
      <c r="Q34" s="28">
        <v>5.8666666666666663</v>
      </c>
      <c r="R34" s="28">
        <v>7.1</v>
      </c>
      <c r="S34" s="28">
        <v>7.0769230769230766</v>
      </c>
      <c r="T34" s="28">
        <v>5.75</v>
      </c>
    </row>
    <row r="35" spans="1:20" x14ac:dyDescent="0.35">
      <c r="A35" s="22"/>
      <c r="B35" s="20"/>
      <c r="D35" s="28"/>
      <c r="E35" s="28"/>
      <c r="F35" s="28"/>
      <c r="G35" s="28"/>
      <c r="H35" s="28"/>
      <c r="I35" s="28"/>
      <c r="J35" s="28"/>
      <c r="K35" s="28"/>
      <c r="L35" s="28"/>
      <c r="M35" s="31"/>
      <c r="N35" s="28"/>
      <c r="O35" s="28"/>
      <c r="P35" s="28"/>
      <c r="Q35" s="28"/>
      <c r="R35" s="28"/>
      <c r="S35" s="28"/>
      <c r="T35" s="28"/>
    </row>
    <row r="36" spans="1:20" x14ac:dyDescent="0.35">
      <c r="A36" s="9" t="s">
        <v>14</v>
      </c>
      <c r="B36" s="10"/>
      <c r="D36" s="28"/>
      <c r="E36" s="28"/>
      <c r="F36" s="28"/>
      <c r="G36" s="28"/>
      <c r="H36" s="28"/>
      <c r="I36" s="28"/>
      <c r="J36" s="28"/>
      <c r="K36" s="28"/>
      <c r="L36" s="28"/>
      <c r="M36" s="31"/>
      <c r="N36" s="28"/>
      <c r="O36" s="28"/>
      <c r="P36" s="28"/>
      <c r="Q36" s="28"/>
      <c r="R36" s="28"/>
      <c r="S36" s="28"/>
      <c r="T36" s="28"/>
    </row>
    <row r="37" spans="1:20" ht="26" x14ac:dyDescent="0.35">
      <c r="A37" s="11">
        <v>13</v>
      </c>
      <c r="B37" s="18" t="s">
        <v>35</v>
      </c>
      <c r="C37" s="4" t="str">
        <f>VLOOKUP(B37, 'VLOOKUP table'!$A$1:$B$52,2, FALSE)</f>
        <v>2: Children's Participation</v>
      </c>
      <c r="D37" s="28">
        <v>5.4245283018867925</v>
      </c>
      <c r="E37" s="28">
        <v>4.833333333333333</v>
      </c>
      <c r="F37" s="28">
        <v>0</v>
      </c>
      <c r="G37" s="28">
        <v>4.5</v>
      </c>
      <c r="H37" s="28">
        <v>0</v>
      </c>
      <c r="I37" s="28">
        <v>5.833333333333333</v>
      </c>
      <c r="J37" s="28">
        <v>6.0714285714285712</v>
      </c>
      <c r="K37" s="28">
        <v>3.05</v>
      </c>
      <c r="L37" s="28">
        <v>4.5999999999999996</v>
      </c>
      <c r="M37" s="31">
        <v>0</v>
      </c>
      <c r="N37" s="28">
        <v>6.6</v>
      </c>
      <c r="O37" s="28">
        <v>5.1219512195121952</v>
      </c>
      <c r="P37" s="28">
        <v>3.9090909090909092</v>
      </c>
      <c r="Q37" s="28">
        <v>6.882352941176471</v>
      </c>
      <c r="R37" s="28">
        <v>3</v>
      </c>
      <c r="S37" s="28">
        <v>6.615384615384615</v>
      </c>
      <c r="T37" s="28">
        <v>4.1428571428571432</v>
      </c>
    </row>
    <row r="38" spans="1:20" ht="26" x14ac:dyDescent="0.35">
      <c r="A38" s="13">
        <v>15</v>
      </c>
      <c r="B38" s="19" t="s">
        <v>36</v>
      </c>
      <c r="C38" s="4" t="str">
        <f>VLOOKUP(B38, 'VLOOKUP table'!$A$1:$B$52,2, FALSE)</f>
        <v>2: Children's Participation</v>
      </c>
      <c r="D38" s="28">
        <v>6.8938053097345131</v>
      </c>
      <c r="E38" s="28">
        <v>7.125</v>
      </c>
      <c r="F38" s="28">
        <v>6.7608695652173916</v>
      </c>
      <c r="G38" s="28">
        <v>7.8695652173913055</v>
      </c>
      <c r="H38" s="28">
        <v>6.4107142857142856</v>
      </c>
      <c r="I38" s="28">
        <v>6.5064935064935066</v>
      </c>
      <c r="J38" s="28">
        <v>6.9782608695652177</v>
      </c>
      <c r="K38" s="28">
        <v>8.8095238095238102</v>
      </c>
      <c r="L38" s="28">
        <v>6.1333333333333337</v>
      </c>
      <c r="M38" s="31">
        <v>4.9375</v>
      </c>
      <c r="N38" s="28">
        <v>8.0250000000000004</v>
      </c>
      <c r="O38" s="28">
        <v>6.7674418604651159</v>
      </c>
      <c r="P38" s="28">
        <v>6.9090909090909092</v>
      </c>
      <c r="Q38" s="28">
        <v>5.5</v>
      </c>
      <c r="R38" s="28">
        <v>9.0909090909090917</v>
      </c>
      <c r="S38" s="28">
        <v>6.2142857142857144</v>
      </c>
      <c r="T38" s="28">
        <v>6.5</v>
      </c>
    </row>
    <row r="39" spans="1:20" x14ac:dyDescent="0.35">
      <c r="A39" s="15"/>
      <c r="B39" s="16" t="s">
        <v>32</v>
      </c>
      <c r="D39" s="29">
        <v>6.1591668058106528</v>
      </c>
      <c r="E39" s="29">
        <v>5.9791666666666661</v>
      </c>
      <c r="F39" s="29">
        <v>3.3804347826086958</v>
      </c>
      <c r="G39" s="29">
        <v>6.1847826086956523</v>
      </c>
      <c r="H39" s="29">
        <v>3.2053571428571428</v>
      </c>
      <c r="I39" s="29">
        <v>6.1699134199134198</v>
      </c>
      <c r="J39" s="29">
        <v>6.524844720496894</v>
      </c>
      <c r="K39" s="29">
        <v>5.9297619047619055</v>
      </c>
      <c r="L39" s="29">
        <v>5.3666666666666671</v>
      </c>
      <c r="M39" s="29">
        <v>2.46875</v>
      </c>
      <c r="N39" s="29">
        <v>7.3125</v>
      </c>
      <c r="O39" s="29">
        <v>5.9446965399886551</v>
      </c>
      <c r="P39" s="29">
        <v>5.4090909090909092</v>
      </c>
      <c r="Q39" s="29">
        <v>6.1911764705882355</v>
      </c>
      <c r="R39" s="29">
        <v>6.0454545454545459</v>
      </c>
      <c r="S39" s="29">
        <v>6.4148351648351642</v>
      </c>
      <c r="T39" s="29">
        <v>5.3214285714285712</v>
      </c>
    </row>
    <row r="40" spans="1:20" x14ac:dyDescent="0.35">
      <c r="A40" s="9"/>
      <c r="B40" s="10"/>
      <c r="D40" s="28"/>
      <c r="E40" s="28"/>
      <c r="F40" s="28"/>
      <c r="G40" s="28"/>
      <c r="H40" s="28"/>
      <c r="I40" s="28"/>
      <c r="J40" s="28"/>
      <c r="K40" s="28"/>
      <c r="L40" s="28"/>
      <c r="M40" s="31"/>
      <c r="N40" s="28"/>
      <c r="O40" s="28"/>
      <c r="P40" s="28"/>
      <c r="Q40" s="28"/>
      <c r="R40" s="28"/>
      <c r="S40" s="28"/>
      <c r="T40" s="28"/>
    </row>
    <row r="41" spans="1:20" x14ac:dyDescent="0.35">
      <c r="A41" s="9" t="s">
        <v>15</v>
      </c>
      <c r="B41" s="10"/>
      <c r="D41" s="28"/>
      <c r="E41" s="28"/>
      <c r="F41" s="28"/>
      <c r="G41" s="28"/>
      <c r="H41" s="28"/>
      <c r="I41" s="28"/>
      <c r="J41" s="28"/>
      <c r="K41" s="28"/>
      <c r="L41" s="28"/>
      <c r="M41" s="31"/>
      <c r="N41" s="28"/>
      <c r="O41" s="28"/>
      <c r="P41" s="28"/>
      <c r="Q41" s="28"/>
      <c r="R41" s="28"/>
      <c r="S41" s="28"/>
      <c r="T41" s="28"/>
    </row>
    <row r="42" spans="1:20" ht="26" x14ac:dyDescent="0.35">
      <c r="A42" s="11">
        <v>17</v>
      </c>
      <c r="B42" s="18" t="s">
        <v>37</v>
      </c>
      <c r="C42" s="4" t="str">
        <f>VLOOKUP(B42, 'VLOOKUP table'!$A$1:$B$52,2, FALSE)</f>
        <v>2: Children's Participation</v>
      </c>
      <c r="D42" s="28">
        <v>5.583333333333333</v>
      </c>
      <c r="E42" s="28">
        <v>4.8918918918918921</v>
      </c>
      <c r="F42" s="28">
        <v>6.6</v>
      </c>
      <c r="G42" s="28">
        <v>5.5909090909090917</v>
      </c>
      <c r="H42" s="28">
        <v>5.7924528301886795</v>
      </c>
      <c r="I42" s="28">
        <v>5.5342465753424657</v>
      </c>
      <c r="J42" s="28">
        <v>5.8604651162790695</v>
      </c>
      <c r="K42" s="28">
        <v>5.7619047619047619</v>
      </c>
      <c r="L42" s="28">
        <v>4.6428571428571432</v>
      </c>
      <c r="M42" s="31">
        <v>5.8571428571428568</v>
      </c>
      <c r="N42" s="28">
        <v>6.684880431987656</v>
      </c>
      <c r="O42" s="28">
        <v>5.8205128205128203</v>
      </c>
      <c r="P42" s="28">
        <v>5.4090909090909092</v>
      </c>
      <c r="Q42" s="28">
        <v>5.3125</v>
      </c>
      <c r="R42" s="28">
        <v>5.916666666666667</v>
      </c>
      <c r="S42" s="28">
        <v>7.166666666666667</v>
      </c>
      <c r="T42" s="28">
        <v>4.9230769230769234</v>
      </c>
    </row>
    <row r="43" spans="1:20" ht="38.5" x14ac:dyDescent="0.35">
      <c r="A43" s="13">
        <v>23</v>
      </c>
      <c r="B43" s="19" t="s">
        <v>38</v>
      </c>
      <c r="C43" s="4" t="str">
        <f>VLOOKUP(B43, 'VLOOKUP table'!$A$1:$B$52,2, FALSE)</f>
        <v>2: Children's Participation</v>
      </c>
      <c r="D43" s="28">
        <v>6.2783505154639174</v>
      </c>
      <c r="E43" s="28">
        <v>6.0588235294117645</v>
      </c>
      <c r="F43" s="28">
        <v>6.833333333333333</v>
      </c>
      <c r="G43" s="28">
        <v>6.333333333333333</v>
      </c>
      <c r="H43" s="28">
        <v>6.1764705882352944</v>
      </c>
      <c r="I43" s="28">
        <v>6.1304347826086953</v>
      </c>
      <c r="J43" s="28">
        <v>5.6097560975609762</v>
      </c>
      <c r="K43" s="28">
        <v>6.9444444444444446</v>
      </c>
      <c r="L43" s="28">
        <v>7</v>
      </c>
      <c r="M43" s="31">
        <v>6.8333333333333339</v>
      </c>
      <c r="N43" s="28">
        <v>8.2285714285714278</v>
      </c>
      <c r="O43" s="28">
        <v>6.2972972972972974</v>
      </c>
      <c r="P43" s="28">
        <v>5.2</v>
      </c>
      <c r="Q43" s="28">
        <v>6.3125</v>
      </c>
      <c r="R43" s="28">
        <v>5.9090909090909092</v>
      </c>
      <c r="S43" s="28">
        <v>6.2307692307692308</v>
      </c>
      <c r="T43" s="28">
        <v>8.75</v>
      </c>
    </row>
    <row r="44" spans="1:20" x14ac:dyDescent="0.35">
      <c r="A44" s="9"/>
      <c r="B44" s="16" t="s">
        <v>32</v>
      </c>
      <c r="D44" s="29">
        <v>5.9308419243986252</v>
      </c>
      <c r="E44" s="29">
        <v>5.4753577106518279</v>
      </c>
      <c r="F44" s="29">
        <v>6.7166666666666668</v>
      </c>
      <c r="G44" s="29">
        <v>5.9621212121212128</v>
      </c>
      <c r="H44" s="29">
        <v>5.9844617092119865</v>
      </c>
      <c r="I44" s="29">
        <v>5.8323406789755801</v>
      </c>
      <c r="J44" s="29">
        <v>5.7351106069200224</v>
      </c>
      <c r="K44" s="29">
        <v>6.3531746031746028</v>
      </c>
      <c r="L44" s="29">
        <v>5.8214285714285712</v>
      </c>
      <c r="M44" s="29">
        <v>6.3452380952380949</v>
      </c>
      <c r="N44" s="29">
        <v>7.4567259302795419</v>
      </c>
      <c r="O44" s="29">
        <v>6.0589050589050588</v>
      </c>
      <c r="P44" s="29">
        <v>5.3045454545454547</v>
      </c>
      <c r="Q44" s="29">
        <v>5.8125</v>
      </c>
      <c r="R44" s="29">
        <v>5.9128787878787881</v>
      </c>
      <c r="S44" s="29">
        <v>6.6987179487179489</v>
      </c>
      <c r="T44" s="29">
        <v>6.8365384615384617</v>
      </c>
    </row>
    <row r="45" spans="1:20" x14ac:dyDescent="0.35">
      <c r="A45" s="15"/>
      <c r="B45" s="17"/>
      <c r="D45" s="28"/>
      <c r="E45" s="28"/>
      <c r="F45" s="28"/>
      <c r="G45" s="28"/>
      <c r="H45" s="28"/>
      <c r="I45" s="28"/>
      <c r="J45" s="28"/>
      <c r="K45" s="28"/>
      <c r="L45" s="28"/>
      <c r="M45" s="31"/>
      <c r="N45" s="28"/>
      <c r="O45" s="28"/>
      <c r="P45" s="28"/>
      <c r="Q45" s="28"/>
      <c r="R45" s="28"/>
      <c r="S45" s="28"/>
      <c r="T45" s="28"/>
    </row>
    <row r="46" spans="1:20" ht="29" x14ac:dyDescent="0.35">
      <c r="A46" s="9" t="s">
        <v>16</v>
      </c>
      <c r="B46" s="10"/>
      <c r="D46" s="28"/>
      <c r="E46" s="28"/>
      <c r="F46" s="28"/>
      <c r="G46" s="28"/>
      <c r="H46" s="28"/>
      <c r="I46" s="28"/>
      <c r="J46" s="28"/>
      <c r="K46" s="28"/>
      <c r="L46" s="28"/>
      <c r="M46" s="31"/>
      <c r="N46" s="28"/>
      <c r="O46" s="28"/>
      <c r="P46" s="28"/>
      <c r="Q46" s="28"/>
      <c r="R46" s="28"/>
      <c r="S46" s="28"/>
      <c r="T46" s="28"/>
    </row>
    <row r="47" spans="1:20" ht="29" x14ac:dyDescent="0.35">
      <c r="A47" s="11">
        <v>20</v>
      </c>
      <c r="B47" s="27" t="s">
        <v>79</v>
      </c>
      <c r="C47" s="4" t="str">
        <f>VLOOKUP(B47, 'VLOOKUP table'!$A$1:$B$52,2, FALSE)</f>
        <v>2: Children's Participation</v>
      </c>
      <c r="D47" s="28">
        <v>5.3761467889908259</v>
      </c>
      <c r="E47" s="28">
        <v>5.3250000000000002</v>
      </c>
      <c r="F47" s="28">
        <v>5.2790697674418601</v>
      </c>
      <c r="G47" s="28">
        <v>5.083333333333333</v>
      </c>
      <c r="H47" s="28">
        <v>5.3018867924528301</v>
      </c>
      <c r="I47" s="28">
        <v>5.4868421052631575</v>
      </c>
      <c r="J47" s="28">
        <v>5.6818181818181817</v>
      </c>
      <c r="K47" s="28">
        <v>4.55</v>
      </c>
      <c r="L47" s="28">
        <v>5.8</v>
      </c>
      <c r="M47" s="31">
        <v>4.666666666666667</v>
      </c>
      <c r="N47" s="28">
        <v>5.7749999999999995</v>
      </c>
      <c r="O47" s="28">
        <v>5.0999999999999996</v>
      </c>
      <c r="P47" s="28">
        <v>5.4545454545454541</v>
      </c>
      <c r="Q47" s="28">
        <v>5</v>
      </c>
      <c r="R47" s="28">
        <v>4</v>
      </c>
      <c r="S47" s="28">
        <v>5.6363636363636367</v>
      </c>
      <c r="T47" s="28">
        <v>5.8571428571428568</v>
      </c>
    </row>
    <row r="48" spans="1:20" ht="43.5" x14ac:dyDescent="0.35">
      <c r="A48" s="13">
        <v>21</v>
      </c>
      <c r="B48" s="27" t="s">
        <v>39</v>
      </c>
      <c r="C48" s="4" t="str">
        <f>VLOOKUP(B48, 'VLOOKUP table'!$A$1:$B$52,2, FALSE)</f>
        <v>2: Children's Participation</v>
      </c>
      <c r="D48" s="28">
        <v>5.3684210526315788</v>
      </c>
      <c r="E48" s="28">
        <v>5.3939393939393936</v>
      </c>
      <c r="F48" s="28">
        <v>5.2</v>
      </c>
      <c r="G48" s="28">
        <v>5.6190476190476186</v>
      </c>
      <c r="H48" s="28">
        <v>4.958333333333333</v>
      </c>
      <c r="I48" s="28">
        <v>5.1492537313432836</v>
      </c>
      <c r="J48" s="28">
        <v>5.2820512820512819</v>
      </c>
      <c r="K48" s="28">
        <v>4.7222222222222223</v>
      </c>
      <c r="L48" s="28">
        <v>3.8333333333333335</v>
      </c>
      <c r="M48" s="31">
        <v>6.4666666666666668</v>
      </c>
      <c r="N48" s="28">
        <v>4.7249999999999996</v>
      </c>
      <c r="O48" s="28">
        <v>4.8285714285714283</v>
      </c>
      <c r="P48" s="28">
        <v>5.117647058823529</v>
      </c>
      <c r="Q48" s="28">
        <v>5.2352941176470589</v>
      </c>
      <c r="R48" s="28">
        <v>4.666666666666667</v>
      </c>
      <c r="S48" s="28">
        <v>5.2727272727272725</v>
      </c>
      <c r="T48" s="28">
        <v>5.2727272727272725</v>
      </c>
    </row>
    <row r="49" spans="1:20" x14ac:dyDescent="0.35">
      <c r="A49" s="15"/>
      <c r="B49" s="16" t="s">
        <v>32</v>
      </c>
      <c r="D49" s="29">
        <v>5.3722839208112028</v>
      </c>
      <c r="E49" s="29">
        <v>5.3594696969696969</v>
      </c>
      <c r="F49" s="29">
        <v>5.2395348837209301</v>
      </c>
      <c r="G49" s="29">
        <v>5.3511904761904763</v>
      </c>
      <c r="H49" s="29">
        <v>5.1301100628930811</v>
      </c>
      <c r="I49" s="29">
        <v>5.3180479183032201</v>
      </c>
      <c r="J49" s="29">
        <v>5.4819347319347322</v>
      </c>
      <c r="K49" s="29">
        <v>4.6361111111111111</v>
      </c>
      <c r="L49" s="29">
        <v>4.8166666666666664</v>
      </c>
      <c r="M49" s="29">
        <v>5.5666666666666664</v>
      </c>
      <c r="N49" s="29">
        <v>5.25</v>
      </c>
      <c r="O49" s="29">
        <v>4.9642857142857135</v>
      </c>
      <c r="P49" s="29">
        <v>5.2860962566844911</v>
      </c>
      <c r="Q49" s="29">
        <v>5.117647058823529</v>
      </c>
      <c r="R49" s="29">
        <v>4.3333333333333339</v>
      </c>
      <c r="S49" s="29">
        <v>5.454545454545455</v>
      </c>
      <c r="T49" s="29">
        <v>5.5649350649350646</v>
      </c>
    </row>
    <row r="50" spans="1:20" x14ac:dyDescent="0.35">
      <c r="A50" s="9"/>
      <c r="B50" s="10"/>
      <c r="D50" s="28"/>
      <c r="E50" s="28"/>
      <c r="F50" s="28"/>
      <c r="G50" s="28"/>
      <c r="H50" s="28"/>
      <c r="I50" s="28"/>
      <c r="J50" s="28"/>
      <c r="K50" s="28"/>
      <c r="L50" s="28"/>
      <c r="M50" s="31"/>
      <c r="N50" s="28"/>
      <c r="O50" s="28"/>
      <c r="P50" s="28"/>
      <c r="Q50" s="28"/>
      <c r="R50" s="28"/>
      <c r="S50" s="28"/>
      <c r="T50" s="28"/>
    </row>
    <row r="51" spans="1:20" ht="29" x14ac:dyDescent="0.35">
      <c r="A51" s="9" t="s">
        <v>17</v>
      </c>
      <c r="B51" s="17"/>
      <c r="D51" s="28"/>
      <c r="E51" s="28"/>
      <c r="F51" s="28"/>
      <c r="G51" s="28"/>
      <c r="H51" s="28"/>
      <c r="I51" s="28"/>
      <c r="J51" s="28"/>
      <c r="K51" s="28"/>
      <c r="L51" s="28"/>
      <c r="M51" s="31"/>
      <c r="N51" s="28"/>
      <c r="O51" s="28"/>
      <c r="P51" s="28"/>
      <c r="Q51" s="28"/>
      <c r="R51" s="28"/>
      <c r="S51" s="28"/>
      <c r="T51" s="28"/>
    </row>
    <row r="52" spans="1:20" ht="26" x14ac:dyDescent="0.35">
      <c r="A52" s="11">
        <v>24</v>
      </c>
      <c r="B52" s="18" t="s">
        <v>40</v>
      </c>
      <c r="C52" s="4" t="str">
        <f>VLOOKUP(B52, 'VLOOKUP table'!$A$1:$B$52,2, FALSE)</f>
        <v>3: Equitable Social Services</v>
      </c>
      <c r="D52" s="28">
        <v>7.7796610169491522</v>
      </c>
      <c r="E52" s="28">
        <v>7.9523809523809526</v>
      </c>
      <c r="F52" s="28">
        <v>7.4782608695652177</v>
      </c>
      <c r="G52" s="28">
        <v>8.08</v>
      </c>
      <c r="H52" s="28">
        <v>7.6779661016949152</v>
      </c>
      <c r="I52" s="28">
        <v>7.6428571428571432</v>
      </c>
      <c r="J52" s="28">
        <v>7.2244897959183669</v>
      </c>
      <c r="K52" s="28">
        <v>8.75</v>
      </c>
      <c r="L52" s="28">
        <v>8.7333333333333325</v>
      </c>
      <c r="M52" s="31">
        <v>7.4705882352941178</v>
      </c>
      <c r="N52" s="28">
        <v>8.4375</v>
      </c>
      <c r="O52" s="28">
        <v>8.1428571428571423</v>
      </c>
      <c r="P52" s="28">
        <v>7.7857142857142856</v>
      </c>
      <c r="Q52" s="28">
        <v>7.333333333333333</v>
      </c>
      <c r="R52" s="28">
        <v>9.5</v>
      </c>
      <c r="S52" s="28">
        <v>6.2307692307692308</v>
      </c>
      <c r="T52" s="28">
        <v>7.875</v>
      </c>
    </row>
    <row r="53" spans="1:20" x14ac:dyDescent="0.35">
      <c r="A53" s="9">
        <v>25</v>
      </c>
      <c r="B53" s="23" t="s">
        <v>41</v>
      </c>
      <c r="C53" s="4" t="str">
        <f>VLOOKUP(B53, 'VLOOKUP table'!$A$1:$B$52,2, FALSE)</f>
        <v>3: Equitable Social Services</v>
      </c>
      <c r="D53" s="28">
        <v>8.1965811965811959</v>
      </c>
      <c r="E53" s="28">
        <v>9.0232558139534884</v>
      </c>
      <c r="F53" s="28">
        <v>7.8444444444444441</v>
      </c>
      <c r="G53" s="28">
        <v>8.8260869565217384</v>
      </c>
      <c r="H53" s="28">
        <v>8.442622950819672</v>
      </c>
      <c r="I53" s="28">
        <v>7.9761904761904763</v>
      </c>
      <c r="J53" s="28">
        <v>7.854166666666667</v>
      </c>
      <c r="K53" s="28">
        <v>9.0666666666666664</v>
      </c>
      <c r="L53" s="28">
        <v>8.25</v>
      </c>
      <c r="M53" s="31">
        <v>6.5555555555555554</v>
      </c>
      <c r="N53" s="28">
        <v>9.2109375</v>
      </c>
      <c r="O53" s="28">
        <v>8.1999999999999993</v>
      </c>
      <c r="P53" s="28">
        <v>7.5862068965517242</v>
      </c>
      <c r="Q53" s="28">
        <v>7.9444444444444446</v>
      </c>
      <c r="R53" s="33"/>
      <c r="S53" s="28">
        <v>6.8181818181818183</v>
      </c>
      <c r="T53" s="28">
        <v>9.125</v>
      </c>
    </row>
    <row r="54" spans="1:20" ht="26" x14ac:dyDescent="0.35">
      <c r="A54" s="9">
        <v>26</v>
      </c>
      <c r="B54" s="23" t="s">
        <v>42</v>
      </c>
      <c r="C54" s="4" t="str">
        <f>VLOOKUP(B54, 'VLOOKUP table'!$A$1:$B$52,2, FALSE)</f>
        <v>3: Equitable Social Services</v>
      </c>
      <c r="D54" s="28">
        <v>7.7363636363636363</v>
      </c>
      <c r="E54" s="28">
        <v>8.0697674418604652</v>
      </c>
      <c r="F54" s="28">
        <v>8.1282051282051277</v>
      </c>
      <c r="G54" s="28">
        <v>7.2608695652173916</v>
      </c>
      <c r="H54" s="28">
        <v>8.25</v>
      </c>
      <c r="I54" s="28">
        <v>7.6282051282051286</v>
      </c>
      <c r="J54" s="28">
        <v>8.204545454545455</v>
      </c>
      <c r="K54" s="28">
        <v>8.125</v>
      </c>
      <c r="L54" s="28">
        <v>7.4</v>
      </c>
      <c r="M54" s="31">
        <v>6.4736842105263159</v>
      </c>
      <c r="N54" s="28">
        <v>8.125</v>
      </c>
      <c r="O54" s="28">
        <v>7.7837837837837842</v>
      </c>
      <c r="P54" s="28">
        <v>6.9259259259259256</v>
      </c>
      <c r="Q54" s="28">
        <v>8.3888888888888893</v>
      </c>
      <c r="R54" s="28">
        <v>8.5</v>
      </c>
      <c r="S54" s="28">
        <v>8.4166666666666661</v>
      </c>
      <c r="T54" s="28">
        <v>8.2142857142857135</v>
      </c>
    </row>
    <row r="55" spans="1:20" ht="26" x14ac:dyDescent="0.35">
      <c r="A55" s="13">
        <v>31</v>
      </c>
      <c r="B55" s="19" t="s">
        <v>43</v>
      </c>
      <c r="C55" s="4" t="str">
        <f>VLOOKUP(B55, 'VLOOKUP table'!$A$1:$B$52,2, FALSE)</f>
        <v>3: Equitable Social Services</v>
      </c>
      <c r="D55" s="28">
        <v>6.7592592592592595</v>
      </c>
      <c r="E55" s="28">
        <v>7.0250000000000004</v>
      </c>
      <c r="F55" s="28">
        <v>6.9047619047619051</v>
      </c>
      <c r="G55" s="28">
        <v>6.9166666666666679</v>
      </c>
      <c r="H55" s="28">
        <v>7.0357142857142856</v>
      </c>
      <c r="I55" s="28">
        <v>6.617283950617284</v>
      </c>
      <c r="J55" s="28">
        <v>6.8297872340425529</v>
      </c>
      <c r="K55" s="28">
        <v>7.5714285714285712</v>
      </c>
      <c r="L55" s="28">
        <v>6.8</v>
      </c>
      <c r="M55" s="31">
        <v>6</v>
      </c>
      <c r="N55" s="28">
        <v>7.453125</v>
      </c>
      <c r="O55" s="28">
        <v>7.243243243243243</v>
      </c>
      <c r="P55" s="28">
        <v>5.9629629629629628</v>
      </c>
      <c r="Q55" s="28">
        <v>5.8125</v>
      </c>
      <c r="R55" s="28">
        <v>7.8888888888888893</v>
      </c>
      <c r="S55" s="28">
        <v>7.1</v>
      </c>
      <c r="T55" s="28">
        <v>8</v>
      </c>
    </row>
    <row r="56" spans="1:20" x14ac:dyDescent="0.35">
      <c r="A56" s="9"/>
      <c r="B56" s="16" t="s">
        <v>32</v>
      </c>
      <c r="D56" s="29">
        <v>7.6179662772883106</v>
      </c>
      <c r="E56" s="29">
        <v>8.0176010520487253</v>
      </c>
      <c r="F56" s="29">
        <v>7.5889180867441741</v>
      </c>
      <c r="G56" s="29">
        <v>7.7709057971014497</v>
      </c>
      <c r="H56" s="29">
        <v>7.8515758345572184</v>
      </c>
      <c r="I56" s="29">
        <v>7.4661341744675083</v>
      </c>
      <c r="J56" s="29">
        <v>7.5282472877932607</v>
      </c>
      <c r="K56" s="29">
        <v>8.3782738095238098</v>
      </c>
      <c r="L56" s="29">
        <v>7.7958333333333334</v>
      </c>
      <c r="M56" s="29">
        <v>6.624957000343997</v>
      </c>
      <c r="N56" s="29">
        <v>8.306640625</v>
      </c>
      <c r="O56" s="29">
        <v>7.8424710424710415</v>
      </c>
      <c r="P56" s="29">
        <v>7.065202517788725</v>
      </c>
      <c r="Q56" s="29">
        <v>7.369791666666667</v>
      </c>
      <c r="R56" s="29">
        <v>8.6296296296296298</v>
      </c>
      <c r="S56" s="29">
        <v>7.1414044289044298</v>
      </c>
      <c r="T56" s="29">
        <v>8.3035714285714288</v>
      </c>
    </row>
    <row r="57" spans="1:20" x14ac:dyDescent="0.35">
      <c r="A57" s="9"/>
      <c r="B57" s="10"/>
      <c r="D57" s="28"/>
      <c r="E57" s="28"/>
      <c r="F57" s="28"/>
      <c r="G57" s="28"/>
      <c r="H57" s="28"/>
      <c r="I57" s="28"/>
      <c r="J57" s="28"/>
      <c r="K57" s="28"/>
      <c r="L57" s="28"/>
      <c r="M57" s="31"/>
      <c r="N57" s="28"/>
      <c r="O57" s="28"/>
      <c r="P57" s="28"/>
      <c r="Q57" s="28"/>
      <c r="R57" s="28"/>
      <c r="S57" s="28"/>
      <c r="T57" s="28"/>
    </row>
    <row r="58" spans="1:20" x14ac:dyDescent="0.35">
      <c r="A58" s="9" t="s">
        <v>18</v>
      </c>
      <c r="B58" s="10"/>
      <c r="D58" s="28"/>
      <c r="E58" s="28"/>
      <c r="F58" s="28"/>
      <c r="G58" s="28"/>
      <c r="H58" s="28"/>
      <c r="I58" s="28"/>
      <c r="J58" s="28"/>
      <c r="K58" s="28"/>
      <c r="L58" s="28"/>
      <c r="M58" s="31"/>
      <c r="N58" s="28"/>
      <c r="O58" s="28"/>
      <c r="P58" s="28"/>
      <c r="Q58" s="28"/>
      <c r="R58" s="28"/>
      <c r="S58" s="28"/>
      <c r="T58" s="28"/>
    </row>
    <row r="59" spans="1:20" x14ac:dyDescent="0.35">
      <c r="A59" s="7">
        <v>27</v>
      </c>
      <c r="B59" s="8" t="s">
        <v>44</v>
      </c>
      <c r="C59" s="4" t="str">
        <f>VLOOKUP(B59, 'VLOOKUP table'!$A$1:$B$52,2, FALSE)</f>
        <v>3: Equitable Social Services</v>
      </c>
      <c r="D59" s="28">
        <v>8.181034482758621</v>
      </c>
      <c r="E59" s="28">
        <v>8.2325581395348841</v>
      </c>
      <c r="F59" s="28">
        <v>8.2727272727272734</v>
      </c>
      <c r="G59" s="28">
        <v>8.7200000000000006</v>
      </c>
      <c r="H59" s="28">
        <v>8.1551724137931032</v>
      </c>
      <c r="I59" s="28">
        <v>7.7317073170731723</v>
      </c>
      <c r="J59" s="28">
        <v>8.0425531914893611</v>
      </c>
      <c r="K59" s="28">
        <v>9.0625</v>
      </c>
      <c r="L59" s="28">
        <v>8.7142857142857135</v>
      </c>
      <c r="M59" s="31">
        <v>5.7647058823529411</v>
      </c>
      <c r="N59" s="28">
        <v>8.75</v>
      </c>
      <c r="O59" s="28">
        <v>7.85</v>
      </c>
      <c r="P59" s="28">
        <v>7.6071428571428568</v>
      </c>
      <c r="Q59" s="28">
        <v>7.2352941176470589</v>
      </c>
      <c r="R59" s="28">
        <v>10</v>
      </c>
      <c r="S59" s="28">
        <v>7.8181818181818183</v>
      </c>
      <c r="T59" s="28">
        <v>8.5</v>
      </c>
    </row>
    <row r="60" spans="1:20" x14ac:dyDescent="0.35">
      <c r="A60" s="9"/>
      <c r="B60" s="10"/>
      <c r="D60" s="28"/>
      <c r="E60" s="28"/>
      <c r="F60" s="28"/>
      <c r="G60" s="28"/>
      <c r="H60" s="28"/>
      <c r="I60" s="28"/>
      <c r="J60" s="28"/>
      <c r="K60" s="28"/>
      <c r="L60" s="28"/>
      <c r="M60" s="31"/>
      <c r="N60" s="28"/>
      <c r="O60" s="28"/>
      <c r="P60" s="28"/>
      <c r="Q60" s="28"/>
      <c r="R60" s="28"/>
      <c r="S60" s="28"/>
      <c r="T60" s="28"/>
    </row>
    <row r="61" spans="1:20" x14ac:dyDescent="0.35">
      <c r="A61" s="9" t="s">
        <v>19</v>
      </c>
      <c r="B61" s="10"/>
      <c r="D61" s="28"/>
      <c r="E61" s="28"/>
      <c r="F61" s="28"/>
      <c r="G61" s="28"/>
      <c r="H61" s="28"/>
      <c r="I61" s="28"/>
      <c r="J61" s="28"/>
      <c r="K61" s="28"/>
      <c r="L61" s="28"/>
      <c r="M61" s="31"/>
      <c r="N61" s="28"/>
      <c r="O61" s="28"/>
      <c r="P61" s="28"/>
      <c r="Q61" s="28"/>
      <c r="R61" s="28"/>
      <c r="S61" s="28"/>
      <c r="T61" s="28"/>
    </row>
    <row r="62" spans="1:20" ht="26" x14ac:dyDescent="0.35">
      <c r="A62" s="11">
        <v>28</v>
      </c>
      <c r="B62" s="18" t="s">
        <v>45</v>
      </c>
      <c r="C62" s="4" t="str">
        <f>VLOOKUP(B62, 'VLOOKUP table'!$A$1:$B$52,2, FALSE)</f>
        <v>3: Equitable Social Services</v>
      </c>
      <c r="D62" s="28">
        <v>6.7192982456140351</v>
      </c>
      <c r="E62" s="28">
        <v>7.2142857142857144</v>
      </c>
      <c r="F62" s="28">
        <v>6.7142857142857144</v>
      </c>
      <c r="G62" s="28">
        <v>7.5833333333333348</v>
      </c>
      <c r="H62" s="28">
        <v>6.6842105263157894</v>
      </c>
      <c r="I62" s="28">
        <v>6.6875</v>
      </c>
      <c r="J62" s="28">
        <v>7.0434782608695654</v>
      </c>
      <c r="K62" s="28">
        <v>7.25</v>
      </c>
      <c r="L62" s="28">
        <v>5.8666666666666663</v>
      </c>
      <c r="M62" s="31">
        <v>4.4736842105263159</v>
      </c>
      <c r="N62" s="28">
        <v>5.5625</v>
      </c>
      <c r="O62" s="28">
        <v>7.0750000000000002</v>
      </c>
      <c r="P62" s="28">
        <v>6.7407407407407405</v>
      </c>
      <c r="Q62" s="28">
        <v>6.5882352941176467</v>
      </c>
      <c r="R62" s="28">
        <v>6.6</v>
      </c>
      <c r="S62" s="28">
        <v>6.6363636363636367</v>
      </c>
      <c r="T62" s="28">
        <v>7.5</v>
      </c>
    </row>
    <row r="63" spans="1:20" x14ac:dyDescent="0.35">
      <c r="A63" s="13">
        <v>29</v>
      </c>
      <c r="B63" s="19" t="s">
        <v>46</v>
      </c>
      <c r="C63" s="4" t="str">
        <f>VLOOKUP(B63, 'VLOOKUP table'!$A$1:$B$52,2, FALSE)</f>
        <v>3: Equitable Social Services</v>
      </c>
      <c r="D63" s="28">
        <v>6.9745762711864403</v>
      </c>
      <c r="E63" s="28">
        <v>6.8604651162790695</v>
      </c>
      <c r="F63" s="28">
        <v>7.3043478260869561</v>
      </c>
      <c r="G63" s="28">
        <v>7.12</v>
      </c>
      <c r="H63" s="28">
        <v>7.1</v>
      </c>
      <c r="I63" s="28">
        <v>6.6</v>
      </c>
      <c r="J63" s="28">
        <v>7.0612244897959187</v>
      </c>
      <c r="K63" s="28">
        <v>8.125</v>
      </c>
      <c r="L63" s="28">
        <v>6.5333333333333332</v>
      </c>
      <c r="M63" s="31">
        <v>0</v>
      </c>
      <c r="N63" s="28">
        <v>7.5</v>
      </c>
      <c r="O63" s="28">
        <v>6.6341463414634143</v>
      </c>
      <c r="P63" s="28">
        <v>6.8965517241379306</v>
      </c>
      <c r="Q63" s="28">
        <v>6.0588235294117645</v>
      </c>
      <c r="R63" s="28">
        <v>9</v>
      </c>
      <c r="S63" s="28">
        <v>7.166666666666667</v>
      </c>
      <c r="T63" s="28">
        <v>6.625</v>
      </c>
    </row>
    <row r="64" spans="1:20" x14ac:dyDescent="0.35">
      <c r="A64" s="9"/>
      <c r="B64" s="16" t="s">
        <v>32</v>
      </c>
      <c r="D64" s="29">
        <v>6.8469372584002377</v>
      </c>
      <c r="E64" s="29">
        <v>7.0373754152823924</v>
      </c>
      <c r="F64" s="29">
        <v>7.0093167701863353</v>
      </c>
      <c r="G64" s="29">
        <v>7.3516666666666675</v>
      </c>
      <c r="H64" s="29">
        <v>6.8921052631578945</v>
      </c>
      <c r="I64" s="29">
        <v>6.6437499999999998</v>
      </c>
      <c r="J64" s="29">
        <v>7.0523513753327425</v>
      </c>
      <c r="K64" s="29">
        <v>7.6875</v>
      </c>
      <c r="L64" s="29">
        <v>6.1999999999999993</v>
      </c>
      <c r="M64" s="29">
        <v>2.236842105263158</v>
      </c>
      <c r="N64" s="29">
        <v>6.53125</v>
      </c>
      <c r="O64" s="29">
        <v>6.8545731707317072</v>
      </c>
      <c r="P64" s="29">
        <v>6.8186462324393355</v>
      </c>
      <c r="Q64" s="29">
        <v>6.3235294117647056</v>
      </c>
      <c r="R64" s="29">
        <v>7.8</v>
      </c>
      <c r="S64" s="29">
        <v>6.9015151515151523</v>
      </c>
      <c r="T64" s="29">
        <v>7.0625</v>
      </c>
    </row>
    <row r="65" spans="1:20" x14ac:dyDescent="0.35">
      <c r="A65" s="9"/>
      <c r="B65" s="10"/>
      <c r="D65" s="28"/>
      <c r="E65" s="28"/>
      <c r="F65" s="28"/>
      <c r="G65" s="28"/>
      <c r="H65" s="28"/>
      <c r="I65" s="28"/>
      <c r="J65" s="28"/>
      <c r="K65" s="28"/>
      <c r="L65" s="28"/>
      <c r="M65" s="31"/>
      <c r="N65" s="28"/>
      <c r="O65" s="28"/>
      <c r="P65" s="28"/>
      <c r="Q65" s="28"/>
      <c r="R65" s="28"/>
      <c r="S65" s="28"/>
      <c r="T65" s="28"/>
    </row>
    <row r="66" spans="1:20" x14ac:dyDescent="0.35">
      <c r="A66" s="9" t="s">
        <v>20</v>
      </c>
      <c r="B66" s="10"/>
      <c r="D66" s="28"/>
      <c r="E66" s="28"/>
      <c r="F66" s="28"/>
      <c r="G66" s="28"/>
      <c r="H66" s="28"/>
      <c r="I66" s="28"/>
      <c r="J66" s="28"/>
      <c r="K66" s="28"/>
      <c r="L66" s="28"/>
      <c r="M66" s="31"/>
      <c r="N66" s="28"/>
      <c r="O66" s="28"/>
      <c r="P66" s="28"/>
      <c r="Q66" s="28"/>
      <c r="R66" s="28"/>
      <c r="S66" s="28"/>
      <c r="T66" s="28"/>
    </row>
    <row r="67" spans="1:20" ht="26" x14ac:dyDescent="0.35">
      <c r="A67" s="7">
        <v>32</v>
      </c>
      <c r="B67" s="8" t="s">
        <v>47</v>
      </c>
      <c r="C67" s="4" t="str">
        <f>VLOOKUP(B67, 'VLOOKUP table'!$A$1:$B$52,2, FALSE)</f>
        <v>3: Equitable Social Services</v>
      </c>
      <c r="D67" s="28">
        <v>7.9636363636363638</v>
      </c>
      <c r="E67" s="28">
        <v>8.375</v>
      </c>
      <c r="F67" s="28">
        <v>7.3255813953488369</v>
      </c>
      <c r="G67" s="28">
        <v>8.125</v>
      </c>
      <c r="H67" s="28">
        <v>7.75</v>
      </c>
      <c r="I67" s="28">
        <v>7.6794871794871797</v>
      </c>
      <c r="J67" s="28">
        <v>7.9782608695652177</v>
      </c>
      <c r="K67" s="28">
        <v>9</v>
      </c>
      <c r="L67" s="28">
        <v>7.2142857142857144</v>
      </c>
      <c r="M67" s="31">
        <v>6.7333333333333334</v>
      </c>
      <c r="N67" s="28">
        <v>7.5625</v>
      </c>
      <c r="O67" s="28">
        <v>7.3513513513513518</v>
      </c>
      <c r="P67" s="28">
        <v>8.2692307692307701</v>
      </c>
      <c r="Q67" s="28">
        <v>6.4375</v>
      </c>
      <c r="R67" s="33"/>
      <c r="S67" s="28">
        <v>7.3636363636363633</v>
      </c>
      <c r="T67" s="28">
        <v>8.125</v>
      </c>
    </row>
    <row r="68" spans="1:20" x14ac:dyDescent="0.35">
      <c r="A68" s="9"/>
      <c r="B68" s="10"/>
      <c r="D68" s="28"/>
      <c r="E68" s="28"/>
      <c r="F68" s="28"/>
      <c r="G68" s="28"/>
      <c r="H68" s="28"/>
      <c r="I68" s="28"/>
      <c r="J68" s="28"/>
      <c r="K68" s="28"/>
      <c r="L68" s="28"/>
      <c r="M68" s="31"/>
      <c r="N68" s="28"/>
      <c r="O68" s="28"/>
      <c r="P68" s="28"/>
      <c r="Q68" s="28"/>
      <c r="R68" s="28"/>
      <c r="S68" s="28"/>
      <c r="T68" s="28"/>
    </row>
    <row r="69" spans="1:20" x14ac:dyDescent="0.35">
      <c r="A69" s="9" t="s">
        <v>21</v>
      </c>
      <c r="B69" s="16"/>
      <c r="D69" s="28"/>
      <c r="E69" s="28"/>
      <c r="F69" s="28"/>
      <c r="G69" s="28"/>
      <c r="H69" s="28"/>
      <c r="I69" s="28"/>
      <c r="J69" s="28"/>
      <c r="K69" s="28"/>
      <c r="L69" s="28"/>
      <c r="M69" s="31"/>
      <c r="N69" s="28"/>
      <c r="O69" s="28"/>
      <c r="P69" s="28"/>
      <c r="Q69" s="28"/>
      <c r="R69" s="28"/>
      <c r="S69" s="28"/>
      <c r="T69" s="28"/>
    </row>
    <row r="70" spans="1:20" ht="76" x14ac:dyDescent="0.35">
      <c r="A70" s="11">
        <v>33</v>
      </c>
      <c r="B70" s="18" t="s">
        <v>87</v>
      </c>
      <c r="C70" s="4" t="s">
        <v>86</v>
      </c>
      <c r="D70" s="28">
        <v>6.9405940594059405</v>
      </c>
      <c r="E70" s="28">
        <v>6.9411764705882355</v>
      </c>
      <c r="F70" s="28">
        <v>7</v>
      </c>
      <c r="G70" s="28">
        <v>8.5500000000000007</v>
      </c>
      <c r="H70" s="28">
        <v>6.3181818181818183</v>
      </c>
      <c r="I70" s="28">
        <v>6.9117647058823533</v>
      </c>
      <c r="J70" s="28">
        <v>6.7105263157894735</v>
      </c>
      <c r="K70" s="28">
        <v>8.0769230769230766</v>
      </c>
      <c r="L70" s="28">
        <v>6.7692307692307692</v>
      </c>
      <c r="M70" s="31">
        <v>6.75</v>
      </c>
      <c r="N70" s="28">
        <v>10</v>
      </c>
      <c r="O70" s="28">
        <v>7.03125</v>
      </c>
      <c r="P70" s="28">
        <v>6.8695652173913047</v>
      </c>
      <c r="Q70" s="28">
        <v>6.125</v>
      </c>
      <c r="R70" s="33"/>
      <c r="S70" s="28">
        <v>6.7777777777777777</v>
      </c>
      <c r="T70" s="28">
        <v>7.7</v>
      </c>
    </row>
    <row r="71" spans="1:20" ht="26" x14ac:dyDescent="0.35">
      <c r="A71" s="11">
        <v>34</v>
      </c>
      <c r="B71" s="18" t="s">
        <v>48</v>
      </c>
      <c r="C71" s="4" t="str">
        <f>VLOOKUP(B71, 'VLOOKUP table'!$A$1:$B$52,2, FALSE)</f>
        <v>4: Safe Living Environments</v>
      </c>
      <c r="D71" s="28">
        <v>6.5</v>
      </c>
      <c r="E71" s="28">
        <v>6.0555555555555554</v>
      </c>
      <c r="F71" s="28">
        <v>6.558139534883721</v>
      </c>
      <c r="G71" s="28">
        <v>6.5909090909090899</v>
      </c>
      <c r="H71" s="28">
        <v>6.333333333333333</v>
      </c>
      <c r="I71" s="28">
        <v>6.2876712328767121</v>
      </c>
      <c r="J71" s="28">
        <v>6.2857142857142856</v>
      </c>
      <c r="K71" s="28">
        <v>6.2</v>
      </c>
      <c r="L71" s="28">
        <v>5.666666666666667</v>
      </c>
      <c r="M71" s="31">
        <v>6</v>
      </c>
      <c r="N71" s="28">
        <v>7.25</v>
      </c>
      <c r="O71" s="28">
        <v>6.2727272727272725</v>
      </c>
      <c r="P71" s="28">
        <v>6.16</v>
      </c>
      <c r="Q71" s="28">
        <v>5.875</v>
      </c>
      <c r="R71" s="33"/>
      <c r="S71" s="28">
        <v>7.3636363636363633</v>
      </c>
      <c r="T71" s="28">
        <v>5.333333333333333</v>
      </c>
    </row>
    <row r="72" spans="1:20" ht="26" x14ac:dyDescent="0.35">
      <c r="A72" s="11">
        <v>35</v>
      </c>
      <c r="B72" s="18" t="s">
        <v>49</v>
      </c>
      <c r="C72" s="4" t="str">
        <f>VLOOKUP(B72, 'VLOOKUP table'!$A$1:$B$52,2, FALSE)</f>
        <v>4: Safe Living Environments</v>
      </c>
      <c r="D72" s="28">
        <v>7.4249999999999989</v>
      </c>
      <c r="E72" s="28">
        <v>7.44</v>
      </c>
      <c r="F72" s="28">
        <v>7.741935483870968</v>
      </c>
      <c r="G72" s="28">
        <v>7.4117647058823541</v>
      </c>
      <c r="H72" s="28">
        <v>7.5757575757575761</v>
      </c>
      <c r="I72" s="28">
        <v>7.5961538461538458</v>
      </c>
      <c r="J72" s="28">
        <v>8.0555555555555554</v>
      </c>
      <c r="K72" s="28">
        <v>7.0666666666666664</v>
      </c>
      <c r="L72" s="28">
        <v>6</v>
      </c>
      <c r="M72" s="31">
        <v>7.666666666666667</v>
      </c>
      <c r="N72" s="28">
        <v>7.7777777777777777</v>
      </c>
      <c r="O72" s="28">
        <v>7.3913043478260869</v>
      </c>
      <c r="P72" s="28">
        <v>7.3684210526315788</v>
      </c>
      <c r="Q72" s="28">
        <v>7.3076923076923075</v>
      </c>
      <c r="R72" s="33"/>
      <c r="S72" s="28">
        <v>7.5</v>
      </c>
      <c r="T72" s="28">
        <v>7.8571428571428568</v>
      </c>
    </row>
    <row r="73" spans="1:20" x14ac:dyDescent="0.35">
      <c r="A73" s="9"/>
      <c r="B73" s="16" t="s">
        <v>32</v>
      </c>
      <c r="D73" s="29">
        <v>6.9551980198019798</v>
      </c>
      <c r="E73" s="29">
        <v>6.8122440087145968</v>
      </c>
      <c r="F73" s="29">
        <v>7.1000250062515633</v>
      </c>
      <c r="G73" s="29">
        <v>7.5175579322638155</v>
      </c>
      <c r="H73" s="29">
        <v>6.7424242424242422</v>
      </c>
      <c r="I73" s="29">
        <v>6.9318632616376377</v>
      </c>
      <c r="J73" s="29">
        <v>7.0172653856864384</v>
      </c>
      <c r="K73" s="29">
        <v>7.1145299145299141</v>
      </c>
      <c r="L73" s="29">
        <v>6.1452991452991457</v>
      </c>
      <c r="M73" s="29">
        <v>6.8055555555555562</v>
      </c>
      <c r="N73" s="29">
        <v>8.3425925925925934</v>
      </c>
      <c r="O73" s="29">
        <v>6.8984272068511201</v>
      </c>
      <c r="P73" s="29">
        <v>6.7993287566742948</v>
      </c>
      <c r="Q73" s="29">
        <v>6.4358974358974352</v>
      </c>
      <c r="R73" s="29" t="e">
        <v>#DIV/0!</v>
      </c>
      <c r="S73" s="29">
        <v>7.2138047138047137</v>
      </c>
      <c r="T73" s="29">
        <v>6.9634920634920627</v>
      </c>
    </row>
    <row r="74" spans="1:20" x14ac:dyDescent="0.35">
      <c r="A74" s="9"/>
      <c r="B74" s="10"/>
      <c r="D74" s="28"/>
      <c r="E74" s="28"/>
      <c r="F74" s="28"/>
      <c r="G74" s="28"/>
      <c r="H74" s="28"/>
      <c r="I74" s="28"/>
      <c r="J74" s="28"/>
      <c r="K74" s="28"/>
      <c r="L74" s="28"/>
      <c r="M74" s="31"/>
      <c r="N74" s="28"/>
      <c r="O74" s="28"/>
      <c r="P74" s="28"/>
      <c r="Q74" s="28"/>
      <c r="R74" s="28"/>
      <c r="S74" s="28"/>
      <c r="T74" s="28"/>
    </row>
    <row r="75" spans="1:20" x14ac:dyDescent="0.35">
      <c r="A75" s="9" t="s">
        <v>22</v>
      </c>
      <c r="B75" s="10"/>
      <c r="D75" s="28"/>
      <c r="E75" s="28"/>
      <c r="F75" s="28"/>
      <c r="G75" s="28"/>
      <c r="H75" s="28"/>
      <c r="I75" s="28"/>
      <c r="J75" s="28"/>
      <c r="K75" s="28"/>
      <c r="L75" s="28"/>
      <c r="M75" s="31"/>
      <c r="N75" s="28"/>
      <c r="O75" s="28"/>
      <c r="P75" s="28"/>
      <c r="Q75" s="28"/>
      <c r="R75" s="28"/>
      <c r="S75" s="28"/>
      <c r="T75" s="28"/>
    </row>
    <row r="76" spans="1:20" ht="38.5" x14ac:dyDescent="0.35">
      <c r="A76" s="7">
        <v>36</v>
      </c>
      <c r="B76" s="8" t="s">
        <v>50</v>
      </c>
      <c r="C76" s="4" t="str">
        <f>VLOOKUP(B76, 'VLOOKUP table'!$A$1:$B$52,2, FALSE)</f>
        <v>4: Safe Living Environments</v>
      </c>
      <c r="D76" s="28">
        <v>7.666666666666667</v>
      </c>
      <c r="E76" s="28">
        <v>7.7948717948717947</v>
      </c>
      <c r="F76" s="28">
        <v>7.2926829268292686</v>
      </c>
      <c r="G76" s="28">
        <v>8.1304347826086953</v>
      </c>
      <c r="H76" s="28">
        <v>7.4000000000000012</v>
      </c>
      <c r="I76" s="28">
        <v>7.4054054054054053</v>
      </c>
      <c r="J76" s="28">
        <v>6.8837209302325579</v>
      </c>
      <c r="K76" s="28">
        <v>8.5</v>
      </c>
      <c r="L76" s="28">
        <v>7</v>
      </c>
      <c r="M76" s="31">
        <v>7.7333333333333334</v>
      </c>
      <c r="N76" s="28">
        <v>9.2857142857142865</v>
      </c>
      <c r="O76" s="28">
        <v>7.833333333333333</v>
      </c>
      <c r="P76" s="28">
        <v>6.666666666666667</v>
      </c>
      <c r="Q76" s="28">
        <v>6.6875</v>
      </c>
      <c r="R76" s="33"/>
      <c r="S76" s="28">
        <v>8.75</v>
      </c>
      <c r="T76" s="28">
        <v>8.75</v>
      </c>
    </row>
    <row r="77" spans="1:20" x14ac:dyDescent="0.35">
      <c r="A77" s="9"/>
      <c r="B77" s="24"/>
      <c r="D77" s="28"/>
      <c r="E77" s="28"/>
      <c r="F77" s="28"/>
      <c r="G77" s="28"/>
      <c r="H77" s="28"/>
      <c r="I77" s="28"/>
      <c r="J77" s="28"/>
      <c r="K77" s="28"/>
      <c r="L77" s="28"/>
      <c r="M77" s="31"/>
      <c r="N77" s="28"/>
      <c r="O77" s="28"/>
      <c r="P77" s="28"/>
      <c r="Q77" s="28"/>
      <c r="R77" s="28"/>
      <c r="S77" s="28"/>
      <c r="T77" s="28"/>
    </row>
    <row r="78" spans="1:20" x14ac:dyDescent="0.35">
      <c r="A78" s="9" t="s">
        <v>23</v>
      </c>
      <c r="B78" s="10"/>
      <c r="D78" s="28"/>
      <c r="E78" s="28"/>
      <c r="F78" s="28"/>
      <c r="G78" s="28"/>
      <c r="H78" s="28"/>
      <c r="I78" s="28"/>
      <c r="J78" s="28"/>
      <c r="K78" s="28"/>
      <c r="L78" s="28"/>
      <c r="M78" s="31"/>
      <c r="N78" s="28"/>
      <c r="O78" s="28"/>
      <c r="P78" s="28"/>
      <c r="Q78" s="28"/>
      <c r="R78" s="28"/>
      <c r="S78" s="28"/>
      <c r="T78" s="28"/>
    </row>
    <row r="79" spans="1:20" ht="26" x14ac:dyDescent="0.35">
      <c r="A79" s="7">
        <v>37</v>
      </c>
      <c r="B79" s="8" t="s">
        <v>51</v>
      </c>
      <c r="C79" s="4" t="str">
        <f>VLOOKUP(B79, 'VLOOKUP table'!$A$1:$B$52,2, FALSE)</f>
        <v>4: Safe Living Environments</v>
      </c>
      <c r="D79" s="28">
        <v>7.666666666666667</v>
      </c>
      <c r="E79" s="28">
        <v>8.1282051282051277</v>
      </c>
      <c r="F79" s="28">
        <v>6.5750000000000002</v>
      </c>
      <c r="G79" s="28">
        <v>8.2272727272727266</v>
      </c>
      <c r="H79" s="28">
        <v>6.86</v>
      </c>
      <c r="I79" s="28">
        <v>7.0945945945945947</v>
      </c>
      <c r="J79" s="28">
        <v>7.1162790697674421</v>
      </c>
      <c r="K79" s="28">
        <v>8.4</v>
      </c>
      <c r="L79" s="28">
        <v>6.2142857142857144</v>
      </c>
      <c r="M79" s="31">
        <v>6.0625</v>
      </c>
      <c r="N79" s="28">
        <v>8.2142857142857135</v>
      </c>
      <c r="O79" s="28">
        <v>7.6857142857142859</v>
      </c>
      <c r="P79" s="28">
        <v>7.0769230769230766</v>
      </c>
      <c r="Q79" s="28">
        <v>7</v>
      </c>
      <c r="R79" s="33"/>
      <c r="S79" s="28">
        <v>6.5</v>
      </c>
      <c r="T79" s="28">
        <v>7.3636363636363633</v>
      </c>
    </row>
    <row r="80" spans="1:20" x14ac:dyDescent="0.35">
      <c r="A80" s="9"/>
      <c r="B80" s="10"/>
      <c r="D80" s="28"/>
      <c r="E80" s="28"/>
      <c r="F80" s="28"/>
      <c r="G80" s="28"/>
      <c r="H80" s="28"/>
      <c r="I80" s="28"/>
      <c r="J80" s="28"/>
      <c r="K80" s="28"/>
      <c r="L80" s="28"/>
      <c r="M80" s="31"/>
      <c r="N80" s="28"/>
      <c r="O80" s="28"/>
      <c r="P80" s="28"/>
      <c r="Q80" s="28"/>
      <c r="R80" s="28"/>
      <c r="S80" s="28"/>
      <c r="T80" s="28"/>
    </row>
    <row r="81" spans="1:21" ht="29" x14ac:dyDescent="0.35">
      <c r="A81" s="9" t="s">
        <v>24</v>
      </c>
      <c r="B81" s="10"/>
      <c r="D81" s="28"/>
      <c r="E81" s="28"/>
      <c r="F81" s="28"/>
      <c r="G81" s="28"/>
      <c r="H81" s="28"/>
      <c r="I81" s="28"/>
      <c r="J81" s="28"/>
      <c r="K81" s="28"/>
      <c r="L81" s="28"/>
      <c r="M81" s="31"/>
      <c r="N81" s="28"/>
      <c r="O81" s="28"/>
      <c r="P81" s="28"/>
      <c r="Q81" s="28"/>
      <c r="R81" s="28"/>
      <c r="S81" s="28"/>
      <c r="T81" s="28"/>
    </row>
    <row r="82" spans="1:21" ht="38.5" x14ac:dyDescent="0.35">
      <c r="A82" s="7">
        <v>38</v>
      </c>
      <c r="B82" s="8" t="s">
        <v>52</v>
      </c>
      <c r="C82" s="4" t="str">
        <f>VLOOKUP(B82, 'VLOOKUP table'!$A$1:$B$52,2, FALSE)</f>
        <v>4: Safe Living Environments</v>
      </c>
      <c r="D82" s="28">
        <v>7.351851851851853</v>
      </c>
      <c r="E82" s="28">
        <v>7.4473684210526327</v>
      </c>
      <c r="F82" s="28">
        <v>6.9473684210526319</v>
      </c>
      <c r="G82" s="28">
        <v>8.3043478260869552</v>
      </c>
      <c r="H82" s="28">
        <v>6.8260869565217392</v>
      </c>
      <c r="I82" s="28">
        <v>6.7142857142857144</v>
      </c>
      <c r="J82" s="28">
        <v>6.4</v>
      </c>
      <c r="K82" s="28">
        <v>9.7368421052631575</v>
      </c>
      <c r="L82" s="28">
        <v>7.3846153846153859</v>
      </c>
      <c r="M82" s="31">
        <v>5.75</v>
      </c>
      <c r="N82" s="28">
        <v>7.0769230769230766</v>
      </c>
      <c r="O82" s="28">
        <v>7.34375</v>
      </c>
      <c r="P82" s="28">
        <v>7.4</v>
      </c>
      <c r="Q82" s="28">
        <v>5.5333333333333332</v>
      </c>
      <c r="R82" s="33"/>
      <c r="S82" s="28">
        <v>4.9000000000000004</v>
      </c>
      <c r="T82" s="34">
        <v>9.0909090909090917</v>
      </c>
      <c r="U82" s="34"/>
    </row>
    <row r="83" spans="1:21" x14ac:dyDescent="0.35">
      <c r="A83" s="9"/>
      <c r="B83" s="10"/>
      <c r="D83" s="28"/>
      <c r="E83" s="28"/>
      <c r="F83" s="28"/>
      <c r="G83" s="28"/>
      <c r="H83" s="28"/>
      <c r="I83" s="28"/>
      <c r="J83" s="28"/>
      <c r="K83" s="28"/>
      <c r="L83" s="28"/>
      <c r="M83" s="31"/>
      <c r="N83" s="28"/>
      <c r="O83" s="28"/>
      <c r="P83" s="28"/>
      <c r="Q83" s="28"/>
      <c r="R83" s="28"/>
      <c r="S83" s="28"/>
      <c r="T83" s="28"/>
    </row>
    <row r="84" spans="1:21" x14ac:dyDescent="0.35">
      <c r="A84" s="9" t="s">
        <v>25</v>
      </c>
      <c r="B84" s="10"/>
      <c r="D84" s="28"/>
      <c r="E84" s="28"/>
      <c r="F84" s="28"/>
      <c r="G84" s="28"/>
      <c r="H84" s="28"/>
      <c r="I84" s="28"/>
      <c r="J84" s="28"/>
      <c r="K84" s="28"/>
      <c r="L84" s="28"/>
      <c r="M84" s="31"/>
      <c r="N84" s="28"/>
      <c r="O84" s="28"/>
      <c r="P84" s="28"/>
      <c r="Q84" s="28"/>
      <c r="R84" s="28"/>
      <c r="S84" s="28"/>
      <c r="T84" s="28"/>
    </row>
    <row r="85" spans="1:21" ht="26" x14ac:dyDescent="0.35">
      <c r="A85" s="7">
        <v>39</v>
      </c>
      <c r="B85" s="8" t="s">
        <v>53</v>
      </c>
      <c r="C85" s="4" t="str">
        <f>VLOOKUP(B85, 'VLOOKUP table'!$A$1:$B$52,2, FALSE)</f>
        <v>4: Safe Living Environments</v>
      </c>
      <c r="D85" s="28">
        <v>6.5</v>
      </c>
      <c r="E85" s="28">
        <v>5.7837837837837842</v>
      </c>
      <c r="F85" s="28">
        <v>6.5128205128205128</v>
      </c>
      <c r="G85" s="28">
        <v>6.5714285714285712</v>
      </c>
      <c r="H85" s="28">
        <v>5.520833333333333</v>
      </c>
      <c r="I85" s="28">
        <v>5.7571428571428571</v>
      </c>
      <c r="J85" s="28">
        <v>5.8</v>
      </c>
      <c r="K85" s="28">
        <v>8.5714285714285712</v>
      </c>
      <c r="L85" s="28">
        <v>6</v>
      </c>
      <c r="M85" s="31">
        <v>8</v>
      </c>
      <c r="N85" s="28">
        <v>6.6923076923076925</v>
      </c>
      <c r="O85" s="28">
        <v>6.9090909090909092</v>
      </c>
      <c r="P85" s="28">
        <v>4.9130434782608692</v>
      </c>
      <c r="Q85" s="28">
        <v>5.75</v>
      </c>
      <c r="R85" s="33"/>
      <c r="S85" s="28">
        <v>5.5454545454545459</v>
      </c>
      <c r="T85" s="28">
        <v>7.3636363636363633</v>
      </c>
    </row>
    <row r="86" spans="1:21" x14ac:dyDescent="0.35">
      <c r="A86" s="9"/>
      <c r="B86" s="10"/>
      <c r="D86" s="28"/>
      <c r="E86" s="28"/>
      <c r="F86" s="28"/>
      <c r="G86" s="28"/>
      <c r="H86" s="28"/>
      <c r="I86" s="28"/>
      <c r="J86" s="28"/>
      <c r="K86" s="28"/>
      <c r="L86" s="28"/>
      <c r="M86" s="31"/>
      <c r="N86" s="28"/>
      <c r="O86" s="28"/>
      <c r="P86" s="28"/>
      <c r="Q86" s="28"/>
      <c r="R86" s="28"/>
      <c r="S86" s="28"/>
      <c r="T86" s="28"/>
    </row>
    <row r="87" spans="1:21" x14ac:dyDescent="0.35">
      <c r="A87" s="9" t="s">
        <v>26</v>
      </c>
      <c r="B87" s="10"/>
      <c r="D87" s="28"/>
      <c r="E87" s="28"/>
      <c r="F87" s="28"/>
      <c r="G87" s="28"/>
      <c r="H87" s="28"/>
      <c r="I87" s="28"/>
      <c r="J87" s="28"/>
      <c r="K87" s="28"/>
      <c r="L87" s="28"/>
      <c r="M87" s="31"/>
      <c r="N87" s="28"/>
      <c r="O87" s="28"/>
      <c r="P87" s="28"/>
      <c r="Q87" s="28"/>
      <c r="R87" s="28"/>
      <c r="S87" s="28"/>
      <c r="T87" s="28"/>
    </row>
    <row r="88" spans="1:21" ht="38.5" x14ac:dyDescent="0.35">
      <c r="A88" s="11">
        <v>40</v>
      </c>
      <c r="B88" s="18" t="s">
        <v>54</v>
      </c>
      <c r="C88" s="4" t="str">
        <f>VLOOKUP(B88, 'VLOOKUP table'!$A$1:$B$52,2, FALSE)</f>
        <v>5: Play and Leisure</v>
      </c>
      <c r="D88" s="28">
        <v>8</v>
      </c>
      <c r="E88" s="28">
        <v>8.3809523809523814</v>
      </c>
      <c r="F88" s="28">
        <v>7.6818181818181817</v>
      </c>
      <c r="G88" s="28">
        <v>9.4230769230769234</v>
      </c>
      <c r="H88" s="28">
        <v>7.192982456140351</v>
      </c>
      <c r="I88" s="28">
        <v>7.5750000000000002</v>
      </c>
      <c r="J88" s="28">
        <v>7.5106382978723403</v>
      </c>
      <c r="K88" s="28">
        <v>9.117647058823529</v>
      </c>
      <c r="L88" s="28">
        <v>6.615384615384615</v>
      </c>
      <c r="M88" s="31">
        <v>6.5882352941176467</v>
      </c>
      <c r="N88" s="28">
        <v>9</v>
      </c>
      <c r="O88" s="28">
        <v>7.5681818181818183</v>
      </c>
      <c r="P88" s="28">
        <v>7.7037037037037033</v>
      </c>
      <c r="Q88" s="28">
        <v>6.8235294117647056</v>
      </c>
      <c r="R88" s="33"/>
      <c r="S88" s="28">
        <v>7.0769230769230766</v>
      </c>
      <c r="T88" s="28">
        <v>8.5294117647058822</v>
      </c>
    </row>
    <row r="89" spans="1:21" ht="26" x14ac:dyDescent="0.35">
      <c r="A89" s="13">
        <v>50</v>
      </c>
      <c r="B89" s="19" t="s">
        <v>55</v>
      </c>
      <c r="C89" s="4" t="str">
        <f>VLOOKUP(B89, 'VLOOKUP table'!$A$1:$B$52,2, FALSE)</f>
        <v>5: Play and Leisure</v>
      </c>
      <c r="D89" s="28">
        <v>7.1801801801801801</v>
      </c>
      <c r="E89" s="28">
        <v>6.8809523809523814</v>
      </c>
      <c r="F89" s="28">
        <v>6.9302325581395348</v>
      </c>
      <c r="G89" s="28">
        <v>8.0769230769230766</v>
      </c>
      <c r="H89" s="28">
        <v>6.6363636363636367</v>
      </c>
      <c r="I89" s="28">
        <v>6.7564102564102564</v>
      </c>
      <c r="J89" s="28">
        <v>6.3478260869565215</v>
      </c>
      <c r="K89" s="28">
        <v>7.7777777777777777</v>
      </c>
      <c r="L89" s="28">
        <v>7.916666666666667</v>
      </c>
      <c r="M89" s="31">
        <v>1.5</v>
      </c>
      <c r="N89" s="28">
        <v>7.8125</v>
      </c>
      <c r="O89" s="28">
        <v>6.9772727272727275</v>
      </c>
      <c r="P89" s="28">
        <v>6.4615384615384617</v>
      </c>
      <c r="Q89" s="28">
        <v>5.1764705882352944</v>
      </c>
      <c r="R89" s="33"/>
      <c r="S89" s="28">
        <v>7.3076923076923075</v>
      </c>
      <c r="T89" s="28">
        <v>8.235294117647058</v>
      </c>
    </row>
    <row r="90" spans="1:21" s="32" customFormat="1" x14ac:dyDescent="0.35">
      <c r="A90" s="9"/>
      <c r="B90" s="16" t="s">
        <v>32</v>
      </c>
      <c r="C90" s="4"/>
      <c r="D90" s="29">
        <v>7.5900900900900901</v>
      </c>
      <c r="E90" s="29">
        <v>7.6309523809523814</v>
      </c>
      <c r="F90" s="29">
        <v>7.3060253699788582</v>
      </c>
      <c r="G90" s="29">
        <v>8.75</v>
      </c>
      <c r="H90" s="29">
        <v>6.9146730462519939</v>
      </c>
      <c r="I90" s="29">
        <v>7.1657051282051283</v>
      </c>
      <c r="J90" s="29">
        <v>6.9292321924144309</v>
      </c>
      <c r="K90" s="29">
        <v>8.4477124183006538</v>
      </c>
      <c r="L90" s="29">
        <v>7.2660256410256405</v>
      </c>
      <c r="M90" s="29">
        <v>4.0441176470588234</v>
      </c>
      <c r="N90" s="29">
        <v>8.40625</v>
      </c>
      <c r="O90" s="29">
        <v>7.2727272727272734</v>
      </c>
      <c r="P90" s="29">
        <v>7.0826210826210829</v>
      </c>
      <c r="Q90" s="29">
        <v>6</v>
      </c>
      <c r="R90" s="29" t="e">
        <v>#DIV/0!</v>
      </c>
      <c r="S90" s="29">
        <v>7.1923076923076916</v>
      </c>
      <c r="T90" s="29">
        <v>8.382352941176471</v>
      </c>
    </row>
    <row r="91" spans="1:21" x14ac:dyDescent="0.35">
      <c r="A91" s="9"/>
      <c r="B91" s="10"/>
      <c r="D91" s="28"/>
      <c r="E91" s="28"/>
      <c r="F91" s="28"/>
      <c r="G91" s="28"/>
      <c r="H91" s="28"/>
      <c r="I91" s="28"/>
      <c r="J91" s="28"/>
      <c r="K91" s="28"/>
      <c r="L91" s="28"/>
      <c r="M91" s="31"/>
      <c r="N91" s="28"/>
      <c r="O91" s="28"/>
      <c r="P91" s="28"/>
      <c r="Q91" s="28"/>
      <c r="R91" s="28"/>
      <c r="S91" s="28"/>
      <c r="T91" s="28"/>
    </row>
    <row r="92" spans="1:21" x14ac:dyDescent="0.35">
      <c r="A92" s="9" t="s">
        <v>27</v>
      </c>
      <c r="B92" s="10"/>
      <c r="D92" s="28"/>
      <c r="E92" s="28"/>
      <c r="F92" s="28"/>
      <c r="G92" s="28"/>
      <c r="H92" s="28"/>
      <c r="I92" s="28"/>
      <c r="J92" s="28"/>
      <c r="K92" s="28"/>
      <c r="L92" s="28"/>
      <c r="M92" s="31"/>
      <c r="N92" s="28"/>
      <c r="O92" s="28"/>
      <c r="P92" s="28"/>
      <c r="Q92" s="28"/>
      <c r="R92" s="28"/>
      <c r="S92" s="28"/>
      <c r="T92" s="28"/>
    </row>
    <row r="93" spans="1:21" x14ac:dyDescent="0.35">
      <c r="A93" s="11">
        <v>41</v>
      </c>
      <c r="B93" s="18" t="s">
        <v>56</v>
      </c>
      <c r="C93" s="4" t="str">
        <f>VLOOKUP(B93, 'VLOOKUP table'!$A$1:$B$52,2, FALSE)</f>
        <v>5: Play and Leisure</v>
      </c>
      <c r="D93" s="28">
        <v>7.0540540540540544</v>
      </c>
      <c r="E93" s="28">
        <v>7.3095238095238093</v>
      </c>
      <c r="F93" s="28">
        <v>6.4545454545454541</v>
      </c>
      <c r="G93" s="28">
        <v>8.1999999999999993</v>
      </c>
      <c r="H93" s="28">
        <v>6.2456140350877192</v>
      </c>
      <c r="I93" s="28">
        <v>6.4683544303797467</v>
      </c>
      <c r="J93" s="28">
        <v>6.2173913043478262</v>
      </c>
      <c r="K93" s="28">
        <v>8.6666666666666661</v>
      </c>
      <c r="L93" s="28">
        <v>6.384615384615385</v>
      </c>
      <c r="M93" s="31">
        <v>4.875</v>
      </c>
      <c r="N93" s="28">
        <v>7.7333333333333334</v>
      </c>
      <c r="O93" s="28">
        <v>6.8636363636363633</v>
      </c>
      <c r="P93" s="28">
        <v>6.6923076923076925</v>
      </c>
      <c r="Q93" s="28">
        <v>5.2352941176470589</v>
      </c>
      <c r="R93" s="33"/>
      <c r="S93" s="28">
        <v>6.384615384615385</v>
      </c>
      <c r="T93" s="28">
        <v>7.7058823529411766</v>
      </c>
    </row>
    <row r="94" spans="1:21" ht="26" x14ac:dyDescent="0.35">
      <c r="A94" s="9">
        <v>42</v>
      </c>
      <c r="B94" s="23" t="s">
        <v>57</v>
      </c>
      <c r="C94" s="4" t="str">
        <f>VLOOKUP(B94, 'VLOOKUP table'!$A$1:$B$52,2, FALSE)</f>
        <v>5: Play and Leisure</v>
      </c>
      <c r="D94" s="28">
        <v>6</v>
      </c>
      <c r="E94" s="28">
        <v>6.125</v>
      </c>
      <c r="F94" s="28">
        <v>6.333333333333333</v>
      </c>
      <c r="G94" s="28">
        <v>6.0434782608695654</v>
      </c>
      <c r="H94" s="28">
        <v>6.2678571428571432</v>
      </c>
      <c r="I94" s="28">
        <v>6</v>
      </c>
      <c r="J94" s="28">
        <v>6.3720930232558137</v>
      </c>
      <c r="K94" s="28">
        <v>6.0588235294117645</v>
      </c>
      <c r="L94" s="28">
        <v>5.615384615384615</v>
      </c>
      <c r="M94" s="31">
        <v>4.875</v>
      </c>
      <c r="N94" s="28">
        <v>7.1333333333333337</v>
      </c>
      <c r="O94" s="28">
        <v>5.7142857142857144</v>
      </c>
      <c r="P94" s="28">
        <v>5.64</v>
      </c>
      <c r="Q94" s="28">
        <v>4.7058823529411766</v>
      </c>
      <c r="R94" s="33"/>
      <c r="S94" s="28">
        <v>5.9230769230769234</v>
      </c>
      <c r="T94" s="28">
        <v>6.4375</v>
      </c>
    </row>
    <row r="95" spans="1:21" x14ac:dyDescent="0.35">
      <c r="A95" s="9">
        <v>43</v>
      </c>
      <c r="B95" s="23" t="s">
        <v>58</v>
      </c>
      <c r="C95" s="4" t="str">
        <f>VLOOKUP(B95, 'VLOOKUP table'!$A$1:$B$52,2, FALSE)</f>
        <v>5: Play and Leisure</v>
      </c>
      <c r="D95" s="28">
        <v>5.8611111111111107</v>
      </c>
      <c r="E95" s="28">
        <v>5.1463414634146343</v>
      </c>
      <c r="F95" s="28">
        <v>6.1136363636363633</v>
      </c>
      <c r="G95" s="28">
        <v>5.083333333333333</v>
      </c>
      <c r="H95" s="28">
        <v>6.0350877192982457</v>
      </c>
      <c r="I95" s="28">
        <v>5.7012987012987013</v>
      </c>
      <c r="J95" s="28">
        <v>6.0454545454545459</v>
      </c>
      <c r="K95" s="28">
        <v>5.4444444444444446</v>
      </c>
      <c r="L95" s="28">
        <v>4.9230769230769234</v>
      </c>
      <c r="M95" s="31">
        <v>4.9375</v>
      </c>
      <c r="N95" s="28">
        <v>6.8666666666666663</v>
      </c>
      <c r="O95" s="28">
        <v>6.0232558139534884</v>
      </c>
      <c r="P95" s="28">
        <v>4.08</v>
      </c>
      <c r="Q95" s="28">
        <v>5.1764705882352944</v>
      </c>
      <c r="R95" s="33"/>
      <c r="S95" s="28">
        <v>7.0769230769230766</v>
      </c>
      <c r="T95" s="28">
        <v>5.9411764705882355</v>
      </c>
    </row>
    <row r="96" spans="1:21" ht="26" x14ac:dyDescent="0.35">
      <c r="A96" s="9">
        <v>44</v>
      </c>
      <c r="B96" s="23" t="s">
        <v>59</v>
      </c>
      <c r="C96" s="4" t="str">
        <f>VLOOKUP(B96, 'VLOOKUP table'!$A$1:$B$52,2, FALSE)</f>
        <v>5: Play and Leisure</v>
      </c>
      <c r="D96" s="28">
        <v>5.8518518518518521</v>
      </c>
      <c r="E96" s="28">
        <v>5.3255813953488369</v>
      </c>
      <c r="F96" s="28">
        <v>6.1</v>
      </c>
      <c r="G96" s="28">
        <v>6.166666666666667</v>
      </c>
      <c r="H96" s="28">
        <v>5.3392857142857144</v>
      </c>
      <c r="I96" s="28">
        <v>5.4473684210526319</v>
      </c>
      <c r="J96" s="28">
        <v>5.3863636363636367</v>
      </c>
      <c r="K96" s="28">
        <v>6.7647058823529411</v>
      </c>
      <c r="L96" s="28">
        <v>5.25</v>
      </c>
      <c r="M96" s="31">
        <v>4.7647058823529411</v>
      </c>
      <c r="N96" s="28">
        <v>6.1333333333333337</v>
      </c>
      <c r="O96" s="28">
        <v>5.666666666666667</v>
      </c>
      <c r="P96" s="28">
        <v>4.6923076923076925</v>
      </c>
      <c r="Q96" s="28">
        <v>4.1764705882352944</v>
      </c>
      <c r="R96" s="33"/>
      <c r="S96" s="28">
        <v>6.083333333333333</v>
      </c>
      <c r="T96" s="28">
        <v>6.9375</v>
      </c>
    </row>
    <row r="97" spans="1:20" ht="26" x14ac:dyDescent="0.35">
      <c r="A97" s="9">
        <v>47</v>
      </c>
      <c r="B97" s="23" t="s">
        <v>60</v>
      </c>
      <c r="C97" s="4" t="str">
        <f>VLOOKUP(B97, 'VLOOKUP table'!$A$1:$B$52,2, FALSE)</f>
        <v>5: Play and Leisure</v>
      </c>
      <c r="D97" s="28">
        <v>7.3271028037383168</v>
      </c>
      <c r="E97" s="28">
        <v>7.0250000000000004</v>
      </c>
      <c r="F97" s="28">
        <v>7.5454545454545459</v>
      </c>
      <c r="G97" s="28">
        <v>8.5833333333333339</v>
      </c>
      <c r="H97" s="28">
        <v>6.6964285714285712</v>
      </c>
      <c r="I97" s="28">
        <v>6.75</v>
      </c>
      <c r="J97" s="28">
        <v>7.0681818181818183</v>
      </c>
      <c r="K97" s="28">
        <v>8.9444444444444446</v>
      </c>
      <c r="L97" s="28">
        <v>5.333333333333333</v>
      </c>
      <c r="M97" s="31">
        <v>4.6470588235294121</v>
      </c>
      <c r="N97" s="28">
        <v>7.4666666666666668</v>
      </c>
      <c r="O97" s="28">
        <v>6.5116279069767442</v>
      </c>
      <c r="P97" s="28">
        <v>6.625</v>
      </c>
      <c r="Q97" s="28">
        <v>4.7058823529411766</v>
      </c>
      <c r="R97" s="33"/>
      <c r="S97" s="28">
        <v>7.0769230769230766</v>
      </c>
      <c r="T97" s="28">
        <v>8.5882352941176467</v>
      </c>
    </row>
    <row r="98" spans="1:20" x14ac:dyDescent="0.35">
      <c r="A98" s="13">
        <v>48</v>
      </c>
      <c r="B98" s="19" t="s">
        <v>61</v>
      </c>
      <c r="C98" s="4" t="str">
        <f>VLOOKUP(B98, 'VLOOKUP table'!$A$1:$B$52,2, FALSE)</f>
        <v>5: Play and Leisure</v>
      </c>
      <c r="D98" s="28">
        <v>6.740384615384615</v>
      </c>
      <c r="E98" s="28">
        <v>6.5526315789473681</v>
      </c>
      <c r="F98" s="28">
        <v>7.1590909090909092</v>
      </c>
      <c r="G98" s="28">
        <v>6.8260869565217392</v>
      </c>
      <c r="H98" s="28">
        <v>6.8928571428571432</v>
      </c>
      <c r="I98" s="28">
        <v>6.3947368421052628</v>
      </c>
      <c r="J98" s="28">
        <v>6.8409090909090908</v>
      </c>
      <c r="K98" s="28">
        <v>7.0588235294117645</v>
      </c>
      <c r="L98" s="28">
        <v>6</v>
      </c>
      <c r="M98" s="31">
        <v>5.4117647058823533</v>
      </c>
      <c r="N98" s="28">
        <v>8.25</v>
      </c>
      <c r="O98" s="28">
        <v>6.0681818181818183</v>
      </c>
      <c r="P98" s="28">
        <v>6</v>
      </c>
      <c r="Q98" s="28">
        <v>4.7058823529411766</v>
      </c>
      <c r="R98" s="33"/>
      <c r="S98" s="28">
        <v>7.0769230769230766</v>
      </c>
      <c r="T98" s="28">
        <v>8.5294117647058822</v>
      </c>
    </row>
    <row r="99" spans="1:20" x14ac:dyDescent="0.35">
      <c r="A99" s="9"/>
      <c r="B99" s="16" t="s">
        <v>32</v>
      </c>
      <c r="D99" s="29">
        <v>6.4724174060233244</v>
      </c>
      <c r="E99" s="29">
        <v>6.2473463745391093</v>
      </c>
      <c r="F99" s="29">
        <v>6.6176767676767669</v>
      </c>
      <c r="G99" s="29">
        <v>6.8171497584541072</v>
      </c>
      <c r="H99" s="29">
        <v>6.2461883876357573</v>
      </c>
      <c r="I99" s="29">
        <v>6.1269597324727236</v>
      </c>
      <c r="J99" s="29">
        <v>6.3217322364187893</v>
      </c>
      <c r="K99" s="29">
        <v>7.1563180827886699</v>
      </c>
      <c r="L99" s="29">
        <v>5.5844017094017095</v>
      </c>
      <c r="M99" s="29">
        <v>4.9185049019607847</v>
      </c>
      <c r="N99" s="29">
        <v>7.2638888888888893</v>
      </c>
      <c r="O99" s="29">
        <v>6.1412757139501331</v>
      </c>
      <c r="P99" s="29">
        <v>5.621602564102564</v>
      </c>
      <c r="Q99" s="29">
        <v>4.784313725490196</v>
      </c>
      <c r="R99" s="29" t="e">
        <v>#DIV/0!</v>
      </c>
      <c r="S99" s="29">
        <v>6.6036324786324796</v>
      </c>
      <c r="T99" s="29">
        <v>7.3566176470588234</v>
      </c>
    </row>
    <row r="100" spans="1:20" x14ac:dyDescent="0.35">
      <c r="A100" s="9"/>
      <c r="B100" s="10"/>
      <c r="D100" s="28"/>
      <c r="E100" s="28"/>
      <c r="F100" s="28"/>
      <c r="G100" s="28"/>
      <c r="H100" s="28"/>
      <c r="I100" s="28"/>
      <c r="J100" s="28"/>
      <c r="K100" s="28"/>
      <c r="L100" s="28"/>
      <c r="M100" s="31"/>
      <c r="N100" s="28"/>
      <c r="O100" s="28"/>
      <c r="P100" s="28"/>
      <c r="Q100" s="28"/>
      <c r="R100" s="28"/>
      <c r="S100" s="28"/>
      <c r="T100" s="28"/>
    </row>
    <row r="101" spans="1:20" x14ac:dyDescent="0.35">
      <c r="A101" s="9" t="s">
        <v>28</v>
      </c>
      <c r="B101" s="10"/>
      <c r="D101" s="28"/>
      <c r="E101" s="28"/>
      <c r="F101" s="28"/>
      <c r="G101" s="28"/>
      <c r="H101" s="28"/>
      <c r="I101" s="28"/>
      <c r="J101" s="28"/>
      <c r="K101" s="28"/>
      <c r="L101" s="28"/>
      <c r="M101" s="31"/>
      <c r="N101" s="28"/>
      <c r="O101" s="28"/>
      <c r="P101" s="28"/>
      <c r="Q101" s="28"/>
      <c r="R101" s="28"/>
      <c r="S101" s="28"/>
      <c r="T101" s="28"/>
    </row>
    <row r="102" spans="1:20" ht="26" x14ac:dyDescent="0.35">
      <c r="A102" s="11">
        <v>45</v>
      </c>
      <c r="B102" s="18" t="s">
        <v>62</v>
      </c>
      <c r="C102" s="4" t="str">
        <f>VLOOKUP(B102, 'VLOOKUP table'!$A$1:$B$52,2, FALSE)</f>
        <v>5: Play and Leisure</v>
      </c>
      <c r="D102" s="28">
        <v>5.9252336448598131</v>
      </c>
      <c r="E102" s="28">
        <v>5.2439024390243905</v>
      </c>
      <c r="F102" s="28">
        <v>6.2790697674418601</v>
      </c>
      <c r="G102" s="28">
        <v>6.25</v>
      </c>
      <c r="H102" s="28">
        <v>5.6607142857142856</v>
      </c>
      <c r="I102" s="28">
        <v>5.3947368421052628</v>
      </c>
      <c r="J102" s="28">
        <v>5.5777777777777775</v>
      </c>
      <c r="K102" s="28">
        <v>7.2777777777777777</v>
      </c>
      <c r="L102" s="28">
        <v>4</v>
      </c>
      <c r="M102" s="31">
        <v>6.3125</v>
      </c>
      <c r="N102" s="28">
        <v>5.8</v>
      </c>
      <c r="O102" s="28">
        <v>5.7380952380952372</v>
      </c>
      <c r="P102" s="28">
        <v>4.16</v>
      </c>
      <c r="Q102" s="28">
        <v>4.375</v>
      </c>
      <c r="R102" s="33"/>
      <c r="S102" s="28">
        <v>6.3076923076923075</v>
      </c>
      <c r="T102" s="28">
        <v>7.1764705882352944</v>
      </c>
    </row>
    <row r="103" spans="1:20" ht="26" x14ac:dyDescent="0.35">
      <c r="A103" s="13">
        <v>46</v>
      </c>
      <c r="B103" s="19" t="s">
        <v>63</v>
      </c>
      <c r="C103" s="4" t="str">
        <f>VLOOKUP(B103, 'VLOOKUP table'!$A$1:$B$52,2, FALSE)</f>
        <v>5: Play and Leisure</v>
      </c>
      <c r="D103" s="28">
        <v>7.0467289719626178</v>
      </c>
      <c r="E103" s="28">
        <v>6.0250000000000004</v>
      </c>
      <c r="F103" s="28">
        <v>7.9767441860465116</v>
      </c>
      <c r="G103" s="28">
        <v>6.68</v>
      </c>
      <c r="H103" s="28">
        <v>7.0555555555555554</v>
      </c>
      <c r="I103" s="28">
        <v>6.5466666666666669</v>
      </c>
      <c r="J103" s="28">
        <v>6.5116279069767442</v>
      </c>
      <c r="K103" s="28">
        <v>7.8888888888888893</v>
      </c>
      <c r="L103" s="28">
        <v>5.75</v>
      </c>
      <c r="M103" s="31">
        <v>5.5625</v>
      </c>
      <c r="N103" s="28">
        <v>6.5333333333333332</v>
      </c>
      <c r="O103" s="28">
        <v>6.5853658536585362</v>
      </c>
      <c r="P103" s="28">
        <v>5.541666666666667</v>
      </c>
      <c r="Q103" s="28">
        <v>6.5882352941176467</v>
      </c>
      <c r="R103" s="33"/>
      <c r="S103" s="28">
        <v>7.25</v>
      </c>
      <c r="T103" s="28">
        <v>7.5294117647058822</v>
      </c>
    </row>
    <row r="104" spans="1:20" x14ac:dyDescent="0.35">
      <c r="A104" s="9"/>
      <c r="B104" s="16" t="s">
        <v>32</v>
      </c>
      <c r="D104" s="29">
        <v>6.4859813084112155</v>
      </c>
      <c r="E104" s="29">
        <v>5.6344512195121954</v>
      </c>
      <c r="F104" s="29">
        <v>7.1279069767441854</v>
      </c>
      <c r="G104" s="29">
        <v>6.4649999999999999</v>
      </c>
      <c r="H104" s="29">
        <v>6.3581349206349209</v>
      </c>
      <c r="I104" s="29">
        <v>5.9707017543859653</v>
      </c>
      <c r="J104" s="29">
        <v>6.0447028423772604</v>
      </c>
      <c r="K104" s="29">
        <v>7.5833333333333339</v>
      </c>
      <c r="L104" s="29">
        <v>4.875</v>
      </c>
      <c r="M104" s="29">
        <v>5.9375</v>
      </c>
      <c r="N104" s="29">
        <v>6.1666666666666661</v>
      </c>
      <c r="O104" s="29">
        <v>6.1617305458768872</v>
      </c>
      <c r="P104" s="29">
        <v>4.850833333333334</v>
      </c>
      <c r="Q104" s="29">
        <v>5.4816176470588234</v>
      </c>
      <c r="R104" s="29" t="e">
        <v>#DIV/0!</v>
      </c>
      <c r="S104" s="29">
        <v>6.7788461538461533</v>
      </c>
      <c r="T104" s="29">
        <v>7.3529411764705888</v>
      </c>
    </row>
    <row r="105" spans="1:20" x14ac:dyDescent="0.35">
      <c r="A105" s="9"/>
      <c r="B105" s="10"/>
      <c r="D105" s="28"/>
      <c r="E105" s="28"/>
      <c r="F105" s="28"/>
      <c r="G105" s="28"/>
      <c r="H105" s="28"/>
      <c r="I105" s="28"/>
      <c r="J105" s="28"/>
      <c r="K105" s="28"/>
      <c r="L105" s="28"/>
      <c r="M105" s="31"/>
      <c r="N105" s="28"/>
      <c r="O105" s="28"/>
      <c r="P105" s="28"/>
      <c r="Q105" s="28"/>
      <c r="R105" s="28"/>
      <c r="S105" s="28"/>
      <c r="T105" s="28"/>
    </row>
    <row r="106" spans="1:20" x14ac:dyDescent="0.35">
      <c r="A106" s="9" t="s">
        <v>29</v>
      </c>
      <c r="B106" s="10"/>
      <c r="D106" s="28"/>
      <c r="E106" s="28"/>
      <c r="F106" s="28"/>
      <c r="G106" s="28"/>
      <c r="H106" s="28"/>
      <c r="I106" s="28"/>
      <c r="J106" s="28"/>
      <c r="K106" s="28"/>
      <c r="L106" s="28"/>
      <c r="M106" s="31"/>
      <c r="N106" s="28"/>
      <c r="O106" s="28"/>
      <c r="P106" s="28"/>
      <c r="Q106" s="28"/>
      <c r="R106" s="28"/>
      <c r="S106" s="28"/>
      <c r="T106" s="28"/>
    </row>
    <row r="107" spans="1:20" ht="26" x14ac:dyDescent="0.35">
      <c r="A107" s="7">
        <v>49</v>
      </c>
      <c r="B107" s="8" t="s">
        <v>64</v>
      </c>
      <c r="C107" s="4" t="str">
        <f>VLOOKUP(B107, 'VLOOKUP table'!$A$1:$B$52,2, FALSE)</f>
        <v>5: Play and Leisure</v>
      </c>
      <c r="D107" s="28">
        <v>6.583333333333333</v>
      </c>
      <c r="E107" s="28">
        <v>6.4878048780487809</v>
      </c>
      <c r="F107" s="28">
        <v>6.2093023255813957</v>
      </c>
      <c r="G107" s="28">
        <v>7.4347826086956523</v>
      </c>
      <c r="H107" s="28">
        <v>5.9473684210526319</v>
      </c>
      <c r="I107" s="28">
        <v>6.3815789473684212</v>
      </c>
      <c r="J107" s="28">
        <v>6.3953488372093021</v>
      </c>
      <c r="K107" s="28">
        <v>6.2777777777777777</v>
      </c>
      <c r="L107" s="28">
        <v>5.3076923076923075</v>
      </c>
      <c r="M107" s="31">
        <v>5.0588235294117645</v>
      </c>
      <c r="N107" s="28">
        <v>5.9333333333333336</v>
      </c>
      <c r="O107" s="28">
        <v>5.6511627906976747</v>
      </c>
      <c r="P107" s="28">
        <v>6.125</v>
      </c>
      <c r="Q107" s="28">
        <v>4.3529411764705879</v>
      </c>
      <c r="R107" s="33"/>
      <c r="S107" s="28">
        <v>6</v>
      </c>
      <c r="T107" s="28">
        <v>6.6470588235294121</v>
      </c>
    </row>
    <row r="108" spans="1:20" x14ac:dyDescent="0.35">
      <c r="D108" s="28"/>
      <c r="M108" s="31"/>
    </row>
    <row r="109" spans="1:20" x14ac:dyDescent="0.35">
      <c r="M109" s="31"/>
    </row>
    <row r="110" spans="1:20" x14ac:dyDescent="0.35">
      <c r="M110" s="31"/>
    </row>
    <row r="111" spans="1:20" x14ac:dyDescent="0.35">
      <c r="M111" s="31"/>
    </row>
    <row r="112" spans="1:20" x14ac:dyDescent="0.35">
      <c r="M112" s="31"/>
    </row>
    <row r="113" spans="13:13" x14ac:dyDescent="0.35">
      <c r="M113" s="31"/>
    </row>
    <row r="114" spans="13:13" x14ac:dyDescent="0.35">
      <c r="M114" s="31"/>
    </row>
    <row r="115" spans="13:13" x14ac:dyDescent="0.35">
      <c r="M115" s="31"/>
    </row>
    <row r="116" spans="13:13" x14ac:dyDescent="0.35">
      <c r="M116" s="31"/>
    </row>
    <row r="117" spans="13:13" x14ac:dyDescent="0.35">
      <c r="M117" s="31"/>
    </row>
    <row r="118" spans="13:13" x14ac:dyDescent="0.35">
      <c r="M118" s="31"/>
    </row>
    <row r="119" spans="13:13" x14ac:dyDescent="0.35">
      <c r="M119" s="31"/>
    </row>
    <row r="120" spans="13:13" x14ac:dyDescent="0.35">
      <c r="M120" s="31"/>
    </row>
    <row r="121" spans="13:13" x14ac:dyDescent="0.35">
      <c r="M121" s="31"/>
    </row>
    <row r="122" spans="13:13" x14ac:dyDescent="0.35">
      <c r="M122" s="31"/>
    </row>
    <row r="123" spans="13:13" x14ac:dyDescent="0.35">
      <c r="M123" s="31"/>
    </row>
    <row r="124" spans="13:13" x14ac:dyDescent="0.35">
      <c r="M124" s="31"/>
    </row>
    <row r="125" spans="13:13" x14ac:dyDescent="0.35">
      <c r="M125" s="31"/>
    </row>
    <row r="126" spans="13:13" x14ac:dyDescent="0.35">
      <c r="M126" s="31"/>
    </row>
    <row r="127" spans="13:13" x14ac:dyDescent="0.35">
      <c r="M127" s="31"/>
    </row>
    <row r="128" spans="13:13" x14ac:dyDescent="0.35">
      <c r="M128" s="31"/>
    </row>
    <row r="129" spans="13:13" x14ac:dyDescent="0.35">
      <c r="M129" s="31"/>
    </row>
    <row r="130" spans="13:13" x14ac:dyDescent="0.35">
      <c r="M130" s="31"/>
    </row>
    <row r="131" spans="13:13" x14ac:dyDescent="0.35">
      <c r="M131" s="31"/>
    </row>
    <row r="132" spans="13:13" x14ac:dyDescent="0.35">
      <c r="M132" s="31"/>
    </row>
    <row r="133" spans="13:13" x14ac:dyDescent="0.35">
      <c r="M133" s="31"/>
    </row>
    <row r="134" spans="13:13" x14ac:dyDescent="0.35">
      <c r="M134" s="31"/>
    </row>
    <row r="135" spans="13:13" x14ac:dyDescent="0.35">
      <c r="M135" s="31"/>
    </row>
    <row r="136" spans="13:13" x14ac:dyDescent="0.35">
      <c r="M136" s="31"/>
    </row>
    <row r="137" spans="13:13" x14ac:dyDescent="0.35">
      <c r="M137" s="31"/>
    </row>
    <row r="138" spans="13:13" x14ac:dyDescent="0.35">
      <c r="M138" s="31"/>
    </row>
    <row r="139" spans="13:13" x14ac:dyDescent="0.35">
      <c r="M139" s="31"/>
    </row>
    <row r="140" spans="13:13" x14ac:dyDescent="0.35">
      <c r="M140" s="31"/>
    </row>
    <row r="141" spans="13:13" x14ac:dyDescent="0.35">
      <c r="M141" s="31"/>
    </row>
    <row r="142" spans="13:13" x14ac:dyDescent="0.35">
      <c r="M142" s="31"/>
    </row>
    <row r="143" spans="13:13" x14ac:dyDescent="0.35">
      <c r="M143" s="31"/>
    </row>
    <row r="144" spans="13:13" x14ac:dyDescent="0.35">
      <c r="M144" s="31"/>
    </row>
    <row r="145" spans="13:13" x14ac:dyDescent="0.35">
      <c r="M145" s="31"/>
    </row>
    <row r="146" spans="13:13" x14ac:dyDescent="0.35">
      <c r="M146" s="31"/>
    </row>
    <row r="147" spans="13:13" x14ac:dyDescent="0.35">
      <c r="M147" s="31"/>
    </row>
    <row r="148" spans="13:13" x14ac:dyDescent="0.35">
      <c r="M148" s="31"/>
    </row>
    <row r="149" spans="13:13" x14ac:dyDescent="0.35">
      <c r="M149" s="31"/>
    </row>
    <row r="150" spans="13:13" x14ac:dyDescent="0.35">
      <c r="M150" s="31"/>
    </row>
    <row r="151" spans="13:13" x14ac:dyDescent="0.35">
      <c r="M151" s="31"/>
    </row>
    <row r="152" spans="13:13" x14ac:dyDescent="0.35">
      <c r="M152" s="31"/>
    </row>
    <row r="153" spans="13:13" x14ac:dyDescent="0.35">
      <c r="M153" s="31"/>
    </row>
    <row r="154" spans="13:13" x14ac:dyDescent="0.35">
      <c r="M154" s="31"/>
    </row>
    <row r="155" spans="13:13" x14ac:dyDescent="0.35">
      <c r="M155" s="31"/>
    </row>
    <row r="156" spans="13:13" x14ac:dyDescent="0.35">
      <c r="M156" s="31"/>
    </row>
    <row r="157" spans="13:13" x14ac:dyDescent="0.35">
      <c r="M157" s="31"/>
    </row>
    <row r="158" spans="13:13" x14ac:dyDescent="0.35">
      <c r="M158" s="31"/>
    </row>
    <row r="159" spans="13:13" x14ac:dyDescent="0.35">
      <c r="M159" s="31"/>
    </row>
    <row r="160" spans="13:13" x14ac:dyDescent="0.35">
      <c r="M160" s="31"/>
    </row>
    <row r="161" spans="13:13" x14ac:dyDescent="0.35">
      <c r="M161" s="31"/>
    </row>
    <row r="162" spans="13:13" x14ac:dyDescent="0.35">
      <c r="M162" s="31"/>
    </row>
    <row r="163" spans="13:13" x14ac:dyDescent="0.35">
      <c r="M163" s="31"/>
    </row>
    <row r="164" spans="13:13" x14ac:dyDescent="0.35">
      <c r="M164" s="31"/>
    </row>
    <row r="165" spans="13:13" x14ac:dyDescent="0.35">
      <c r="M165" s="31"/>
    </row>
    <row r="166" spans="13:13" x14ac:dyDescent="0.35">
      <c r="M166" s="31"/>
    </row>
    <row r="167" spans="13:13" x14ac:dyDescent="0.35">
      <c r="M167" s="31"/>
    </row>
  </sheetData>
  <conditionalFormatting sqref="D1:T81 D83:T1048576 D82:S82">
    <cfRule type="colorScale" priority="3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conditionalFormatting sqref="T82">
    <cfRule type="colorScale" priority="1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conditionalFormatting sqref="U82">
    <cfRule type="colorScale" priority="2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1916-6C97-48AB-BA1F-6988E7C6B4CE}">
  <dimension ref="A1:T175"/>
  <sheetViews>
    <sheetView topLeftCell="A2" zoomScale="70" zoomScaleNormal="70" workbookViewId="0">
      <pane ySplit="1" topLeftCell="A15" activePane="bottomLeft" state="frozen"/>
      <selection activeCell="A2" sqref="A2"/>
      <selection pane="bottomLeft" activeCell="B25" sqref="B25:T32"/>
    </sheetView>
  </sheetViews>
  <sheetFormatPr defaultRowHeight="14.5" x14ac:dyDescent="0.35"/>
  <cols>
    <col min="1" max="1" width="12.36328125" style="25" customWidth="1"/>
    <col min="2" max="2" width="46.54296875" style="25" customWidth="1"/>
    <col min="3" max="3" width="18.1796875" style="4" customWidth="1"/>
    <col min="4" max="12" width="8.7265625" style="4"/>
    <col min="13" max="13" width="8.7265625" style="30"/>
    <col min="14" max="16384" width="8.7265625" style="4"/>
  </cols>
  <sheetData>
    <row r="1" spans="1:20" ht="26" x14ac:dyDescent="0.6">
      <c r="A1" s="43" t="s">
        <v>107</v>
      </c>
    </row>
    <row r="2" spans="1:20" s="35" customFormat="1" ht="119.5" customHeight="1" x14ac:dyDescent="0.35">
      <c r="A2" s="5" t="s">
        <v>0</v>
      </c>
      <c r="B2" s="5" t="s">
        <v>1</v>
      </c>
      <c r="C2" s="35" t="s">
        <v>2</v>
      </c>
      <c r="D2" s="42" t="s">
        <v>91</v>
      </c>
      <c r="E2" s="42" t="s">
        <v>4</v>
      </c>
      <c r="F2" s="42" t="s">
        <v>92</v>
      </c>
      <c r="G2" s="42" t="s">
        <v>93</v>
      </c>
      <c r="H2" s="42" t="s">
        <v>94</v>
      </c>
      <c r="I2" s="42" t="s">
        <v>95</v>
      </c>
      <c r="J2" s="42" t="s">
        <v>96</v>
      </c>
      <c r="K2" s="42" t="s">
        <v>3</v>
      </c>
      <c r="L2" s="42" t="s">
        <v>97</v>
      </c>
      <c r="M2" s="42" t="s">
        <v>105</v>
      </c>
      <c r="N2" s="42" t="s">
        <v>98</v>
      </c>
      <c r="O2" s="42" t="s">
        <v>99</v>
      </c>
      <c r="P2" s="42" t="s">
        <v>100</v>
      </c>
      <c r="Q2" s="42" t="s">
        <v>101</v>
      </c>
      <c r="R2" s="42" t="s">
        <v>102</v>
      </c>
      <c r="S2" s="42" t="s">
        <v>103</v>
      </c>
      <c r="T2" s="42" t="s">
        <v>104</v>
      </c>
    </row>
    <row r="3" spans="1:20" ht="26" x14ac:dyDescent="0.35">
      <c r="A3" s="36">
        <v>1</v>
      </c>
      <c r="B3" s="39" t="s">
        <v>67</v>
      </c>
      <c r="C3" s="4" t="str">
        <f>VLOOKUP(B3, 'VLOOKUP table'!$A$1:$B$52,2, FALSE)</f>
        <v>1: Safety and Inclusion</v>
      </c>
      <c r="D3" s="28">
        <v>6.6454545454545455</v>
      </c>
      <c r="E3" s="28">
        <v>6.5277777777777777</v>
      </c>
      <c r="F3" s="28">
        <v>6.5227272727272725</v>
      </c>
      <c r="G3" s="28">
        <v>7.4761904761904763</v>
      </c>
      <c r="H3" s="28">
        <v>6.2363636363636363</v>
      </c>
      <c r="I3" s="28">
        <v>6.1388888888888893</v>
      </c>
      <c r="J3" s="28">
        <v>6.9302325581395348</v>
      </c>
      <c r="K3" s="28">
        <v>7.8</v>
      </c>
      <c r="L3" s="28">
        <v>3.7272727272727271</v>
      </c>
      <c r="M3" s="31">
        <v>4.9285714285714288</v>
      </c>
      <c r="N3" s="28">
        <v>5.3076923076923075</v>
      </c>
      <c r="O3" s="28">
        <v>6.9473684210526319</v>
      </c>
      <c r="P3" s="28">
        <v>6.25</v>
      </c>
      <c r="Q3" s="28">
        <v>5.8125</v>
      </c>
      <c r="R3" s="28">
        <v>8.6363636363636367</v>
      </c>
      <c r="S3" s="28">
        <v>6.615384615384615</v>
      </c>
      <c r="T3" s="28">
        <v>6.333333333333333</v>
      </c>
    </row>
    <row r="4" spans="1:20" ht="26" x14ac:dyDescent="0.35">
      <c r="A4" s="7">
        <v>2</v>
      </c>
      <c r="B4" s="44" t="s">
        <v>68</v>
      </c>
      <c r="C4" s="4" t="str">
        <f>VLOOKUP(B4, 'VLOOKUP table'!$A$1:$B$52,2, FALSE)</f>
        <v>1: Safety and Inclusion</v>
      </c>
      <c r="D4" s="28">
        <v>6.42</v>
      </c>
      <c r="E4" s="28">
        <v>5.9444444444444446</v>
      </c>
      <c r="F4" s="28">
        <v>6.8157894736842106</v>
      </c>
      <c r="G4" s="28">
        <v>6.1363636363636367</v>
      </c>
      <c r="H4" s="28">
        <v>6.4</v>
      </c>
      <c r="I4" s="28">
        <v>5.8181818181818183</v>
      </c>
      <c r="J4" s="28">
        <v>5.7894736842105265</v>
      </c>
      <c r="K4" s="28">
        <v>7.3</v>
      </c>
      <c r="L4" s="28">
        <v>4.8181818181818183</v>
      </c>
      <c r="M4" s="31">
        <v>5.8571428571428568</v>
      </c>
      <c r="N4" s="28">
        <v>6.2307692307692308</v>
      </c>
      <c r="O4" s="28">
        <v>6.382352941176471</v>
      </c>
      <c r="P4" s="28">
        <v>5.9130434782608692</v>
      </c>
      <c r="Q4" s="28">
        <v>7</v>
      </c>
      <c r="R4" s="28">
        <v>7.2727272727272725</v>
      </c>
      <c r="S4" s="28">
        <v>7.2222222222222223</v>
      </c>
      <c r="T4" s="28">
        <v>5.5384615384615383</v>
      </c>
    </row>
    <row r="5" spans="1:20" ht="38.5" x14ac:dyDescent="0.35">
      <c r="A5" s="36">
        <v>3</v>
      </c>
      <c r="B5" s="38" t="s">
        <v>69</v>
      </c>
      <c r="C5" s="4" t="str">
        <f>VLOOKUP(B5, 'VLOOKUP table'!$A$1:$B$52,2, FALSE)</f>
        <v>1: Safety and Inclusion</v>
      </c>
      <c r="D5" s="28">
        <v>6.647619047619048</v>
      </c>
      <c r="E5" s="28">
        <v>6.6388888888888893</v>
      </c>
      <c r="F5" s="28">
        <v>6.8292682926829267</v>
      </c>
      <c r="G5" s="28">
        <v>6.7272727272727275</v>
      </c>
      <c r="H5" s="28">
        <v>6.5094339622641506</v>
      </c>
      <c r="I5" s="28">
        <v>6.0869565217391308</v>
      </c>
      <c r="J5" s="28">
        <v>5.9</v>
      </c>
      <c r="K5" s="28">
        <v>7.3</v>
      </c>
      <c r="L5" s="28">
        <v>5.583333333333333</v>
      </c>
      <c r="M5" s="31">
        <v>7.1428571428571432</v>
      </c>
      <c r="N5" s="28">
        <v>8.2142857142857135</v>
      </c>
      <c r="O5" s="28">
        <v>6.3243243243243246</v>
      </c>
      <c r="P5" s="28">
        <v>6.4347826086956523</v>
      </c>
      <c r="Q5" s="28">
        <v>6.5</v>
      </c>
      <c r="R5" s="28">
        <v>6.4545454545454541</v>
      </c>
      <c r="S5" s="28">
        <v>6.9090909090909092</v>
      </c>
      <c r="T5" s="28">
        <v>5.2307692307692308</v>
      </c>
    </row>
    <row r="6" spans="1:20" x14ac:dyDescent="0.35">
      <c r="A6" s="36">
        <v>4</v>
      </c>
      <c r="B6" s="27" t="s">
        <v>70</v>
      </c>
      <c r="C6" s="4" t="str">
        <f>VLOOKUP(B6, 'VLOOKUP table'!$A$1:$B$52,2, FALSE)</f>
        <v>1: Safety and Inclusion</v>
      </c>
      <c r="D6" s="28">
        <v>7.6517857142857144</v>
      </c>
      <c r="E6" s="28">
        <v>7.4324324324324325</v>
      </c>
      <c r="F6" s="28">
        <v>8.1739130434782616</v>
      </c>
      <c r="G6" s="28">
        <v>6.9545454545454541</v>
      </c>
      <c r="H6" s="28">
        <v>7.5357142857142856</v>
      </c>
      <c r="I6" s="28">
        <v>7.0405405405405403</v>
      </c>
      <c r="J6" s="28">
        <v>6.9545454545454541</v>
      </c>
      <c r="K6" s="28">
        <v>9.0476190476190474</v>
      </c>
      <c r="L6" s="28">
        <v>6.833333333333333</v>
      </c>
      <c r="M6" s="31">
        <v>6.1875</v>
      </c>
      <c r="N6" s="28">
        <v>8.8461538461538467</v>
      </c>
      <c r="O6" s="28">
        <v>7.5384615384615383</v>
      </c>
      <c r="P6" s="28">
        <v>6.666666666666667</v>
      </c>
      <c r="Q6" s="28">
        <v>6.882352941176471</v>
      </c>
      <c r="R6" s="28">
        <v>8.2727272727272734</v>
      </c>
      <c r="S6" s="28">
        <v>8.1538461538461533</v>
      </c>
      <c r="T6" s="28">
        <v>9.2307692307692299</v>
      </c>
    </row>
    <row r="7" spans="1:20" ht="29" x14ac:dyDescent="0.35">
      <c r="A7" s="11">
        <v>5</v>
      </c>
      <c r="B7" s="45" t="s">
        <v>71</v>
      </c>
      <c r="C7" s="4" t="str">
        <f>VLOOKUP(B7, 'VLOOKUP table'!$A$1:$B$52,2, FALSE)</f>
        <v>1: Safety and Inclusion</v>
      </c>
      <c r="D7" s="28">
        <v>6.7297297297297298</v>
      </c>
      <c r="E7" s="28">
        <v>6.2162162162162158</v>
      </c>
      <c r="F7" s="28">
        <v>7.5434782608695663</v>
      </c>
      <c r="G7" s="28">
        <v>7.4782608695652177</v>
      </c>
      <c r="H7" s="28">
        <v>6.5178571428571432</v>
      </c>
      <c r="I7" s="28">
        <v>6.6315789473684212</v>
      </c>
      <c r="J7" s="28">
        <v>6.822222222222222</v>
      </c>
      <c r="K7" s="28">
        <v>7.3</v>
      </c>
      <c r="L7" s="28">
        <v>4.916666666666667</v>
      </c>
      <c r="M7" s="31">
        <v>6.75</v>
      </c>
      <c r="N7" s="28">
        <v>7</v>
      </c>
      <c r="O7" s="28">
        <v>6.8421052631578947</v>
      </c>
      <c r="P7" s="28">
        <v>7.08</v>
      </c>
      <c r="Q7" s="28">
        <v>5.333333333333333</v>
      </c>
      <c r="R7" s="28">
        <v>7.3636363636363633</v>
      </c>
      <c r="S7" s="28">
        <v>7.4615384615384617</v>
      </c>
      <c r="T7" s="28">
        <v>6.3076923076923075</v>
      </c>
    </row>
    <row r="8" spans="1:20" ht="26" x14ac:dyDescent="0.35">
      <c r="A8" s="13">
        <v>6</v>
      </c>
      <c r="B8" s="40" t="s">
        <v>33</v>
      </c>
      <c r="C8" s="4" t="str">
        <f>VLOOKUP(B8, 'VLOOKUP table'!$A$1:$B$52,2, FALSE)</f>
        <v>1: Safety and Inclusion</v>
      </c>
      <c r="D8" s="28">
        <v>7.3909090909090898</v>
      </c>
      <c r="E8" s="28">
        <v>7.6052631578947372</v>
      </c>
      <c r="F8" s="28">
        <v>7.5813953488372094</v>
      </c>
      <c r="G8" s="28">
        <v>8.1666666666666661</v>
      </c>
      <c r="H8" s="28">
        <v>7.2037037037037033</v>
      </c>
      <c r="I8" s="28">
        <v>7.2361111111111107</v>
      </c>
      <c r="J8" s="28">
        <v>7.0232558139534884</v>
      </c>
      <c r="K8" s="28">
        <v>7.666666666666667</v>
      </c>
      <c r="L8" s="28">
        <v>6.5454545454545459</v>
      </c>
      <c r="M8" s="31">
        <v>7.5333333333333332</v>
      </c>
      <c r="N8" s="28">
        <v>6.6923076923076925</v>
      </c>
      <c r="O8" s="28">
        <v>7.7948717948717947</v>
      </c>
      <c r="P8" s="28">
        <v>7.6799999999999988</v>
      </c>
      <c r="Q8" s="28">
        <v>7.4666666666666668</v>
      </c>
      <c r="R8" s="28">
        <v>7.6</v>
      </c>
      <c r="S8" s="28">
        <v>7.384615384615385</v>
      </c>
      <c r="T8" s="28">
        <v>7.7692307692307692</v>
      </c>
    </row>
    <row r="9" spans="1:20" ht="26" x14ac:dyDescent="0.35">
      <c r="A9" s="36">
        <v>7</v>
      </c>
      <c r="B9" s="39" t="s">
        <v>72</v>
      </c>
      <c r="C9" s="4" t="str">
        <f>VLOOKUP(B9, 'VLOOKUP table'!$A$1:$B$52,2, FALSE)</f>
        <v>1: Safety and Inclusion</v>
      </c>
      <c r="D9" s="28">
        <v>6.7592592592592595</v>
      </c>
      <c r="E9" s="28">
        <v>6.2702702702702702</v>
      </c>
      <c r="F9" s="28">
        <v>7.1860465116279073</v>
      </c>
      <c r="G9" s="28">
        <v>5.958333333333333</v>
      </c>
      <c r="H9" s="28">
        <v>6.6296296296296298</v>
      </c>
      <c r="I9" s="28">
        <v>6.1369863013698627</v>
      </c>
      <c r="J9" s="28">
        <v>6.1555555555555559</v>
      </c>
      <c r="K9" s="28">
        <v>8.0500000000000007</v>
      </c>
      <c r="L9" s="28">
        <v>6.3</v>
      </c>
      <c r="M9" s="31">
        <v>4.9333333333333336</v>
      </c>
      <c r="N9" s="28">
        <v>7.4487179487179489</v>
      </c>
      <c r="O9" s="28">
        <v>6.9230769230769234</v>
      </c>
      <c r="P9" s="28">
        <v>5.72</v>
      </c>
      <c r="Q9" s="28">
        <v>6.375</v>
      </c>
      <c r="R9" s="28">
        <v>8.6363636363636367</v>
      </c>
      <c r="S9" s="28">
        <v>8.1538461538461533</v>
      </c>
      <c r="T9" s="28">
        <v>7.166666666666667</v>
      </c>
    </row>
    <row r="10" spans="1:20" x14ac:dyDescent="0.35">
      <c r="A10" s="36">
        <v>8</v>
      </c>
      <c r="B10" s="39" t="s">
        <v>73</v>
      </c>
      <c r="C10" s="4" t="str">
        <f>VLOOKUP(B10, 'VLOOKUP table'!$A$1:$B$52,2, FALSE)</f>
        <v>1: Safety and Inclusion</v>
      </c>
      <c r="D10" s="28">
        <v>7.009345794392523</v>
      </c>
      <c r="E10" s="28">
        <v>6.4473684210526319</v>
      </c>
      <c r="F10" s="28">
        <v>7.4</v>
      </c>
      <c r="G10" s="28">
        <v>6.541666666666667</v>
      </c>
      <c r="H10" s="28">
        <v>7.0727272727272723</v>
      </c>
      <c r="I10" s="28">
        <v>6.6986301369863011</v>
      </c>
      <c r="J10" s="28">
        <v>6.8</v>
      </c>
      <c r="K10" s="28">
        <v>7.1904761904761907</v>
      </c>
      <c r="L10" s="28">
        <v>5.2</v>
      </c>
      <c r="M10" s="31">
        <v>5.25</v>
      </c>
      <c r="N10" s="28">
        <v>6.6923076923076925</v>
      </c>
      <c r="O10" s="28">
        <v>6.7692307692307692</v>
      </c>
      <c r="P10" s="28">
        <v>5.96</v>
      </c>
      <c r="Q10" s="28">
        <v>6.375</v>
      </c>
      <c r="R10" s="28">
        <v>8.1818181818181817</v>
      </c>
      <c r="S10" s="28">
        <v>8.8461538461538467</v>
      </c>
      <c r="T10" s="28">
        <v>6.5384615384615383</v>
      </c>
    </row>
    <row r="11" spans="1:20" x14ac:dyDescent="0.35">
      <c r="A11" s="37">
        <v>9</v>
      </c>
      <c r="B11" s="39" t="s">
        <v>74</v>
      </c>
      <c r="C11" s="4" t="str">
        <f>VLOOKUP(B11, 'VLOOKUP table'!$A$1:$B$52,2, FALSE)</f>
        <v>1: Safety and Inclusion</v>
      </c>
      <c r="D11" s="28">
        <v>6.6542056074766354</v>
      </c>
      <c r="E11" s="28">
        <v>6.2894736842105265</v>
      </c>
      <c r="F11" s="28">
        <v>7.1111111111111107</v>
      </c>
      <c r="G11" s="28">
        <v>6.2173913043478262</v>
      </c>
      <c r="H11" s="28">
        <v>6.4464285714285712</v>
      </c>
      <c r="I11" s="28">
        <v>6.1805555555555554</v>
      </c>
      <c r="J11" s="28">
        <v>6.8809523809523814</v>
      </c>
      <c r="K11" s="28">
        <v>7.2380952380952381</v>
      </c>
      <c r="L11" s="28">
        <v>4.4545454545454541</v>
      </c>
      <c r="M11" s="31">
        <v>4.0625</v>
      </c>
      <c r="N11" s="28">
        <v>5.8461538461538458</v>
      </c>
      <c r="O11" s="28">
        <v>6.2051282051282053</v>
      </c>
      <c r="P11" s="28">
        <v>5.7826086956521738</v>
      </c>
      <c r="Q11" s="28">
        <v>5.5</v>
      </c>
      <c r="R11" s="28">
        <v>8.6363636363636367</v>
      </c>
      <c r="S11" s="28">
        <v>7.384615384615385</v>
      </c>
      <c r="T11" s="28">
        <v>6.615384615384615</v>
      </c>
    </row>
    <row r="12" spans="1:20" ht="29" x14ac:dyDescent="0.35">
      <c r="A12" s="7">
        <v>10</v>
      </c>
      <c r="B12" s="27" t="s">
        <v>75</v>
      </c>
      <c r="C12" s="4" t="str">
        <f>VLOOKUP(B12, 'VLOOKUP table'!$A$1:$B$52,2, FALSE)</f>
        <v>1: Safety and Inclusion</v>
      </c>
      <c r="D12" s="28">
        <v>7.3867924528301883</v>
      </c>
      <c r="E12" s="28">
        <v>6.7105263157894735</v>
      </c>
      <c r="F12" s="28">
        <v>8.1860465116279073</v>
      </c>
      <c r="G12" s="28">
        <v>7</v>
      </c>
      <c r="H12" s="28">
        <v>7.2545454545454531</v>
      </c>
      <c r="I12" s="28">
        <v>6.943661971830986</v>
      </c>
      <c r="J12" s="28">
        <v>7.1190476190476186</v>
      </c>
      <c r="K12" s="28">
        <v>8.0952380952380949</v>
      </c>
      <c r="L12" s="28">
        <v>5.2727272727272725</v>
      </c>
      <c r="M12" s="31">
        <v>6.1333333333333337</v>
      </c>
      <c r="N12" s="28">
        <v>7.384615384615385</v>
      </c>
      <c r="O12" s="28">
        <v>7.1842105263157894</v>
      </c>
      <c r="P12" s="28">
        <v>6.52</v>
      </c>
      <c r="Q12" s="28">
        <v>7</v>
      </c>
      <c r="R12" s="28">
        <v>8.6363636363636367</v>
      </c>
      <c r="S12" s="28">
        <v>8.3333333333333339</v>
      </c>
      <c r="T12" s="28">
        <v>6.333333333333333</v>
      </c>
    </row>
    <row r="13" spans="1:20" ht="26" x14ac:dyDescent="0.35">
      <c r="A13" s="13">
        <v>11</v>
      </c>
      <c r="B13" s="40" t="s">
        <v>34</v>
      </c>
      <c r="C13" s="46" t="str">
        <f>VLOOKUP(B13, 'VLOOKUP table'!$A$1:$B$52,2, FALSE)</f>
        <v>1: Safety and Inclusion</v>
      </c>
      <c r="D13" s="47">
        <v>7.7211538461538458</v>
      </c>
      <c r="E13" s="47">
        <v>7.083333333333333</v>
      </c>
      <c r="F13" s="47">
        <v>8.0697674418604635</v>
      </c>
      <c r="G13" s="47">
        <v>7.5909090909090908</v>
      </c>
      <c r="H13" s="47">
        <v>7.264150943396225</v>
      </c>
      <c r="I13" s="47">
        <v>7.225352112676056</v>
      </c>
      <c r="J13" s="47">
        <v>6.975609756097561</v>
      </c>
      <c r="K13" s="47">
        <v>8.4210526315789469</v>
      </c>
      <c r="L13" s="47">
        <v>8.6363636363636367</v>
      </c>
      <c r="M13" s="48">
        <v>6.7333333333333334</v>
      </c>
      <c r="N13" s="47">
        <v>8.5384615384615383</v>
      </c>
      <c r="O13" s="47">
        <v>8.1891891891891895</v>
      </c>
      <c r="P13" s="47">
        <v>6.6521739130434785</v>
      </c>
      <c r="Q13" s="47">
        <v>6.5333333333333332</v>
      </c>
      <c r="R13" s="47">
        <v>8.5</v>
      </c>
      <c r="S13" s="47">
        <v>8.5384615384615383</v>
      </c>
      <c r="T13" s="47">
        <v>8.3333333333333339</v>
      </c>
    </row>
    <row r="14" spans="1:20" s="32" customFormat="1" x14ac:dyDescent="0.35">
      <c r="A14" s="36"/>
      <c r="B14" s="41"/>
      <c r="C14" s="32" t="s">
        <v>32</v>
      </c>
      <c r="D14" s="29">
        <f>AVERAGE(D3:D13)</f>
        <v>7.0014777352827791</v>
      </c>
      <c r="E14" s="29">
        <f t="shared" ref="E14:T14" si="0">AVERAGE(E3:E13)</f>
        <v>6.6514540856646116</v>
      </c>
      <c r="F14" s="29">
        <f t="shared" si="0"/>
        <v>7.4017766607733497</v>
      </c>
      <c r="G14" s="29">
        <f t="shared" si="0"/>
        <v>6.9316000205328274</v>
      </c>
      <c r="H14" s="29">
        <f t="shared" si="0"/>
        <v>6.8245958729663707</v>
      </c>
      <c r="I14" s="29">
        <f t="shared" si="0"/>
        <v>6.5579494460226071</v>
      </c>
      <c r="J14" s="29">
        <f t="shared" si="0"/>
        <v>6.6682631858840304</v>
      </c>
      <c r="K14" s="29">
        <f t="shared" si="0"/>
        <v>7.764467988152199</v>
      </c>
      <c r="L14" s="29">
        <f t="shared" si="0"/>
        <v>5.6625344352617075</v>
      </c>
      <c r="M14" s="29">
        <f t="shared" si="0"/>
        <v>5.9556277056277054</v>
      </c>
      <c r="N14" s="29">
        <f t="shared" si="0"/>
        <v>7.1092241092241091</v>
      </c>
      <c r="O14" s="29">
        <f t="shared" si="0"/>
        <v>7.0091199905441393</v>
      </c>
      <c r="P14" s="29">
        <f t="shared" si="0"/>
        <v>6.4235704874835315</v>
      </c>
      <c r="Q14" s="29">
        <f t="shared" si="0"/>
        <v>6.4343805704099823</v>
      </c>
      <c r="R14" s="29">
        <f t="shared" si="0"/>
        <v>8.0173553719008268</v>
      </c>
      <c r="S14" s="29">
        <f t="shared" si="0"/>
        <v>7.727555273009818</v>
      </c>
      <c r="T14" s="29">
        <f t="shared" si="0"/>
        <v>6.854312354312353</v>
      </c>
    </row>
    <row r="15" spans="1:20" x14ac:dyDescent="0.35">
      <c r="A15" s="36"/>
      <c r="B15" s="39"/>
      <c r="D15" s="28"/>
      <c r="E15" s="28"/>
      <c r="F15" s="28"/>
      <c r="G15" s="28"/>
      <c r="H15" s="28"/>
      <c r="I15" s="28"/>
      <c r="J15" s="28"/>
      <c r="K15" s="28"/>
      <c r="L15" s="28"/>
      <c r="M15" s="31"/>
      <c r="N15" s="28"/>
      <c r="O15" s="28"/>
      <c r="P15" s="28"/>
      <c r="Q15" s="28"/>
      <c r="R15" s="28"/>
      <c r="S15" s="28"/>
      <c r="T15" s="28"/>
    </row>
    <row r="16" spans="1:20" ht="29" x14ac:dyDescent="0.35">
      <c r="A16" s="36">
        <v>12</v>
      </c>
      <c r="B16" s="27" t="s">
        <v>76</v>
      </c>
      <c r="C16" s="4" t="str">
        <f>VLOOKUP(B16, 'VLOOKUP table'!$A$1:$B$52,2, FALSE)</f>
        <v>2: Children's Participation</v>
      </c>
      <c r="D16" s="28">
        <v>6.0396039603960396</v>
      </c>
      <c r="E16" s="28">
        <v>6.2352941176470589</v>
      </c>
      <c r="F16" s="28">
        <v>5.9761904761904754</v>
      </c>
      <c r="G16" s="28">
        <v>5.3181818181818183</v>
      </c>
      <c r="H16" s="28">
        <v>5.9803921568627452</v>
      </c>
      <c r="I16" s="28">
        <v>5.7910447761194028</v>
      </c>
      <c r="J16" s="28">
        <v>6.0769230769230775</v>
      </c>
      <c r="K16" s="28">
        <v>6.5714285714285712</v>
      </c>
      <c r="L16" s="28">
        <v>3.7272727272727271</v>
      </c>
      <c r="M16" s="31">
        <v>5</v>
      </c>
      <c r="N16" s="28">
        <v>5.75</v>
      </c>
      <c r="O16" s="28">
        <v>6.8108108108108105</v>
      </c>
      <c r="P16" s="28">
        <v>5.5</v>
      </c>
      <c r="Q16" s="28">
        <v>5.8666666666666663</v>
      </c>
      <c r="R16" s="28">
        <v>7.1</v>
      </c>
      <c r="S16" s="28">
        <v>7.0769230769230766</v>
      </c>
      <c r="T16" s="28">
        <v>5.75</v>
      </c>
    </row>
    <row r="17" spans="1:20" ht="26" x14ac:dyDescent="0.35">
      <c r="A17" s="7">
        <v>13</v>
      </c>
      <c r="B17" s="39" t="s">
        <v>35</v>
      </c>
      <c r="C17" s="4" t="str">
        <f>VLOOKUP(B17, 'VLOOKUP table'!$A$1:$B$52,2, FALSE)</f>
        <v>2: Children's Participation</v>
      </c>
      <c r="D17" s="28">
        <v>5.4245283018867925</v>
      </c>
      <c r="E17" s="28">
        <v>4.833333333333333</v>
      </c>
      <c r="F17" s="28">
        <v>0</v>
      </c>
      <c r="G17" s="28">
        <v>4.5</v>
      </c>
      <c r="H17" s="28">
        <v>0</v>
      </c>
      <c r="I17" s="28">
        <v>5.833333333333333</v>
      </c>
      <c r="J17" s="28">
        <v>6.0714285714285712</v>
      </c>
      <c r="K17" s="28">
        <v>3.05</v>
      </c>
      <c r="L17" s="28">
        <v>4.5999999999999996</v>
      </c>
      <c r="M17" s="31">
        <v>0</v>
      </c>
      <c r="N17" s="28">
        <v>6.6</v>
      </c>
      <c r="O17" s="28">
        <v>5.1219512195121952</v>
      </c>
      <c r="P17" s="28">
        <v>3.9090909090909092</v>
      </c>
      <c r="Q17" s="28">
        <v>6.882352941176471</v>
      </c>
      <c r="R17" s="28">
        <v>3</v>
      </c>
      <c r="S17" s="28">
        <v>6.615384615384615</v>
      </c>
      <c r="T17" s="28">
        <v>4.1428571428571432</v>
      </c>
    </row>
    <row r="18" spans="1:20" ht="26" x14ac:dyDescent="0.35">
      <c r="A18" s="36">
        <v>15</v>
      </c>
      <c r="B18" s="39" t="s">
        <v>36</v>
      </c>
      <c r="C18" s="4" t="str">
        <f>VLOOKUP(B18, 'VLOOKUP table'!$A$1:$B$52,2, FALSE)</f>
        <v>2: Children's Participation</v>
      </c>
      <c r="D18" s="28">
        <v>6.8938053097345131</v>
      </c>
      <c r="E18" s="28">
        <v>7.125</v>
      </c>
      <c r="F18" s="28">
        <v>6.7608695652173916</v>
      </c>
      <c r="G18" s="28">
        <v>7.8695652173913055</v>
      </c>
      <c r="H18" s="28">
        <v>6.4107142857142856</v>
      </c>
      <c r="I18" s="28">
        <v>6.5064935064935066</v>
      </c>
      <c r="J18" s="28">
        <v>6.9782608695652177</v>
      </c>
      <c r="K18" s="28">
        <v>8.8095238095238102</v>
      </c>
      <c r="L18" s="28">
        <v>6.1333333333333337</v>
      </c>
      <c r="M18" s="31">
        <v>4.9375</v>
      </c>
      <c r="N18" s="28">
        <v>8.0250000000000004</v>
      </c>
      <c r="O18" s="28">
        <v>6.7674418604651159</v>
      </c>
      <c r="P18" s="28">
        <v>6.9090909090909092</v>
      </c>
      <c r="Q18" s="28">
        <v>5.5</v>
      </c>
      <c r="R18" s="28">
        <v>9.0909090909090917</v>
      </c>
      <c r="S18" s="28">
        <v>6.2142857142857144</v>
      </c>
      <c r="T18" s="28">
        <v>6.5</v>
      </c>
    </row>
    <row r="19" spans="1:20" ht="26" x14ac:dyDescent="0.35">
      <c r="A19" s="36">
        <v>17</v>
      </c>
      <c r="B19" s="39" t="s">
        <v>37</v>
      </c>
      <c r="C19" s="4" t="str">
        <f>VLOOKUP(B19, 'VLOOKUP table'!$A$1:$B$52,2, FALSE)</f>
        <v>2: Children's Participation</v>
      </c>
      <c r="D19" s="28">
        <v>5.583333333333333</v>
      </c>
      <c r="E19" s="28">
        <v>4.8918918918918921</v>
      </c>
      <c r="F19" s="28">
        <v>6.6</v>
      </c>
      <c r="G19" s="28">
        <v>5.5909090909090917</v>
      </c>
      <c r="H19" s="28">
        <v>5.7924528301886795</v>
      </c>
      <c r="I19" s="28">
        <v>5.5342465753424657</v>
      </c>
      <c r="J19" s="28">
        <v>5.8604651162790695</v>
      </c>
      <c r="K19" s="28">
        <v>5.7619047619047619</v>
      </c>
      <c r="L19" s="28">
        <v>4.6428571428571432</v>
      </c>
      <c r="M19" s="31">
        <v>5.8571428571428568</v>
      </c>
      <c r="N19" s="28">
        <v>6.684880431987656</v>
      </c>
      <c r="O19" s="28">
        <v>5.8205128205128203</v>
      </c>
      <c r="P19" s="28">
        <v>5.4090909090909092</v>
      </c>
      <c r="Q19" s="28">
        <v>5.3125</v>
      </c>
      <c r="R19" s="28">
        <v>5.916666666666667</v>
      </c>
      <c r="S19" s="28">
        <v>7.166666666666667</v>
      </c>
      <c r="T19" s="28">
        <v>4.9230769230769234</v>
      </c>
    </row>
    <row r="20" spans="1:20" ht="38.5" x14ac:dyDescent="0.35">
      <c r="A20" s="7">
        <v>23</v>
      </c>
      <c r="B20" s="8" t="s">
        <v>38</v>
      </c>
      <c r="C20" s="4" t="str">
        <f>VLOOKUP(B20, 'VLOOKUP table'!$A$1:$B$52,2, FALSE)</f>
        <v>2: Children's Participation</v>
      </c>
      <c r="D20" s="28">
        <v>6.2783505154639174</v>
      </c>
      <c r="E20" s="28">
        <v>6.0588235294117645</v>
      </c>
      <c r="F20" s="28">
        <v>6.833333333333333</v>
      </c>
      <c r="G20" s="28">
        <v>6.333333333333333</v>
      </c>
      <c r="H20" s="28">
        <v>6.1764705882352944</v>
      </c>
      <c r="I20" s="28">
        <v>6.1304347826086953</v>
      </c>
      <c r="J20" s="28">
        <v>5.6097560975609762</v>
      </c>
      <c r="K20" s="28">
        <v>6.9444444444444446</v>
      </c>
      <c r="L20" s="28">
        <v>7</v>
      </c>
      <c r="M20" s="31">
        <v>6.8333333333333339</v>
      </c>
      <c r="N20" s="28">
        <v>8.2285714285714278</v>
      </c>
      <c r="O20" s="28">
        <v>6.2972972972972974</v>
      </c>
      <c r="P20" s="28">
        <v>5.2</v>
      </c>
      <c r="Q20" s="28">
        <v>6.3125</v>
      </c>
      <c r="R20" s="28">
        <v>5.9090909090909092</v>
      </c>
      <c r="S20" s="28">
        <v>6.2307692307692308</v>
      </c>
      <c r="T20" s="28">
        <v>8.75</v>
      </c>
    </row>
    <row r="21" spans="1:20" ht="29" x14ac:dyDescent="0.35">
      <c r="A21" s="36">
        <v>20</v>
      </c>
      <c r="B21" s="27" t="s">
        <v>79</v>
      </c>
      <c r="C21" s="4" t="str">
        <f>VLOOKUP(B21, 'VLOOKUP table'!$A$1:$B$52,2, FALSE)</f>
        <v>2: Children's Participation</v>
      </c>
      <c r="D21" s="28">
        <v>5.3761467889908259</v>
      </c>
      <c r="E21" s="28">
        <v>5.3250000000000002</v>
      </c>
      <c r="F21" s="28">
        <v>5.2790697674418601</v>
      </c>
      <c r="G21" s="28">
        <v>5.083333333333333</v>
      </c>
      <c r="H21" s="28">
        <v>5.3018867924528301</v>
      </c>
      <c r="I21" s="28">
        <v>5.4868421052631575</v>
      </c>
      <c r="J21" s="28">
        <v>5.6818181818181817</v>
      </c>
      <c r="K21" s="28">
        <v>4.55</v>
      </c>
      <c r="L21" s="28">
        <v>5.8</v>
      </c>
      <c r="M21" s="31">
        <v>4.666666666666667</v>
      </c>
      <c r="N21" s="28">
        <v>5.7749999999999995</v>
      </c>
      <c r="O21" s="28">
        <v>5.0999999999999996</v>
      </c>
      <c r="P21" s="28">
        <v>5.4545454545454541</v>
      </c>
      <c r="Q21" s="28">
        <v>5</v>
      </c>
      <c r="R21" s="28">
        <v>4</v>
      </c>
      <c r="S21" s="28">
        <v>5.6363636363636367</v>
      </c>
      <c r="T21" s="28">
        <v>5.8571428571428568</v>
      </c>
    </row>
    <row r="22" spans="1:20" ht="43.5" x14ac:dyDescent="0.35">
      <c r="A22" s="13">
        <v>21</v>
      </c>
      <c r="B22" s="49" t="s">
        <v>39</v>
      </c>
      <c r="C22" s="46" t="str">
        <f>VLOOKUP(B22, 'VLOOKUP table'!$A$1:$B$52,2, FALSE)</f>
        <v>2: Children's Participation</v>
      </c>
      <c r="D22" s="47">
        <v>5.3684210526315788</v>
      </c>
      <c r="E22" s="47">
        <v>5.3939393939393936</v>
      </c>
      <c r="F22" s="47">
        <v>5.2</v>
      </c>
      <c r="G22" s="47">
        <v>5.6190476190476186</v>
      </c>
      <c r="H22" s="47">
        <v>4.958333333333333</v>
      </c>
      <c r="I22" s="47">
        <v>5.1492537313432836</v>
      </c>
      <c r="J22" s="47">
        <v>5.2820512820512819</v>
      </c>
      <c r="K22" s="47">
        <v>4.7222222222222223</v>
      </c>
      <c r="L22" s="47">
        <v>3.8333333333333335</v>
      </c>
      <c r="M22" s="48">
        <v>6.4666666666666668</v>
      </c>
      <c r="N22" s="47">
        <v>4.7249999999999996</v>
      </c>
      <c r="O22" s="47">
        <v>4.8285714285714283</v>
      </c>
      <c r="P22" s="47">
        <v>5.117647058823529</v>
      </c>
      <c r="Q22" s="47">
        <v>5.2352941176470589</v>
      </c>
      <c r="R22" s="47">
        <v>4.666666666666667</v>
      </c>
      <c r="S22" s="47">
        <v>5.2727272727272725</v>
      </c>
      <c r="T22" s="47">
        <v>5.2727272727272725</v>
      </c>
    </row>
    <row r="23" spans="1:20" x14ac:dyDescent="0.35">
      <c r="A23" s="36"/>
      <c r="B23" s="27"/>
      <c r="C23" s="32" t="s">
        <v>32</v>
      </c>
      <c r="D23" s="29">
        <f>AVERAGE(D16:D22)</f>
        <v>5.8520270374910002</v>
      </c>
      <c r="E23" s="29">
        <f t="shared" ref="E23:T23" si="1">AVERAGE(E16:E22)</f>
        <v>5.6947546094604915</v>
      </c>
      <c r="F23" s="29">
        <f t="shared" si="1"/>
        <v>5.2356375917404367</v>
      </c>
      <c r="G23" s="29">
        <f t="shared" si="1"/>
        <v>5.7591957731709291</v>
      </c>
      <c r="H23" s="29">
        <f t="shared" si="1"/>
        <v>4.9457499981124524</v>
      </c>
      <c r="I23" s="29">
        <f t="shared" si="1"/>
        <v>5.775949830071978</v>
      </c>
      <c r="J23" s="29">
        <f t="shared" si="1"/>
        <v>5.937243313660912</v>
      </c>
      <c r="K23" s="29">
        <f t="shared" si="1"/>
        <v>5.7727891156462574</v>
      </c>
      <c r="L23" s="29">
        <f t="shared" si="1"/>
        <v>5.1052566481137918</v>
      </c>
      <c r="M23" s="29">
        <f t="shared" si="1"/>
        <v>4.8230442176870749</v>
      </c>
      <c r="N23" s="29">
        <f t="shared" si="1"/>
        <v>6.5412074086512977</v>
      </c>
      <c r="O23" s="29">
        <f t="shared" si="1"/>
        <v>5.8209407767385244</v>
      </c>
      <c r="P23" s="29">
        <f t="shared" si="1"/>
        <v>5.3570664629488158</v>
      </c>
      <c r="Q23" s="29">
        <f t="shared" si="1"/>
        <v>5.7299019607843134</v>
      </c>
      <c r="R23" s="29">
        <f t="shared" si="1"/>
        <v>5.6690476190476184</v>
      </c>
      <c r="S23" s="29">
        <f t="shared" si="1"/>
        <v>6.3161600304457446</v>
      </c>
      <c r="T23" s="29">
        <f t="shared" si="1"/>
        <v>5.8851148851148851</v>
      </c>
    </row>
    <row r="24" spans="1:20" x14ac:dyDescent="0.35">
      <c r="A24" s="36"/>
      <c r="B24" s="27"/>
      <c r="D24" s="28"/>
      <c r="E24" s="28"/>
      <c r="F24" s="28"/>
      <c r="G24" s="28"/>
      <c r="H24" s="28"/>
      <c r="I24" s="28"/>
      <c r="J24" s="28"/>
      <c r="K24" s="28"/>
      <c r="L24" s="28"/>
      <c r="M24" s="31"/>
      <c r="N24" s="28"/>
      <c r="O24" s="28"/>
      <c r="P24" s="28"/>
      <c r="Q24" s="28"/>
      <c r="R24" s="28"/>
      <c r="S24" s="28"/>
      <c r="T24" s="28"/>
    </row>
    <row r="25" spans="1:20" ht="26" x14ac:dyDescent="0.35">
      <c r="A25" s="11">
        <v>24</v>
      </c>
      <c r="B25" s="18" t="s">
        <v>40</v>
      </c>
      <c r="C25" s="4" t="str">
        <f>VLOOKUP(B25, 'VLOOKUP table'!$A$1:$B$52,2, FALSE)</f>
        <v>3: Equitable Social Services</v>
      </c>
      <c r="D25" s="28">
        <v>7.7796610169491522</v>
      </c>
      <c r="E25" s="28">
        <v>7.9523809523809526</v>
      </c>
      <c r="F25" s="28">
        <v>7.4782608695652177</v>
      </c>
      <c r="G25" s="28">
        <v>8.08</v>
      </c>
      <c r="H25" s="28">
        <v>7.6779661016949152</v>
      </c>
      <c r="I25" s="28">
        <v>7.6428571428571432</v>
      </c>
      <c r="J25" s="28">
        <v>7.2244897959183669</v>
      </c>
      <c r="K25" s="28">
        <v>8.75</v>
      </c>
      <c r="L25" s="28">
        <v>8.7333333333333325</v>
      </c>
      <c r="M25" s="31">
        <v>7.4705882352941178</v>
      </c>
      <c r="N25" s="28">
        <v>8.4375</v>
      </c>
      <c r="O25" s="28">
        <v>8.1428571428571423</v>
      </c>
      <c r="P25" s="28">
        <v>7.7857142857142856</v>
      </c>
      <c r="Q25" s="28">
        <v>7.333333333333333</v>
      </c>
      <c r="R25" s="28">
        <v>9.5</v>
      </c>
      <c r="S25" s="28">
        <v>6.2307692307692308</v>
      </c>
      <c r="T25" s="28">
        <v>7.875</v>
      </c>
    </row>
    <row r="26" spans="1:20" x14ac:dyDescent="0.35">
      <c r="A26" s="13">
        <v>25</v>
      </c>
      <c r="B26" s="19" t="s">
        <v>41</v>
      </c>
      <c r="C26" s="4" t="str">
        <f>VLOOKUP(B26, 'VLOOKUP table'!$A$1:$B$52,2, FALSE)</f>
        <v>3: Equitable Social Services</v>
      </c>
      <c r="D26" s="28">
        <v>8.1965811965811959</v>
      </c>
      <c r="E26" s="28">
        <v>9.0232558139534884</v>
      </c>
      <c r="F26" s="28">
        <v>7.8444444444444441</v>
      </c>
      <c r="G26" s="28">
        <v>8.8260869565217384</v>
      </c>
      <c r="H26" s="28">
        <v>8.442622950819672</v>
      </c>
      <c r="I26" s="28">
        <v>7.9761904761904763</v>
      </c>
      <c r="J26" s="28">
        <v>7.854166666666667</v>
      </c>
      <c r="K26" s="28">
        <v>9.0666666666666664</v>
      </c>
      <c r="L26" s="28">
        <v>8.25</v>
      </c>
      <c r="M26" s="31">
        <v>6.5555555555555554</v>
      </c>
      <c r="N26" s="28">
        <v>9.2109375</v>
      </c>
      <c r="O26" s="28">
        <v>8.1999999999999993</v>
      </c>
      <c r="P26" s="28">
        <v>7.5862068965517242</v>
      </c>
      <c r="Q26" s="28">
        <v>7.9444444444444446</v>
      </c>
      <c r="R26" s="33"/>
      <c r="S26" s="28">
        <v>6.8181818181818183</v>
      </c>
      <c r="T26" s="28">
        <v>9.125</v>
      </c>
    </row>
    <row r="27" spans="1:20" ht="26" x14ac:dyDescent="0.35">
      <c r="A27" s="9">
        <v>26</v>
      </c>
      <c r="B27" s="39" t="s">
        <v>42</v>
      </c>
      <c r="C27" s="4" t="str">
        <f>VLOOKUP(B27, 'VLOOKUP table'!$A$1:$B$52,2, FALSE)</f>
        <v>3: Equitable Social Services</v>
      </c>
      <c r="D27" s="28">
        <v>7.7363636363636363</v>
      </c>
      <c r="E27" s="28">
        <v>8.0697674418604652</v>
      </c>
      <c r="F27" s="28">
        <v>8.1282051282051277</v>
      </c>
      <c r="G27" s="28">
        <v>7.2608695652173916</v>
      </c>
      <c r="H27" s="28">
        <v>8.25</v>
      </c>
      <c r="I27" s="28">
        <v>7.6282051282051286</v>
      </c>
      <c r="J27" s="28">
        <v>8.204545454545455</v>
      </c>
      <c r="K27" s="28">
        <v>8.125</v>
      </c>
      <c r="L27" s="28">
        <v>7.4</v>
      </c>
      <c r="M27" s="31">
        <v>6.4736842105263159</v>
      </c>
      <c r="N27" s="28">
        <v>8.125</v>
      </c>
      <c r="O27" s="28">
        <v>7.7837837837837842</v>
      </c>
      <c r="P27" s="28">
        <v>6.9259259259259256</v>
      </c>
      <c r="Q27" s="28">
        <v>8.3888888888888893</v>
      </c>
      <c r="R27" s="28">
        <v>8.5</v>
      </c>
      <c r="S27" s="28">
        <v>8.4166666666666661</v>
      </c>
      <c r="T27" s="28">
        <v>8.2142857142857135</v>
      </c>
    </row>
    <row r="28" spans="1:20" ht="26" x14ac:dyDescent="0.35">
      <c r="A28" s="36">
        <v>31</v>
      </c>
      <c r="B28" s="39" t="s">
        <v>43</v>
      </c>
      <c r="C28" s="4" t="str">
        <f>VLOOKUP(B28, 'VLOOKUP table'!$A$1:$B$52,2, FALSE)</f>
        <v>3: Equitable Social Services</v>
      </c>
      <c r="D28" s="28">
        <v>6.7592592592592595</v>
      </c>
      <c r="E28" s="28">
        <v>7.0250000000000004</v>
      </c>
      <c r="F28" s="28">
        <v>6.9047619047619051</v>
      </c>
      <c r="G28" s="28">
        <v>6.9166666666666679</v>
      </c>
      <c r="H28" s="28">
        <v>7.0357142857142856</v>
      </c>
      <c r="I28" s="28">
        <v>6.617283950617284</v>
      </c>
      <c r="J28" s="28">
        <v>6.8297872340425529</v>
      </c>
      <c r="K28" s="28">
        <v>7.5714285714285712</v>
      </c>
      <c r="L28" s="28">
        <v>6.8</v>
      </c>
      <c r="M28" s="31">
        <v>6</v>
      </c>
      <c r="N28" s="28">
        <v>7.453125</v>
      </c>
      <c r="O28" s="28">
        <v>7.243243243243243</v>
      </c>
      <c r="P28" s="28">
        <v>5.9629629629629628</v>
      </c>
      <c r="Q28" s="28">
        <v>5.8125</v>
      </c>
      <c r="R28" s="28">
        <v>7.8888888888888893</v>
      </c>
      <c r="S28" s="28">
        <v>7.1</v>
      </c>
      <c r="T28" s="28">
        <v>8</v>
      </c>
    </row>
    <row r="29" spans="1:20" x14ac:dyDescent="0.35">
      <c r="A29" s="36">
        <v>27</v>
      </c>
      <c r="B29" s="39" t="s">
        <v>44</v>
      </c>
      <c r="C29" s="4" t="str">
        <f>VLOOKUP(B29, 'VLOOKUP table'!$A$1:$B$52,2, FALSE)</f>
        <v>3: Equitable Social Services</v>
      </c>
      <c r="D29" s="28">
        <v>8.181034482758621</v>
      </c>
      <c r="E29" s="28">
        <v>8.2325581395348841</v>
      </c>
      <c r="F29" s="28">
        <v>8.2727272727272734</v>
      </c>
      <c r="G29" s="28">
        <v>8.7200000000000006</v>
      </c>
      <c r="H29" s="28">
        <v>8.1551724137931032</v>
      </c>
      <c r="I29" s="28">
        <v>7.7317073170731723</v>
      </c>
      <c r="J29" s="28">
        <v>8.0425531914893611</v>
      </c>
      <c r="K29" s="28">
        <v>9.0625</v>
      </c>
      <c r="L29" s="28">
        <v>8.7142857142857135</v>
      </c>
      <c r="M29" s="31">
        <v>5.7647058823529411</v>
      </c>
      <c r="N29" s="28">
        <v>8.75</v>
      </c>
      <c r="O29" s="28">
        <v>7.85</v>
      </c>
      <c r="P29" s="28">
        <v>7.6071428571428568</v>
      </c>
      <c r="Q29" s="28">
        <v>7.2352941176470589</v>
      </c>
      <c r="R29" s="28">
        <v>10</v>
      </c>
      <c r="S29" s="28">
        <v>7.8181818181818183</v>
      </c>
      <c r="T29" s="28">
        <v>8.5</v>
      </c>
    </row>
    <row r="30" spans="1:20" ht="26" x14ac:dyDescent="0.35">
      <c r="A30" s="7">
        <v>28</v>
      </c>
      <c r="B30" s="8" t="s">
        <v>45</v>
      </c>
      <c r="C30" s="4" t="str">
        <f>VLOOKUP(B30, 'VLOOKUP table'!$A$1:$B$52,2, FALSE)</f>
        <v>3: Equitable Social Services</v>
      </c>
      <c r="D30" s="28">
        <v>6.7192982456140351</v>
      </c>
      <c r="E30" s="28">
        <v>7.2142857142857144</v>
      </c>
      <c r="F30" s="28">
        <v>6.7142857142857144</v>
      </c>
      <c r="G30" s="28">
        <v>7.5833333333333348</v>
      </c>
      <c r="H30" s="28">
        <v>6.6842105263157894</v>
      </c>
      <c r="I30" s="28">
        <v>6.6875</v>
      </c>
      <c r="J30" s="28">
        <v>7.0434782608695654</v>
      </c>
      <c r="K30" s="28">
        <v>7.25</v>
      </c>
      <c r="L30" s="28">
        <v>5.8666666666666663</v>
      </c>
      <c r="M30" s="31">
        <v>4.4736842105263159</v>
      </c>
      <c r="N30" s="28">
        <v>5.5625</v>
      </c>
      <c r="O30" s="28">
        <v>7.0750000000000002</v>
      </c>
      <c r="P30" s="28">
        <v>6.7407407407407405</v>
      </c>
      <c r="Q30" s="28">
        <v>6.5882352941176467</v>
      </c>
      <c r="R30" s="28">
        <v>6.6</v>
      </c>
      <c r="S30" s="28">
        <v>6.6363636363636367</v>
      </c>
      <c r="T30" s="28">
        <v>7.5</v>
      </c>
    </row>
    <row r="31" spans="1:20" x14ac:dyDescent="0.35">
      <c r="A31" s="36">
        <v>29</v>
      </c>
      <c r="B31" s="39" t="s">
        <v>46</v>
      </c>
      <c r="C31" s="4" t="str">
        <f>VLOOKUP(B31, 'VLOOKUP table'!$A$1:$B$52,2, FALSE)</f>
        <v>3: Equitable Social Services</v>
      </c>
      <c r="D31" s="28">
        <v>6.9745762711864403</v>
      </c>
      <c r="E31" s="28">
        <v>6.8604651162790695</v>
      </c>
      <c r="F31" s="28">
        <v>7.3043478260869561</v>
      </c>
      <c r="G31" s="28">
        <v>7.12</v>
      </c>
      <c r="H31" s="28">
        <v>7.1</v>
      </c>
      <c r="I31" s="28">
        <v>6.6</v>
      </c>
      <c r="J31" s="28">
        <v>7.0612244897959187</v>
      </c>
      <c r="K31" s="28">
        <v>8.125</v>
      </c>
      <c r="L31" s="28">
        <v>6.5333333333333332</v>
      </c>
      <c r="M31" s="31">
        <v>0</v>
      </c>
      <c r="N31" s="28">
        <v>7.5</v>
      </c>
      <c r="O31" s="28">
        <v>6.6341463414634143</v>
      </c>
      <c r="P31" s="28">
        <v>6.8965517241379306</v>
      </c>
      <c r="Q31" s="28">
        <v>6.0588235294117645</v>
      </c>
      <c r="R31" s="28">
        <v>9</v>
      </c>
      <c r="S31" s="28">
        <v>7.166666666666667</v>
      </c>
      <c r="T31" s="28">
        <v>6.625</v>
      </c>
    </row>
    <row r="32" spans="1:20" ht="26" x14ac:dyDescent="0.35">
      <c r="A32" s="13">
        <v>32</v>
      </c>
      <c r="B32" s="40" t="s">
        <v>47</v>
      </c>
      <c r="C32" s="46" t="str">
        <f>VLOOKUP(B32, 'VLOOKUP table'!$A$1:$B$52,2, FALSE)</f>
        <v>3: Equitable Social Services</v>
      </c>
      <c r="D32" s="47">
        <v>7.9636363636363638</v>
      </c>
      <c r="E32" s="47">
        <v>8.375</v>
      </c>
      <c r="F32" s="47">
        <v>7.3255813953488369</v>
      </c>
      <c r="G32" s="47">
        <v>8.125</v>
      </c>
      <c r="H32" s="47">
        <v>7.75</v>
      </c>
      <c r="I32" s="47">
        <v>7.6794871794871797</v>
      </c>
      <c r="J32" s="47">
        <v>7.9782608695652177</v>
      </c>
      <c r="K32" s="47">
        <v>9</v>
      </c>
      <c r="L32" s="47">
        <v>7.2142857142857144</v>
      </c>
      <c r="M32" s="48">
        <v>6.7333333333333334</v>
      </c>
      <c r="N32" s="47">
        <v>7.5625</v>
      </c>
      <c r="O32" s="47">
        <v>7.3513513513513518</v>
      </c>
      <c r="P32" s="47">
        <v>8.2692307692307701</v>
      </c>
      <c r="Q32" s="47">
        <v>6.4375</v>
      </c>
      <c r="R32" s="50"/>
      <c r="S32" s="47">
        <v>7.3636363636363633</v>
      </c>
      <c r="T32" s="47">
        <v>8.125</v>
      </c>
    </row>
    <row r="33" spans="1:20" s="32" customFormat="1" x14ac:dyDescent="0.35">
      <c r="A33" s="36"/>
      <c r="B33" s="41"/>
      <c r="C33" s="32" t="s">
        <v>32</v>
      </c>
      <c r="D33" s="29">
        <f>AVERAGE(D25:D32)</f>
        <v>7.5388013090435875</v>
      </c>
      <c r="E33" s="29">
        <f t="shared" ref="E33:T33" si="2">AVERAGE(E25:E32)</f>
        <v>7.8440891472868213</v>
      </c>
      <c r="F33" s="29">
        <f t="shared" si="2"/>
        <v>7.4965768194281841</v>
      </c>
      <c r="G33" s="29">
        <f t="shared" si="2"/>
        <v>7.8289945652173918</v>
      </c>
      <c r="H33" s="29">
        <f t="shared" si="2"/>
        <v>7.6369607847922207</v>
      </c>
      <c r="I33" s="29">
        <f t="shared" si="2"/>
        <v>7.3204038993037983</v>
      </c>
      <c r="J33" s="29">
        <f t="shared" si="2"/>
        <v>7.5298132453616375</v>
      </c>
      <c r="K33" s="29">
        <f t="shared" si="2"/>
        <v>8.3688244047619058</v>
      </c>
      <c r="L33" s="29">
        <f t="shared" si="2"/>
        <v>7.4389880952380949</v>
      </c>
      <c r="M33" s="29">
        <f t="shared" si="2"/>
        <v>5.4339439284485724</v>
      </c>
      <c r="N33" s="29">
        <f t="shared" si="2"/>
        <v>7.8251953125</v>
      </c>
      <c r="O33" s="29">
        <f t="shared" si="2"/>
        <v>7.5350477328373673</v>
      </c>
      <c r="P33" s="29">
        <f t="shared" si="2"/>
        <v>7.2218095203008996</v>
      </c>
      <c r="Q33" s="29">
        <f t="shared" si="2"/>
        <v>6.9748774509803919</v>
      </c>
      <c r="R33" s="29">
        <f t="shared" si="2"/>
        <v>8.5814814814814806</v>
      </c>
      <c r="S33" s="29">
        <f t="shared" si="2"/>
        <v>7.1938082750582755</v>
      </c>
      <c r="T33" s="29">
        <f t="shared" si="2"/>
        <v>7.9955357142857144</v>
      </c>
    </row>
    <row r="34" spans="1:20" x14ac:dyDescent="0.35">
      <c r="A34" s="36"/>
      <c r="B34" s="39"/>
      <c r="D34" s="28"/>
      <c r="E34" s="28"/>
      <c r="F34" s="28"/>
      <c r="G34" s="28"/>
      <c r="H34" s="28"/>
      <c r="I34" s="28"/>
      <c r="J34" s="28"/>
      <c r="K34" s="28"/>
      <c r="L34" s="28"/>
      <c r="M34" s="31"/>
      <c r="N34" s="28"/>
      <c r="O34" s="28"/>
      <c r="P34" s="28"/>
      <c r="Q34" s="28"/>
      <c r="R34"/>
      <c r="S34" s="28"/>
      <c r="T34" s="28"/>
    </row>
    <row r="35" spans="1:20" ht="76" x14ac:dyDescent="0.35">
      <c r="A35" s="11">
        <v>33</v>
      </c>
      <c r="B35" s="39" t="s">
        <v>87</v>
      </c>
      <c r="C35" s="4" t="s">
        <v>86</v>
      </c>
      <c r="D35" s="28">
        <v>6.9405940594059405</v>
      </c>
      <c r="E35" s="28">
        <v>6.9411764705882355</v>
      </c>
      <c r="F35" s="28">
        <v>7</v>
      </c>
      <c r="G35" s="28">
        <v>8.5500000000000007</v>
      </c>
      <c r="H35" s="28">
        <v>6.3181818181818183</v>
      </c>
      <c r="I35" s="28">
        <v>6.9117647058823533</v>
      </c>
      <c r="J35" s="28">
        <v>6.7105263157894735</v>
      </c>
      <c r="K35" s="28">
        <v>8.0769230769230766</v>
      </c>
      <c r="L35" s="28">
        <v>6.7692307692307692</v>
      </c>
      <c r="M35" s="31">
        <v>6.75</v>
      </c>
      <c r="N35" s="28">
        <v>10</v>
      </c>
      <c r="O35" s="28">
        <v>7.03125</v>
      </c>
      <c r="P35" s="28">
        <v>6.8695652173913047</v>
      </c>
      <c r="Q35" s="28">
        <v>6.125</v>
      </c>
      <c r="R35" s="33"/>
      <c r="S35" s="28">
        <v>6.7777777777777777</v>
      </c>
      <c r="T35" s="28">
        <v>7.7</v>
      </c>
    </row>
    <row r="36" spans="1:20" ht="26" x14ac:dyDescent="0.35">
      <c r="A36" s="13">
        <v>34</v>
      </c>
      <c r="B36" s="19" t="s">
        <v>48</v>
      </c>
      <c r="C36" s="4" t="str">
        <f>VLOOKUP(B36, 'VLOOKUP table'!$A$1:$B$52,2, FALSE)</f>
        <v>4: Safe Living Environments</v>
      </c>
      <c r="D36" s="28">
        <v>6.5</v>
      </c>
      <c r="E36" s="28">
        <v>6.0555555555555554</v>
      </c>
      <c r="F36" s="28">
        <v>6.558139534883721</v>
      </c>
      <c r="G36" s="28">
        <v>6.5909090909090899</v>
      </c>
      <c r="H36" s="28">
        <v>6.333333333333333</v>
      </c>
      <c r="I36" s="28">
        <v>6.2876712328767121</v>
      </c>
      <c r="J36" s="28">
        <v>6.2857142857142856</v>
      </c>
      <c r="K36" s="28">
        <v>6.2</v>
      </c>
      <c r="L36" s="28">
        <v>5.666666666666667</v>
      </c>
      <c r="M36" s="31">
        <v>6</v>
      </c>
      <c r="N36" s="28">
        <v>7.25</v>
      </c>
      <c r="O36" s="28">
        <v>6.2727272727272725</v>
      </c>
      <c r="P36" s="28">
        <v>6.16</v>
      </c>
      <c r="Q36" s="28">
        <v>5.875</v>
      </c>
      <c r="R36" s="33"/>
      <c r="S36" s="28">
        <v>7.3636363636363633</v>
      </c>
      <c r="T36" s="28">
        <v>5.333333333333333</v>
      </c>
    </row>
    <row r="37" spans="1:20" ht="26" x14ac:dyDescent="0.35">
      <c r="A37" s="36">
        <v>35</v>
      </c>
      <c r="B37" s="39" t="s">
        <v>49</v>
      </c>
      <c r="C37" s="4" t="str">
        <f>VLOOKUP(B37, 'VLOOKUP table'!$A$1:$B$52,2, FALSE)</f>
        <v>4: Safe Living Environments</v>
      </c>
      <c r="D37" s="28">
        <v>7.4249999999999989</v>
      </c>
      <c r="E37" s="28">
        <v>7.44</v>
      </c>
      <c r="F37" s="28">
        <v>7.741935483870968</v>
      </c>
      <c r="G37" s="28">
        <v>7.4117647058823541</v>
      </c>
      <c r="H37" s="28">
        <v>7.5757575757575761</v>
      </c>
      <c r="I37" s="28">
        <v>7.5961538461538458</v>
      </c>
      <c r="J37" s="28">
        <v>8.0555555555555554</v>
      </c>
      <c r="K37" s="28">
        <v>7.0666666666666664</v>
      </c>
      <c r="L37" s="28">
        <v>6</v>
      </c>
      <c r="M37" s="31">
        <v>7.666666666666667</v>
      </c>
      <c r="N37" s="28">
        <v>7.7777777777777777</v>
      </c>
      <c r="O37" s="28">
        <v>7.3913043478260869</v>
      </c>
      <c r="P37" s="28">
        <v>7.3684210526315788</v>
      </c>
      <c r="Q37" s="28">
        <v>7.3076923076923075</v>
      </c>
      <c r="R37" s="33"/>
      <c r="S37" s="28">
        <v>7.5</v>
      </c>
      <c r="T37" s="28">
        <v>7.8571428571428568</v>
      </c>
    </row>
    <row r="38" spans="1:20" ht="38.5" x14ac:dyDescent="0.35">
      <c r="A38" s="36">
        <v>36</v>
      </c>
      <c r="B38" s="39" t="s">
        <v>50</v>
      </c>
      <c r="C38" s="4" t="str">
        <f>VLOOKUP(B38, 'VLOOKUP table'!$A$1:$B$52,2, FALSE)</f>
        <v>4: Safe Living Environments</v>
      </c>
      <c r="D38" s="28">
        <v>7.666666666666667</v>
      </c>
      <c r="E38" s="28">
        <v>7.7948717948717947</v>
      </c>
      <c r="F38" s="28">
        <v>7.2926829268292686</v>
      </c>
      <c r="G38" s="28">
        <v>8.1304347826086953</v>
      </c>
      <c r="H38" s="28">
        <v>7.4000000000000012</v>
      </c>
      <c r="I38" s="28">
        <v>7.4054054054054053</v>
      </c>
      <c r="J38" s="28">
        <v>6.8837209302325579</v>
      </c>
      <c r="K38" s="28">
        <v>8.5</v>
      </c>
      <c r="L38" s="28">
        <v>7</v>
      </c>
      <c r="M38" s="31">
        <v>7.7333333333333334</v>
      </c>
      <c r="N38" s="28">
        <v>9.2857142857142865</v>
      </c>
      <c r="O38" s="28">
        <v>7.833333333333333</v>
      </c>
      <c r="P38" s="28">
        <v>6.666666666666667</v>
      </c>
      <c r="Q38" s="28">
        <v>6.6875</v>
      </c>
      <c r="R38" s="33"/>
      <c r="S38" s="28">
        <v>8.75</v>
      </c>
      <c r="T38" s="28">
        <v>8.75</v>
      </c>
    </row>
    <row r="39" spans="1:20" ht="26" x14ac:dyDescent="0.35">
      <c r="A39" s="36">
        <v>37</v>
      </c>
      <c r="B39" s="39" t="s">
        <v>51</v>
      </c>
      <c r="C39" s="4" t="str">
        <f>VLOOKUP(B39, 'VLOOKUP table'!$A$1:$B$52,2, FALSE)</f>
        <v>4: Safe Living Environments</v>
      </c>
      <c r="D39" s="28">
        <v>7.666666666666667</v>
      </c>
      <c r="E39" s="28">
        <v>8.1282051282051277</v>
      </c>
      <c r="F39" s="28">
        <v>6.5750000000000002</v>
      </c>
      <c r="G39" s="28">
        <v>8.2272727272727266</v>
      </c>
      <c r="H39" s="28">
        <v>6.86</v>
      </c>
      <c r="I39" s="28">
        <v>7.0945945945945947</v>
      </c>
      <c r="J39" s="28">
        <v>7.1162790697674421</v>
      </c>
      <c r="K39" s="28">
        <v>8.4</v>
      </c>
      <c r="L39" s="28">
        <v>6.2142857142857144</v>
      </c>
      <c r="M39" s="31">
        <v>6.0625</v>
      </c>
      <c r="N39" s="28">
        <v>8.2142857142857135</v>
      </c>
      <c r="O39" s="28">
        <v>7.6857142857142859</v>
      </c>
      <c r="P39" s="28">
        <v>7.0769230769230766</v>
      </c>
      <c r="Q39" s="28">
        <v>7</v>
      </c>
      <c r="R39" s="33"/>
      <c r="S39" s="28">
        <v>6.5</v>
      </c>
      <c r="T39" s="28">
        <v>7.3636363636363633</v>
      </c>
    </row>
    <row r="40" spans="1:20" ht="38.5" x14ac:dyDescent="0.35">
      <c r="A40" s="7">
        <v>38</v>
      </c>
      <c r="B40" s="39" t="s">
        <v>52</v>
      </c>
      <c r="C40" s="4" t="str">
        <f>VLOOKUP(B40, 'VLOOKUP table'!$A$1:$B$52,2, FALSE)</f>
        <v>4: Safe Living Environments</v>
      </c>
      <c r="D40" s="28">
        <v>7.351851851851853</v>
      </c>
      <c r="E40" s="28">
        <v>7.4473684210526327</v>
      </c>
      <c r="F40" s="28">
        <v>6.9473684210526319</v>
      </c>
      <c r="G40" s="28">
        <v>8.3043478260869552</v>
      </c>
      <c r="H40" s="28">
        <v>6.8260869565217392</v>
      </c>
      <c r="I40" s="28">
        <v>6.7142857142857144</v>
      </c>
      <c r="J40" s="28">
        <v>6.4</v>
      </c>
      <c r="K40" s="28">
        <v>9.7368421052631575</v>
      </c>
      <c r="L40" s="28">
        <v>7.3846153846153859</v>
      </c>
      <c r="M40" s="31">
        <v>5.75</v>
      </c>
      <c r="N40" s="28">
        <v>7.0769230769230766</v>
      </c>
      <c r="O40" s="28">
        <v>7.34375</v>
      </c>
      <c r="P40" s="28">
        <v>7.4</v>
      </c>
      <c r="Q40" s="28">
        <v>5.5333333333333332</v>
      </c>
      <c r="R40" s="33"/>
      <c r="S40" s="28">
        <v>4.9000000000000004</v>
      </c>
      <c r="T40" s="34">
        <v>9.0909090909090917</v>
      </c>
    </row>
    <row r="41" spans="1:20" ht="26" x14ac:dyDescent="0.35">
      <c r="A41" s="13">
        <v>39</v>
      </c>
      <c r="B41" s="40" t="s">
        <v>53</v>
      </c>
      <c r="C41" s="46" t="str">
        <f>VLOOKUP(B41, 'VLOOKUP table'!$A$1:$B$52,2, FALSE)</f>
        <v>4: Safe Living Environments</v>
      </c>
      <c r="D41" s="47">
        <v>6.5</v>
      </c>
      <c r="E41" s="47">
        <v>5.7837837837837842</v>
      </c>
      <c r="F41" s="47">
        <v>6.5128205128205128</v>
      </c>
      <c r="G41" s="47">
        <v>6.5714285714285712</v>
      </c>
      <c r="H41" s="47">
        <v>5.520833333333333</v>
      </c>
      <c r="I41" s="47">
        <v>5.7571428571428571</v>
      </c>
      <c r="J41" s="47">
        <v>5.8</v>
      </c>
      <c r="K41" s="47">
        <v>8.5714285714285712</v>
      </c>
      <c r="L41" s="47">
        <v>6</v>
      </c>
      <c r="M41" s="48">
        <v>8</v>
      </c>
      <c r="N41" s="47">
        <v>6.6923076923076925</v>
      </c>
      <c r="O41" s="47">
        <v>6.9090909090909092</v>
      </c>
      <c r="P41" s="47">
        <v>4.9130434782608692</v>
      </c>
      <c r="Q41" s="47">
        <v>5.75</v>
      </c>
      <c r="R41" s="50"/>
      <c r="S41" s="47">
        <v>5.5454545454545459</v>
      </c>
      <c r="T41" s="47">
        <v>7.3636363636363633</v>
      </c>
    </row>
    <row r="42" spans="1:20" s="32" customFormat="1" x14ac:dyDescent="0.35">
      <c r="A42" s="36"/>
      <c r="B42" s="41"/>
      <c r="C42" s="32" t="s">
        <v>32</v>
      </c>
      <c r="D42" s="29">
        <f>AVERAGE(D35:D41)</f>
        <v>7.1501113206558751</v>
      </c>
      <c r="E42" s="29">
        <f t="shared" ref="E42:T42" si="3">AVERAGE(E35:E41)</f>
        <v>7.0844230220081608</v>
      </c>
      <c r="F42" s="29">
        <f t="shared" si="3"/>
        <v>6.946849554208157</v>
      </c>
      <c r="G42" s="29">
        <f t="shared" si="3"/>
        <v>7.6837368148840559</v>
      </c>
      <c r="H42" s="29">
        <f t="shared" si="3"/>
        <v>6.69059900244683</v>
      </c>
      <c r="I42" s="29">
        <f t="shared" si="3"/>
        <v>6.8238597651916413</v>
      </c>
      <c r="J42" s="29">
        <f t="shared" si="3"/>
        <v>6.7502565938656156</v>
      </c>
      <c r="K42" s="29">
        <f t="shared" si="3"/>
        <v>8.0788372028973523</v>
      </c>
      <c r="L42" s="29">
        <f t="shared" si="3"/>
        <v>6.4335426478283626</v>
      </c>
      <c r="M42" s="29">
        <f t="shared" si="3"/>
        <v>6.8517857142857155</v>
      </c>
      <c r="N42" s="29">
        <f t="shared" si="3"/>
        <v>8.0424297924297914</v>
      </c>
      <c r="O42" s="29">
        <f t="shared" si="3"/>
        <v>7.2095957355274125</v>
      </c>
      <c r="P42" s="29">
        <f t="shared" si="3"/>
        <v>6.6363742131247845</v>
      </c>
      <c r="Q42" s="29">
        <f t="shared" si="3"/>
        <v>6.325503663003663</v>
      </c>
      <c r="R42" s="29" t="e">
        <f t="shared" si="3"/>
        <v>#DIV/0!</v>
      </c>
      <c r="S42" s="29">
        <f t="shared" si="3"/>
        <v>6.7624098124098131</v>
      </c>
      <c r="T42" s="29">
        <f t="shared" si="3"/>
        <v>7.6369511440940006</v>
      </c>
    </row>
    <row r="43" spans="1:20" x14ac:dyDescent="0.35">
      <c r="A43" s="36"/>
      <c r="B43" s="39"/>
      <c r="D43" s="28"/>
      <c r="E43" s="28"/>
      <c r="F43" s="28"/>
      <c r="G43" s="28"/>
      <c r="H43" s="28"/>
      <c r="I43" s="28"/>
      <c r="J43" s="28"/>
      <c r="K43" s="28"/>
      <c r="L43" s="28"/>
      <c r="M43" s="31"/>
      <c r="N43" s="28"/>
      <c r="O43" s="28"/>
      <c r="P43" s="28"/>
      <c r="Q43" s="28"/>
      <c r="R43"/>
      <c r="S43" s="28"/>
      <c r="T43" s="28"/>
    </row>
    <row r="44" spans="1:20" ht="38.5" x14ac:dyDescent="0.35">
      <c r="A44" s="36">
        <v>40</v>
      </c>
      <c r="B44" s="39" t="s">
        <v>54</v>
      </c>
      <c r="C44" s="4" t="str">
        <f>VLOOKUP(B44, 'VLOOKUP table'!$A$1:$B$52,2, FALSE)</f>
        <v>5: Play and Leisure</v>
      </c>
      <c r="D44" s="28">
        <v>8</v>
      </c>
      <c r="E44" s="28">
        <v>8.3809523809523814</v>
      </c>
      <c r="F44" s="28">
        <v>7.6818181818181817</v>
      </c>
      <c r="G44" s="28">
        <v>9.4230769230769234</v>
      </c>
      <c r="H44" s="28">
        <v>7.192982456140351</v>
      </c>
      <c r="I44" s="28">
        <v>7.5750000000000002</v>
      </c>
      <c r="J44" s="28">
        <v>7.5106382978723403</v>
      </c>
      <c r="K44" s="28">
        <v>9.117647058823529</v>
      </c>
      <c r="L44" s="28">
        <v>6.615384615384615</v>
      </c>
      <c r="M44" s="31">
        <v>6.5882352941176467</v>
      </c>
      <c r="N44" s="28">
        <v>9</v>
      </c>
      <c r="O44" s="28">
        <v>7.5681818181818183</v>
      </c>
      <c r="P44" s="28">
        <v>7.7037037037037033</v>
      </c>
      <c r="Q44" s="28">
        <v>6.8235294117647056</v>
      </c>
      <c r="R44" s="33"/>
      <c r="S44" s="28">
        <v>7.0769230769230766</v>
      </c>
      <c r="T44" s="28">
        <v>8.5294117647058822</v>
      </c>
    </row>
    <row r="45" spans="1:20" ht="26" x14ac:dyDescent="0.35">
      <c r="A45" s="11">
        <v>50</v>
      </c>
      <c r="B45" s="18" t="s">
        <v>55</v>
      </c>
      <c r="C45" s="4" t="str">
        <f>VLOOKUP(B45, 'VLOOKUP table'!$A$1:$B$52,2, FALSE)</f>
        <v>5: Play and Leisure</v>
      </c>
      <c r="D45" s="28">
        <v>7.1801801801801801</v>
      </c>
      <c r="E45" s="28">
        <v>6.8809523809523814</v>
      </c>
      <c r="F45" s="28">
        <v>6.9302325581395348</v>
      </c>
      <c r="G45" s="28">
        <v>8.0769230769230766</v>
      </c>
      <c r="H45" s="28">
        <v>6.6363636363636367</v>
      </c>
      <c r="I45" s="28">
        <v>6.7564102564102564</v>
      </c>
      <c r="J45" s="28">
        <v>6.3478260869565215</v>
      </c>
      <c r="K45" s="28">
        <v>7.7777777777777777</v>
      </c>
      <c r="L45" s="28">
        <v>7.916666666666667</v>
      </c>
      <c r="M45" s="31">
        <v>1.5</v>
      </c>
      <c r="N45" s="28">
        <v>7.8125</v>
      </c>
      <c r="O45" s="28">
        <v>6.9772727272727275</v>
      </c>
      <c r="P45" s="28">
        <v>6.4615384615384617</v>
      </c>
      <c r="Q45" s="28">
        <v>5.1764705882352944</v>
      </c>
      <c r="R45" s="33"/>
      <c r="S45" s="28">
        <v>7.3076923076923075</v>
      </c>
      <c r="T45" s="28">
        <v>8.235294117647058</v>
      </c>
    </row>
    <row r="46" spans="1:20" x14ac:dyDescent="0.35">
      <c r="A46" s="13">
        <v>41</v>
      </c>
      <c r="B46" s="19" t="s">
        <v>56</v>
      </c>
      <c r="C46" s="4" t="str">
        <f>VLOOKUP(B46, 'VLOOKUP table'!$A$1:$B$52,2, FALSE)</f>
        <v>5: Play and Leisure</v>
      </c>
      <c r="D46" s="28">
        <v>7.0540540540540544</v>
      </c>
      <c r="E46" s="28">
        <v>7.3095238095238093</v>
      </c>
      <c r="F46" s="28">
        <v>6.4545454545454541</v>
      </c>
      <c r="G46" s="28">
        <v>8.1999999999999993</v>
      </c>
      <c r="H46" s="28">
        <v>6.2456140350877192</v>
      </c>
      <c r="I46" s="28">
        <v>6.4683544303797467</v>
      </c>
      <c r="J46" s="28">
        <v>6.2173913043478262</v>
      </c>
      <c r="K46" s="28">
        <v>8.6666666666666661</v>
      </c>
      <c r="L46" s="28">
        <v>6.384615384615385</v>
      </c>
      <c r="M46" s="31">
        <v>4.875</v>
      </c>
      <c r="N46" s="28">
        <v>7.7333333333333334</v>
      </c>
      <c r="O46" s="28">
        <v>6.8636363636363633</v>
      </c>
      <c r="P46" s="28">
        <v>6.6923076923076925</v>
      </c>
      <c r="Q46" s="28">
        <v>5.2352941176470589</v>
      </c>
      <c r="R46" s="33"/>
      <c r="S46" s="28">
        <v>6.384615384615385</v>
      </c>
      <c r="T46" s="28">
        <v>7.7058823529411766</v>
      </c>
    </row>
    <row r="47" spans="1:20" ht="26" x14ac:dyDescent="0.35">
      <c r="A47" s="9">
        <v>42</v>
      </c>
      <c r="B47" s="39" t="s">
        <v>57</v>
      </c>
      <c r="C47" s="4" t="str">
        <f>VLOOKUP(B47, 'VLOOKUP table'!$A$1:$B$52,2, FALSE)</f>
        <v>5: Play and Leisure</v>
      </c>
      <c r="D47" s="28">
        <v>6</v>
      </c>
      <c r="E47" s="28">
        <v>6.125</v>
      </c>
      <c r="F47" s="28">
        <v>6.333333333333333</v>
      </c>
      <c r="G47" s="28">
        <v>6.0434782608695654</v>
      </c>
      <c r="H47" s="28">
        <v>6.2678571428571432</v>
      </c>
      <c r="I47" s="28">
        <v>6</v>
      </c>
      <c r="J47" s="28">
        <v>6.3720930232558137</v>
      </c>
      <c r="K47" s="28">
        <v>6.0588235294117645</v>
      </c>
      <c r="L47" s="28">
        <v>5.615384615384615</v>
      </c>
      <c r="M47" s="31">
        <v>4.875</v>
      </c>
      <c r="N47" s="28">
        <v>7.1333333333333337</v>
      </c>
      <c r="O47" s="28">
        <v>5.7142857142857144</v>
      </c>
      <c r="P47" s="28">
        <v>5.64</v>
      </c>
      <c r="Q47" s="28">
        <v>4.7058823529411766</v>
      </c>
      <c r="R47" s="33"/>
      <c r="S47" s="28">
        <v>5.9230769230769234</v>
      </c>
      <c r="T47" s="28">
        <v>6.4375</v>
      </c>
    </row>
    <row r="48" spans="1:20" x14ac:dyDescent="0.35">
      <c r="A48" s="9">
        <v>43</v>
      </c>
      <c r="B48" s="39" t="s">
        <v>58</v>
      </c>
      <c r="C48" s="4" t="str">
        <f>VLOOKUP(B48, 'VLOOKUP table'!$A$1:$B$52,2, FALSE)</f>
        <v>5: Play and Leisure</v>
      </c>
      <c r="D48" s="28">
        <v>5.8611111111111107</v>
      </c>
      <c r="E48" s="28">
        <v>5.1463414634146343</v>
      </c>
      <c r="F48" s="28">
        <v>6.1136363636363633</v>
      </c>
      <c r="G48" s="28">
        <v>5.083333333333333</v>
      </c>
      <c r="H48" s="28">
        <v>6.0350877192982457</v>
      </c>
      <c r="I48" s="28">
        <v>5.7012987012987013</v>
      </c>
      <c r="J48" s="28">
        <v>6.0454545454545459</v>
      </c>
      <c r="K48" s="28">
        <v>5.4444444444444446</v>
      </c>
      <c r="L48" s="28">
        <v>4.9230769230769234</v>
      </c>
      <c r="M48" s="31">
        <v>4.9375</v>
      </c>
      <c r="N48" s="28">
        <v>6.8666666666666663</v>
      </c>
      <c r="O48" s="28">
        <v>6.0232558139534884</v>
      </c>
      <c r="P48" s="28">
        <v>4.08</v>
      </c>
      <c r="Q48" s="28">
        <v>5.1764705882352944</v>
      </c>
      <c r="R48" s="33"/>
      <c r="S48" s="28">
        <v>7.0769230769230766</v>
      </c>
      <c r="T48" s="28">
        <v>5.9411764705882355</v>
      </c>
    </row>
    <row r="49" spans="1:20" ht="26" x14ac:dyDescent="0.35">
      <c r="A49" s="9">
        <v>44</v>
      </c>
      <c r="B49" s="39" t="s">
        <v>59</v>
      </c>
      <c r="C49" s="4" t="str">
        <f>VLOOKUP(B49, 'VLOOKUP table'!$A$1:$B$52,2, FALSE)</f>
        <v>5: Play and Leisure</v>
      </c>
      <c r="D49" s="28">
        <v>5.8518518518518521</v>
      </c>
      <c r="E49" s="28">
        <v>5.3255813953488369</v>
      </c>
      <c r="F49" s="28">
        <v>6.1</v>
      </c>
      <c r="G49" s="28">
        <v>6.166666666666667</v>
      </c>
      <c r="H49" s="28">
        <v>5.3392857142857144</v>
      </c>
      <c r="I49" s="28">
        <v>5.4473684210526319</v>
      </c>
      <c r="J49" s="28">
        <v>5.3863636363636367</v>
      </c>
      <c r="K49" s="28">
        <v>6.7647058823529411</v>
      </c>
      <c r="L49" s="28">
        <v>5.25</v>
      </c>
      <c r="M49" s="31">
        <v>4.7647058823529411</v>
      </c>
      <c r="N49" s="28">
        <v>6.1333333333333337</v>
      </c>
      <c r="O49" s="28">
        <v>5.666666666666667</v>
      </c>
      <c r="P49" s="28">
        <v>4.6923076923076925</v>
      </c>
      <c r="Q49" s="28">
        <v>4.1764705882352944</v>
      </c>
      <c r="R49" s="33"/>
      <c r="S49" s="28">
        <v>6.083333333333333</v>
      </c>
      <c r="T49" s="28">
        <v>6.9375</v>
      </c>
    </row>
    <row r="50" spans="1:20" ht="26" x14ac:dyDescent="0.35">
      <c r="A50" s="11">
        <v>47</v>
      </c>
      <c r="B50" s="18" t="s">
        <v>60</v>
      </c>
      <c r="C50" s="4" t="str">
        <f>VLOOKUP(B50, 'VLOOKUP table'!$A$1:$B$52,2, FALSE)</f>
        <v>5: Play and Leisure</v>
      </c>
      <c r="D50" s="28">
        <v>7.3271028037383168</v>
      </c>
      <c r="E50" s="28">
        <v>7.0250000000000004</v>
      </c>
      <c r="F50" s="28">
        <v>7.5454545454545459</v>
      </c>
      <c r="G50" s="28">
        <v>8.5833333333333339</v>
      </c>
      <c r="H50" s="28">
        <v>6.6964285714285712</v>
      </c>
      <c r="I50" s="28">
        <v>6.75</v>
      </c>
      <c r="J50" s="28">
        <v>7.0681818181818183</v>
      </c>
      <c r="K50" s="28">
        <v>8.9444444444444446</v>
      </c>
      <c r="L50" s="28">
        <v>5.333333333333333</v>
      </c>
      <c r="M50" s="31">
        <v>4.6470588235294121</v>
      </c>
      <c r="N50" s="28">
        <v>7.4666666666666668</v>
      </c>
      <c r="O50" s="28">
        <v>6.5116279069767442</v>
      </c>
      <c r="P50" s="28">
        <v>6.625</v>
      </c>
      <c r="Q50" s="28">
        <v>4.7058823529411766</v>
      </c>
      <c r="R50" s="33"/>
      <c r="S50" s="28">
        <v>7.0769230769230766</v>
      </c>
      <c r="T50" s="28">
        <v>8.5882352941176467</v>
      </c>
    </row>
    <row r="51" spans="1:20" x14ac:dyDescent="0.35">
      <c r="A51" s="13">
        <v>48</v>
      </c>
      <c r="B51" s="19" t="s">
        <v>61</v>
      </c>
      <c r="C51" s="4" t="str">
        <f>VLOOKUP(B51, 'VLOOKUP table'!$A$1:$B$52,2, FALSE)</f>
        <v>5: Play and Leisure</v>
      </c>
      <c r="D51" s="28">
        <v>6.740384615384615</v>
      </c>
      <c r="E51" s="28">
        <v>6.5526315789473681</v>
      </c>
      <c r="F51" s="28">
        <v>7.1590909090909092</v>
      </c>
      <c r="G51" s="28">
        <v>6.8260869565217392</v>
      </c>
      <c r="H51" s="28">
        <v>6.8928571428571432</v>
      </c>
      <c r="I51" s="28">
        <v>6.3947368421052628</v>
      </c>
      <c r="J51" s="28">
        <v>6.8409090909090908</v>
      </c>
      <c r="K51" s="28">
        <v>7.0588235294117645</v>
      </c>
      <c r="L51" s="28">
        <v>6</v>
      </c>
      <c r="M51" s="31">
        <v>5.4117647058823533</v>
      </c>
      <c r="N51" s="28">
        <v>8.25</v>
      </c>
      <c r="O51" s="28">
        <v>6.0681818181818183</v>
      </c>
      <c r="P51" s="28">
        <v>6</v>
      </c>
      <c r="Q51" s="28">
        <v>4.7058823529411766</v>
      </c>
      <c r="R51" s="33"/>
      <c r="S51" s="28">
        <v>7.0769230769230766</v>
      </c>
      <c r="T51" s="28">
        <v>8.5294117647058822</v>
      </c>
    </row>
    <row r="52" spans="1:20" ht="26" x14ac:dyDescent="0.35">
      <c r="A52" s="36">
        <v>45</v>
      </c>
      <c r="B52" s="39" t="s">
        <v>62</v>
      </c>
      <c r="C52" s="4" t="str">
        <f>VLOOKUP(B52, 'VLOOKUP table'!$A$1:$B$52,2, FALSE)</f>
        <v>5: Play and Leisure</v>
      </c>
      <c r="D52" s="28">
        <v>5.9252336448598131</v>
      </c>
      <c r="E52" s="28">
        <v>5.2439024390243905</v>
      </c>
      <c r="F52" s="28">
        <v>6.2790697674418601</v>
      </c>
      <c r="G52" s="28">
        <v>6.25</v>
      </c>
      <c r="H52" s="28">
        <v>5.6607142857142856</v>
      </c>
      <c r="I52" s="28">
        <v>5.3947368421052628</v>
      </c>
      <c r="J52" s="28">
        <v>5.5777777777777775</v>
      </c>
      <c r="K52" s="28">
        <v>7.2777777777777777</v>
      </c>
      <c r="L52" s="28">
        <v>4</v>
      </c>
      <c r="M52" s="31">
        <v>6.3125</v>
      </c>
      <c r="N52" s="28">
        <v>5.8</v>
      </c>
      <c r="O52" s="28">
        <v>5.7380952380952372</v>
      </c>
      <c r="P52" s="28">
        <v>4.16</v>
      </c>
      <c r="Q52" s="28">
        <v>4.375</v>
      </c>
      <c r="R52" s="33"/>
      <c r="S52" s="28">
        <v>6.3076923076923075</v>
      </c>
      <c r="T52" s="28">
        <v>7.1764705882352944</v>
      </c>
    </row>
    <row r="53" spans="1:20" ht="26" x14ac:dyDescent="0.35">
      <c r="A53" s="36">
        <v>46</v>
      </c>
      <c r="B53" s="39" t="s">
        <v>63</v>
      </c>
      <c r="C53" s="4" t="str">
        <f>VLOOKUP(B53, 'VLOOKUP table'!$A$1:$B$52,2, FALSE)</f>
        <v>5: Play and Leisure</v>
      </c>
      <c r="D53" s="28">
        <v>7.0467289719626178</v>
      </c>
      <c r="E53" s="28">
        <v>6.0250000000000004</v>
      </c>
      <c r="F53" s="28">
        <v>7.9767441860465116</v>
      </c>
      <c r="G53" s="28">
        <v>6.68</v>
      </c>
      <c r="H53" s="28">
        <v>7.0555555555555554</v>
      </c>
      <c r="I53" s="28">
        <v>6.5466666666666669</v>
      </c>
      <c r="J53" s="28">
        <v>6.5116279069767442</v>
      </c>
      <c r="K53" s="28">
        <v>7.8888888888888893</v>
      </c>
      <c r="L53" s="28">
        <v>5.75</v>
      </c>
      <c r="M53" s="31">
        <v>5.5625</v>
      </c>
      <c r="N53" s="28">
        <v>6.5333333333333332</v>
      </c>
      <c r="O53" s="28">
        <v>6.5853658536585362</v>
      </c>
      <c r="P53" s="28">
        <v>5.541666666666667</v>
      </c>
      <c r="Q53" s="28">
        <v>6.5882352941176467</v>
      </c>
      <c r="R53" s="33"/>
      <c r="S53" s="28">
        <v>7.25</v>
      </c>
      <c r="T53" s="28">
        <v>7.5294117647058822</v>
      </c>
    </row>
    <row r="54" spans="1:20" ht="26" x14ac:dyDescent="0.35">
      <c r="A54" s="13">
        <v>49</v>
      </c>
      <c r="B54" s="40" t="s">
        <v>64</v>
      </c>
      <c r="C54" s="46" t="str">
        <f>VLOOKUP(B54, 'VLOOKUP table'!$A$1:$B$52,2, FALSE)</f>
        <v>5: Play and Leisure</v>
      </c>
      <c r="D54" s="47">
        <v>6.583333333333333</v>
      </c>
      <c r="E54" s="47">
        <v>6.4878048780487809</v>
      </c>
      <c r="F54" s="47">
        <v>6.2093023255813957</v>
      </c>
      <c r="G54" s="47">
        <v>7.4347826086956523</v>
      </c>
      <c r="H54" s="47">
        <v>5.9473684210526319</v>
      </c>
      <c r="I54" s="47">
        <v>6.3815789473684212</v>
      </c>
      <c r="J54" s="47">
        <v>6.3953488372093021</v>
      </c>
      <c r="K54" s="47">
        <v>6.2777777777777777</v>
      </c>
      <c r="L54" s="47">
        <v>5.3076923076923075</v>
      </c>
      <c r="M54" s="48">
        <v>5.0588235294117645</v>
      </c>
      <c r="N54" s="47">
        <v>5.9333333333333336</v>
      </c>
      <c r="O54" s="47">
        <v>5.6511627906976747</v>
      </c>
      <c r="P54" s="47">
        <v>6.125</v>
      </c>
      <c r="Q54" s="47">
        <v>4.3529411764705879</v>
      </c>
      <c r="R54" s="50"/>
      <c r="S54" s="47">
        <v>6</v>
      </c>
      <c r="T54" s="47">
        <v>6.6470588235294121</v>
      </c>
    </row>
    <row r="55" spans="1:20" s="26" customFormat="1" x14ac:dyDescent="0.35">
      <c r="C55" s="26" t="s">
        <v>32</v>
      </c>
      <c r="D55" s="28">
        <f>AVERAGE(D44:D54)</f>
        <v>6.6881800514978096</v>
      </c>
      <c r="E55" s="28">
        <f t="shared" ref="E55:T55" si="4">AVERAGE(E44:E54)</f>
        <v>6.4093354842011427</v>
      </c>
      <c r="F55" s="28">
        <f t="shared" si="4"/>
        <v>6.7984752386443716</v>
      </c>
      <c r="G55" s="28">
        <f t="shared" si="4"/>
        <v>7.1606982872200282</v>
      </c>
      <c r="H55" s="28">
        <f t="shared" si="4"/>
        <v>6.3609195164219079</v>
      </c>
      <c r="I55" s="28">
        <f t="shared" si="4"/>
        <v>6.3105591915806309</v>
      </c>
      <c r="J55" s="28">
        <f t="shared" si="4"/>
        <v>6.3885102113914005</v>
      </c>
      <c r="K55" s="28">
        <f t="shared" si="4"/>
        <v>7.3888888888888866</v>
      </c>
      <c r="L55" s="28">
        <f t="shared" si="4"/>
        <v>5.7360139860139858</v>
      </c>
      <c r="M55" s="31">
        <f t="shared" si="4"/>
        <v>4.9575534759358284</v>
      </c>
      <c r="N55" s="28">
        <f t="shared" si="4"/>
        <v>7.1511363636363647</v>
      </c>
      <c r="O55" s="28">
        <f t="shared" si="4"/>
        <v>6.3061575192369812</v>
      </c>
      <c r="P55" s="28">
        <f t="shared" si="4"/>
        <v>5.7928658378658389</v>
      </c>
      <c r="Q55" s="28">
        <f t="shared" si="4"/>
        <v>5.0929144385026737</v>
      </c>
      <c r="R55" s="28" t="e">
        <f t="shared" si="4"/>
        <v>#DIV/0!</v>
      </c>
      <c r="S55" s="28">
        <f t="shared" si="4"/>
        <v>6.6876456876456878</v>
      </c>
      <c r="T55" s="28">
        <f t="shared" si="4"/>
        <v>7.4779411764705879</v>
      </c>
    </row>
    <row r="56" spans="1:20" customFormat="1" x14ac:dyDescent="0.35"/>
    <row r="57" spans="1:20" customFormat="1" x14ac:dyDescent="0.35"/>
    <row r="58" spans="1:20" customFormat="1" x14ac:dyDescent="0.35"/>
    <row r="59" spans="1:20" customFormat="1" x14ac:dyDescent="0.35"/>
    <row r="60" spans="1:20" customFormat="1" x14ac:dyDescent="0.35"/>
    <row r="61" spans="1:20" customFormat="1" x14ac:dyDescent="0.35"/>
    <row r="62" spans="1:20" customFormat="1" x14ac:dyDescent="0.35"/>
    <row r="63" spans="1:20" customFormat="1" x14ac:dyDescent="0.35"/>
    <row r="64" spans="1:20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spans="4:13" customFormat="1" x14ac:dyDescent="0.35"/>
    <row r="114" spans="4:13" customFormat="1" x14ac:dyDescent="0.35"/>
    <row r="115" spans="4:13" customFormat="1" x14ac:dyDescent="0.35"/>
    <row r="116" spans="4:13" x14ac:dyDescent="0.35">
      <c r="D116" s="28"/>
      <c r="M116" s="31"/>
    </row>
    <row r="117" spans="4:13" x14ac:dyDescent="0.35">
      <c r="M117" s="31"/>
    </row>
    <row r="118" spans="4:13" x14ac:dyDescent="0.35">
      <c r="M118" s="31"/>
    </row>
    <row r="119" spans="4:13" x14ac:dyDescent="0.35">
      <c r="M119" s="31"/>
    </row>
    <row r="120" spans="4:13" x14ac:dyDescent="0.35">
      <c r="M120" s="31"/>
    </row>
    <row r="121" spans="4:13" x14ac:dyDescent="0.35">
      <c r="M121" s="31"/>
    </row>
    <row r="122" spans="4:13" x14ac:dyDescent="0.35">
      <c r="M122" s="31"/>
    </row>
    <row r="123" spans="4:13" x14ac:dyDescent="0.35">
      <c r="M123" s="31"/>
    </row>
    <row r="124" spans="4:13" x14ac:dyDescent="0.35">
      <c r="M124" s="31"/>
    </row>
    <row r="125" spans="4:13" x14ac:dyDescent="0.35">
      <c r="M125" s="31"/>
    </row>
    <row r="126" spans="4:13" x14ac:dyDescent="0.35">
      <c r="M126" s="31"/>
    </row>
    <row r="127" spans="4:13" x14ac:dyDescent="0.35">
      <c r="M127" s="31"/>
    </row>
    <row r="128" spans="4:13" x14ac:dyDescent="0.35">
      <c r="M128" s="31"/>
    </row>
    <row r="129" spans="13:13" x14ac:dyDescent="0.35">
      <c r="M129" s="31"/>
    </row>
    <row r="130" spans="13:13" x14ac:dyDescent="0.35">
      <c r="M130" s="31"/>
    </row>
    <row r="131" spans="13:13" x14ac:dyDescent="0.35">
      <c r="M131" s="31"/>
    </row>
    <row r="132" spans="13:13" x14ac:dyDescent="0.35">
      <c r="M132" s="31"/>
    </row>
    <row r="133" spans="13:13" x14ac:dyDescent="0.35">
      <c r="M133" s="31"/>
    </row>
    <row r="134" spans="13:13" x14ac:dyDescent="0.35">
      <c r="M134" s="31"/>
    </row>
    <row r="135" spans="13:13" x14ac:dyDescent="0.35">
      <c r="M135" s="31"/>
    </row>
    <row r="136" spans="13:13" x14ac:dyDescent="0.35">
      <c r="M136" s="31"/>
    </row>
    <row r="137" spans="13:13" x14ac:dyDescent="0.35">
      <c r="M137" s="31"/>
    </row>
    <row r="138" spans="13:13" x14ac:dyDescent="0.35">
      <c r="M138" s="31"/>
    </row>
    <row r="139" spans="13:13" x14ac:dyDescent="0.35">
      <c r="M139" s="31"/>
    </row>
    <row r="140" spans="13:13" x14ac:dyDescent="0.35">
      <c r="M140" s="31"/>
    </row>
    <row r="141" spans="13:13" x14ac:dyDescent="0.35">
      <c r="M141" s="31"/>
    </row>
    <row r="142" spans="13:13" x14ac:dyDescent="0.35">
      <c r="M142" s="31"/>
    </row>
    <row r="143" spans="13:13" x14ac:dyDescent="0.35">
      <c r="M143" s="31"/>
    </row>
    <row r="144" spans="13:13" x14ac:dyDescent="0.35">
      <c r="M144" s="31"/>
    </row>
    <row r="145" spans="13:13" x14ac:dyDescent="0.35">
      <c r="M145" s="31"/>
    </row>
    <row r="146" spans="13:13" x14ac:dyDescent="0.35">
      <c r="M146" s="31"/>
    </row>
    <row r="147" spans="13:13" x14ac:dyDescent="0.35">
      <c r="M147" s="31"/>
    </row>
    <row r="148" spans="13:13" x14ac:dyDescent="0.35">
      <c r="M148" s="31"/>
    </row>
    <row r="149" spans="13:13" x14ac:dyDescent="0.35">
      <c r="M149" s="31"/>
    </row>
    <row r="150" spans="13:13" x14ac:dyDescent="0.35">
      <c r="M150" s="31"/>
    </row>
    <row r="151" spans="13:13" x14ac:dyDescent="0.35">
      <c r="M151" s="31"/>
    </row>
    <row r="152" spans="13:13" x14ac:dyDescent="0.35">
      <c r="M152" s="31"/>
    </row>
    <row r="153" spans="13:13" x14ac:dyDescent="0.35">
      <c r="M153" s="31"/>
    </row>
    <row r="154" spans="13:13" x14ac:dyDescent="0.35">
      <c r="M154" s="31"/>
    </row>
    <row r="155" spans="13:13" x14ac:dyDescent="0.35">
      <c r="M155" s="31"/>
    </row>
    <row r="156" spans="13:13" x14ac:dyDescent="0.35">
      <c r="M156" s="31"/>
    </row>
    <row r="157" spans="13:13" x14ac:dyDescent="0.35">
      <c r="M157" s="31"/>
    </row>
    <row r="158" spans="13:13" x14ac:dyDescent="0.35">
      <c r="M158" s="31"/>
    </row>
    <row r="159" spans="13:13" x14ac:dyDescent="0.35">
      <c r="M159" s="31"/>
    </row>
    <row r="160" spans="13:13" x14ac:dyDescent="0.35">
      <c r="M160" s="31"/>
    </row>
    <row r="161" spans="13:13" x14ac:dyDescent="0.35">
      <c r="M161" s="31"/>
    </row>
    <row r="162" spans="13:13" x14ac:dyDescent="0.35">
      <c r="M162" s="31"/>
    </row>
    <row r="163" spans="13:13" x14ac:dyDescent="0.35">
      <c r="M163" s="31"/>
    </row>
    <row r="164" spans="13:13" x14ac:dyDescent="0.35">
      <c r="M164" s="31"/>
    </row>
    <row r="165" spans="13:13" x14ac:dyDescent="0.35">
      <c r="M165" s="31"/>
    </row>
    <row r="166" spans="13:13" x14ac:dyDescent="0.35">
      <c r="M166" s="31"/>
    </row>
    <row r="167" spans="13:13" x14ac:dyDescent="0.35">
      <c r="M167" s="31"/>
    </row>
    <row r="168" spans="13:13" x14ac:dyDescent="0.35">
      <c r="M168" s="31"/>
    </row>
    <row r="169" spans="13:13" x14ac:dyDescent="0.35">
      <c r="M169" s="31"/>
    </row>
    <row r="170" spans="13:13" x14ac:dyDescent="0.35">
      <c r="M170" s="31"/>
    </row>
    <row r="171" spans="13:13" x14ac:dyDescent="0.35">
      <c r="M171" s="31"/>
    </row>
    <row r="172" spans="13:13" x14ac:dyDescent="0.35">
      <c r="M172" s="31"/>
    </row>
    <row r="173" spans="13:13" x14ac:dyDescent="0.35">
      <c r="M173" s="31"/>
    </row>
    <row r="174" spans="13:13" x14ac:dyDescent="0.35">
      <c r="M174" s="31"/>
    </row>
    <row r="175" spans="13:13" x14ac:dyDescent="0.35">
      <c r="M175" s="31"/>
    </row>
  </sheetData>
  <conditionalFormatting sqref="D116:T1048576 D35:T39 D34:Q34 S34:T34 D1:T33 D44:T54 D43:Q43 S43:T43 D41:T42">
    <cfRule type="colorScale" priority="4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conditionalFormatting sqref="D40:S40">
    <cfRule type="colorScale" priority="3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conditionalFormatting sqref="T40">
    <cfRule type="colorScale" priority="2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conditionalFormatting sqref="D55:T55">
    <cfRule type="colorScale" priority="1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7C7F-82CE-4335-8C37-552E65BFA9B4}">
  <dimension ref="A1:P115"/>
  <sheetViews>
    <sheetView topLeftCell="A2" zoomScale="70" zoomScaleNormal="70" workbookViewId="0">
      <pane ySplit="1" topLeftCell="A3" activePane="bottomLeft" state="frozen"/>
      <selection activeCell="A2" sqref="A2"/>
      <selection pane="bottomLeft" activeCell="D11" sqref="D11"/>
    </sheetView>
  </sheetViews>
  <sheetFormatPr defaultRowHeight="14.5" x14ac:dyDescent="0.35"/>
  <cols>
    <col min="1" max="1" width="15.7265625" style="55" customWidth="1"/>
    <col min="2" max="2" width="35.08984375" style="55" customWidth="1"/>
    <col min="3" max="3" width="26.453125" style="55" customWidth="1"/>
    <col min="4" max="16384" width="8.7265625" style="55"/>
  </cols>
  <sheetData>
    <row r="1" spans="1:16" s="25" customFormat="1" ht="26" x14ac:dyDescent="0.6">
      <c r="A1" s="43" t="s">
        <v>170</v>
      </c>
    </row>
    <row r="2" spans="1:16" s="5" customFormat="1" ht="91.5" x14ac:dyDescent="0.35">
      <c r="A2" s="5" t="s">
        <v>0</v>
      </c>
      <c r="B2" s="5" t="s">
        <v>1</v>
      </c>
      <c r="C2" s="5" t="s">
        <v>2</v>
      </c>
      <c r="D2" s="51" t="s">
        <v>91</v>
      </c>
      <c r="E2" s="51" t="s">
        <v>4</v>
      </c>
      <c r="F2" s="51" t="s">
        <v>92</v>
      </c>
      <c r="G2" s="51" t="s">
        <v>93</v>
      </c>
      <c r="H2" s="51" t="s">
        <v>94</v>
      </c>
      <c r="I2" s="51" t="s">
        <v>95</v>
      </c>
      <c r="J2" s="51" t="s">
        <v>96</v>
      </c>
      <c r="K2" s="51" t="s">
        <v>3</v>
      </c>
      <c r="L2" s="51" t="s">
        <v>98</v>
      </c>
      <c r="M2" s="51" t="s">
        <v>99</v>
      </c>
      <c r="N2" s="51" t="s">
        <v>169</v>
      </c>
      <c r="O2" s="51" t="s">
        <v>101</v>
      </c>
      <c r="P2" s="51" t="s">
        <v>104</v>
      </c>
    </row>
    <row r="3" spans="1:16" x14ac:dyDescent="0.35">
      <c r="A3" s="1" t="s">
        <v>5</v>
      </c>
      <c r="B3" s="54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28.5" x14ac:dyDescent="0.35">
      <c r="A4" s="2">
        <v>1</v>
      </c>
      <c r="B4" s="52" t="s">
        <v>108</v>
      </c>
      <c r="C4" s="55" t="str">
        <f>VLOOKUP(B4, 'VLOOKUP table'!$E$1:$F$51, 2, FALSE)</f>
        <v>1: Safety and Inclusion</v>
      </c>
      <c r="D4" s="56">
        <v>5.924050632911392</v>
      </c>
      <c r="E4" s="56">
        <v>5.7894736842105265</v>
      </c>
      <c r="F4" s="56">
        <v>7.2727272727272725</v>
      </c>
      <c r="G4" s="56">
        <v>6.9090909090909092</v>
      </c>
      <c r="H4" s="56">
        <v>5.875</v>
      </c>
      <c r="I4" s="56">
        <v>5</v>
      </c>
      <c r="J4" s="56">
        <v>3.8888888888888888</v>
      </c>
      <c r="K4" s="56">
        <v>6.4897959183673466</v>
      </c>
      <c r="L4" s="56">
        <v>4.2631578947368425</v>
      </c>
      <c r="M4" s="56">
        <v>6.3</v>
      </c>
      <c r="N4" s="56">
        <v>7.3</v>
      </c>
      <c r="O4" s="56">
        <v>2.0909090909090908</v>
      </c>
      <c r="P4" s="56">
        <v>6.5277777777777777</v>
      </c>
    </row>
    <row r="5" spans="1:16" x14ac:dyDescent="0.35">
      <c r="A5" s="2"/>
      <c r="B5" s="52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x14ac:dyDescent="0.35">
      <c r="A6" s="2" t="s">
        <v>109</v>
      </c>
      <c r="B6" s="52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28.5" x14ac:dyDescent="0.35">
      <c r="A7" s="2">
        <v>3</v>
      </c>
      <c r="B7" s="52" t="s">
        <v>110</v>
      </c>
      <c r="C7" s="55" t="str">
        <f>VLOOKUP(B7, 'VLOOKUP table'!$E$1:$F$51, 2, FALSE)</f>
        <v>1: Safety and Inclusion</v>
      </c>
      <c r="D7" s="56">
        <v>8.6363636363636367</v>
      </c>
      <c r="E7" s="56">
        <v>8.6181818181818191</v>
      </c>
      <c r="F7" s="56">
        <v>9.5</v>
      </c>
      <c r="G7" s="56">
        <v>9.0909090909090917</v>
      </c>
      <c r="H7" s="56">
        <v>8.8113207547169807</v>
      </c>
      <c r="I7" s="56">
        <v>7.3793103448275863</v>
      </c>
      <c r="J7" s="56">
        <v>5.2857142857142856</v>
      </c>
      <c r="K7" s="56">
        <v>9.2083333333333339</v>
      </c>
      <c r="L7" s="56">
        <v>7.4705882352941178</v>
      </c>
      <c r="M7" s="56">
        <v>9.0333333333333332</v>
      </c>
      <c r="N7" s="56">
        <v>9.3000000000000007</v>
      </c>
      <c r="O7" s="56">
        <v>6.5</v>
      </c>
      <c r="P7" s="56">
        <v>8.9459459459459456</v>
      </c>
    </row>
    <row r="8" spans="1:16" x14ac:dyDescent="0.35">
      <c r="A8" s="2"/>
      <c r="B8" s="52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43.5" x14ac:dyDescent="0.35">
      <c r="A9" s="2" t="s">
        <v>111</v>
      </c>
      <c r="B9" s="52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ht="28.5" x14ac:dyDescent="0.35">
      <c r="A10" s="2">
        <v>2</v>
      </c>
      <c r="B10" s="52" t="s">
        <v>112</v>
      </c>
      <c r="C10" s="55" t="str">
        <f>VLOOKUP(B10, 'VLOOKUP table'!$E$1:$F$51, 2, FALSE)</f>
        <v>1: Safety and Inclusion</v>
      </c>
      <c r="D10" s="56">
        <v>3.1971830985915495</v>
      </c>
      <c r="E10" s="56">
        <v>3.2549019607843137</v>
      </c>
      <c r="F10" s="56">
        <v>3.3333333333333335</v>
      </c>
      <c r="G10" s="56">
        <v>2.7272727272727271</v>
      </c>
      <c r="H10" s="56">
        <v>3.0625</v>
      </c>
      <c r="I10" s="56">
        <v>4.1071428571428568</v>
      </c>
      <c r="J10" s="56">
        <v>3.6666666666666665</v>
      </c>
      <c r="K10" s="56">
        <v>2.5681818181818183</v>
      </c>
      <c r="L10" s="56">
        <v>2.8888888888888888</v>
      </c>
      <c r="M10" s="56">
        <v>3.3214285714285716</v>
      </c>
      <c r="N10" s="56">
        <v>3.1875</v>
      </c>
      <c r="O10" s="56">
        <v>2.5555555555555554</v>
      </c>
      <c r="P10" s="56">
        <v>2.3823529411764706</v>
      </c>
    </row>
    <row r="11" spans="1:16" ht="42.5" x14ac:dyDescent="0.35">
      <c r="A11" s="2">
        <v>11</v>
      </c>
      <c r="B11" s="52" t="s">
        <v>30</v>
      </c>
      <c r="C11" s="55" t="str">
        <f>VLOOKUP(B11, 'VLOOKUP table'!$E$1:$F$51, 2, FALSE)</f>
        <v>1: Safety and Inclusion</v>
      </c>
      <c r="D11" s="56">
        <v>5.564516129032258</v>
      </c>
      <c r="E11" s="56">
        <v>5.5555555555555554</v>
      </c>
      <c r="F11" s="56">
        <v>6</v>
      </c>
      <c r="G11" s="56">
        <v>5.5454545454545459</v>
      </c>
      <c r="H11" s="56">
        <v>5.7674418604651159</v>
      </c>
      <c r="I11" s="56">
        <v>5.2173913043478262</v>
      </c>
      <c r="J11" s="56">
        <v>5.7777777777777777</v>
      </c>
      <c r="K11" s="56">
        <v>5.666666666666667</v>
      </c>
      <c r="L11" s="56">
        <v>4.625</v>
      </c>
      <c r="M11" s="56">
        <v>5.75</v>
      </c>
      <c r="N11" s="56">
        <v>6.125</v>
      </c>
      <c r="O11" s="56">
        <v>5.2222222222222223</v>
      </c>
      <c r="P11" s="56">
        <v>5.5862068965517242</v>
      </c>
    </row>
    <row r="12" spans="1:16" ht="56.5" x14ac:dyDescent="0.35">
      <c r="A12" s="2">
        <v>12</v>
      </c>
      <c r="B12" s="52" t="s">
        <v>31</v>
      </c>
      <c r="C12" s="55" t="str">
        <f>VLOOKUP(B12, 'VLOOKUP table'!$E$1:$F$51, 2, FALSE)</f>
        <v>1: Safety and Inclusion</v>
      </c>
      <c r="D12" s="56">
        <v>6.617647058823529</v>
      </c>
      <c r="E12" s="56">
        <v>6.6122448979591839</v>
      </c>
      <c r="F12" s="56">
        <v>6.666666666666667</v>
      </c>
      <c r="G12" s="56">
        <v>7.2727272727272725</v>
      </c>
      <c r="H12" s="56">
        <v>6.6304347826086953</v>
      </c>
      <c r="I12" s="56">
        <v>6</v>
      </c>
      <c r="J12" s="56">
        <v>5.875</v>
      </c>
      <c r="K12" s="56">
        <v>6.8636363636363633</v>
      </c>
      <c r="L12" s="56">
        <v>6.1333333333333337</v>
      </c>
      <c r="M12" s="56">
        <v>6.4827586206896548</v>
      </c>
      <c r="N12" s="56">
        <v>7.0588235294117645</v>
      </c>
      <c r="O12" s="56">
        <v>7.7777777777777777</v>
      </c>
      <c r="P12" s="56">
        <v>6.1212121212121211</v>
      </c>
    </row>
    <row r="13" spans="1:16" x14ac:dyDescent="0.35">
      <c r="A13" s="2"/>
      <c r="B13" s="53" t="s">
        <v>32</v>
      </c>
      <c r="D13" s="57">
        <f>AVERAGE(D10:D12)</f>
        <v>5.1264487621491126</v>
      </c>
      <c r="E13" s="57">
        <f t="shared" ref="E13:P13" si="0">AVERAGE(E10:E12)</f>
        <v>5.1409008047663507</v>
      </c>
      <c r="F13" s="57">
        <f t="shared" si="0"/>
        <v>5.333333333333333</v>
      </c>
      <c r="G13" s="57">
        <f t="shared" si="0"/>
        <v>5.1818181818181825</v>
      </c>
      <c r="H13" s="57">
        <f t="shared" si="0"/>
        <v>5.153458881024604</v>
      </c>
      <c r="I13" s="57">
        <f t="shared" si="0"/>
        <v>5.1081780538302271</v>
      </c>
      <c r="J13" s="57">
        <f t="shared" si="0"/>
        <v>5.1064814814814818</v>
      </c>
      <c r="K13" s="57">
        <f t="shared" si="0"/>
        <v>5.0328282828282829</v>
      </c>
      <c r="L13" s="57">
        <f t="shared" si="0"/>
        <v>4.549074074074074</v>
      </c>
      <c r="M13" s="57">
        <f t="shared" si="0"/>
        <v>5.1847290640394084</v>
      </c>
      <c r="N13" s="57">
        <f t="shared" si="0"/>
        <v>5.4571078431372548</v>
      </c>
      <c r="O13" s="57">
        <f t="shared" si="0"/>
        <v>5.1851851851851851</v>
      </c>
      <c r="P13" s="57">
        <f t="shared" si="0"/>
        <v>4.6965906529801051</v>
      </c>
    </row>
    <row r="14" spans="1:16" x14ac:dyDescent="0.35">
      <c r="A14" s="2"/>
      <c r="B14" s="52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ht="29" x14ac:dyDescent="0.35">
      <c r="A15" s="2" t="s">
        <v>8</v>
      </c>
      <c r="B15" s="52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ht="28.5" x14ac:dyDescent="0.35">
      <c r="A16" s="2">
        <v>5</v>
      </c>
      <c r="B16" s="52" t="s">
        <v>113</v>
      </c>
      <c r="C16" s="55" t="str">
        <f>VLOOKUP(B16, 'VLOOKUP table'!$E$1:$F$51, 2, FALSE)</f>
        <v>1: Safety and Inclusion</v>
      </c>
      <c r="D16" s="56">
        <v>5.9152542372881358</v>
      </c>
      <c r="E16" s="56">
        <v>6</v>
      </c>
      <c r="F16" s="56">
        <v>5.7777777777777777</v>
      </c>
      <c r="G16" s="56">
        <v>4.333333333333333</v>
      </c>
      <c r="H16" s="56">
        <v>6.2564102564102564</v>
      </c>
      <c r="I16" s="56">
        <v>7.0869565217391308</v>
      </c>
      <c r="J16" s="56">
        <v>6.333333333333333</v>
      </c>
      <c r="K16" s="56">
        <v>5.0294117647058822</v>
      </c>
      <c r="L16" s="56">
        <v>6.5384615384615383</v>
      </c>
      <c r="M16" s="56">
        <v>5.3478260869565215</v>
      </c>
      <c r="N16" s="56">
        <v>5.6428571428571432</v>
      </c>
      <c r="O16" s="56">
        <v>7.5</v>
      </c>
      <c r="P16" s="56">
        <v>5.115384615384615</v>
      </c>
    </row>
    <row r="17" spans="1:16" x14ac:dyDescent="0.35">
      <c r="A17" s="2"/>
      <c r="B17" s="5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ht="29" x14ac:dyDescent="0.35">
      <c r="A18" s="2" t="s">
        <v>9</v>
      </c>
      <c r="B18" s="52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28.5" x14ac:dyDescent="0.35">
      <c r="A19" s="2">
        <v>6</v>
      </c>
      <c r="B19" s="52" t="s">
        <v>114</v>
      </c>
      <c r="C19" s="55" t="str">
        <f>VLOOKUP(B19, 'VLOOKUP table'!$E$1:$F$51, 2, FALSE)</f>
        <v>1: Safety and Inclusion</v>
      </c>
      <c r="D19" s="56">
        <v>7.166666666666667</v>
      </c>
      <c r="E19" s="56">
        <v>7.0655737704918034</v>
      </c>
      <c r="F19" s="56">
        <v>6.8181818181818183</v>
      </c>
      <c r="G19" s="56">
        <v>7.4545454545454541</v>
      </c>
      <c r="H19" s="56">
        <v>7.2631578947368407</v>
      </c>
      <c r="I19" s="56">
        <v>7.53125</v>
      </c>
      <c r="J19" s="56">
        <v>9.5</v>
      </c>
      <c r="K19" s="56">
        <v>7.0192307692307692</v>
      </c>
      <c r="L19" s="56">
        <v>7.05</v>
      </c>
      <c r="M19" s="56">
        <v>6.84375</v>
      </c>
      <c r="N19" s="56">
        <v>7.3181818181818183</v>
      </c>
      <c r="O19" s="56">
        <v>7.7272727272727275</v>
      </c>
      <c r="P19" s="56">
        <v>6.8918918918918921</v>
      </c>
    </row>
    <row r="20" spans="1:16" x14ac:dyDescent="0.35">
      <c r="A20" s="2"/>
      <c r="B20" s="52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ht="43.5" x14ac:dyDescent="0.35">
      <c r="A21" s="2" t="s">
        <v>12</v>
      </c>
      <c r="B21" s="52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ht="42.5" x14ac:dyDescent="0.35">
      <c r="A22" s="2">
        <v>8</v>
      </c>
      <c r="B22" s="52" t="s">
        <v>115</v>
      </c>
      <c r="C22" s="55" t="str">
        <f>VLOOKUP(B22, 'VLOOKUP table'!$E$1:$F$51, 2, FALSE)</f>
        <v>1: Safety and Inclusion</v>
      </c>
      <c r="D22" s="56">
        <v>6.3157894736842106</v>
      </c>
      <c r="E22" s="56">
        <v>6.163636363636364</v>
      </c>
      <c r="F22" s="56">
        <v>8</v>
      </c>
      <c r="G22" s="56">
        <v>6.9090909090909092</v>
      </c>
      <c r="H22" s="56">
        <v>6.4807692307692308</v>
      </c>
      <c r="I22" s="56">
        <v>5.5862068965517242</v>
      </c>
      <c r="J22" s="56">
        <v>5.875</v>
      </c>
      <c r="K22" s="56">
        <v>6.6170212765957448</v>
      </c>
      <c r="L22" s="56">
        <v>6.0588235294117645</v>
      </c>
      <c r="M22" s="56">
        <v>5.8928571428571432</v>
      </c>
      <c r="N22" s="56">
        <v>7.4761904761904763</v>
      </c>
      <c r="O22" s="56">
        <v>5.2</v>
      </c>
      <c r="P22" s="56">
        <v>6.083333333333333</v>
      </c>
    </row>
    <row r="23" spans="1:16" ht="42.5" x14ac:dyDescent="0.35">
      <c r="A23" s="2">
        <v>13</v>
      </c>
      <c r="B23" s="52" t="s">
        <v>116</v>
      </c>
      <c r="C23" s="55" t="str">
        <f>VLOOKUP(B23, 'VLOOKUP table'!$E$1:$F$51, 2, FALSE)</f>
        <v>1: Safety and Inclusion</v>
      </c>
      <c r="D23" s="56">
        <v>6.2686567164179108</v>
      </c>
      <c r="E23" s="56">
        <v>6.2553191489361701</v>
      </c>
      <c r="F23" s="56">
        <v>6.666666666666667</v>
      </c>
      <c r="G23" s="56">
        <v>6.875</v>
      </c>
      <c r="H23" s="56">
        <v>6.2</v>
      </c>
      <c r="I23" s="56">
        <v>5.5185185185185182</v>
      </c>
      <c r="J23" s="56">
        <v>5.875</v>
      </c>
      <c r="K23" s="56">
        <v>6.5121951219512191</v>
      </c>
      <c r="L23" s="56">
        <v>4.416666666666667</v>
      </c>
      <c r="M23" s="56">
        <v>6.2758620689655169</v>
      </c>
      <c r="N23" s="56">
        <v>7.3529411764705879</v>
      </c>
      <c r="O23" s="56">
        <v>6.1</v>
      </c>
      <c r="P23" s="56">
        <v>6.1212121212121211</v>
      </c>
    </row>
    <row r="24" spans="1:16" ht="28.5" x14ac:dyDescent="0.35">
      <c r="A24" s="2">
        <v>10</v>
      </c>
      <c r="B24" s="52" t="s">
        <v>117</v>
      </c>
      <c r="C24" s="55" t="str">
        <f>VLOOKUP(B24, 'VLOOKUP table'!$E$1:$F$51, 2, FALSE)</f>
        <v>1: Safety and Inclusion</v>
      </c>
      <c r="D24" s="56">
        <v>8.1857142857142851</v>
      </c>
      <c r="E24" s="56">
        <v>8</v>
      </c>
      <c r="F24" s="56">
        <v>8.8888888888888893</v>
      </c>
      <c r="G24" s="56">
        <v>6.666666666666667</v>
      </c>
      <c r="H24" s="56">
        <v>8.5</v>
      </c>
      <c r="I24" s="56">
        <v>6.5357142857142856</v>
      </c>
      <c r="J24" s="56">
        <v>7</v>
      </c>
      <c r="K24" s="56">
        <v>9.0476190476190474</v>
      </c>
      <c r="L24" s="56">
        <v>6.1428571428571432</v>
      </c>
      <c r="M24" s="56">
        <v>7.8275862068965516</v>
      </c>
      <c r="N24" s="56">
        <v>9.4444444444444446</v>
      </c>
      <c r="O24" s="56">
        <v>6.333333333333333</v>
      </c>
      <c r="P24" s="56">
        <v>8.7931034482758612</v>
      </c>
    </row>
    <row r="25" spans="1:16" x14ac:dyDescent="0.35">
      <c r="A25" s="2"/>
      <c r="B25" s="53" t="s">
        <v>32</v>
      </c>
      <c r="D25" s="57">
        <f>AVERAGE(D22:D24)</f>
        <v>6.9233868252721349</v>
      </c>
      <c r="E25" s="57">
        <f t="shared" ref="E25:P25" si="1">AVERAGE(E22:E24)</f>
        <v>6.8063185041908447</v>
      </c>
      <c r="F25" s="57">
        <f t="shared" si="1"/>
        <v>7.8518518518518521</v>
      </c>
      <c r="G25" s="57">
        <f t="shared" si="1"/>
        <v>6.8169191919191929</v>
      </c>
      <c r="H25" s="57">
        <f t="shared" si="1"/>
        <v>7.06025641025641</v>
      </c>
      <c r="I25" s="57">
        <f t="shared" si="1"/>
        <v>5.8801465669281754</v>
      </c>
      <c r="J25" s="57">
        <f t="shared" si="1"/>
        <v>6.25</v>
      </c>
      <c r="K25" s="57">
        <f t="shared" si="1"/>
        <v>7.3922784820553362</v>
      </c>
      <c r="L25" s="57">
        <f t="shared" si="1"/>
        <v>5.5394491129785246</v>
      </c>
      <c r="M25" s="57">
        <f t="shared" si="1"/>
        <v>6.66543513957307</v>
      </c>
      <c r="N25" s="57">
        <f t="shared" si="1"/>
        <v>8.0911920323685038</v>
      </c>
      <c r="O25" s="57">
        <f t="shared" si="1"/>
        <v>5.8777777777777773</v>
      </c>
      <c r="P25" s="57">
        <f t="shared" si="1"/>
        <v>6.9992163009404385</v>
      </c>
    </row>
    <row r="26" spans="1:16" x14ac:dyDescent="0.35">
      <c r="A26" s="2"/>
      <c r="B26" s="52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43.5" x14ac:dyDescent="0.35">
      <c r="A27" s="2" t="s">
        <v>10</v>
      </c>
      <c r="B27" s="52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42.5" x14ac:dyDescent="0.35">
      <c r="A28" s="2">
        <v>4</v>
      </c>
      <c r="B28" s="52" t="s">
        <v>118</v>
      </c>
      <c r="C28" s="55" t="str">
        <f>VLOOKUP(B28, 'VLOOKUP table'!$E$1:$F$51, 2, FALSE)</f>
        <v>1: Safety and Inclusion</v>
      </c>
      <c r="D28" s="56">
        <v>6.52</v>
      </c>
      <c r="E28" s="56">
        <v>6.2592592592592595</v>
      </c>
      <c r="F28" s="56">
        <v>7.6</v>
      </c>
      <c r="G28" s="56">
        <v>5.7</v>
      </c>
      <c r="H28" s="56">
        <v>6.9230769230769234</v>
      </c>
      <c r="I28" s="56">
        <v>4.5172413793103452</v>
      </c>
      <c r="J28" s="56">
        <v>4.2222222222222223</v>
      </c>
      <c r="K28" s="56">
        <v>7.3191489361702127</v>
      </c>
      <c r="L28" s="56">
        <v>3.8666666666666667</v>
      </c>
      <c r="M28" s="56">
        <v>6.96875</v>
      </c>
      <c r="N28" s="56">
        <v>7.6</v>
      </c>
      <c r="O28" s="56">
        <v>5.5555555555555554</v>
      </c>
      <c r="P28" s="56">
        <v>6.5277777777777777</v>
      </c>
    </row>
    <row r="29" spans="1:16" ht="28.5" x14ac:dyDescent="0.35">
      <c r="A29" s="2">
        <v>7</v>
      </c>
      <c r="B29" s="52" t="s">
        <v>119</v>
      </c>
      <c r="C29" s="55" t="str">
        <f>VLOOKUP(B29, 'VLOOKUP table'!$E$1:$F$51, 2, FALSE)</f>
        <v>1: Safety and Inclusion</v>
      </c>
      <c r="D29" s="56">
        <v>7.585365853658538</v>
      </c>
      <c r="E29" s="56">
        <v>7.8166666666666664</v>
      </c>
      <c r="F29" s="56">
        <v>7.6</v>
      </c>
      <c r="G29" s="56">
        <v>7.7272727272727275</v>
      </c>
      <c r="H29" s="56">
        <v>8</v>
      </c>
      <c r="I29" s="56">
        <v>6.290322580645161</v>
      </c>
      <c r="J29" s="56">
        <v>5.8</v>
      </c>
      <c r="K29" s="56">
        <v>8.4901960784313726</v>
      </c>
      <c r="L29" s="56">
        <v>6.1578947368421053</v>
      </c>
      <c r="M29" s="56">
        <v>7.096774193548387</v>
      </c>
      <c r="N29" s="56">
        <v>9.0909090909090917</v>
      </c>
      <c r="O29" s="56">
        <v>6.5</v>
      </c>
      <c r="P29" s="56">
        <v>8.1621621621621614</v>
      </c>
    </row>
    <row r="30" spans="1:16" ht="42.5" x14ac:dyDescent="0.35">
      <c r="A30" s="2">
        <v>23</v>
      </c>
      <c r="B30" s="52" t="s">
        <v>120</v>
      </c>
      <c r="C30" s="55" t="str">
        <f>VLOOKUP(B30, 'VLOOKUP table'!$E$1:$F$51, 2, FALSE)</f>
        <v>2: Children's Participation</v>
      </c>
      <c r="D30" s="56">
        <v>8.5</v>
      </c>
      <c r="E30" s="56">
        <v>8.5245901639344268</v>
      </c>
      <c r="F30" s="56">
        <v>9.0909090909090917</v>
      </c>
      <c r="G30" s="56">
        <v>10</v>
      </c>
      <c r="H30" s="56">
        <v>8.5172413793103452</v>
      </c>
      <c r="I30" s="56">
        <v>6.9696969696969697</v>
      </c>
      <c r="J30" s="56">
        <v>8.1</v>
      </c>
      <c r="K30" s="56">
        <v>9.7115384615384617</v>
      </c>
      <c r="L30" s="56">
        <v>6.45</v>
      </c>
      <c r="M30" s="56">
        <v>9.09375</v>
      </c>
      <c r="N30" s="56">
        <v>10</v>
      </c>
      <c r="O30" s="56">
        <v>6.4545454545454541</v>
      </c>
      <c r="P30" s="56">
        <v>9.1052631578947363</v>
      </c>
    </row>
    <row r="31" spans="1:16" x14ac:dyDescent="0.35">
      <c r="A31" s="2"/>
      <c r="B31" s="53" t="s">
        <v>32</v>
      </c>
      <c r="D31" s="57">
        <f>AVERAGE(D28:D30)</f>
        <v>7.5351219512195122</v>
      </c>
      <c r="E31" s="57">
        <f t="shared" ref="E31:P31" si="2">AVERAGE(E28:E30)</f>
        <v>7.5335053632867846</v>
      </c>
      <c r="F31" s="57">
        <f t="shared" si="2"/>
        <v>8.0969696969696958</v>
      </c>
      <c r="G31" s="57">
        <f t="shared" si="2"/>
        <v>7.8090909090909095</v>
      </c>
      <c r="H31" s="57">
        <f t="shared" si="2"/>
        <v>7.8134394341290898</v>
      </c>
      <c r="I31" s="57">
        <f t="shared" si="2"/>
        <v>5.9257536432174911</v>
      </c>
      <c r="J31" s="57">
        <f t="shared" si="2"/>
        <v>6.0407407407407403</v>
      </c>
      <c r="K31" s="57">
        <f t="shared" si="2"/>
        <v>8.5069611587133505</v>
      </c>
      <c r="L31" s="57">
        <f t="shared" si="2"/>
        <v>5.4915204678362572</v>
      </c>
      <c r="M31" s="57">
        <f t="shared" si="2"/>
        <v>7.719758064516129</v>
      </c>
      <c r="N31" s="57">
        <f t="shared" si="2"/>
        <v>8.8969696969696965</v>
      </c>
      <c r="O31" s="57">
        <f t="shared" si="2"/>
        <v>6.1700336700336704</v>
      </c>
      <c r="P31" s="57">
        <f t="shared" si="2"/>
        <v>7.9317343659448918</v>
      </c>
    </row>
    <row r="32" spans="1:16" x14ac:dyDescent="0.35">
      <c r="A32" s="2"/>
      <c r="B32" s="52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ht="29" x14ac:dyDescent="0.35">
      <c r="A33" s="2" t="s">
        <v>13</v>
      </c>
      <c r="B33" s="5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ht="28.5" x14ac:dyDescent="0.35">
      <c r="A34" s="2">
        <v>9</v>
      </c>
      <c r="B34" s="52" t="s">
        <v>121</v>
      </c>
      <c r="C34" s="55" t="str">
        <f>VLOOKUP(B34, 'VLOOKUP table'!$E$1:$F$51, 2, FALSE)</f>
        <v>1: Safety and Inclusion</v>
      </c>
      <c r="D34" s="56">
        <v>6.8554216867469879</v>
      </c>
      <c r="E34" s="56">
        <v>6.6333333333333337</v>
      </c>
      <c r="F34" s="56">
        <v>7.8181818181818183</v>
      </c>
      <c r="G34" s="56">
        <v>5.7272727272727275</v>
      </c>
      <c r="H34" s="56">
        <v>7.1052631578947372</v>
      </c>
      <c r="I34" s="56">
        <v>5.6875</v>
      </c>
      <c r="J34" s="56">
        <v>5.8888888888888893</v>
      </c>
      <c r="K34" s="56">
        <v>7.5882352941176467</v>
      </c>
      <c r="L34" s="56">
        <v>5.3157894736842106</v>
      </c>
      <c r="M34" s="56">
        <v>7.096774193548387</v>
      </c>
      <c r="N34" s="56">
        <v>7.4090909090909092</v>
      </c>
      <c r="O34" s="56">
        <v>4.4545454545454541</v>
      </c>
      <c r="P34" s="56">
        <v>7.5</v>
      </c>
    </row>
    <row r="35" spans="1:16" x14ac:dyDescent="0.35">
      <c r="A35" s="2"/>
      <c r="B35" s="52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ht="29" x14ac:dyDescent="0.35">
      <c r="A36" s="2" t="s">
        <v>14</v>
      </c>
      <c r="B36" s="52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ht="42.5" x14ac:dyDescent="0.35">
      <c r="A37" s="2">
        <v>14</v>
      </c>
      <c r="B37" s="52" t="s">
        <v>122</v>
      </c>
      <c r="C37" s="55" t="str">
        <f>VLOOKUP(B37, 'VLOOKUP table'!$E$1:$F$51, 2, FALSE)</f>
        <v>2: Children's Participation</v>
      </c>
      <c r="D37" s="56">
        <v>6.8108108108108105</v>
      </c>
      <c r="E37" s="56">
        <v>6.5185185185185182</v>
      </c>
      <c r="F37" s="56">
        <v>5.25</v>
      </c>
      <c r="G37" s="56">
        <v>7</v>
      </c>
      <c r="H37" s="56">
        <v>6.64</v>
      </c>
      <c r="I37" s="56">
        <v>6.5454545454545459</v>
      </c>
      <c r="J37" s="56">
        <v>8.3333333333333339</v>
      </c>
      <c r="K37" s="56">
        <v>6.5384615384615383</v>
      </c>
      <c r="L37" s="56">
        <v>5.25</v>
      </c>
      <c r="M37" s="56">
        <v>6.875</v>
      </c>
      <c r="N37" s="56">
        <v>7</v>
      </c>
      <c r="O37" s="56">
        <v>4.25</v>
      </c>
      <c r="P37" s="56">
        <v>6.0714285714285712</v>
      </c>
    </row>
    <row r="38" spans="1:16" ht="42.5" x14ac:dyDescent="0.35">
      <c r="A38" s="2">
        <v>21</v>
      </c>
      <c r="B38" s="52" t="s">
        <v>123</v>
      </c>
      <c r="C38" s="55" t="str">
        <f>VLOOKUP(B38, 'VLOOKUP table'!$E$1:$F$51, 2, FALSE)</f>
        <v>2: Children's Participation</v>
      </c>
      <c r="D38" s="56">
        <v>4.0405405405405403</v>
      </c>
      <c r="E38" s="56">
        <v>3.8235294117647061</v>
      </c>
      <c r="F38" s="56">
        <v>3.9</v>
      </c>
      <c r="G38" s="56">
        <v>2.5454545454545454</v>
      </c>
      <c r="H38" s="56">
        <v>3.9807692307692308</v>
      </c>
      <c r="I38" s="56">
        <v>4.88</v>
      </c>
      <c r="J38" s="56">
        <v>5.25</v>
      </c>
      <c r="K38" s="56">
        <v>3.5625</v>
      </c>
      <c r="L38" s="56">
        <v>4.8666666666666663</v>
      </c>
      <c r="M38" s="56">
        <v>3.2068965517241379</v>
      </c>
      <c r="N38" s="56">
        <v>4.5999999999999996</v>
      </c>
      <c r="O38" s="56">
        <v>4.75</v>
      </c>
      <c r="P38" s="56">
        <v>3.09375</v>
      </c>
    </row>
    <row r="39" spans="1:16" ht="28.5" x14ac:dyDescent="0.35">
      <c r="A39" s="2">
        <v>20</v>
      </c>
      <c r="B39" s="52" t="s">
        <v>124</v>
      </c>
      <c r="C39" s="55" t="str">
        <f>VLOOKUP(B39, 'VLOOKUP table'!$E$1:$F$51, 2, FALSE)</f>
        <v>2: Children's Participation</v>
      </c>
      <c r="D39" s="56">
        <v>6.1265822784810124</v>
      </c>
      <c r="E39" s="56">
        <v>6.25</v>
      </c>
      <c r="F39" s="56">
        <v>5.5454545454545459</v>
      </c>
      <c r="G39" s="56">
        <v>6.5454545454545459</v>
      </c>
      <c r="H39" s="56">
        <v>6.1111111111111107</v>
      </c>
      <c r="I39" s="56">
        <v>4.9655172413793105</v>
      </c>
      <c r="J39" s="56">
        <v>5.8</v>
      </c>
      <c r="K39" s="56">
        <v>6.7</v>
      </c>
      <c r="L39" s="56">
        <v>4.166666666666667</v>
      </c>
      <c r="M39" s="56">
        <v>6.8125</v>
      </c>
      <c r="N39" s="56">
        <v>7.6842105263157894</v>
      </c>
      <c r="O39" s="56">
        <v>6.2</v>
      </c>
      <c r="P39" s="56">
        <v>5.4722222222222223</v>
      </c>
    </row>
    <row r="40" spans="1:16" x14ac:dyDescent="0.35">
      <c r="A40" s="2"/>
      <c r="B40" s="52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ht="43.5" x14ac:dyDescent="0.35">
      <c r="A41" s="2" t="s">
        <v>125</v>
      </c>
      <c r="B41" s="52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28.5" x14ac:dyDescent="0.35">
      <c r="A42" s="2">
        <v>15</v>
      </c>
      <c r="B42" s="52" t="s">
        <v>126</v>
      </c>
      <c r="C42" s="55" t="str">
        <f>VLOOKUP(B42, 'VLOOKUP table'!$E$1:$F$51, 2, FALSE)</f>
        <v>2: Children's Participation</v>
      </c>
      <c r="D42" s="56">
        <v>5.716049382716049</v>
      </c>
      <c r="E42" s="56">
        <v>5.5084745762711869</v>
      </c>
      <c r="F42" s="56">
        <v>5.6</v>
      </c>
      <c r="G42" s="56">
        <v>4.3636363636363633</v>
      </c>
      <c r="H42" s="56">
        <v>5.8518518518518521</v>
      </c>
      <c r="I42" s="56">
        <v>5.32258064516129</v>
      </c>
      <c r="J42" s="56">
        <v>7.1</v>
      </c>
      <c r="K42" s="56">
        <v>5.7551020408163263</v>
      </c>
      <c r="L42" s="56">
        <v>5.3684210526315788</v>
      </c>
      <c r="M42" s="56">
        <v>6.064516129032258</v>
      </c>
      <c r="N42" s="56">
        <v>5.2857142857142856</v>
      </c>
      <c r="O42" s="56">
        <v>4.7272727272727275</v>
      </c>
      <c r="P42" s="56">
        <v>5.1764705882352944</v>
      </c>
    </row>
    <row r="43" spans="1:16" x14ac:dyDescent="0.35">
      <c r="A43" s="2"/>
      <c r="B43" s="52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ht="58" x14ac:dyDescent="0.35">
      <c r="A44" s="2" t="s">
        <v>16</v>
      </c>
      <c r="B44" s="52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ht="42.5" x14ac:dyDescent="0.35">
      <c r="A45" s="2">
        <v>16</v>
      </c>
      <c r="B45" s="52" t="s">
        <v>127</v>
      </c>
      <c r="C45" s="55" t="str">
        <f>VLOOKUP(B45, 'VLOOKUP table'!$E$1:$F$51, 2, FALSE)</f>
        <v>2: Children's Participation</v>
      </c>
      <c r="D45" s="56">
        <v>4.032258064516129</v>
      </c>
      <c r="E45" s="56">
        <v>3.9047619047619047</v>
      </c>
      <c r="F45" s="56">
        <v>4.8181818181818183</v>
      </c>
      <c r="G45" s="56">
        <v>2.5</v>
      </c>
      <c r="H45" s="56">
        <v>4.1590909090909092</v>
      </c>
      <c r="I45" s="56">
        <v>3.65</v>
      </c>
      <c r="J45" s="56">
        <v>3.1666666666666665</v>
      </c>
      <c r="K45" s="56">
        <v>4.2926829268292686</v>
      </c>
      <c r="L45" s="56">
        <v>3.3333333333333335</v>
      </c>
      <c r="M45" s="56">
        <v>4.166666666666667</v>
      </c>
      <c r="N45" s="56">
        <v>4.7777777777777777</v>
      </c>
      <c r="O45" s="56">
        <v>3</v>
      </c>
      <c r="P45" s="56">
        <v>4.2692307692307692</v>
      </c>
    </row>
    <row r="46" spans="1:16" ht="42.5" x14ac:dyDescent="0.35">
      <c r="A46" s="2">
        <v>17</v>
      </c>
      <c r="B46" s="52" t="s">
        <v>128</v>
      </c>
      <c r="C46" s="55" t="str">
        <f>VLOOKUP(B46, 'VLOOKUP table'!$E$1:$F$51, 2, FALSE)</f>
        <v>2: Children's Participation</v>
      </c>
      <c r="D46" s="56">
        <v>6.47887323943662</v>
      </c>
      <c r="E46" s="56">
        <v>6.2549019607843137</v>
      </c>
      <c r="F46" s="56">
        <v>7.5</v>
      </c>
      <c r="G46" s="56">
        <v>6.2222222222222223</v>
      </c>
      <c r="H46" s="56">
        <v>6.7755102040816331</v>
      </c>
      <c r="I46" s="56">
        <v>5.041666666666667</v>
      </c>
      <c r="J46" s="56">
        <v>4.25</v>
      </c>
      <c r="K46" s="56">
        <v>7.1063829787234045</v>
      </c>
      <c r="L46" s="56">
        <v>3.9333333333333331</v>
      </c>
      <c r="M46" s="56">
        <v>6.2142857142857144</v>
      </c>
      <c r="N46" s="56">
        <v>8.3809523809523796</v>
      </c>
      <c r="O46" s="56">
        <v>4</v>
      </c>
      <c r="P46" s="56">
        <v>6.6363636363636367</v>
      </c>
    </row>
    <row r="47" spans="1:16" ht="28.5" x14ac:dyDescent="0.35">
      <c r="A47" s="2">
        <v>18</v>
      </c>
      <c r="B47" s="52" t="s">
        <v>129</v>
      </c>
      <c r="C47" s="55" t="str">
        <f>VLOOKUP(B47, 'VLOOKUP table'!$E$1:$F$51, 2, FALSE)</f>
        <v>2: Children's Participation</v>
      </c>
      <c r="D47" s="56">
        <v>2.8513513513513513</v>
      </c>
      <c r="E47" s="56">
        <v>2.4038461538461537</v>
      </c>
      <c r="F47" s="56">
        <v>3.5</v>
      </c>
      <c r="G47" s="56">
        <v>1.4</v>
      </c>
      <c r="H47" s="56">
        <v>2.784313725490196</v>
      </c>
      <c r="I47" s="56">
        <v>2.4814814814814814</v>
      </c>
      <c r="J47" s="56">
        <v>1.6666666666666667</v>
      </c>
      <c r="K47" s="56">
        <v>2.9574468085106385</v>
      </c>
      <c r="L47" s="56">
        <v>1.7857142857142858</v>
      </c>
      <c r="M47" s="56">
        <v>3.2</v>
      </c>
      <c r="N47" s="56">
        <v>2.9</v>
      </c>
      <c r="O47" s="56">
        <v>1.875</v>
      </c>
      <c r="P47" s="56">
        <v>2.3235294117647061</v>
      </c>
    </row>
    <row r="48" spans="1:16" ht="42.5" x14ac:dyDescent="0.35">
      <c r="A48" s="2">
        <v>22</v>
      </c>
      <c r="B48" s="52" t="s">
        <v>130</v>
      </c>
      <c r="C48" s="55" t="str">
        <f>VLOOKUP(B48, 'VLOOKUP table'!$E$1:$F$51, 2, FALSE)</f>
        <v>2: Children's Participation</v>
      </c>
      <c r="D48" s="56">
        <v>1.3888888888888888</v>
      </c>
      <c r="E48" s="56">
        <v>1.1764705882352942</v>
      </c>
      <c r="F48" s="56">
        <v>1.3636363636363635</v>
      </c>
      <c r="G48" s="56">
        <v>0.81818181818181823</v>
      </c>
      <c r="H48" s="56">
        <v>1.32</v>
      </c>
      <c r="I48" s="56">
        <v>1.6666666666666667</v>
      </c>
      <c r="J48" s="56">
        <v>2.5</v>
      </c>
      <c r="K48" s="56">
        <v>1.0612244897959184</v>
      </c>
      <c r="L48" s="56">
        <v>0.76923076923076927</v>
      </c>
      <c r="M48" s="56">
        <v>1.1379310344827587</v>
      </c>
      <c r="N48" s="56">
        <v>1.4545454545454546</v>
      </c>
      <c r="O48" s="56">
        <v>1.7777777777777777</v>
      </c>
      <c r="P48" s="56">
        <v>1.0555555555555556</v>
      </c>
    </row>
    <row r="49" spans="1:16" x14ac:dyDescent="0.35">
      <c r="A49" s="2"/>
      <c r="B49" s="53" t="s">
        <v>32</v>
      </c>
      <c r="D49" s="57">
        <f>AVERAGE(D45:D48)</f>
        <v>3.6878428860482471</v>
      </c>
      <c r="E49" s="57">
        <f t="shared" ref="E49:P49" si="3">AVERAGE(E45:E48)</f>
        <v>3.4349951519069162</v>
      </c>
      <c r="F49" s="57">
        <f t="shared" si="3"/>
        <v>4.2954545454545459</v>
      </c>
      <c r="G49" s="57">
        <f t="shared" si="3"/>
        <v>2.73510101010101</v>
      </c>
      <c r="H49" s="57">
        <f t="shared" si="3"/>
        <v>3.7597287096656844</v>
      </c>
      <c r="I49" s="57">
        <f t="shared" si="3"/>
        <v>3.2099537037037034</v>
      </c>
      <c r="J49" s="57">
        <f t="shared" si="3"/>
        <v>2.895833333333333</v>
      </c>
      <c r="K49" s="57">
        <f t="shared" si="3"/>
        <v>3.8544343009648077</v>
      </c>
      <c r="L49" s="57">
        <f t="shared" si="3"/>
        <v>2.4554029304029306</v>
      </c>
      <c r="M49" s="57">
        <f t="shared" si="3"/>
        <v>3.6797208538587851</v>
      </c>
      <c r="N49" s="57">
        <f t="shared" si="3"/>
        <v>4.3783189033189025</v>
      </c>
      <c r="O49" s="57">
        <f t="shared" si="3"/>
        <v>2.6631944444444446</v>
      </c>
      <c r="P49" s="57">
        <f t="shared" si="3"/>
        <v>3.5711698432286672</v>
      </c>
    </row>
    <row r="50" spans="1:16" x14ac:dyDescent="0.35">
      <c r="A50" s="2"/>
      <c r="B50" s="52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ht="43.5" x14ac:dyDescent="0.35">
      <c r="A51" s="2" t="s">
        <v>15</v>
      </c>
      <c r="B51" s="52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ht="28.5" x14ac:dyDescent="0.35">
      <c r="A52" s="2">
        <v>19</v>
      </c>
      <c r="B52" s="52" t="s">
        <v>131</v>
      </c>
      <c r="C52" s="55" t="str">
        <f>VLOOKUP(B52, 'VLOOKUP table'!$E$1:$F$51, 2, FALSE)</f>
        <v>2: Children's Participation</v>
      </c>
      <c r="D52" s="56">
        <v>5.430769230769231</v>
      </c>
      <c r="E52" s="56">
        <v>5.1702127659574471</v>
      </c>
      <c r="F52" s="56">
        <v>5.3</v>
      </c>
      <c r="G52" s="56">
        <v>4.125</v>
      </c>
      <c r="H52" s="56">
        <v>5.2765957446808507</v>
      </c>
      <c r="I52" s="56">
        <v>4.4761904761904763</v>
      </c>
      <c r="J52" s="56">
        <v>2.625</v>
      </c>
      <c r="K52" s="56">
        <v>5.4545454545454541</v>
      </c>
      <c r="L52" s="56">
        <v>4.3571428571428568</v>
      </c>
      <c r="M52" s="56">
        <v>4.9230769230769234</v>
      </c>
      <c r="N52" s="56">
        <v>6</v>
      </c>
      <c r="O52" s="56">
        <v>3.125</v>
      </c>
      <c r="P52" s="56">
        <v>5.08</v>
      </c>
    </row>
    <row r="53" spans="1:16" x14ac:dyDescent="0.35">
      <c r="A53" s="2"/>
      <c r="B53" s="52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58" x14ac:dyDescent="0.35">
      <c r="A54" s="2" t="s">
        <v>17</v>
      </c>
      <c r="B54" s="52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42.5" x14ac:dyDescent="0.35">
      <c r="A55" s="2">
        <v>24</v>
      </c>
      <c r="B55" s="52" t="s">
        <v>132</v>
      </c>
      <c r="C55" s="55" t="str">
        <f>VLOOKUP(B55, 'VLOOKUP table'!$E$1:$F$51, 2, FALSE)</f>
        <v>3: Equitable Social Services</v>
      </c>
      <c r="D55" s="56">
        <v>8.4117647058823515</v>
      </c>
      <c r="E55" s="56">
        <v>8.1724137931034484</v>
      </c>
      <c r="F55" s="56">
        <v>8.1</v>
      </c>
      <c r="G55" s="56">
        <v>7.3636363636363633</v>
      </c>
      <c r="H55" s="56">
        <v>8.5471698113207548</v>
      </c>
      <c r="I55" s="56">
        <v>7.67741935483871</v>
      </c>
      <c r="J55" s="56">
        <v>6.8888888888888893</v>
      </c>
      <c r="K55" s="56">
        <v>8.4285714285714288</v>
      </c>
      <c r="L55" s="56">
        <v>7.2105263157894735</v>
      </c>
      <c r="M55" s="56">
        <v>8.2666666666666675</v>
      </c>
      <c r="N55" s="56">
        <v>9.0476190476190474</v>
      </c>
      <c r="O55" s="56">
        <v>9.4444444444444446</v>
      </c>
      <c r="P55" s="56">
        <v>7.8611111111111107</v>
      </c>
    </row>
    <row r="56" spans="1:16" ht="28.5" x14ac:dyDescent="0.35">
      <c r="A56" s="2">
        <v>25</v>
      </c>
      <c r="B56" s="52" t="s">
        <v>133</v>
      </c>
      <c r="C56" s="55" t="str">
        <f>VLOOKUP(B56, 'VLOOKUP table'!$E$1:$F$51, 2, FALSE)</f>
        <v>3: Equitable Social Services</v>
      </c>
      <c r="D56" s="56">
        <v>8.786516853932584</v>
      </c>
      <c r="E56" s="56">
        <v>9</v>
      </c>
      <c r="F56" s="56">
        <v>7.8181818181818183</v>
      </c>
      <c r="G56" s="56">
        <v>8.6363636363636367</v>
      </c>
      <c r="H56" s="56">
        <v>8.8103448275862064</v>
      </c>
      <c r="I56" s="56">
        <v>8.125</v>
      </c>
      <c r="J56" s="56">
        <v>8</v>
      </c>
      <c r="K56" s="56">
        <v>9.1538461538461533</v>
      </c>
      <c r="L56" s="56">
        <v>8.4210526315789469</v>
      </c>
      <c r="M56" s="56">
        <v>8.78125</v>
      </c>
      <c r="N56" s="56">
        <v>9.3181818181818183</v>
      </c>
      <c r="O56" s="56">
        <v>8.1818181818181817</v>
      </c>
      <c r="P56" s="56">
        <v>8.4054054054054053</v>
      </c>
    </row>
    <row r="57" spans="1:16" x14ac:dyDescent="0.35">
      <c r="A57" s="2"/>
      <c r="B57" s="52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58" x14ac:dyDescent="0.35">
      <c r="A58" s="2" t="s">
        <v>134</v>
      </c>
      <c r="B58" s="52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8.5" x14ac:dyDescent="0.35">
      <c r="A59" s="2">
        <v>26</v>
      </c>
      <c r="B59" s="52" t="s">
        <v>135</v>
      </c>
      <c r="C59" s="55" t="str">
        <f>VLOOKUP(B59, 'VLOOKUP table'!$E$1:$F$51, 2, FALSE)</f>
        <v>3: Equitable Social Services</v>
      </c>
      <c r="D59" s="56">
        <v>4</v>
      </c>
      <c r="E59" s="56">
        <v>4.2666666666666666</v>
      </c>
      <c r="F59" s="56">
        <v>2.3333333333333335</v>
      </c>
      <c r="G59" s="56">
        <v>3.3333333333333335</v>
      </c>
      <c r="H59" s="56">
        <v>4.0487804878048781</v>
      </c>
      <c r="I59" s="56">
        <v>4.8076923076923075</v>
      </c>
      <c r="J59" s="56">
        <v>6</v>
      </c>
      <c r="K59" s="56">
        <v>3.3421052631578947</v>
      </c>
      <c r="L59" s="56">
        <v>3.6153846153846154</v>
      </c>
      <c r="M59" s="56">
        <v>4.1538461538461542</v>
      </c>
      <c r="N59" s="56">
        <v>3.2352941176470589</v>
      </c>
      <c r="O59" s="56">
        <v>4.875</v>
      </c>
      <c r="P59" s="56">
        <v>3.7419354838709675</v>
      </c>
    </row>
    <row r="60" spans="1:16" ht="42.5" x14ac:dyDescent="0.35">
      <c r="A60" s="2">
        <v>31</v>
      </c>
      <c r="B60" s="52" t="s">
        <v>136</v>
      </c>
      <c r="C60" s="55" t="str">
        <f>VLOOKUP(B60, 'VLOOKUP table'!$E$1:$F$51, 2, FALSE)</f>
        <v>3: Equitable Social Services</v>
      </c>
      <c r="D60" s="56">
        <v>8.6075949367088587</v>
      </c>
      <c r="E60" s="56">
        <v>8.5098039215686274</v>
      </c>
      <c r="F60" s="56">
        <v>9.0909090909090917</v>
      </c>
      <c r="G60" s="56">
        <v>9.0909090909090917</v>
      </c>
      <c r="H60" s="56">
        <v>8.76</v>
      </c>
      <c r="I60" s="56">
        <v>7.6071428571428568</v>
      </c>
      <c r="J60" s="56">
        <v>7.125</v>
      </c>
      <c r="K60" s="56">
        <v>9.3695652173913047</v>
      </c>
      <c r="L60" s="56">
        <v>7.0666666666666664</v>
      </c>
      <c r="M60" s="56">
        <v>8.7666666666666675</v>
      </c>
      <c r="N60" s="56">
        <v>9.5</v>
      </c>
      <c r="O60" s="56">
        <v>6</v>
      </c>
      <c r="P60" s="56">
        <v>9.1470588235294112</v>
      </c>
    </row>
    <row r="61" spans="1:16" ht="28.5" x14ac:dyDescent="0.35">
      <c r="A61" s="2">
        <v>32</v>
      </c>
      <c r="B61" s="52" t="s">
        <v>137</v>
      </c>
      <c r="C61" s="55" t="str">
        <f>VLOOKUP(B61, 'VLOOKUP table'!$E$1:$F$51, 2, FALSE)</f>
        <v>3: Equitable Social Services</v>
      </c>
      <c r="D61" s="56">
        <v>8.3499999999999979</v>
      </c>
      <c r="E61" s="56">
        <v>8.2452830188679247</v>
      </c>
      <c r="F61" s="56">
        <v>9.545454545454545</v>
      </c>
      <c r="G61" s="56">
        <v>7.7272727272727275</v>
      </c>
      <c r="H61" s="56">
        <v>8.8235294117647065</v>
      </c>
      <c r="I61" s="56">
        <v>7.1111111111111107</v>
      </c>
      <c r="J61" s="56">
        <v>6</v>
      </c>
      <c r="K61" s="56">
        <v>8.9361702127659566</v>
      </c>
      <c r="L61" s="56">
        <v>6.7777777777777777</v>
      </c>
      <c r="M61" s="56">
        <v>8.5714285714285712</v>
      </c>
      <c r="N61" s="56">
        <v>9.5238095238095237</v>
      </c>
      <c r="O61" s="56">
        <v>7.5</v>
      </c>
      <c r="P61" s="56">
        <v>8.0645161290322598</v>
      </c>
    </row>
    <row r="62" spans="1:16" x14ac:dyDescent="0.35">
      <c r="A62" s="2"/>
      <c r="B62" s="53" t="s">
        <v>32</v>
      </c>
      <c r="D62" s="57">
        <f>AVERAGE(D59:D61)</f>
        <v>6.9858649789029528</v>
      </c>
      <c r="E62" s="57">
        <f t="shared" ref="E62:P62" si="4">AVERAGE(E59:E61)</f>
        <v>7.0072512023677405</v>
      </c>
      <c r="F62" s="57">
        <f t="shared" si="4"/>
        <v>6.9898989898989896</v>
      </c>
      <c r="G62" s="57">
        <f t="shared" si="4"/>
        <v>6.7171717171717171</v>
      </c>
      <c r="H62" s="57">
        <f t="shared" si="4"/>
        <v>7.2107699665231948</v>
      </c>
      <c r="I62" s="57">
        <f t="shared" si="4"/>
        <v>6.508648758648758</v>
      </c>
      <c r="J62" s="57">
        <f t="shared" si="4"/>
        <v>6.375</v>
      </c>
      <c r="K62" s="57">
        <f t="shared" si="4"/>
        <v>7.215946897771718</v>
      </c>
      <c r="L62" s="57">
        <f t="shared" si="4"/>
        <v>5.8199430199430191</v>
      </c>
      <c r="M62" s="57">
        <f t="shared" si="4"/>
        <v>7.1639804639804652</v>
      </c>
      <c r="N62" s="57">
        <f t="shared" si="4"/>
        <v>7.4197012138188612</v>
      </c>
      <c r="O62" s="57">
        <f t="shared" si="4"/>
        <v>6.125</v>
      </c>
      <c r="P62" s="57">
        <f t="shared" si="4"/>
        <v>6.9845034788108791</v>
      </c>
    </row>
    <row r="63" spans="1:16" x14ac:dyDescent="0.35">
      <c r="A63" s="2"/>
      <c r="B63" s="52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x14ac:dyDescent="0.35">
      <c r="A64" s="2"/>
      <c r="B64" s="52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ht="43.5" x14ac:dyDescent="0.35">
      <c r="A65" s="2" t="s">
        <v>138</v>
      </c>
      <c r="B65" s="52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ht="42.5" x14ac:dyDescent="0.35">
      <c r="A66" s="2">
        <v>27</v>
      </c>
      <c r="B66" s="52" t="s">
        <v>139</v>
      </c>
      <c r="C66" s="55" t="str">
        <f>VLOOKUP(B66, 'VLOOKUP table'!$E$1:$F$51, 2, FALSE)</f>
        <v>3: Equitable Social Services</v>
      </c>
      <c r="D66" s="56">
        <v>8.8426966292134832</v>
      </c>
      <c r="E66" s="56">
        <v>8.7833333333333332</v>
      </c>
      <c r="F66" s="56">
        <v>9.0909090909090917</v>
      </c>
      <c r="G66" s="56">
        <v>8.6363636363636367</v>
      </c>
      <c r="H66" s="56">
        <v>8.8965517241379306</v>
      </c>
      <c r="I66" s="56">
        <v>8.03125</v>
      </c>
      <c r="J66" s="56">
        <v>7.6</v>
      </c>
      <c r="K66" s="56">
        <v>9.2307692307692299</v>
      </c>
      <c r="L66" s="56">
        <v>7.9473684210526319</v>
      </c>
      <c r="M66" s="56">
        <v>9.09375</v>
      </c>
      <c r="N66" s="56">
        <v>9.3181818181818183</v>
      </c>
      <c r="O66" s="56">
        <v>7.8181818181818183</v>
      </c>
      <c r="P66" s="56">
        <v>8.7837837837837842</v>
      </c>
    </row>
    <row r="67" spans="1:16" ht="28.5" x14ac:dyDescent="0.35">
      <c r="A67" s="2">
        <v>28</v>
      </c>
      <c r="B67" s="52" t="s">
        <v>140</v>
      </c>
      <c r="C67" s="55" t="str">
        <f>VLOOKUP(B67, 'VLOOKUP table'!$E$1:$F$51, 2, FALSE)</f>
        <v>3: Equitable Social Services</v>
      </c>
      <c r="D67" s="56">
        <v>8.3968253968253972</v>
      </c>
      <c r="E67" s="56">
        <v>7.9090909090909092</v>
      </c>
      <c r="F67" s="56">
        <v>10</v>
      </c>
      <c r="G67" s="56">
        <v>8.5714285714285712</v>
      </c>
      <c r="H67" s="56">
        <v>8.3846153846153868</v>
      </c>
      <c r="I67" s="56">
        <v>7.12</v>
      </c>
      <c r="J67" s="56">
        <v>7</v>
      </c>
      <c r="K67" s="56">
        <v>9.2647058823529402</v>
      </c>
      <c r="L67" s="56">
        <v>7.5625</v>
      </c>
      <c r="M67" s="56">
        <v>8.6818181818181817</v>
      </c>
      <c r="N67" s="56">
        <v>9.0666666666666664</v>
      </c>
      <c r="O67" s="56">
        <v>7.8888888888888893</v>
      </c>
      <c r="P67" s="56">
        <v>8.1428571428571423</v>
      </c>
    </row>
    <row r="68" spans="1:16" x14ac:dyDescent="0.35">
      <c r="A68" s="2"/>
      <c r="B68" s="52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ht="58" x14ac:dyDescent="0.35">
      <c r="A69" s="2" t="s">
        <v>141</v>
      </c>
      <c r="B69" s="52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ht="42.5" x14ac:dyDescent="0.35">
      <c r="A70" s="2">
        <v>29</v>
      </c>
      <c r="B70" s="52" t="s">
        <v>142</v>
      </c>
      <c r="C70" s="55" t="str">
        <f>VLOOKUP(B70, 'VLOOKUP table'!$E$1:$F$51, 2, FALSE)</f>
        <v>3: Equitable Social Services</v>
      </c>
      <c r="D70" s="56">
        <v>6.9178082191780819</v>
      </c>
      <c r="E70" s="56">
        <v>7.04</v>
      </c>
      <c r="F70" s="56">
        <v>5.666666666666667</v>
      </c>
      <c r="G70" s="56">
        <v>5.7777777777777777</v>
      </c>
      <c r="H70" s="56">
        <v>7.1489361702127656</v>
      </c>
      <c r="I70" s="56">
        <v>5.5925925925925926</v>
      </c>
      <c r="J70" s="56">
        <v>7.333333333333333</v>
      </c>
      <c r="K70" s="56">
        <v>7.0975609756097562</v>
      </c>
      <c r="L70" s="56">
        <v>5.4705882352941178</v>
      </c>
      <c r="M70" s="56">
        <v>7</v>
      </c>
      <c r="N70" s="56">
        <v>6.8125</v>
      </c>
      <c r="O70" s="56">
        <v>4.5555555555555554</v>
      </c>
      <c r="P70" s="56">
        <v>6.6071428571428568</v>
      </c>
    </row>
    <row r="71" spans="1:16" x14ac:dyDescent="0.35">
      <c r="A71" s="2"/>
      <c r="B71" s="52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ht="29" x14ac:dyDescent="0.35">
      <c r="A72" s="2" t="s">
        <v>143</v>
      </c>
      <c r="B72" s="52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ht="28.5" x14ac:dyDescent="0.35">
      <c r="A73" s="2">
        <v>30</v>
      </c>
      <c r="B73" s="52" t="s">
        <v>144</v>
      </c>
      <c r="C73" s="55" t="str">
        <f>VLOOKUP(B73, 'VLOOKUP table'!$E$1:$F$51, 2, FALSE)</f>
        <v>3: Equitable Social Services</v>
      </c>
      <c r="D73" s="56">
        <v>9.7303370786516847</v>
      </c>
      <c r="E73" s="56">
        <v>9.6</v>
      </c>
      <c r="F73" s="56">
        <v>10</v>
      </c>
      <c r="G73" s="56">
        <v>10</v>
      </c>
      <c r="H73" s="56">
        <v>9.5862068965517242</v>
      </c>
      <c r="I73" s="56">
        <v>9.25</v>
      </c>
      <c r="J73" s="56">
        <v>9.5</v>
      </c>
      <c r="K73" s="56">
        <v>10</v>
      </c>
      <c r="L73" s="56">
        <v>9.2105263157894743</v>
      </c>
      <c r="M73" s="56">
        <v>10</v>
      </c>
      <c r="N73" s="56">
        <v>9.5909090909090917</v>
      </c>
      <c r="O73" s="56">
        <v>9.545454545454545</v>
      </c>
      <c r="P73" s="56">
        <v>9.7567567567567561</v>
      </c>
    </row>
    <row r="74" spans="1:16" x14ac:dyDescent="0.35">
      <c r="A74" s="2"/>
      <c r="B74" s="52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x14ac:dyDescent="0.35">
      <c r="A75" s="2" t="s">
        <v>85</v>
      </c>
      <c r="B75" s="52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ht="28.5" x14ac:dyDescent="0.35">
      <c r="A76" s="2">
        <v>33</v>
      </c>
      <c r="B76" s="52" t="s">
        <v>145</v>
      </c>
      <c r="C76" s="55" t="str">
        <f>VLOOKUP(B76, 'VLOOKUP table'!$E$1:$F$51, 2, FALSE)</f>
        <v>3: Equitable Social Services</v>
      </c>
      <c r="D76" s="56">
        <v>9.5777777777777775</v>
      </c>
      <c r="E76" s="56">
        <v>9.4590163934426226</v>
      </c>
      <c r="F76" s="56">
        <v>10</v>
      </c>
      <c r="G76" s="56">
        <v>9.545454545454545</v>
      </c>
      <c r="H76" s="56">
        <v>9.8448275862068968</v>
      </c>
      <c r="I76" s="56">
        <v>9.1515151515151523</v>
      </c>
      <c r="J76" s="56">
        <v>9.1</v>
      </c>
      <c r="K76" s="56">
        <v>9.9038461538461533</v>
      </c>
      <c r="L76" s="56">
        <v>8.35</v>
      </c>
      <c r="M76" s="56">
        <v>10</v>
      </c>
      <c r="N76" s="56">
        <v>10</v>
      </c>
      <c r="O76" s="56">
        <v>10</v>
      </c>
      <c r="P76" s="56">
        <v>9.7368421052631575</v>
      </c>
    </row>
    <row r="77" spans="1:16" x14ac:dyDescent="0.35">
      <c r="A77" s="2"/>
      <c r="B77" s="52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ht="43.5" x14ac:dyDescent="0.35">
      <c r="A78" s="2" t="s">
        <v>146</v>
      </c>
      <c r="B78" s="52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ht="28.5" x14ac:dyDescent="0.35">
      <c r="A79" s="2">
        <v>34</v>
      </c>
      <c r="B79" s="52" t="s">
        <v>147</v>
      </c>
      <c r="C79" s="55" t="str">
        <f>VLOOKUP(B79, 'VLOOKUP table'!$E$1:$F$51, 2, FALSE)</f>
        <v>3: Equitable Social Services</v>
      </c>
      <c r="D79" s="56">
        <v>9.5632183908045985</v>
      </c>
      <c r="E79" s="56">
        <v>9.6034482758620694</v>
      </c>
      <c r="F79" s="56">
        <v>9.0909090909090917</v>
      </c>
      <c r="G79" s="56">
        <v>10</v>
      </c>
      <c r="H79" s="56">
        <v>9.8181818181818183</v>
      </c>
      <c r="I79" s="56">
        <v>8.7333333333333325</v>
      </c>
      <c r="J79" s="56">
        <v>8.25</v>
      </c>
      <c r="K79" s="56">
        <v>10</v>
      </c>
      <c r="L79" s="56">
        <v>8.526315789473685</v>
      </c>
      <c r="M79" s="56">
        <v>9.6875</v>
      </c>
      <c r="N79" s="56">
        <v>10</v>
      </c>
      <c r="O79" s="56">
        <v>9</v>
      </c>
      <c r="P79" s="56">
        <v>9.7567567567567561</v>
      </c>
    </row>
    <row r="80" spans="1:16" ht="70.5" x14ac:dyDescent="0.35">
      <c r="A80" s="2">
        <v>35</v>
      </c>
      <c r="B80" s="52" t="s">
        <v>148</v>
      </c>
      <c r="C80" s="55" t="str">
        <f>VLOOKUP(B80, 'VLOOKUP table'!$E$1:$F$51, 2, FALSE)</f>
        <v>3: Equitable Social Services</v>
      </c>
      <c r="D80" s="56">
        <v>8.9318181818181817</v>
      </c>
      <c r="E80" s="56">
        <v>8.7666666666666675</v>
      </c>
      <c r="F80" s="56">
        <v>10</v>
      </c>
      <c r="G80" s="56">
        <v>8.2727272727272734</v>
      </c>
      <c r="H80" s="56">
        <v>9.25</v>
      </c>
      <c r="I80" s="56">
        <v>7.580645161290323</v>
      </c>
      <c r="J80" s="56">
        <v>6.8888888888888893</v>
      </c>
      <c r="K80" s="56">
        <v>9.634615384615385</v>
      </c>
      <c r="L80" s="56">
        <v>7.3157894736842106</v>
      </c>
      <c r="M80" s="56">
        <v>9.0967741935483879</v>
      </c>
      <c r="N80" s="56">
        <v>9.7727272727272734</v>
      </c>
      <c r="O80" s="56">
        <v>8.1</v>
      </c>
      <c r="P80" s="56">
        <v>9.6315789473684212</v>
      </c>
    </row>
    <row r="81" spans="1:16" x14ac:dyDescent="0.35">
      <c r="A81" s="2"/>
      <c r="B81" s="52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x14ac:dyDescent="0.35">
      <c r="A82" s="2" t="s">
        <v>149</v>
      </c>
      <c r="B82" s="52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ht="28.5" x14ac:dyDescent="0.35">
      <c r="A83" s="2">
        <v>36</v>
      </c>
      <c r="B83" s="52" t="s">
        <v>150</v>
      </c>
      <c r="C83" s="55" t="str">
        <f>VLOOKUP(B83, 'VLOOKUP table'!$E$1:$F$51, 2, FALSE)</f>
        <v>4: Safe Living Environments</v>
      </c>
      <c r="D83" s="56">
        <v>8.8235294117647065</v>
      </c>
      <c r="E83" s="56">
        <v>8.7540983606557372</v>
      </c>
      <c r="F83" s="56">
        <v>10</v>
      </c>
      <c r="G83" s="56">
        <v>8.7272727272727266</v>
      </c>
      <c r="H83" s="56">
        <v>9.068965517241379</v>
      </c>
      <c r="I83" s="56">
        <v>7.9696969696969697</v>
      </c>
      <c r="J83" s="56">
        <v>6.7</v>
      </c>
      <c r="K83" s="56">
        <v>9.5384615384615383</v>
      </c>
      <c r="L83" s="56">
        <v>7.4</v>
      </c>
      <c r="M83" s="56">
        <v>9.25</v>
      </c>
      <c r="N83" s="56">
        <v>9.7727272727272734</v>
      </c>
      <c r="O83" s="56">
        <v>7.8181818181818183</v>
      </c>
      <c r="P83" s="56">
        <v>9.2368421052631575</v>
      </c>
    </row>
    <row r="84" spans="1:16" x14ac:dyDescent="0.35">
      <c r="A84" s="2"/>
      <c r="B84" s="52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ht="29" x14ac:dyDescent="0.35">
      <c r="A85" s="2" t="s">
        <v>151</v>
      </c>
      <c r="B85" s="52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x14ac:dyDescent="0.35">
      <c r="A86" s="2">
        <v>37</v>
      </c>
      <c r="B86" s="52" t="s">
        <v>152</v>
      </c>
      <c r="C86" s="55" t="str">
        <f>VLOOKUP(B86, 'VLOOKUP table'!$E$1:$F$51, 2, FALSE)</f>
        <v>4: Safe Living Environments</v>
      </c>
      <c r="D86" s="56">
        <v>9.3536585365853657</v>
      </c>
      <c r="E86" s="56">
        <v>9.4137931034482758</v>
      </c>
      <c r="F86" s="56">
        <v>10</v>
      </c>
      <c r="G86" s="56">
        <v>9.0909090909090917</v>
      </c>
      <c r="H86" s="56">
        <v>9.545454545454545</v>
      </c>
      <c r="I86" s="56">
        <v>8.9032258064516121</v>
      </c>
      <c r="J86" s="56">
        <v>7.333333333333333</v>
      </c>
      <c r="K86" s="56">
        <v>9.8039215686274517</v>
      </c>
      <c r="L86" s="56">
        <v>8.8000000000000007</v>
      </c>
      <c r="M86" s="56">
        <v>9.8333333333333339</v>
      </c>
      <c r="N86" s="56">
        <v>10</v>
      </c>
      <c r="O86" s="56">
        <v>9</v>
      </c>
      <c r="P86" s="56">
        <v>9.7297297297297298</v>
      </c>
    </row>
    <row r="87" spans="1:16" x14ac:dyDescent="0.35">
      <c r="A87" s="2"/>
      <c r="B87" s="52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x14ac:dyDescent="0.35">
      <c r="A88" s="2" t="s">
        <v>153</v>
      </c>
      <c r="B88" s="52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x14ac:dyDescent="0.35">
      <c r="A89" s="2">
        <v>38</v>
      </c>
      <c r="B89" s="52" t="s">
        <v>154</v>
      </c>
      <c r="C89" s="55" t="str">
        <f>VLOOKUP(B89, 'VLOOKUP table'!$E$1:$F$51, 2, FALSE)</f>
        <v>4: Safe Living Environments</v>
      </c>
      <c r="D89" s="56">
        <v>9.1097560975609753</v>
      </c>
      <c r="E89" s="56">
        <v>9.0169491525423737</v>
      </c>
      <c r="F89" s="56">
        <v>10</v>
      </c>
      <c r="G89" s="56">
        <v>9.0909090909090917</v>
      </c>
      <c r="H89" s="56">
        <v>9.3035714285714288</v>
      </c>
      <c r="I89" s="56">
        <v>8.2903225806451619</v>
      </c>
      <c r="J89" s="56">
        <v>8.1999999999999993</v>
      </c>
      <c r="K89" s="56">
        <v>9.6078431372549016</v>
      </c>
      <c r="L89" s="56">
        <v>8.2105263157894743</v>
      </c>
      <c r="M89" s="56">
        <v>9.2258064516129039</v>
      </c>
      <c r="N89" s="56">
        <v>10</v>
      </c>
      <c r="O89" s="56">
        <v>9</v>
      </c>
      <c r="P89" s="56">
        <v>9.0540540540540544</v>
      </c>
    </row>
    <row r="90" spans="1:16" ht="28.5" x14ac:dyDescent="0.35">
      <c r="A90" s="2">
        <v>39</v>
      </c>
      <c r="B90" s="52" t="s">
        <v>155</v>
      </c>
      <c r="C90" s="55" t="str">
        <f>VLOOKUP(B90, 'VLOOKUP table'!$E$1:$F$51, 2, FALSE)</f>
        <v>4: Safe Living Environments</v>
      </c>
      <c r="D90" s="56">
        <v>6.5180722891566267</v>
      </c>
      <c r="E90" s="56">
        <v>6.0666666666666664</v>
      </c>
      <c r="F90" s="56">
        <v>7.4545454545454541</v>
      </c>
      <c r="G90" s="56">
        <v>5.5454545454545459</v>
      </c>
      <c r="H90" s="56">
        <v>6.7017543859649127</v>
      </c>
      <c r="I90" s="56">
        <v>5.741935483870968</v>
      </c>
      <c r="J90" s="56">
        <v>4.75</v>
      </c>
      <c r="K90" s="56">
        <v>6.9807692307692308</v>
      </c>
      <c r="L90" s="56">
        <v>5</v>
      </c>
      <c r="M90" s="56">
        <v>6.612903225806452</v>
      </c>
      <c r="N90" s="56">
        <v>7.0909090909090908</v>
      </c>
      <c r="O90" s="56">
        <v>5.7272727272727275</v>
      </c>
      <c r="P90" s="56">
        <v>7.0789473684210522</v>
      </c>
    </row>
    <row r="91" spans="1:16" x14ac:dyDescent="0.35">
      <c r="A91" s="2"/>
      <c r="B91" s="53" t="s">
        <v>32</v>
      </c>
      <c r="D91" s="57">
        <f>AVERAGE(D89:D90)</f>
        <v>7.8139141933588014</v>
      </c>
      <c r="E91" s="57">
        <f t="shared" ref="E91:P91" si="5">AVERAGE(E89:E90)</f>
        <v>7.5418079096045201</v>
      </c>
      <c r="F91" s="57">
        <f t="shared" si="5"/>
        <v>8.7272727272727266</v>
      </c>
      <c r="G91" s="57">
        <f t="shared" si="5"/>
        <v>7.3181818181818183</v>
      </c>
      <c r="H91" s="57">
        <f t="shared" si="5"/>
        <v>8.0026629072681708</v>
      </c>
      <c r="I91" s="57">
        <f t="shared" si="5"/>
        <v>7.0161290322580649</v>
      </c>
      <c r="J91" s="57">
        <f t="shared" si="5"/>
        <v>6.4749999999999996</v>
      </c>
      <c r="K91" s="57">
        <f t="shared" si="5"/>
        <v>8.2943061840120667</v>
      </c>
      <c r="L91" s="57">
        <f t="shared" si="5"/>
        <v>6.6052631578947372</v>
      </c>
      <c r="M91" s="57">
        <f t="shared" si="5"/>
        <v>7.9193548387096779</v>
      </c>
      <c r="N91" s="57">
        <f t="shared" si="5"/>
        <v>8.545454545454545</v>
      </c>
      <c r="O91" s="57">
        <f t="shared" si="5"/>
        <v>7.3636363636363633</v>
      </c>
      <c r="P91" s="57">
        <f t="shared" si="5"/>
        <v>8.0665007112375537</v>
      </c>
    </row>
    <row r="92" spans="1:16" x14ac:dyDescent="0.35">
      <c r="A92" s="2"/>
      <c r="B92" s="52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ht="29" x14ac:dyDescent="0.35">
      <c r="A93" s="2" t="s">
        <v>156</v>
      </c>
      <c r="B93" s="52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ht="42.5" x14ac:dyDescent="0.35">
      <c r="A94" s="2">
        <v>40</v>
      </c>
      <c r="B94" s="52" t="s">
        <v>157</v>
      </c>
      <c r="C94" s="55" t="str">
        <f>VLOOKUP(B94, 'VLOOKUP table'!$E$1:$F$51, 2, FALSE)</f>
        <v>4: Safe Living Environments</v>
      </c>
      <c r="D94" s="56">
        <v>7.5625</v>
      </c>
      <c r="E94" s="56">
        <v>7.4827586206896548</v>
      </c>
      <c r="F94" s="56">
        <v>9.0909090909090917</v>
      </c>
      <c r="G94" s="56">
        <v>5.9090909090909092</v>
      </c>
      <c r="H94" s="56">
        <v>7.709090909090909</v>
      </c>
      <c r="I94" s="56">
        <v>6.8620689655172411</v>
      </c>
      <c r="J94" s="56">
        <v>7.7777777777777777</v>
      </c>
      <c r="K94" s="56">
        <v>7.5576923076923075</v>
      </c>
      <c r="L94" s="56">
        <v>7.9411764705882355</v>
      </c>
      <c r="M94" s="56">
        <v>7.4838709677419351</v>
      </c>
      <c r="N94" s="56">
        <v>7.4090909090909092</v>
      </c>
      <c r="O94" s="56">
        <v>6.2</v>
      </c>
      <c r="P94" s="56">
        <v>7.4594594594594597</v>
      </c>
    </row>
    <row r="95" spans="1:16" ht="42.5" x14ac:dyDescent="0.35">
      <c r="A95" s="2">
        <v>42</v>
      </c>
      <c r="B95" s="52" t="s">
        <v>48</v>
      </c>
      <c r="C95" s="55" t="str">
        <f>VLOOKUP(B95, 'VLOOKUP table'!$E$1:$F$51, 2, FALSE)</f>
        <v>4: Safe Living Environments</v>
      </c>
      <c r="D95" s="56">
        <v>4.6455696202531644</v>
      </c>
      <c r="E95" s="56">
        <v>4.7368421052631575</v>
      </c>
      <c r="F95" s="56">
        <v>3.5454545454545454</v>
      </c>
      <c r="G95" s="56">
        <v>4.4545454545454541</v>
      </c>
      <c r="H95" s="56">
        <v>4.3636363636363633</v>
      </c>
      <c r="I95" s="56">
        <v>5</v>
      </c>
      <c r="J95" s="56">
        <v>7.6</v>
      </c>
      <c r="K95" s="56">
        <v>4.46</v>
      </c>
      <c r="L95" s="56">
        <v>4.4705882352941178</v>
      </c>
      <c r="M95" s="56">
        <v>4.774193548387097</v>
      </c>
      <c r="N95" s="56">
        <v>4.5909090909090908</v>
      </c>
      <c r="O95" s="56">
        <v>3</v>
      </c>
      <c r="P95" s="56">
        <v>4.25</v>
      </c>
    </row>
    <row r="96" spans="1:16" x14ac:dyDescent="0.35">
      <c r="A96" s="2"/>
      <c r="B96" s="53" t="s">
        <v>32</v>
      </c>
      <c r="D96" s="57">
        <f>AVERAGE(D94:D95)</f>
        <v>6.1040348101265822</v>
      </c>
      <c r="E96" s="57">
        <f t="shared" ref="E96:P96" si="6">AVERAGE(E94:E95)</f>
        <v>6.1098003629764062</v>
      </c>
      <c r="F96" s="57">
        <f t="shared" si="6"/>
        <v>6.3181818181818183</v>
      </c>
      <c r="G96" s="57">
        <f t="shared" si="6"/>
        <v>5.1818181818181817</v>
      </c>
      <c r="H96" s="57">
        <f t="shared" si="6"/>
        <v>6.0363636363636362</v>
      </c>
      <c r="I96" s="57">
        <f t="shared" si="6"/>
        <v>5.931034482758621</v>
      </c>
      <c r="J96" s="57">
        <f t="shared" si="6"/>
        <v>7.6888888888888882</v>
      </c>
      <c r="K96" s="57">
        <f t="shared" si="6"/>
        <v>6.0088461538461537</v>
      </c>
      <c r="L96" s="57">
        <f t="shared" si="6"/>
        <v>6.2058823529411766</v>
      </c>
      <c r="M96" s="57">
        <f t="shared" si="6"/>
        <v>6.129032258064516</v>
      </c>
      <c r="N96" s="57">
        <f t="shared" si="6"/>
        <v>6</v>
      </c>
      <c r="O96" s="57">
        <f t="shared" si="6"/>
        <v>4.5999999999999996</v>
      </c>
      <c r="P96" s="57">
        <f t="shared" si="6"/>
        <v>5.8547297297297298</v>
      </c>
    </row>
    <row r="97" spans="1:16" x14ac:dyDescent="0.35">
      <c r="A97" s="2"/>
      <c r="B97" s="52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ht="29" x14ac:dyDescent="0.35">
      <c r="A98" s="2" t="s">
        <v>158</v>
      </c>
      <c r="B98" s="52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ht="28.5" x14ac:dyDescent="0.35">
      <c r="A99" s="2">
        <v>43</v>
      </c>
      <c r="B99" s="52" t="s">
        <v>159</v>
      </c>
      <c r="C99" s="55" t="str">
        <f>VLOOKUP(B99, 'VLOOKUP table'!$E$1:$F$51, 2, FALSE)</f>
        <v>5: Play and Leisure</v>
      </c>
      <c r="D99" s="56">
        <v>8.6987951807228914</v>
      </c>
      <c r="E99" s="56">
        <v>8.4827586206896548</v>
      </c>
      <c r="F99" s="56">
        <v>10</v>
      </c>
      <c r="G99" s="56">
        <v>8.6363636363636367</v>
      </c>
      <c r="H99" s="56">
        <v>8.8333333333333339</v>
      </c>
      <c r="I99" s="56">
        <v>7.3103448275862073</v>
      </c>
      <c r="J99" s="56">
        <v>7</v>
      </c>
      <c r="K99" s="56">
        <v>9.5098039215686274</v>
      </c>
      <c r="L99" s="56">
        <v>7</v>
      </c>
      <c r="M99" s="56">
        <v>9.3666666666666671</v>
      </c>
      <c r="N99" s="56">
        <v>8.8636363636363633</v>
      </c>
      <c r="O99" s="56">
        <v>7.8571428571428568</v>
      </c>
      <c r="P99" s="56">
        <v>9.6052631578947363</v>
      </c>
    </row>
    <row r="100" spans="1:16" ht="28.5" x14ac:dyDescent="0.35">
      <c r="A100" s="2">
        <v>44</v>
      </c>
      <c r="B100" s="52" t="s">
        <v>160</v>
      </c>
      <c r="C100" s="55" t="str">
        <f>VLOOKUP(B100, 'VLOOKUP table'!$E$1:$F$51, 2, FALSE)</f>
        <v>5: Play and Leisure</v>
      </c>
      <c r="D100" s="56">
        <v>6.8139534883720927</v>
      </c>
      <c r="E100" s="56">
        <v>6.6833333333333336</v>
      </c>
      <c r="F100" s="56">
        <v>7.9090909090909092</v>
      </c>
      <c r="G100" s="56">
        <v>6.2727272727272725</v>
      </c>
      <c r="H100" s="56">
        <v>7.0892857142857135</v>
      </c>
      <c r="I100" s="56">
        <v>5.4516129032258061</v>
      </c>
      <c r="J100" s="56">
        <v>5.8888888888888893</v>
      </c>
      <c r="K100" s="56">
        <v>7.4901960784313726</v>
      </c>
      <c r="L100" s="56">
        <v>4.95</v>
      </c>
      <c r="M100" s="56">
        <v>6.903225806451613</v>
      </c>
      <c r="N100" s="56">
        <v>7.9523809523809526</v>
      </c>
      <c r="O100" s="56">
        <v>4.4545454545454541</v>
      </c>
      <c r="P100" s="56">
        <v>7.9736842105263159</v>
      </c>
    </row>
    <row r="101" spans="1:16" ht="28.5" x14ac:dyDescent="0.35">
      <c r="A101" s="2">
        <v>46</v>
      </c>
      <c r="B101" s="52" t="s">
        <v>161</v>
      </c>
      <c r="C101" s="55" t="str">
        <f>VLOOKUP(B101, 'VLOOKUP table'!$E$1:$F$51, 2, FALSE)</f>
        <v>5: Play and Leisure</v>
      </c>
      <c r="D101" s="56">
        <v>6.941860465116279</v>
      </c>
      <c r="E101" s="56">
        <v>6.583333333333333</v>
      </c>
      <c r="F101" s="56">
        <v>8.6363636363636367</v>
      </c>
      <c r="G101" s="56">
        <v>5.3636363636363633</v>
      </c>
      <c r="H101" s="56">
        <v>7.2105263157894735</v>
      </c>
      <c r="I101" s="56">
        <v>5.5483870967741939</v>
      </c>
      <c r="J101" s="56">
        <v>3.7777777777777777</v>
      </c>
      <c r="K101" s="56">
        <v>7.615384615384615</v>
      </c>
      <c r="L101" s="56">
        <v>5</v>
      </c>
      <c r="M101" s="56">
        <v>6.612903225806452</v>
      </c>
      <c r="N101" s="56">
        <v>8.7272727272727266</v>
      </c>
      <c r="O101" s="56">
        <v>3.1818181818181817</v>
      </c>
      <c r="P101" s="56">
        <v>7.8648648648648649</v>
      </c>
    </row>
    <row r="102" spans="1:16" x14ac:dyDescent="0.35">
      <c r="A102" s="2"/>
      <c r="B102" s="53" t="s">
        <v>32</v>
      </c>
      <c r="D102" s="57">
        <f>AVERAGE(D99:D101)</f>
        <v>7.4848697114037543</v>
      </c>
      <c r="E102" s="57">
        <f t="shared" ref="E102:P102" si="7">AVERAGE(E99:E101)</f>
        <v>7.2498084291187732</v>
      </c>
      <c r="F102" s="57">
        <f t="shared" si="7"/>
        <v>8.8484848484848495</v>
      </c>
      <c r="G102" s="57">
        <f t="shared" si="7"/>
        <v>6.7575757575757578</v>
      </c>
      <c r="H102" s="57">
        <f t="shared" si="7"/>
        <v>7.7110484544695064</v>
      </c>
      <c r="I102" s="57">
        <f t="shared" si="7"/>
        <v>6.1034482758620685</v>
      </c>
      <c r="J102" s="57">
        <f t="shared" si="7"/>
        <v>5.5555555555555562</v>
      </c>
      <c r="K102" s="57">
        <f t="shared" si="7"/>
        <v>8.2051282051282044</v>
      </c>
      <c r="L102" s="57">
        <f t="shared" si="7"/>
        <v>5.6499999999999995</v>
      </c>
      <c r="M102" s="57">
        <f t="shared" si="7"/>
        <v>7.6275985663082437</v>
      </c>
      <c r="N102" s="57">
        <f t="shared" si="7"/>
        <v>8.5144300144300136</v>
      </c>
      <c r="O102" s="57">
        <f t="shared" si="7"/>
        <v>5.1645021645021645</v>
      </c>
      <c r="P102" s="57">
        <f t="shared" si="7"/>
        <v>8.4812707444286399</v>
      </c>
    </row>
    <row r="103" spans="1:16" x14ac:dyDescent="0.35">
      <c r="A103" s="2"/>
      <c r="B103" s="52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ht="29" x14ac:dyDescent="0.35">
      <c r="A104" s="2" t="s">
        <v>162</v>
      </c>
      <c r="B104" s="52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ht="42.5" x14ac:dyDescent="0.35">
      <c r="A105" s="2">
        <v>45</v>
      </c>
      <c r="B105" s="52" t="s">
        <v>163</v>
      </c>
      <c r="C105" s="55" t="str">
        <f>VLOOKUP(B105, 'VLOOKUP table'!$E$1:$F$51, 2, FALSE)</f>
        <v>5: Play and Leisure</v>
      </c>
      <c r="D105" s="56">
        <v>5.2571428571428571</v>
      </c>
      <c r="E105" s="56">
        <v>4.5306122448979593</v>
      </c>
      <c r="F105" s="56">
        <v>7.333333333333333</v>
      </c>
      <c r="G105" s="56">
        <v>4.2</v>
      </c>
      <c r="H105" s="56">
        <v>5.4318181818181817</v>
      </c>
      <c r="I105" s="56">
        <v>4.083333333333333</v>
      </c>
      <c r="J105" s="56">
        <v>4.5714285714285712</v>
      </c>
      <c r="K105" s="56">
        <v>5.2857142857142865</v>
      </c>
      <c r="L105" s="56">
        <v>4.2142857142857144</v>
      </c>
      <c r="M105" s="56">
        <v>5.166666666666667</v>
      </c>
      <c r="N105" s="56">
        <v>5.2380952380952381</v>
      </c>
      <c r="O105" s="56">
        <v>4.7777777777777777</v>
      </c>
      <c r="P105" s="56">
        <v>5.1379310344827589</v>
      </c>
    </row>
    <row r="106" spans="1:16" x14ac:dyDescent="0.35">
      <c r="A106" s="2"/>
      <c r="B106" s="52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ht="43.5" x14ac:dyDescent="0.35">
      <c r="A107" s="2" t="s">
        <v>164</v>
      </c>
      <c r="B107" s="52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ht="28.5" x14ac:dyDescent="0.35">
      <c r="A108" s="2">
        <v>47</v>
      </c>
      <c r="B108" s="52" t="s">
        <v>61</v>
      </c>
      <c r="C108" s="55" t="str">
        <f>VLOOKUP(B108, 'VLOOKUP table'!$E$1:$F$51, 2, FALSE)</f>
        <v>5: Play and Leisure</v>
      </c>
      <c r="D108" s="56">
        <v>5.3488372093023253</v>
      </c>
      <c r="E108" s="56">
        <v>5.1694915254237293</v>
      </c>
      <c r="F108" s="56">
        <v>7.2727272727272725</v>
      </c>
      <c r="G108" s="56">
        <v>4</v>
      </c>
      <c r="H108" s="56">
        <v>5.6315789473684212</v>
      </c>
      <c r="I108" s="56">
        <v>3.84375</v>
      </c>
      <c r="J108" s="56">
        <v>3.5</v>
      </c>
      <c r="K108" s="56">
        <v>6.0196078431372548</v>
      </c>
      <c r="L108" s="56">
        <v>3.65</v>
      </c>
      <c r="M108" s="56">
        <v>5.4666666666666668</v>
      </c>
      <c r="N108" s="56">
        <v>6.5909090909090908</v>
      </c>
      <c r="O108" s="56">
        <v>3.2727272727272729</v>
      </c>
      <c r="P108" s="56">
        <v>6.166666666666667</v>
      </c>
    </row>
    <row r="109" spans="1:16" ht="42.5" x14ac:dyDescent="0.35">
      <c r="A109" s="2">
        <v>50</v>
      </c>
      <c r="B109" s="52" t="s">
        <v>165</v>
      </c>
      <c r="C109" s="55" t="str">
        <f>VLOOKUP(B109, 'VLOOKUP table'!$E$1:$F$51, 2, FALSE)</f>
        <v>5: Play and Leisure</v>
      </c>
      <c r="D109" s="56">
        <v>5.3181818181818183</v>
      </c>
      <c r="E109" s="56">
        <v>5.020833333333333</v>
      </c>
      <c r="F109" s="56">
        <v>7.625</v>
      </c>
      <c r="G109" s="56">
        <v>4.625</v>
      </c>
      <c r="H109" s="56">
        <v>5.5681818181818183</v>
      </c>
      <c r="I109" s="56">
        <v>4.208333333333333</v>
      </c>
      <c r="J109" s="56">
        <v>2.8571428571428572</v>
      </c>
      <c r="K109" s="56">
        <v>5.6410256410256414</v>
      </c>
      <c r="L109" s="56">
        <v>4.4117647058823533</v>
      </c>
      <c r="M109" s="56">
        <v>5.2307692307692308</v>
      </c>
      <c r="N109" s="56">
        <v>6.3076923076923075</v>
      </c>
      <c r="O109" s="56">
        <v>2.625</v>
      </c>
      <c r="P109" s="56">
        <v>5.7037037037037033</v>
      </c>
    </row>
    <row r="110" spans="1:16" ht="28.5" x14ac:dyDescent="0.35">
      <c r="A110" s="2">
        <v>48</v>
      </c>
      <c r="B110" s="52" t="s">
        <v>166</v>
      </c>
      <c r="C110" s="55" t="str">
        <f>VLOOKUP(B110, 'VLOOKUP table'!$E$1:$F$51, 2, FALSE)</f>
        <v>5: Play and Leisure</v>
      </c>
      <c r="D110" s="56">
        <v>6.7701149425287355</v>
      </c>
      <c r="E110" s="56">
        <v>6.721311475409836</v>
      </c>
      <c r="F110" s="56">
        <v>7.7272727272727275</v>
      </c>
      <c r="G110" s="56">
        <v>6.9090909090909092</v>
      </c>
      <c r="H110" s="56">
        <v>7.0701754385964906</v>
      </c>
      <c r="I110" s="56">
        <v>4.71875</v>
      </c>
      <c r="J110" s="56">
        <v>3.2222222222222223</v>
      </c>
      <c r="K110" s="56">
        <v>7.9423076923076925</v>
      </c>
      <c r="L110" s="56">
        <v>5.3</v>
      </c>
      <c r="M110" s="56">
        <v>6</v>
      </c>
      <c r="N110" s="56">
        <v>8.9090909090909083</v>
      </c>
      <c r="O110" s="56">
        <v>2.8181818181818183</v>
      </c>
      <c r="P110" s="56">
        <v>7.5526315789473681</v>
      </c>
    </row>
    <row r="111" spans="1:16" ht="28.5" x14ac:dyDescent="0.35">
      <c r="A111" s="2">
        <v>51</v>
      </c>
      <c r="B111" s="52" t="s">
        <v>58</v>
      </c>
      <c r="C111" s="55" t="str">
        <f>VLOOKUP(B111, 'VLOOKUP table'!$E$1:$F$51, 2, FALSE)</f>
        <v>5: Play and Leisure</v>
      </c>
      <c r="D111" s="56">
        <v>5.5232558139534884</v>
      </c>
      <c r="E111" s="56">
        <v>5.2295081967213113</v>
      </c>
      <c r="F111" s="56">
        <v>5.7272727272727275</v>
      </c>
      <c r="G111" s="56">
        <v>5.6363636363636367</v>
      </c>
      <c r="H111" s="56">
        <v>5.4912280701754383</v>
      </c>
      <c r="I111" s="56">
        <v>4</v>
      </c>
      <c r="J111" s="56">
        <v>3.3333333333333335</v>
      </c>
      <c r="K111" s="56">
        <v>6.1730769230769234</v>
      </c>
      <c r="L111" s="56">
        <v>4.4000000000000004</v>
      </c>
      <c r="M111" s="56">
        <v>4.666666666666667</v>
      </c>
      <c r="N111" s="56">
        <v>7.0454545454545459</v>
      </c>
      <c r="O111" s="56">
        <v>2.4545454545454546</v>
      </c>
      <c r="P111" s="56">
        <v>6.1052631578947372</v>
      </c>
    </row>
    <row r="112" spans="1:16" x14ac:dyDescent="0.35">
      <c r="A112" s="2"/>
      <c r="B112" s="53" t="s">
        <v>32</v>
      </c>
      <c r="D112" s="57">
        <f>AVERAGE(D108:D111)</f>
        <v>5.7400974459915926</v>
      </c>
      <c r="E112" s="57">
        <f t="shared" ref="E112:P112" si="8">AVERAGE(E108:E111)</f>
        <v>5.5352861327220531</v>
      </c>
      <c r="F112" s="57">
        <f t="shared" si="8"/>
        <v>7.0880681818181817</v>
      </c>
      <c r="G112" s="57">
        <f t="shared" si="8"/>
        <v>5.2926136363636367</v>
      </c>
      <c r="H112" s="57">
        <f t="shared" si="8"/>
        <v>5.9402910685805423</v>
      </c>
      <c r="I112" s="57">
        <f t="shared" si="8"/>
        <v>4.192708333333333</v>
      </c>
      <c r="J112" s="57">
        <f t="shared" si="8"/>
        <v>3.2281746031746033</v>
      </c>
      <c r="K112" s="57">
        <f t="shared" si="8"/>
        <v>6.4440045248868785</v>
      </c>
      <c r="L112" s="57">
        <f t="shared" si="8"/>
        <v>4.4404411764705891</v>
      </c>
      <c r="M112" s="57">
        <f t="shared" si="8"/>
        <v>5.3410256410256416</v>
      </c>
      <c r="N112" s="57">
        <f t="shared" si="8"/>
        <v>7.2132867132867133</v>
      </c>
      <c r="O112" s="57">
        <f t="shared" si="8"/>
        <v>2.7926136363636367</v>
      </c>
      <c r="P112" s="57">
        <f t="shared" si="8"/>
        <v>6.3820662768031182</v>
      </c>
    </row>
    <row r="113" spans="1:16" x14ac:dyDescent="0.35">
      <c r="A113" s="2"/>
      <c r="B113" s="52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ht="29" x14ac:dyDescent="0.35">
      <c r="A114" s="2" t="s">
        <v>167</v>
      </c>
      <c r="B114" s="52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ht="42.5" x14ac:dyDescent="0.35">
      <c r="A115" s="2">
        <v>49</v>
      </c>
      <c r="B115" s="52" t="s">
        <v>168</v>
      </c>
      <c r="C115" s="55" t="str">
        <f>VLOOKUP(B115, 'VLOOKUP table'!$E$1:$F$51, 2, FALSE)</f>
        <v>5: Play and Leisure</v>
      </c>
      <c r="D115" s="56">
        <v>4.882352941176471</v>
      </c>
      <c r="E115" s="56">
        <v>4.3220338983050848</v>
      </c>
      <c r="F115" s="56">
        <v>6.4545454545454541</v>
      </c>
      <c r="G115" s="56">
        <v>5.3636363636363633</v>
      </c>
      <c r="H115" s="56">
        <v>4.7321428571428568</v>
      </c>
      <c r="I115" s="56">
        <v>3.7096774193548385</v>
      </c>
      <c r="J115" s="56">
        <v>2.5</v>
      </c>
      <c r="K115" s="56">
        <v>5.3921568627450984</v>
      </c>
      <c r="L115" s="56">
        <v>3.05</v>
      </c>
      <c r="M115" s="56">
        <v>4.4333333333333336</v>
      </c>
      <c r="N115" s="56">
        <v>6.3809523809523814</v>
      </c>
      <c r="O115" s="56">
        <v>1.4</v>
      </c>
      <c r="P115" s="56">
        <v>6.0263157894736841</v>
      </c>
    </row>
  </sheetData>
  <conditionalFormatting sqref="D1:P2">
    <cfRule type="colorScale" priority="2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conditionalFormatting sqref="D4:P115">
    <cfRule type="colorScale" priority="1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635BA-70A4-47F1-B5FA-7A389E62E26A}">
  <dimension ref="A1:P125"/>
  <sheetViews>
    <sheetView topLeftCell="A2" zoomScale="70" zoomScaleNormal="70" workbookViewId="0">
      <pane ySplit="1" topLeftCell="A45" activePane="bottomLeft" state="frozen"/>
      <selection activeCell="A2" sqref="A2"/>
      <selection pane="bottomLeft" activeCell="E68" sqref="E68"/>
    </sheetView>
  </sheetViews>
  <sheetFormatPr defaultRowHeight="14.5" x14ac:dyDescent="0.35"/>
  <cols>
    <col min="1" max="1" width="8.90625" style="55" customWidth="1"/>
    <col min="2" max="2" width="35.08984375" style="55" customWidth="1"/>
    <col min="3" max="3" width="26.453125" style="55" customWidth="1"/>
    <col min="4" max="16384" width="8.7265625" style="55"/>
  </cols>
  <sheetData>
    <row r="1" spans="1:16" s="25" customFormat="1" ht="26" x14ac:dyDescent="0.6">
      <c r="A1" s="43" t="s">
        <v>171</v>
      </c>
    </row>
    <row r="2" spans="1:16" s="5" customFormat="1" ht="91.5" x14ac:dyDescent="0.35">
      <c r="A2" s="5" t="s">
        <v>0</v>
      </c>
      <c r="B2" s="5" t="s">
        <v>1</v>
      </c>
      <c r="C2" s="5" t="s">
        <v>2</v>
      </c>
      <c r="D2" s="51" t="s">
        <v>91</v>
      </c>
      <c r="E2" s="51" t="s">
        <v>4</v>
      </c>
      <c r="F2" s="51" t="s">
        <v>92</v>
      </c>
      <c r="G2" s="51" t="s">
        <v>93</v>
      </c>
      <c r="H2" s="51" t="s">
        <v>94</v>
      </c>
      <c r="I2" s="51" t="s">
        <v>95</v>
      </c>
      <c r="J2" s="51" t="s">
        <v>96</v>
      </c>
      <c r="K2" s="51" t="s">
        <v>3</v>
      </c>
      <c r="L2" s="51" t="s">
        <v>98</v>
      </c>
      <c r="M2" s="51" t="s">
        <v>99</v>
      </c>
      <c r="N2" s="51" t="s">
        <v>169</v>
      </c>
      <c r="O2" s="51" t="s">
        <v>101</v>
      </c>
      <c r="P2" s="51" t="s">
        <v>104</v>
      </c>
    </row>
    <row r="3" spans="1:16" ht="28.5" x14ac:dyDescent="0.35">
      <c r="A3" s="2">
        <v>1</v>
      </c>
      <c r="B3" s="52" t="s">
        <v>108</v>
      </c>
      <c r="C3" s="55" t="str">
        <f>VLOOKUP(B3, 'VLOOKUP table'!$E$1:$F$51, 2, FALSE)</f>
        <v>1: Safety and Inclusion</v>
      </c>
      <c r="D3" s="56">
        <v>5.924050632911392</v>
      </c>
      <c r="E3" s="56">
        <v>5.7894736842105265</v>
      </c>
      <c r="F3" s="56">
        <v>7.2727272727272725</v>
      </c>
      <c r="G3" s="56">
        <v>6.9090909090909092</v>
      </c>
      <c r="H3" s="56">
        <v>5.875</v>
      </c>
      <c r="I3" s="56">
        <v>5</v>
      </c>
      <c r="J3" s="56">
        <v>3.8888888888888888</v>
      </c>
      <c r="K3" s="56">
        <v>6.4897959183673466</v>
      </c>
      <c r="L3" s="56">
        <v>4.2631578947368425</v>
      </c>
      <c r="M3" s="56">
        <v>6.3</v>
      </c>
      <c r="N3" s="56">
        <v>7.3</v>
      </c>
      <c r="O3" s="56">
        <v>2.0909090909090908</v>
      </c>
      <c r="P3" s="56">
        <v>6.5277777777777777</v>
      </c>
    </row>
    <row r="4" spans="1:16" ht="28.5" x14ac:dyDescent="0.35">
      <c r="A4" s="2">
        <v>3</v>
      </c>
      <c r="B4" s="52" t="s">
        <v>110</v>
      </c>
      <c r="C4" s="55" t="str">
        <f>VLOOKUP(B4, 'VLOOKUP table'!$E$1:$F$51, 2, FALSE)</f>
        <v>1: Safety and Inclusion</v>
      </c>
      <c r="D4" s="56">
        <v>8.6363636363636367</v>
      </c>
      <c r="E4" s="56">
        <v>8.6181818181818191</v>
      </c>
      <c r="F4" s="56">
        <v>9.5</v>
      </c>
      <c r="G4" s="56">
        <v>9.0909090909090917</v>
      </c>
      <c r="H4" s="56">
        <v>8.8113207547169807</v>
      </c>
      <c r="I4" s="56">
        <v>7.3793103448275863</v>
      </c>
      <c r="J4" s="56">
        <v>5.2857142857142856</v>
      </c>
      <c r="K4" s="56">
        <v>9.2083333333333339</v>
      </c>
      <c r="L4" s="56">
        <v>7.4705882352941178</v>
      </c>
      <c r="M4" s="56">
        <v>9.0333333333333332</v>
      </c>
      <c r="N4" s="56">
        <v>9.3000000000000007</v>
      </c>
      <c r="O4" s="56">
        <v>6.5</v>
      </c>
      <c r="P4" s="56">
        <v>8.9459459459459456</v>
      </c>
    </row>
    <row r="5" spans="1:16" ht="28.5" x14ac:dyDescent="0.35">
      <c r="A5" s="2">
        <v>2</v>
      </c>
      <c r="B5" s="52" t="s">
        <v>112</v>
      </c>
      <c r="C5" s="55" t="str">
        <f>VLOOKUP(B5, 'VLOOKUP table'!$E$1:$F$51, 2, FALSE)</f>
        <v>1: Safety and Inclusion</v>
      </c>
      <c r="D5" s="56">
        <v>3.1971830985915495</v>
      </c>
      <c r="E5" s="56">
        <v>3.2549019607843137</v>
      </c>
      <c r="F5" s="56">
        <v>3.3333333333333335</v>
      </c>
      <c r="G5" s="56">
        <v>2.7272727272727271</v>
      </c>
      <c r="H5" s="56">
        <v>3.0625</v>
      </c>
      <c r="I5" s="56">
        <v>4.1071428571428568</v>
      </c>
      <c r="J5" s="56">
        <v>3.6666666666666665</v>
      </c>
      <c r="K5" s="56">
        <v>2.5681818181818183</v>
      </c>
      <c r="L5" s="56">
        <v>2.8888888888888888</v>
      </c>
      <c r="M5" s="56">
        <v>3.3214285714285716</v>
      </c>
      <c r="N5" s="56">
        <v>3.1875</v>
      </c>
      <c r="O5" s="56">
        <v>2.5555555555555554</v>
      </c>
      <c r="P5" s="56">
        <v>2.3823529411764706</v>
      </c>
    </row>
    <row r="6" spans="1:16" ht="42.5" x14ac:dyDescent="0.35">
      <c r="A6" s="2">
        <v>11</v>
      </c>
      <c r="B6" s="52" t="s">
        <v>30</v>
      </c>
      <c r="C6" s="55" t="str">
        <f>VLOOKUP(B6, 'VLOOKUP table'!$E$1:$F$51, 2, FALSE)</f>
        <v>1: Safety and Inclusion</v>
      </c>
      <c r="D6" s="56">
        <v>5.564516129032258</v>
      </c>
      <c r="E6" s="56">
        <v>5.5555555555555554</v>
      </c>
      <c r="F6" s="56">
        <v>6</v>
      </c>
      <c r="G6" s="56">
        <v>5.5454545454545459</v>
      </c>
      <c r="H6" s="56">
        <v>5.7674418604651159</v>
      </c>
      <c r="I6" s="56">
        <v>5.2173913043478262</v>
      </c>
      <c r="J6" s="56">
        <v>5.7777777777777777</v>
      </c>
      <c r="K6" s="56">
        <v>5.666666666666667</v>
      </c>
      <c r="L6" s="56">
        <v>4.625</v>
      </c>
      <c r="M6" s="56">
        <v>5.75</v>
      </c>
      <c r="N6" s="56">
        <v>6.125</v>
      </c>
      <c r="O6" s="56">
        <v>5.2222222222222223</v>
      </c>
      <c r="P6" s="56">
        <v>5.5862068965517242</v>
      </c>
    </row>
    <row r="7" spans="1:16" ht="56.5" x14ac:dyDescent="0.35">
      <c r="A7" s="2">
        <v>12</v>
      </c>
      <c r="B7" s="52" t="s">
        <v>31</v>
      </c>
      <c r="C7" s="55" t="str">
        <f>VLOOKUP(B7, 'VLOOKUP table'!$E$1:$F$51, 2, FALSE)</f>
        <v>1: Safety and Inclusion</v>
      </c>
      <c r="D7" s="56">
        <v>6.617647058823529</v>
      </c>
      <c r="E7" s="56">
        <v>6.6122448979591839</v>
      </c>
      <c r="F7" s="56">
        <v>6.666666666666667</v>
      </c>
      <c r="G7" s="56">
        <v>7.2727272727272725</v>
      </c>
      <c r="H7" s="56">
        <v>6.6304347826086953</v>
      </c>
      <c r="I7" s="56">
        <v>6</v>
      </c>
      <c r="J7" s="56">
        <v>5.875</v>
      </c>
      <c r="K7" s="56">
        <v>6.8636363636363633</v>
      </c>
      <c r="L7" s="56">
        <v>6.1333333333333337</v>
      </c>
      <c r="M7" s="56">
        <v>6.4827586206896548</v>
      </c>
      <c r="N7" s="56">
        <v>7.0588235294117645</v>
      </c>
      <c r="O7" s="56">
        <v>7.7777777777777777</v>
      </c>
      <c r="P7" s="56">
        <v>6.1212121212121211</v>
      </c>
    </row>
    <row r="8" spans="1:16" ht="28.5" x14ac:dyDescent="0.35">
      <c r="A8" s="2">
        <v>5</v>
      </c>
      <c r="B8" s="52" t="s">
        <v>113</v>
      </c>
      <c r="C8" s="55" t="str">
        <f>VLOOKUP(B8, 'VLOOKUP table'!$E$1:$F$51, 2, FALSE)</f>
        <v>1: Safety and Inclusion</v>
      </c>
      <c r="D8" s="56">
        <v>5.9152542372881358</v>
      </c>
      <c r="E8" s="56">
        <v>6</v>
      </c>
      <c r="F8" s="56">
        <v>5.7777777777777777</v>
      </c>
      <c r="G8" s="56">
        <v>4.333333333333333</v>
      </c>
      <c r="H8" s="56">
        <v>6.2564102564102564</v>
      </c>
      <c r="I8" s="56">
        <v>7.0869565217391308</v>
      </c>
      <c r="J8" s="56">
        <v>6.333333333333333</v>
      </c>
      <c r="K8" s="56">
        <v>5.0294117647058822</v>
      </c>
      <c r="L8" s="56">
        <v>6.5384615384615383</v>
      </c>
      <c r="M8" s="56">
        <v>5.3478260869565215</v>
      </c>
      <c r="N8" s="56">
        <v>5.6428571428571432</v>
      </c>
      <c r="O8" s="56">
        <v>7.5</v>
      </c>
      <c r="P8" s="56">
        <v>5.115384615384615</v>
      </c>
    </row>
    <row r="9" spans="1:16" ht="28.5" x14ac:dyDescent="0.35">
      <c r="A9" s="2">
        <v>6</v>
      </c>
      <c r="B9" s="52" t="s">
        <v>114</v>
      </c>
      <c r="C9" s="55" t="str">
        <f>VLOOKUP(B9, 'VLOOKUP table'!$E$1:$F$51, 2, FALSE)</f>
        <v>1: Safety and Inclusion</v>
      </c>
      <c r="D9" s="56">
        <v>7.166666666666667</v>
      </c>
      <c r="E9" s="56">
        <v>7.0655737704918034</v>
      </c>
      <c r="F9" s="56">
        <v>6.8181818181818183</v>
      </c>
      <c r="G9" s="56">
        <v>7.4545454545454541</v>
      </c>
      <c r="H9" s="56">
        <v>7.2631578947368407</v>
      </c>
      <c r="I9" s="56">
        <v>7.53125</v>
      </c>
      <c r="J9" s="56">
        <v>9.5</v>
      </c>
      <c r="K9" s="56">
        <v>7.0192307692307692</v>
      </c>
      <c r="L9" s="56">
        <v>7.05</v>
      </c>
      <c r="M9" s="56">
        <v>6.84375</v>
      </c>
      <c r="N9" s="56">
        <v>7.3181818181818183</v>
      </c>
      <c r="O9" s="56">
        <v>7.7272727272727275</v>
      </c>
      <c r="P9" s="56">
        <v>6.8918918918918921</v>
      </c>
    </row>
    <row r="10" spans="1:16" ht="42.5" x14ac:dyDescent="0.35">
      <c r="A10" s="2">
        <v>8</v>
      </c>
      <c r="B10" s="52" t="s">
        <v>115</v>
      </c>
      <c r="C10" s="55" t="str">
        <f>VLOOKUP(B10, 'VLOOKUP table'!$E$1:$F$51, 2, FALSE)</f>
        <v>1: Safety and Inclusion</v>
      </c>
      <c r="D10" s="56">
        <v>6.3157894736842106</v>
      </c>
      <c r="E10" s="56">
        <v>6.163636363636364</v>
      </c>
      <c r="F10" s="56">
        <v>8</v>
      </c>
      <c r="G10" s="56">
        <v>6.9090909090909092</v>
      </c>
      <c r="H10" s="56">
        <v>6.4807692307692308</v>
      </c>
      <c r="I10" s="56">
        <v>5.5862068965517242</v>
      </c>
      <c r="J10" s="56">
        <v>5.875</v>
      </c>
      <c r="K10" s="56">
        <v>6.6170212765957448</v>
      </c>
      <c r="L10" s="56">
        <v>6.0588235294117645</v>
      </c>
      <c r="M10" s="56">
        <v>5.8928571428571432</v>
      </c>
      <c r="N10" s="56">
        <v>7.4761904761904763</v>
      </c>
      <c r="O10" s="56">
        <v>5.2</v>
      </c>
      <c r="P10" s="56">
        <v>6.083333333333333</v>
      </c>
    </row>
    <row r="11" spans="1:16" ht="42.5" x14ac:dyDescent="0.35">
      <c r="A11" s="2">
        <v>13</v>
      </c>
      <c r="B11" s="52" t="s">
        <v>116</v>
      </c>
      <c r="C11" s="55" t="str">
        <f>VLOOKUP(B11, 'VLOOKUP table'!$E$1:$F$51, 2, FALSE)</f>
        <v>1: Safety and Inclusion</v>
      </c>
      <c r="D11" s="56">
        <v>6.2686567164179108</v>
      </c>
      <c r="E11" s="56">
        <v>6.2553191489361701</v>
      </c>
      <c r="F11" s="56">
        <v>6.666666666666667</v>
      </c>
      <c r="G11" s="56">
        <v>6.875</v>
      </c>
      <c r="H11" s="56">
        <v>6.2</v>
      </c>
      <c r="I11" s="56">
        <v>5.5185185185185182</v>
      </c>
      <c r="J11" s="56">
        <v>5.875</v>
      </c>
      <c r="K11" s="56">
        <v>6.5121951219512191</v>
      </c>
      <c r="L11" s="56">
        <v>4.416666666666667</v>
      </c>
      <c r="M11" s="56">
        <v>6.2758620689655169</v>
      </c>
      <c r="N11" s="56">
        <v>7.3529411764705879</v>
      </c>
      <c r="O11" s="56">
        <v>6.1</v>
      </c>
      <c r="P11" s="56">
        <v>6.1212121212121211</v>
      </c>
    </row>
    <row r="12" spans="1:16" ht="28.5" x14ac:dyDescent="0.35">
      <c r="A12" s="2">
        <v>10</v>
      </c>
      <c r="B12" s="52" t="s">
        <v>117</v>
      </c>
      <c r="C12" s="55" t="str">
        <f>VLOOKUP(B12, 'VLOOKUP table'!$E$1:$F$51, 2, FALSE)</f>
        <v>1: Safety and Inclusion</v>
      </c>
      <c r="D12" s="56">
        <v>8.1857142857142851</v>
      </c>
      <c r="E12" s="56">
        <v>8</v>
      </c>
      <c r="F12" s="56">
        <v>8.8888888888888893</v>
      </c>
      <c r="G12" s="56">
        <v>6.666666666666667</v>
      </c>
      <c r="H12" s="56">
        <v>8.5</v>
      </c>
      <c r="I12" s="56">
        <v>6.5357142857142856</v>
      </c>
      <c r="J12" s="56">
        <v>7</v>
      </c>
      <c r="K12" s="56">
        <v>9.0476190476190474</v>
      </c>
      <c r="L12" s="56">
        <v>6.1428571428571432</v>
      </c>
      <c r="M12" s="56">
        <v>7.8275862068965516</v>
      </c>
      <c r="N12" s="56">
        <v>9.4444444444444446</v>
      </c>
      <c r="O12" s="56">
        <v>6.333333333333333</v>
      </c>
      <c r="P12" s="56">
        <v>8.7931034482758612</v>
      </c>
    </row>
    <row r="13" spans="1:16" ht="42.5" x14ac:dyDescent="0.35">
      <c r="A13" s="2">
        <v>4</v>
      </c>
      <c r="B13" s="52" t="s">
        <v>118</v>
      </c>
      <c r="C13" s="55" t="str">
        <f>VLOOKUP(B13, 'VLOOKUP table'!$E$1:$F$51, 2, FALSE)</f>
        <v>1: Safety and Inclusion</v>
      </c>
      <c r="D13" s="56">
        <v>6.52</v>
      </c>
      <c r="E13" s="56">
        <v>6.2592592592592595</v>
      </c>
      <c r="F13" s="56">
        <v>7.6</v>
      </c>
      <c r="G13" s="56">
        <v>5.7</v>
      </c>
      <c r="H13" s="56">
        <v>6.9230769230769234</v>
      </c>
      <c r="I13" s="56">
        <v>4.5172413793103452</v>
      </c>
      <c r="J13" s="56">
        <v>4.2222222222222223</v>
      </c>
      <c r="K13" s="56">
        <v>7.3191489361702127</v>
      </c>
      <c r="L13" s="56">
        <v>3.8666666666666667</v>
      </c>
      <c r="M13" s="56">
        <v>6.96875</v>
      </c>
      <c r="N13" s="56">
        <v>7.6</v>
      </c>
      <c r="O13" s="56">
        <v>5.5555555555555554</v>
      </c>
      <c r="P13" s="56">
        <v>6.5277777777777777</v>
      </c>
    </row>
    <row r="14" spans="1:16" ht="28.5" x14ac:dyDescent="0.35">
      <c r="A14" s="2">
        <v>7</v>
      </c>
      <c r="B14" s="52" t="s">
        <v>119</v>
      </c>
      <c r="C14" s="55" t="str">
        <f>VLOOKUP(B14, 'VLOOKUP table'!$E$1:$F$51, 2, FALSE)</f>
        <v>1: Safety and Inclusion</v>
      </c>
      <c r="D14" s="56">
        <v>7.585365853658538</v>
      </c>
      <c r="E14" s="56">
        <v>7.8166666666666664</v>
      </c>
      <c r="F14" s="56">
        <v>7.6</v>
      </c>
      <c r="G14" s="56">
        <v>7.7272727272727275</v>
      </c>
      <c r="H14" s="56">
        <v>8</v>
      </c>
      <c r="I14" s="56">
        <v>6.290322580645161</v>
      </c>
      <c r="J14" s="56">
        <v>5.8</v>
      </c>
      <c r="K14" s="56">
        <v>8.4901960784313726</v>
      </c>
      <c r="L14" s="56">
        <v>6.1578947368421053</v>
      </c>
      <c r="M14" s="56">
        <v>7.096774193548387</v>
      </c>
      <c r="N14" s="56">
        <v>9.0909090909090917</v>
      </c>
      <c r="O14" s="56">
        <v>6.5</v>
      </c>
      <c r="P14" s="56">
        <v>8.1621621621621614</v>
      </c>
    </row>
    <row r="15" spans="1:16" ht="28.5" x14ac:dyDescent="0.35">
      <c r="A15" s="3">
        <v>9</v>
      </c>
      <c r="B15" s="59" t="s">
        <v>121</v>
      </c>
      <c r="C15" s="60" t="str">
        <f>VLOOKUP(B15, 'VLOOKUP table'!$E$1:$F$51, 2, FALSE)</f>
        <v>1: Safety and Inclusion</v>
      </c>
      <c r="D15" s="61">
        <v>6.8554216867469879</v>
      </c>
      <c r="E15" s="61">
        <v>6.6333333333333337</v>
      </c>
      <c r="F15" s="61">
        <v>7.8181818181818183</v>
      </c>
      <c r="G15" s="61">
        <v>5.7272727272727275</v>
      </c>
      <c r="H15" s="61">
        <v>7.1052631578947372</v>
      </c>
      <c r="I15" s="61">
        <v>5.6875</v>
      </c>
      <c r="J15" s="61">
        <v>5.8888888888888893</v>
      </c>
      <c r="K15" s="61">
        <v>7.5882352941176467</v>
      </c>
      <c r="L15" s="61">
        <v>5.3157894736842106</v>
      </c>
      <c r="M15" s="61">
        <v>7.096774193548387</v>
      </c>
      <c r="N15" s="61">
        <v>7.4090909090909092</v>
      </c>
      <c r="O15" s="61">
        <v>4.4545454545454541</v>
      </c>
      <c r="P15" s="61">
        <v>7.5</v>
      </c>
    </row>
    <row r="16" spans="1:16" s="58" customFormat="1" x14ac:dyDescent="0.35">
      <c r="A16" s="2"/>
      <c r="B16" s="62"/>
      <c r="C16" s="58" t="s">
        <v>32</v>
      </c>
      <c r="D16" s="57">
        <f>AVERAGE(D3:D15)</f>
        <v>6.5194330366076239</v>
      </c>
      <c r="E16" s="57">
        <f t="shared" ref="E16:P16" si="0">AVERAGE(E3:E15)</f>
        <v>6.4633958814626924</v>
      </c>
      <c r="F16" s="57">
        <f t="shared" si="0"/>
        <v>7.0724941724941708</v>
      </c>
      <c r="G16" s="57">
        <f t="shared" si="0"/>
        <v>6.3798951048951063</v>
      </c>
      <c r="H16" s="57">
        <f t="shared" si="0"/>
        <v>6.6827211431291378</v>
      </c>
      <c r="I16" s="57">
        <f t="shared" si="0"/>
        <v>5.8813503606767261</v>
      </c>
      <c r="J16" s="57">
        <f t="shared" si="0"/>
        <v>5.7683455433455428</v>
      </c>
      <c r="K16" s="57">
        <f t="shared" si="0"/>
        <v>6.8015132606928779</v>
      </c>
      <c r="L16" s="57">
        <f t="shared" si="0"/>
        <v>5.4560098543725593</v>
      </c>
      <c r="M16" s="57">
        <f t="shared" si="0"/>
        <v>6.4798231090941592</v>
      </c>
      <c r="N16" s="57">
        <f t="shared" si="0"/>
        <v>7.2543029682735556</v>
      </c>
      <c r="O16" s="57">
        <f t="shared" si="0"/>
        <v>5.6551670551670563</v>
      </c>
      <c r="P16" s="57">
        <f t="shared" si="0"/>
        <v>6.5198739255924458</v>
      </c>
    </row>
    <row r="17" spans="1:16" x14ac:dyDescent="0.35">
      <c r="A17" s="2"/>
      <c r="B17" s="5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ht="42.5" x14ac:dyDescent="0.35">
      <c r="A18" s="2">
        <v>23</v>
      </c>
      <c r="B18" s="52" t="s">
        <v>120</v>
      </c>
      <c r="C18" s="55" t="str">
        <f>VLOOKUP(B18, 'VLOOKUP table'!$E$1:$F$51, 2, FALSE)</f>
        <v>2: Children's Participation</v>
      </c>
      <c r="D18" s="56">
        <v>8.5</v>
      </c>
      <c r="E18" s="56">
        <v>8.5245901639344268</v>
      </c>
      <c r="F18" s="56">
        <v>9.0909090909090917</v>
      </c>
      <c r="G18" s="56">
        <v>10</v>
      </c>
      <c r="H18" s="56">
        <v>8.5172413793103452</v>
      </c>
      <c r="I18" s="56">
        <v>6.9696969696969697</v>
      </c>
      <c r="J18" s="56">
        <v>8.1</v>
      </c>
      <c r="K18" s="56">
        <v>9.7115384615384617</v>
      </c>
      <c r="L18" s="56">
        <v>6.45</v>
      </c>
      <c r="M18" s="56">
        <v>9.09375</v>
      </c>
      <c r="N18" s="56">
        <v>10</v>
      </c>
      <c r="O18" s="56">
        <v>6.4545454545454541</v>
      </c>
      <c r="P18" s="56">
        <v>9.1052631578947363</v>
      </c>
    </row>
    <row r="19" spans="1:16" ht="42.5" x14ac:dyDescent="0.35">
      <c r="A19" s="2">
        <v>14</v>
      </c>
      <c r="B19" s="52" t="s">
        <v>122</v>
      </c>
      <c r="C19" s="55" t="str">
        <f>VLOOKUP(B19, 'VLOOKUP table'!$E$1:$F$51, 2, FALSE)</f>
        <v>2: Children's Participation</v>
      </c>
      <c r="D19" s="56">
        <v>6.8108108108108105</v>
      </c>
      <c r="E19" s="56">
        <v>6.5185185185185182</v>
      </c>
      <c r="F19" s="56">
        <v>5.25</v>
      </c>
      <c r="G19" s="56">
        <v>7</v>
      </c>
      <c r="H19" s="56">
        <v>6.64</v>
      </c>
      <c r="I19" s="56">
        <v>6.5454545454545459</v>
      </c>
      <c r="J19" s="56">
        <v>8.3333333333333339</v>
      </c>
      <c r="K19" s="56">
        <v>6.5384615384615383</v>
      </c>
      <c r="L19" s="56">
        <v>5.25</v>
      </c>
      <c r="M19" s="56">
        <v>6.875</v>
      </c>
      <c r="N19" s="56">
        <v>7</v>
      </c>
      <c r="O19" s="56">
        <v>4.25</v>
      </c>
      <c r="P19" s="56">
        <v>6.0714285714285712</v>
      </c>
    </row>
    <row r="20" spans="1:16" ht="42.5" x14ac:dyDescent="0.35">
      <c r="A20" s="2">
        <v>21</v>
      </c>
      <c r="B20" s="52" t="s">
        <v>123</v>
      </c>
      <c r="C20" s="55" t="str">
        <f>VLOOKUP(B20, 'VLOOKUP table'!$E$1:$F$51, 2, FALSE)</f>
        <v>2: Children's Participation</v>
      </c>
      <c r="D20" s="56">
        <v>4.0405405405405403</v>
      </c>
      <c r="E20" s="56">
        <v>3.8235294117647061</v>
      </c>
      <c r="F20" s="56">
        <v>3.9</v>
      </c>
      <c r="G20" s="56">
        <v>2.5454545454545454</v>
      </c>
      <c r="H20" s="56">
        <v>3.9807692307692308</v>
      </c>
      <c r="I20" s="56">
        <v>4.88</v>
      </c>
      <c r="J20" s="56">
        <v>5.25</v>
      </c>
      <c r="K20" s="56">
        <v>3.5625</v>
      </c>
      <c r="L20" s="56">
        <v>4.8666666666666663</v>
      </c>
      <c r="M20" s="56">
        <v>3.2068965517241379</v>
      </c>
      <c r="N20" s="56">
        <v>4.5999999999999996</v>
      </c>
      <c r="O20" s="56">
        <v>4.75</v>
      </c>
      <c r="P20" s="56">
        <v>3.09375</v>
      </c>
    </row>
    <row r="21" spans="1:16" ht="28.5" x14ac:dyDescent="0.35">
      <c r="A21" s="2">
        <v>20</v>
      </c>
      <c r="B21" s="52" t="s">
        <v>124</v>
      </c>
      <c r="C21" s="55" t="str">
        <f>VLOOKUP(B21, 'VLOOKUP table'!$E$1:$F$51, 2, FALSE)</f>
        <v>2: Children's Participation</v>
      </c>
      <c r="D21" s="56">
        <v>6.1265822784810124</v>
      </c>
      <c r="E21" s="56">
        <v>6.25</v>
      </c>
      <c r="F21" s="56">
        <v>5.5454545454545459</v>
      </c>
      <c r="G21" s="56">
        <v>6.5454545454545459</v>
      </c>
      <c r="H21" s="56">
        <v>6.1111111111111107</v>
      </c>
      <c r="I21" s="56">
        <v>4.9655172413793105</v>
      </c>
      <c r="J21" s="56">
        <v>5.8</v>
      </c>
      <c r="K21" s="56">
        <v>6.7</v>
      </c>
      <c r="L21" s="56">
        <v>4.166666666666667</v>
      </c>
      <c r="M21" s="56">
        <v>6.8125</v>
      </c>
      <c r="N21" s="56">
        <v>7.6842105263157894</v>
      </c>
      <c r="O21" s="56">
        <v>6.2</v>
      </c>
      <c r="P21" s="56">
        <v>5.4722222222222223</v>
      </c>
    </row>
    <row r="22" spans="1:16" ht="28.5" x14ac:dyDescent="0.35">
      <c r="A22" s="2">
        <v>15</v>
      </c>
      <c r="B22" s="52" t="s">
        <v>126</v>
      </c>
      <c r="C22" s="55" t="str">
        <f>VLOOKUP(B22, 'VLOOKUP table'!$E$1:$F$51, 2, FALSE)</f>
        <v>2: Children's Participation</v>
      </c>
      <c r="D22" s="56">
        <v>5.716049382716049</v>
      </c>
      <c r="E22" s="56">
        <v>5.5084745762711869</v>
      </c>
      <c r="F22" s="56">
        <v>5.6</v>
      </c>
      <c r="G22" s="56">
        <v>4.3636363636363633</v>
      </c>
      <c r="H22" s="56">
        <v>5.8518518518518521</v>
      </c>
      <c r="I22" s="56">
        <v>5.32258064516129</v>
      </c>
      <c r="J22" s="56">
        <v>7.1</v>
      </c>
      <c r="K22" s="56">
        <v>5.7551020408163263</v>
      </c>
      <c r="L22" s="56">
        <v>5.3684210526315788</v>
      </c>
      <c r="M22" s="56">
        <v>6.064516129032258</v>
      </c>
      <c r="N22" s="56">
        <v>5.2857142857142856</v>
      </c>
      <c r="O22" s="56">
        <v>4.7272727272727275</v>
      </c>
      <c r="P22" s="56">
        <v>5.1764705882352944</v>
      </c>
    </row>
    <row r="23" spans="1:16" ht="42.5" x14ac:dyDescent="0.35">
      <c r="A23" s="2">
        <v>16</v>
      </c>
      <c r="B23" s="52" t="s">
        <v>127</v>
      </c>
      <c r="C23" s="55" t="str">
        <f>VLOOKUP(B23, 'VLOOKUP table'!$E$1:$F$51, 2, FALSE)</f>
        <v>2: Children's Participation</v>
      </c>
      <c r="D23" s="56">
        <v>4.032258064516129</v>
      </c>
      <c r="E23" s="56">
        <v>3.9047619047619047</v>
      </c>
      <c r="F23" s="56">
        <v>4.8181818181818183</v>
      </c>
      <c r="G23" s="56">
        <v>2.5</v>
      </c>
      <c r="H23" s="56">
        <v>4.1590909090909092</v>
      </c>
      <c r="I23" s="56">
        <v>3.65</v>
      </c>
      <c r="J23" s="56">
        <v>3.1666666666666665</v>
      </c>
      <c r="K23" s="56">
        <v>4.2926829268292686</v>
      </c>
      <c r="L23" s="56">
        <v>3.3333333333333335</v>
      </c>
      <c r="M23" s="56">
        <v>4.166666666666667</v>
      </c>
      <c r="N23" s="56">
        <v>4.7777777777777777</v>
      </c>
      <c r="O23" s="56">
        <v>3</v>
      </c>
      <c r="P23" s="56">
        <v>4.2692307692307692</v>
      </c>
    </row>
    <row r="24" spans="1:16" ht="42.5" x14ac:dyDescent="0.35">
      <c r="A24" s="2">
        <v>17</v>
      </c>
      <c r="B24" s="52" t="s">
        <v>128</v>
      </c>
      <c r="C24" s="55" t="str">
        <f>VLOOKUP(B24, 'VLOOKUP table'!$E$1:$F$51, 2, FALSE)</f>
        <v>2: Children's Participation</v>
      </c>
      <c r="D24" s="56">
        <v>6.47887323943662</v>
      </c>
      <c r="E24" s="56">
        <v>6.2549019607843137</v>
      </c>
      <c r="F24" s="56">
        <v>7.5</v>
      </c>
      <c r="G24" s="56">
        <v>6.2222222222222223</v>
      </c>
      <c r="H24" s="56">
        <v>6.7755102040816331</v>
      </c>
      <c r="I24" s="56">
        <v>5.041666666666667</v>
      </c>
      <c r="J24" s="56">
        <v>4.25</v>
      </c>
      <c r="K24" s="56">
        <v>7.1063829787234045</v>
      </c>
      <c r="L24" s="56">
        <v>3.9333333333333331</v>
      </c>
      <c r="M24" s="56">
        <v>6.2142857142857144</v>
      </c>
      <c r="N24" s="56">
        <v>8.3809523809523796</v>
      </c>
      <c r="O24" s="56">
        <v>4</v>
      </c>
      <c r="P24" s="56">
        <v>6.6363636363636367</v>
      </c>
    </row>
    <row r="25" spans="1:16" ht="28.5" x14ac:dyDescent="0.35">
      <c r="A25" s="2">
        <v>18</v>
      </c>
      <c r="B25" s="52" t="s">
        <v>129</v>
      </c>
      <c r="C25" s="55" t="str">
        <f>VLOOKUP(B25, 'VLOOKUP table'!$E$1:$F$51, 2, FALSE)</f>
        <v>2: Children's Participation</v>
      </c>
      <c r="D25" s="56">
        <v>2.8513513513513513</v>
      </c>
      <c r="E25" s="56">
        <v>2.4038461538461537</v>
      </c>
      <c r="F25" s="56">
        <v>3.5</v>
      </c>
      <c r="G25" s="56">
        <v>1.4</v>
      </c>
      <c r="H25" s="56">
        <v>2.784313725490196</v>
      </c>
      <c r="I25" s="56">
        <v>2.4814814814814814</v>
      </c>
      <c r="J25" s="56">
        <v>1.6666666666666667</v>
      </c>
      <c r="K25" s="56">
        <v>2.9574468085106385</v>
      </c>
      <c r="L25" s="56">
        <v>1.7857142857142858</v>
      </c>
      <c r="M25" s="56">
        <v>3.2</v>
      </c>
      <c r="N25" s="56">
        <v>2.9</v>
      </c>
      <c r="O25" s="56">
        <v>1.875</v>
      </c>
      <c r="P25" s="56">
        <v>2.3235294117647061</v>
      </c>
    </row>
    <row r="26" spans="1:16" ht="42.5" x14ac:dyDescent="0.35">
      <c r="A26" s="2">
        <v>22</v>
      </c>
      <c r="B26" s="52" t="s">
        <v>130</v>
      </c>
      <c r="C26" s="55" t="str">
        <f>VLOOKUP(B26, 'VLOOKUP table'!$E$1:$F$51, 2, FALSE)</f>
        <v>2: Children's Participation</v>
      </c>
      <c r="D26" s="56">
        <v>1.3888888888888888</v>
      </c>
      <c r="E26" s="56">
        <v>1.1764705882352942</v>
      </c>
      <c r="F26" s="56">
        <v>1.3636363636363635</v>
      </c>
      <c r="G26" s="56">
        <v>0.81818181818181823</v>
      </c>
      <c r="H26" s="56">
        <v>1.32</v>
      </c>
      <c r="I26" s="56">
        <v>1.6666666666666667</v>
      </c>
      <c r="J26" s="56">
        <v>2.5</v>
      </c>
      <c r="K26" s="56">
        <v>1.0612244897959184</v>
      </c>
      <c r="L26" s="56">
        <v>0.76923076923076927</v>
      </c>
      <c r="M26" s="56">
        <v>1.1379310344827587</v>
      </c>
      <c r="N26" s="56">
        <v>1.4545454545454546</v>
      </c>
      <c r="O26" s="56">
        <v>1.7777777777777777</v>
      </c>
      <c r="P26" s="56">
        <v>1.0555555555555556</v>
      </c>
    </row>
    <row r="27" spans="1:16" ht="28.5" x14ac:dyDescent="0.35">
      <c r="A27" s="3">
        <v>19</v>
      </c>
      <c r="B27" s="59" t="s">
        <v>131</v>
      </c>
      <c r="C27" s="60" t="str">
        <f>VLOOKUP(B27, 'VLOOKUP table'!$E$1:$F$51, 2, FALSE)</f>
        <v>2: Children's Participation</v>
      </c>
      <c r="D27" s="61">
        <v>5.430769230769231</v>
      </c>
      <c r="E27" s="61">
        <v>5.1702127659574471</v>
      </c>
      <c r="F27" s="61">
        <v>5.3</v>
      </c>
      <c r="G27" s="61">
        <v>4.125</v>
      </c>
      <c r="H27" s="61">
        <v>5.2765957446808507</v>
      </c>
      <c r="I27" s="61">
        <v>4.4761904761904763</v>
      </c>
      <c r="J27" s="61">
        <v>2.625</v>
      </c>
      <c r="K27" s="61">
        <v>5.4545454545454541</v>
      </c>
      <c r="L27" s="61">
        <v>4.3571428571428568</v>
      </c>
      <c r="M27" s="61">
        <v>4.9230769230769234</v>
      </c>
      <c r="N27" s="61">
        <v>6</v>
      </c>
      <c r="O27" s="61">
        <v>3.125</v>
      </c>
      <c r="P27" s="61">
        <v>5.08</v>
      </c>
    </row>
    <row r="28" spans="1:16" s="58" customFormat="1" x14ac:dyDescent="0.35">
      <c r="A28" s="2"/>
      <c r="B28" s="62"/>
      <c r="C28" s="58" t="s">
        <v>32</v>
      </c>
      <c r="D28" s="57">
        <f>AVERAGE(D18:D27)</f>
        <v>5.1376123787510632</v>
      </c>
      <c r="E28" s="57">
        <f t="shared" ref="E28:P28" si="1">AVERAGE(E18:E27)</f>
        <v>4.9535306044073959</v>
      </c>
      <c r="F28" s="57">
        <f t="shared" si="1"/>
        <v>5.1868181818181824</v>
      </c>
      <c r="G28" s="57">
        <f t="shared" si="1"/>
        <v>4.551994949494949</v>
      </c>
      <c r="H28" s="57">
        <f t="shared" si="1"/>
        <v>5.1416484156386115</v>
      </c>
      <c r="I28" s="57">
        <f t="shared" si="1"/>
        <v>4.5999254692697402</v>
      </c>
      <c r="J28" s="57">
        <f t="shared" si="1"/>
        <v>4.8791666666666664</v>
      </c>
      <c r="K28" s="57">
        <f t="shared" si="1"/>
        <v>5.3139884699221014</v>
      </c>
      <c r="L28" s="57">
        <f t="shared" si="1"/>
        <v>4.0280508964719477</v>
      </c>
      <c r="M28" s="57">
        <f t="shared" si="1"/>
        <v>5.1694623019268464</v>
      </c>
      <c r="N28" s="57">
        <f t="shared" si="1"/>
        <v>5.8083200425305685</v>
      </c>
      <c r="O28" s="57">
        <f t="shared" si="1"/>
        <v>4.0159595959595951</v>
      </c>
      <c r="P28" s="57">
        <f t="shared" si="1"/>
        <v>4.8283813912695486</v>
      </c>
    </row>
    <row r="29" spans="1:16" x14ac:dyDescent="0.35">
      <c r="A29" s="2"/>
      <c r="B29" s="52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42.5" x14ac:dyDescent="0.35">
      <c r="A30" s="2">
        <v>24</v>
      </c>
      <c r="B30" s="52" t="s">
        <v>132</v>
      </c>
      <c r="C30" s="55" t="str">
        <f>VLOOKUP(B30, 'VLOOKUP table'!$E$1:$F$51, 2, FALSE)</f>
        <v>3: Equitable Social Services</v>
      </c>
      <c r="D30" s="56">
        <v>8.4117647058823515</v>
      </c>
      <c r="E30" s="56">
        <v>8.1724137931034484</v>
      </c>
      <c r="F30" s="56">
        <v>8.1</v>
      </c>
      <c r="G30" s="56">
        <v>7.3636363636363633</v>
      </c>
      <c r="H30" s="56">
        <v>8.5471698113207548</v>
      </c>
      <c r="I30" s="56">
        <v>7.67741935483871</v>
      </c>
      <c r="J30" s="56">
        <v>6.8888888888888893</v>
      </c>
      <c r="K30" s="56">
        <v>8.4285714285714288</v>
      </c>
      <c r="L30" s="56">
        <v>7.2105263157894735</v>
      </c>
      <c r="M30" s="56">
        <v>8.2666666666666675</v>
      </c>
      <c r="N30" s="56">
        <v>9.0476190476190474</v>
      </c>
      <c r="O30" s="56">
        <v>9.4444444444444446</v>
      </c>
      <c r="P30" s="56">
        <v>7.8611111111111107</v>
      </c>
    </row>
    <row r="31" spans="1:16" ht="28.5" x14ac:dyDescent="0.35">
      <c r="A31" s="2">
        <v>25</v>
      </c>
      <c r="B31" s="52" t="s">
        <v>133</v>
      </c>
      <c r="C31" s="55" t="str">
        <f>VLOOKUP(B31, 'VLOOKUP table'!$E$1:$F$51, 2, FALSE)</f>
        <v>3: Equitable Social Services</v>
      </c>
      <c r="D31" s="56">
        <v>8.786516853932584</v>
      </c>
      <c r="E31" s="56">
        <v>9</v>
      </c>
      <c r="F31" s="56">
        <v>7.8181818181818183</v>
      </c>
      <c r="G31" s="56">
        <v>8.6363636363636367</v>
      </c>
      <c r="H31" s="56">
        <v>8.8103448275862064</v>
      </c>
      <c r="I31" s="56">
        <v>8.125</v>
      </c>
      <c r="J31" s="56">
        <v>8</v>
      </c>
      <c r="K31" s="56">
        <v>9.1538461538461533</v>
      </c>
      <c r="L31" s="56">
        <v>8.4210526315789469</v>
      </c>
      <c r="M31" s="56">
        <v>8.78125</v>
      </c>
      <c r="N31" s="56">
        <v>9.3181818181818183</v>
      </c>
      <c r="O31" s="56">
        <v>8.1818181818181817</v>
      </c>
      <c r="P31" s="56">
        <v>8.4054054054054053</v>
      </c>
    </row>
    <row r="32" spans="1:16" ht="28.5" x14ac:dyDescent="0.35">
      <c r="A32" s="2">
        <v>26</v>
      </c>
      <c r="B32" s="52" t="s">
        <v>135</v>
      </c>
      <c r="C32" s="55" t="str">
        <f>VLOOKUP(B32, 'VLOOKUP table'!$E$1:$F$51, 2, FALSE)</f>
        <v>3: Equitable Social Services</v>
      </c>
      <c r="D32" s="56">
        <v>4</v>
      </c>
      <c r="E32" s="56">
        <v>4.2666666666666666</v>
      </c>
      <c r="F32" s="56">
        <v>2.3333333333333335</v>
      </c>
      <c r="G32" s="56">
        <v>3.3333333333333335</v>
      </c>
      <c r="H32" s="56">
        <v>4.0487804878048781</v>
      </c>
      <c r="I32" s="56">
        <v>4.8076923076923075</v>
      </c>
      <c r="J32" s="56">
        <v>6</v>
      </c>
      <c r="K32" s="56">
        <v>3.3421052631578947</v>
      </c>
      <c r="L32" s="56">
        <v>3.6153846153846154</v>
      </c>
      <c r="M32" s="56">
        <v>4.1538461538461542</v>
      </c>
      <c r="N32" s="56">
        <v>3.2352941176470589</v>
      </c>
      <c r="O32" s="56">
        <v>4.875</v>
      </c>
      <c r="P32" s="56">
        <v>3.7419354838709675</v>
      </c>
    </row>
    <row r="33" spans="1:16" ht="42.5" x14ac:dyDescent="0.35">
      <c r="A33" s="2">
        <v>31</v>
      </c>
      <c r="B33" s="52" t="s">
        <v>136</v>
      </c>
      <c r="C33" s="55" t="str">
        <f>VLOOKUP(B33, 'VLOOKUP table'!$E$1:$F$51, 2, FALSE)</f>
        <v>3: Equitable Social Services</v>
      </c>
      <c r="D33" s="56">
        <v>8.6075949367088587</v>
      </c>
      <c r="E33" s="56">
        <v>8.5098039215686274</v>
      </c>
      <c r="F33" s="56">
        <v>9.0909090909090917</v>
      </c>
      <c r="G33" s="56">
        <v>9.0909090909090917</v>
      </c>
      <c r="H33" s="56">
        <v>8.76</v>
      </c>
      <c r="I33" s="56">
        <v>7.6071428571428568</v>
      </c>
      <c r="J33" s="56">
        <v>7.125</v>
      </c>
      <c r="K33" s="56">
        <v>9.3695652173913047</v>
      </c>
      <c r="L33" s="56">
        <v>7.0666666666666664</v>
      </c>
      <c r="M33" s="56">
        <v>8.7666666666666675</v>
      </c>
      <c r="N33" s="56">
        <v>9.5</v>
      </c>
      <c r="O33" s="56">
        <v>6</v>
      </c>
      <c r="P33" s="56">
        <v>9.1470588235294112</v>
      </c>
    </row>
    <row r="34" spans="1:16" ht="28.5" x14ac:dyDescent="0.35">
      <c r="A34" s="2">
        <v>32</v>
      </c>
      <c r="B34" s="52" t="s">
        <v>137</v>
      </c>
      <c r="C34" s="55" t="str">
        <f>VLOOKUP(B34, 'VLOOKUP table'!$E$1:$F$51, 2, FALSE)</f>
        <v>3: Equitable Social Services</v>
      </c>
      <c r="D34" s="56">
        <v>8.3499999999999979</v>
      </c>
      <c r="E34" s="56">
        <v>8.2452830188679247</v>
      </c>
      <c r="F34" s="56">
        <v>9.545454545454545</v>
      </c>
      <c r="G34" s="56">
        <v>7.7272727272727275</v>
      </c>
      <c r="H34" s="56">
        <v>8.8235294117647065</v>
      </c>
      <c r="I34" s="56">
        <v>7.1111111111111107</v>
      </c>
      <c r="J34" s="56">
        <v>6</v>
      </c>
      <c r="K34" s="56">
        <v>8.9361702127659566</v>
      </c>
      <c r="L34" s="56">
        <v>6.7777777777777777</v>
      </c>
      <c r="M34" s="56">
        <v>8.5714285714285712</v>
      </c>
      <c r="N34" s="56">
        <v>9.5238095238095237</v>
      </c>
      <c r="O34" s="56">
        <v>7.5</v>
      </c>
      <c r="P34" s="56">
        <v>8.0645161290322598</v>
      </c>
    </row>
    <row r="35" spans="1:16" ht="42.5" x14ac:dyDescent="0.35">
      <c r="A35" s="2">
        <v>27</v>
      </c>
      <c r="B35" s="52" t="s">
        <v>139</v>
      </c>
      <c r="C35" s="55" t="str">
        <f>VLOOKUP(B35, 'VLOOKUP table'!$E$1:$F$51, 2, FALSE)</f>
        <v>3: Equitable Social Services</v>
      </c>
      <c r="D35" s="56">
        <v>8.8426966292134832</v>
      </c>
      <c r="E35" s="56">
        <v>8.7833333333333332</v>
      </c>
      <c r="F35" s="56">
        <v>9.0909090909090917</v>
      </c>
      <c r="G35" s="56">
        <v>8.6363636363636367</v>
      </c>
      <c r="H35" s="56">
        <v>8.8965517241379306</v>
      </c>
      <c r="I35" s="56">
        <v>8.03125</v>
      </c>
      <c r="J35" s="56">
        <v>7.6</v>
      </c>
      <c r="K35" s="56">
        <v>9.2307692307692299</v>
      </c>
      <c r="L35" s="56">
        <v>7.9473684210526319</v>
      </c>
      <c r="M35" s="56">
        <v>9.09375</v>
      </c>
      <c r="N35" s="56">
        <v>9.3181818181818183</v>
      </c>
      <c r="O35" s="56">
        <v>7.8181818181818183</v>
      </c>
      <c r="P35" s="56">
        <v>8.7837837837837842</v>
      </c>
    </row>
    <row r="36" spans="1:16" ht="28.5" x14ac:dyDescent="0.35">
      <c r="A36" s="2">
        <v>28</v>
      </c>
      <c r="B36" s="52" t="s">
        <v>140</v>
      </c>
      <c r="C36" s="55" t="str">
        <f>VLOOKUP(B36, 'VLOOKUP table'!$E$1:$F$51, 2, FALSE)</f>
        <v>3: Equitable Social Services</v>
      </c>
      <c r="D36" s="56">
        <v>8.3968253968253972</v>
      </c>
      <c r="E36" s="56">
        <v>7.9090909090909092</v>
      </c>
      <c r="F36" s="56">
        <v>10</v>
      </c>
      <c r="G36" s="56">
        <v>8.5714285714285712</v>
      </c>
      <c r="H36" s="56">
        <v>8.3846153846153868</v>
      </c>
      <c r="I36" s="56">
        <v>7.12</v>
      </c>
      <c r="J36" s="56">
        <v>7</v>
      </c>
      <c r="K36" s="56">
        <v>9.2647058823529402</v>
      </c>
      <c r="L36" s="56">
        <v>7.5625</v>
      </c>
      <c r="M36" s="56">
        <v>8.6818181818181817</v>
      </c>
      <c r="N36" s="56">
        <v>9.0666666666666664</v>
      </c>
      <c r="O36" s="56">
        <v>7.8888888888888893</v>
      </c>
      <c r="P36" s="56">
        <v>8.1428571428571423</v>
      </c>
    </row>
    <row r="37" spans="1:16" ht="42.5" x14ac:dyDescent="0.35">
      <c r="A37" s="2">
        <v>29</v>
      </c>
      <c r="B37" s="52" t="s">
        <v>142</v>
      </c>
      <c r="C37" s="55" t="str">
        <f>VLOOKUP(B37, 'VLOOKUP table'!$E$1:$F$51, 2, FALSE)</f>
        <v>3: Equitable Social Services</v>
      </c>
      <c r="D37" s="56">
        <v>6.9178082191780819</v>
      </c>
      <c r="E37" s="56">
        <v>7.04</v>
      </c>
      <c r="F37" s="56">
        <v>5.666666666666667</v>
      </c>
      <c r="G37" s="56">
        <v>5.7777777777777777</v>
      </c>
      <c r="H37" s="56">
        <v>7.1489361702127656</v>
      </c>
      <c r="I37" s="56">
        <v>5.5925925925925926</v>
      </c>
      <c r="J37" s="56">
        <v>7.333333333333333</v>
      </c>
      <c r="K37" s="56">
        <v>7.0975609756097562</v>
      </c>
      <c r="L37" s="56">
        <v>5.4705882352941178</v>
      </c>
      <c r="M37" s="56">
        <v>7</v>
      </c>
      <c r="N37" s="56">
        <v>6.8125</v>
      </c>
      <c r="O37" s="56">
        <v>4.5555555555555554</v>
      </c>
      <c r="P37" s="56">
        <v>6.6071428571428568</v>
      </c>
    </row>
    <row r="38" spans="1:16" ht="28.5" x14ac:dyDescent="0.35">
      <c r="A38" s="2">
        <v>30</v>
      </c>
      <c r="B38" s="52" t="s">
        <v>144</v>
      </c>
      <c r="C38" s="55" t="str">
        <f>VLOOKUP(B38, 'VLOOKUP table'!$E$1:$F$51, 2, FALSE)</f>
        <v>3: Equitable Social Services</v>
      </c>
      <c r="D38" s="56">
        <v>9.7303370786516847</v>
      </c>
      <c r="E38" s="56">
        <v>9.6</v>
      </c>
      <c r="F38" s="56">
        <v>10</v>
      </c>
      <c r="G38" s="56">
        <v>10</v>
      </c>
      <c r="H38" s="56">
        <v>9.5862068965517242</v>
      </c>
      <c r="I38" s="56">
        <v>9.25</v>
      </c>
      <c r="J38" s="56">
        <v>9.5</v>
      </c>
      <c r="K38" s="56">
        <v>10</v>
      </c>
      <c r="L38" s="56">
        <v>9.2105263157894743</v>
      </c>
      <c r="M38" s="56">
        <v>10</v>
      </c>
      <c r="N38" s="56">
        <v>9.5909090909090917</v>
      </c>
      <c r="O38" s="56">
        <v>9.545454545454545</v>
      </c>
      <c r="P38" s="56">
        <v>9.7567567567567561</v>
      </c>
    </row>
    <row r="39" spans="1:16" ht="28.5" x14ac:dyDescent="0.35">
      <c r="A39" s="2">
        <v>33</v>
      </c>
      <c r="B39" s="52" t="s">
        <v>145</v>
      </c>
      <c r="C39" s="55" t="str">
        <f>VLOOKUP(B39, 'VLOOKUP table'!$E$1:$F$51, 2, FALSE)</f>
        <v>3: Equitable Social Services</v>
      </c>
      <c r="D39" s="56">
        <v>9.5777777777777775</v>
      </c>
      <c r="E39" s="56">
        <v>9.4590163934426226</v>
      </c>
      <c r="F39" s="56">
        <v>10</v>
      </c>
      <c r="G39" s="56">
        <v>9.545454545454545</v>
      </c>
      <c r="H39" s="56">
        <v>9.8448275862068968</v>
      </c>
      <c r="I39" s="56">
        <v>9.1515151515151523</v>
      </c>
      <c r="J39" s="56">
        <v>9.1</v>
      </c>
      <c r="K39" s="56">
        <v>9.9038461538461533</v>
      </c>
      <c r="L39" s="56">
        <v>8.35</v>
      </c>
      <c r="M39" s="56">
        <v>10</v>
      </c>
      <c r="N39" s="56">
        <v>10</v>
      </c>
      <c r="O39" s="56">
        <v>10</v>
      </c>
      <c r="P39" s="56">
        <v>9.7368421052631575</v>
      </c>
    </row>
    <row r="40" spans="1:16" ht="28.5" x14ac:dyDescent="0.35">
      <c r="A40" s="2">
        <v>34</v>
      </c>
      <c r="B40" s="52" t="s">
        <v>147</v>
      </c>
      <c r="C40" s="55" t="str">
        <f>VLOOKUP(B40, 'VLOOKUP table'!$E$1:$F$51, 2, FALSE)</f>
        <v>3: Equitable Social Services</v>
      </c>
      <c r="D40" s="56">
        <v>9.5632183908045985</v>
      </c>
      <c r="E40" s="56">
        <v>9.6034482758620694</v>
      </c>
      <c r="F40" s="56">
        <v>9.0909090909090917</v>
      </c>
      <c r="G40" s="56">
        <v>10</v>
      </c>
      <c r="H40" s="56">
        <v>9.8181818181818183</v>
      </c>
      <c r="I40" s="56">
        <v>8.7333333333333325</v>
      </c>
      <c r="J40" s="56">
        <v>8.25</v>
      </c>
      <c r="K40" s="56">
        <v>10</v>
      </c>
      <c r="L40" s="56">
        <v>8.526315789473685</v>
      </c>
      <c r="M40" s="56">
        <v>9.6875</v>
      </c>
      <c r="N40" s="56">
        <v>10</v>
      </c>
      <c r="O40" s="56">
        <v>9</v>
      </c>
      <c r="P40" s="56">
        <v>9.7567567567567561</v>
      </c>
    </row>
    <row r="41" spans="1:16" ht="70.5" x14ac:dyDescent="0.35">
      <c r="A41" s="3">
        <v>35</v>
      </c>
      <c r="B41" s="59" t="s">
        <v>148</v>
      </c>
      <c r="C41" s="60" t="str">
        <f>VLOOKUP(B41, 'VLOOKUP table'!$E$1:$F$51, 2, FALSE)</f>
        <v>3: Equitable Social Services</v>
      </c>
      <c r="D41" s="61">
        <v>8.9318181818181817</v>
      </c>
      <c r="E41" s="61">
        <v>8.7666666666666675</v>
      </c>
      <c r="F41" s="61">
        <v>10</v>
      </c>
      <c r="G41" s="61">
        <v>8.2727272727272734</v>
      </c>
      <c r="H41" s="61">
        <v>9.25</v>
      </c>
      <c r="I41" s="61">
        <v>7.580645161290323</v>
      </c>
      <c r="J41" s="61">
        <v>6.8888888888888893</v>
      </c>
      <c r="K41" s="61">
        <v>9.634615384615385</v>
      </c>
      <c r="L41" s="61">
        <v>7.3157894736842106</v>
      </c>
      <c r="M41" s="61">
        <v>9.0967741935483879</v>
      </c>
      <c r="N41" s="61">
        <v>9.7727272727272734</v>
      </c>
      <c r="O41" s="61">
        <v>8.1</v>
      </c>
      <c r="P41" s="61">
        <v>9.6315789473684212</v>
      </c>
    </row>
    <row r="42" spans="1:16" s="58" customFormat="1" x14ac:dyDescent="0.35">
      <c r="A42" s="2"/>
      <c r="B42" s="62"/>
      <c r="C42" s="58" t="s">
        <v>32</v>
      </c>
      <c r="D42" s="57">
        <f>AVERAGE(D30:D41)</f>
        <v>8.3430298475660845</v>
      </c>
      <c r="E42" s="57">
        <f t="shared" ref="E42:P42" si="2">AVERAGE(E30:E41)</f>
        <v>8.2796435815501876</v>
      </c>
      <c r="F42" s="57">
        <f t="shared" si="2"/>
        <v>8.3946969696969713</v>
      </c>
      <c r="G42" s="57">
        <f t="shared" si="2"/>
        <v>8.0796055796055786</v>
      </c>
      <c r="H42" s="57">
        <f t="shared" si="2"/>
        <v>8.4932620098652549</v>
      </c>
      <c r="I42" s="57">
        <f t="shared" si="2"/>
        <v>7.5656418224596989</v>
      </c>
      <c r="J42" s="57">
        <f t="shared" si="2"/>
        <v>7.4738425925925922</v>
      </c>
      <c r="K42" s="57">
        <f t="shared" si="2"/>
        <v>8.6968129919105177</v>
      </c>
      <c r="L42" s="57">
        <f t="shared" si="2"/>
        <v>7.2895413535409652</v>
      </c>
      <c r="M42" s="57">
        <f t="shared" si="2"/>
        <v>8.5083083694978843</v>
      </c>
      <c r="N42" s="57">
        <f t="shared" si="2"/>
        <v>8.7654907796451909</v>
      </c>
      <c r="O42" s="57">
        <f t="shared" si="2"/>
        <v>7.742445286195287</v>
      </c>
      <c r="P42" s="57">
        <f t="shared" si="2"/>
        <v>8.3029787752398363</v>
      </c>
    </row>
    <row r="43" spans="1:16" x14ac:dyDescent="0.35">
      <c r="A43" s="2"/>
      <c r="B43" s="52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ht="28.5" x14ac:dyDescent="0.35">
      <c r="A44" s="2">
        <v>36</v>
      </c>
      <c r="B44" s="52" t="s">
        <v>150</v>
      </c>
      <c r="C44" s="55" t="str">
        <f>VLOOKUP(B44, 'VLOOKUP table'!$E$1:$F$51, 2, FALSE)</f>
        <v>4: Safe Living Environments</v>
      </c>
      <c r="D44" s="56">
        <v>8.8235294117647065</v>
      </c>
      <c r="E44" s="56">
        <v>8.7540983606557372</v>
      </c>
      <c r="F44" s="56">
        <v>10</v>
      </c>
      <c r="G44" s="56">
        <v>8.7272727272727266</v>
      </c>
      <c r="H44" s="56">
        <v>9.068965517241379</v>
      </c>
      <c r="I44" s="56">
        <v>7.9696969696969697</v>
      </c>
      <c r="J44" s="56">
        <v>6.7</v>
      </c>
      <c r="K44" s="56">
        <v>9.5384615384615383</v>
      </c>
      <c r="L44" s="56">
        <v>7.4</v>
      </c>
      <c r="M44" s="56">
        <v>9.25</v>
      </c>
      <c r="N44" s="56">
        <v>9.7727272727272734</v>
      </c>
      <c r="O44" s="56">
        <v>7.8181818181818183</v>
      </c>
      <c r="P44" s="56">
        <v>9.2368421052631575</v>
      </c>
    </row>
    <row r="45" spans="1:16" x14ac:dyDescent="0.35">
      <c r="A45" s="2">
        <v>37</v>
      </c>
      <c r="B45" s="52" t="s">
        <v>152</v>
      </c>
      <c r="C45" s="55" t="str">
        <f>VLOOKUP(B45, 'VLOOKUP table'!$E$1:$F$51, 2, FALSE)</f>
        <v>4: Safe Living Environments</v>
      </c>
      <c r="D45" s="56">
        <v>9.3536585365853657</v>
      </c>
      <c r="E45" s="56">
        <v>9.4137931034482758</v>
      </c>
      <c r="F45" s="56">
        <v>10</v>
      </c>
      <c r="G45" s="56">
        <v>9.0909090909090917</v>
      </c>
      <c r="H45" s="56">
        <v>9.545454545454545</v>
      </c>
      <c r="I45" s="56">
        <v>8.9032258064516121</v>
      </c>
      <c r="J45" s="56">
        <v>7.333333333333333</v>
      </c>
      <c r="K45" s="56">
        <v>9.8039215686274517</v>
      </c>
      <c r="L45" s="56">
        <v>8.8000000000000007</v>
      </c>
      <c r="M45" s="56">
        <v>9.8333333333333339</v>
      </c>
      <c r="N45" s="56">
        <v>10</v>
      </c>
      <c r="O45" s="56">
        <v>9</v>
      </c>
      <c r="P45" s="56">
        <v>9.7297297297297298</v>
      </c>
    </row>
    <row r="46" spans="1:16" x14ac:dyDescent="0.35">
      <c r="A46" s="2">
        <v>38</v>
      </c>
      <c r="B46" s="52" t="s">
        <v>154</v>
      </c>
      <c r="C46" s="55" t="str">
        <f>VLOOKUP(B46, 'VLOOKUP table'!$E$1:$F$51, 2, FALSE)</f>
        <v>4: Safe Living Environments</v>
      </c>
      <c r="D46" s="56">
        <v>9.1097560975609753</v>
      </c>
      <c r="E46" s="56">
        <v>9.0169491525423737</v>
      </c>
      <c r="F46" s="56">
        <v>10</v>
      </c>
      <c r="G46" s="56">
        <v>9.0909090909090917</v>
      </c>
      <c r="H46" s="56">
        <v>9.3035714285714288</v>
      </c>
      <c r="I46" s="56">
        <v>8.2903225806451619</v>
      </c>
      <c r="J46" s="56">
        <v>8.1999999999999993</v>
      </c>
      <c r="K46" s="56">
        <v>9.6078431372549016</v>
      </c>
      <c r="L46" s="56">
        <v>8.2105263157894743</v>
      </c>
      <c r="M46" s="56">
        <v>9.2258064516129039</v>
      </c>
      <c r="N46" s="56">
        <v>10</v>
      </c>
      <c r="O46" s="56">
        <v>9</v>
      </c>
      <c r="P46" s="56">
        <v>9.0540540540540544</v>
      </c>
    </row>
    <row r="47" spans="1:16" ht="28.5" x14ac:dyDescent="0.35">
      <c r="A47" s="2">
        <v>39</v>
      </c>
      <c r="B47" s="52" t="s">
        <v>155</v>
      </c>
      <c r="C47" s="55" t="str">
        <f>VLOOKUP(B47, 'VLOOKUP table'!$E$1:$F$51, 2, FALSE)</f>
        <v>4: Safe Living Environments</v>
      </c>
      <c r="D47" s="56">
        <v>6.5180722891566267</v>
      </c>
      <c r="E47" s="56">
        <v>6.0666666666666664</v>
      </c>
      <c r="F47" s="56">
        <v>7.4545454545454541</v>
      </c>
      <c r="G47" s="56">
        <v>5.5454545454545459</v>
      </c>
      <c r="H47" s="56">
        <v>6.7017543859649127</v>
      </c>
      <c r="I47" s="56">
        <v>5.741935483870968</v>
      </c>
      <c r="J47" s="56">
        <v>4.75</v>
      </c>
      <c r="K47" s="56">
        <v>6.9807692307692308</v>
      </c>
      <c r="L47" s="56">
        <v>5</v>
      </c>
      <c r="M47" s="56">
        <v>6.612903225806452</v>
      </c>
      <c r="N47" s="56">
        <v>7.0909090909090908</v>
      </c>
      <c r="O47" s="56">
        <v>5.7272727272727275</v>
      </c>
      <c r="P47" s="56">
        <v>7.0789473684210522</v>
      </c>
    </row>
    <row r="48" spans="1:16" ht="42.5" x14ac:dyDescent="0.35">
      <c r="A48" s="2">
        <v>40</v>
      </c>
      <c r="B48" s="52" t="s">
        <v>157</v>
      </c>
      <c r="C48" s="55" t="str">
        <f>VLOOKUP(B48, 'VLOOKUP table'!$E$1:$F$51, 2, FALSE)</f>
        <v>4: Safe Living Environments</v>
      </c>
      <c r="D48" s="56">
        <v>7.5625</v>
      </c>
      <c r="E48" s="56">
        <v>7.4827586206896548</v>
      </c>
      <c r="F48" s="56">
        <v>9.0909090909090917</v>
      </c>
      <c r="G48" s="56">
        <v>5.9090909090909092</v>
      </c>
      <c r="H48" s="56">
        <v>7.709090909090909</v>
      </c>
      <c r="I48" s="56">
        <v>6.8620689655172411</v>
      </c>
      <c r="J48" s="56">
        <v>7.7777777777777777</v>
      </c>
      <c r="K48" s="56">
        <v>7.5576923076923075</v>
      </c>
      <c r="L48" s="56">
        <v>7.9411764705882355</v>
      </c>
      <c r="M48" s="56">
        <v>7.4838709677419351</v>
      </c>
      <c r="N48" s="56">
        <v>7.4090909090909092</v>
      </c>
      <c r="O48" s="56">
        <v>6.2</v>
      </c>
      <c r="P48" s="56">
        <v>7.4594594594594597</v>
      </c>
    </row>
    <row r="49" spans="1:16" ht="42.5" x14ac:dyDescent="0.35">
      <c r="A49" s="3">
        <v>42</v>
      </c>
      <c r="B49" s="59" t="s">
        <v>48</v>
      </c>
      <c r="C49" s="60" t="str">
        <f>VLOOKUP(B49, 'VLOOKUP table'!$E$1:$F$51, 2, FALSE)</f>
        <v>4: Safe Living Environments</v>
      </c>
      <c r="D49" s="61">
        <v>4.6455696202531644</v>
      </c>
      <c r="E49" s="61">
        <v>4.7368421052631575</v>
      </c>
      <c r="F49" s="61">
        <v>3.5454545454545454</v>
      </c>
      <c r="G49" s="61">
        <v>4.4545454545454541</v>
      </c>
      <c r="H49" s="61">
        <v>4.3636363636363633</v>
      </c>
      <c r="I49" s="61">
        <v>5</v>
      </c>
      <c r="J49" s="61">
        <v>7.6</v>
      </c>
      <c r="K49" s="61">
        <v>4.46</v>
      </c>
      <c r="L49" s="61">
        <v>4.4705882352941178</v>
      </c>
      <c r="M49" s="61">
        <v>4.774193548387097</v>
      </c>
      <c r="N49" s="61">
        <v>4.5909090909090908</v>
      </c>
      <c r="O49" s="61">
        <v>3</v>
      </c>
      <c r="P49" s="61">
        <v>4.25</v>
      </c>
    </row>
    <row r="50" spans="1:16" s="58" customFormat="1" x14ac:dyDescent="0.35">
      <c r="A50" s="2"/>
      <c r="B50" s="62"/>
      <c r="C50" s="58" t="s">
        <v>32</v>
      </c>
      <c r="D50" s="57">
        <f>AVERAGE(D44:D49)</f>
        <v>7.6688476592201402</v>
      </c>
      <c r="E50" s="57">
        <f t="shared" ref="E50:P50" si="3">AVERAGE(E44:E49)</f>
        <v>7.5785180015443112</v>
      </c>
      <c r="F50" s="57">
        <f t="shared" si="3"/>
        <v>8.3484848484848495</v>
      </c>
      <c r="G50" s="57">
        <f t="shared" si="3"/>
        <v>7.1363636363636367</v>
      </c>
      <c r="H50" s="57">
        <f t="shared" si="3"/>
        <v>7.7820788583265896</v>
      </c>
      <c r="I50" s="57">
        <f t="shared" si="3"/>
        <v>7.1278749676969921</v>
      </c>
      <c r="J50" s="57">
        <f t="shared" si="3"/>
        <v>7.060185185185186</v>
      </c>
      <c r="K50" s="57">
        <f t="shared" si="3"/>
        <v>7.9914479638009057</v>
      </c>
      <c r="L50" s="57">
        <f t="shared" si="3"/>
        <v>6.9703818369453048</v>
      </c>
      <c r="M50" s="57">
        <f t="shared" si="3"/>
        <v>7.8633512544802864</v>
      </c>
      <c r="N50" s="57">
        <f t="shared" si="3"/>
        <v>8.1439393939393945</v>
      </c>
      <c r="O50" s="57">
        <f t="shared" si="3"/>
        <v>6.7909090909090919</v>
      </c>
      <c r="P50" s="57">
        <f t="shared" si="3"/>
        <v>7.8015054528212424</v>
      </c>
    </row>
    <row r="51" spans="1:16" x14ac:dyDescent="0.35">
      <c r="A51" s="2"/>
      <c r="B51" s="52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ht="28.5" x14ac:dyDescent="0.35">
      <c r="A52" s="2">
        <v>43</v>
      </c>
      <c r="B52" s="52" t="s">
        <v>159</v>
      </c>
      <c r="C52" s="55" t="str">
        <f>VLOOKUP(B52, 'VLOOKUP table'!$E$1:$F$51, 2, FALSE)</f>
        <v>5: Play and Leisure</v>
      </c>
      <c r="D52" s="56">
        <v>8.6987951807228914</v>
      </c>
      <c r="E52" s="56">
        <v>8.4827586206896548</v>
      </c>
      <c r="F52" s="56">
        <v>10</v>
      </c>
      <c r="G52" s="56">
        <v>8.6363636363636367</v>
      </c>
      <c r="H52" s="56">
        <v>8.8333333333333339</v>
      </c>
      <c r="I52" s="56">
        <v>7.3103448275862073</v>
      </c>
      <c r="J52" s="56">
        <v>7</v>
      </c>
      <c r="K52" s="56">
        <v>9.5098039215686274</v>
      </c>
      <c r="L52" s="56">
        <v>7</v>
      </c>
      <c r="M52" s="56">
        <v>9.3666666666666671</v>
      </c>
      <c r="N52" s="56">
        <v>8.8636363636363633</v>
      </c>
      <c r="O52" s="56">
        <v>7.8571428571428568</v>
      </c>
      <c r="P52" s="56">
        <v>9.6052631578947363</v>
      </c>
    </row>
    <row r="53" spans="1:16" ht="28.5" x14ac:dyDescent="0.35">
      <c r="A53" s="2">
        <v>44</v>
      </c>
      <c r="B53" s="52" t="s">
        <v>160</v>
      </c>
      <c r="C53" s="55" t="str">
        <f>VLOOKUP(B53, 'VLOOKUP table'!$E$1:$F$51, 2, FALSE)</f>
        <v>5: Play and Leisure</v>
      </c>
      <c r="D53" s="56">
        <v>6.8139534883720927</v>
      </c>
      <c r="E53" s="56">
        <v>6.6833333333333336</v>
      </c>
      <c r="F53" s="56">
        <v>7.9090909090909092</v>
      </c>
      <c r="G53" s="56">
        <v>6.2727272727272725</v>
      </c>
      <c r="H53" s="56">
        <v>7.0892857142857135</v>
      </c>
      <c r="I53" s="56">
        <v>5.4516129032258061</v>
      </c>
      <c r="J53" s="56">
        <v>5.8888888888888893</v>
      </c>
      <c r="K53" s="56">
        <v>7.4901960784313726</v>
      </c>
      <c r="L53" s="56">
        <v>4.95</v>
      </c>
      <c r="M53" s="56">
        <v>6.903225806451613</v>
      </c>
      <c r="N53" s="56">
        <v>7.9523809523809526</v>
      </c>
      <c r="O53" s="56">
        <v>4.4545454545454541</v>
      </c>
      <c r="P53" s="56">
        <v>7.9736842105263159</v>
      </c>
    </row>
    <row r="54" spans="1:16" ht="28.5" x14ac:dyDescent="0.35">
      <c r="A54" s="2">
        <v>46</v>
      </c>
      <c r="B54" s="52" t="s">
        <v>161</v>
      </c>
      <c r="C54" s="55" t="str">
        <f>VLOOKUP(B54, 'VLOOKUP table'!$E$1:$F$51, 2, FALSE)</f>
        <v>5: Play and Leisure</v>
      </c>
      <c r="D54" s="56">
        <v>6.941860465116279</v>
      </c>
      <c r="E54" s="56">
        <v>6.583333333333333</v>
      </c>
      <c r="F54" s="56">
        <v>8.6363636363636367</v>
      </c>
      <c r="G54" s="56">
        <v>5.3636363636363633</v>
      </c>
      <c r="H54" s="56">
        <v>7.2105263157894735</v>
      </c>
      <c r="I54" s="56">
        <v>5.5483870967741939</v>
      </c>
      <c r="J54" s="56">
        <v>3.7777777777777777</v>
      </c>
      <c r="K54" s="56">
        <v>7.615384615384615</v>
      </c>
      <c r="L54" s="56">
        <v>5</v>
      </c>
      <c r="M54" s="56">
        <v>6.612903225806452</v>
      </c>
      <c r="N54" s="56">
        <v>8.7272727272727266</v>
      </c>
      <c r="O54" s="56">
        <v>3.1818181818181817</v>
      </c>
      <c r="P54" s="56">
        <v>7.8648648648648649</v>
      </c>
    </row>
    <row r="55" spans="1:16" ht="42.5" x14ac:dyDescent="0.35">
      <c r="A55" s="2">
        <v>45</v>
      </c>
      <c r="B55" s="52" t="s">
        <v>163</v>
      </c>
      <c r="C55" s="55" t="str">
        <f>VLOOKUP(B55, 'VLOOKUP table'!$E$1:$F$51, 2, FALSE)</f>
        <v>5: Play and Leisure</v>
      </c>
      <c r="D55" s="56">
        <v>5.2571428571428571</v>
      </c>
      <c r="E55" s="56">
        <v>4.5306122448979593</v>
      </c>
      <c r="F55" s="56">
        <v>7.333333333333333</v>
      </c>
      <c r="G55" s="56">
        <v>4.2</v>
      </c>
      <c r="H55" s="56">
        <v>5.4318181818181817</v>
      </c>
      <c r="I55" s="56">
        <v>4.083333333333333</v>
      </c>
      <c r="J55" s="56">
        <v>4.5714285714285712</v>
      </c>
      <c r="K55" s="56">
        <v>5.2857142857142865</v>
      </c>
      <c r="L55" s="56">
        <v>4.2142857142857144</v>
      </c>
      <c r="M55" s="56">
        <v>5.166666666666667</v>
      </c>
      <c r="N55" s="56">
        <v>5.2380952380952381</v>
      </c>
      <c r="O55" s="56">
        <v>4.7777777777777777</v>
      </c>
      <c r="P55" s="56">
        <v>5.1379310344827589</v>
      </c>
    </row>
    <row r="56" spans="1:16" ht="28.5" x14ac:dyDescent="0.35">
      <c r="A56" s="2">
        <v>47</v>
      </c>
      <c r="B56" s="52" t="s">
        <v>61</v>
      </c>
      <c r="C56" s="55" t="str">
        <f>VLOOKUP(B56, 'VLOOKUP table'!$E$1:$F$51, 2, FALSE)</f>
        <v>5: Play and Leisure</v>
      </c>
      <c r="D56" s="56">
        <v>5.3488372093023253</v>
      </c>
      <c r="E56" s="56">
        <v>5.1694915254237293</v>
      </c>
      <c r="F56" s="56">
        <v>7.2727272727272725</v>
      </c>
      <c r="G56" s="56">
        <v>4</v>
      </c>
      <c r="H56" s="56">
        <v>5.6315789473684212</v>
      </c>
      <c r="I56" s="56">
        <v>3.84375</v>
      </c>
      <c r="J56" s="56">
        <v>3.5</v>
      </c>
      <c r="K56" s="56">
        <v>6.0196078431372548</v>
      </c>
      <c r="L56" s="56">
        <v>3.65</v>
      </c>
      <c r="M56" s="56">
        <v>5.4666666666666668</v>
      </c>
      <c r="N56" s="56">
        <v>6.5909090909090908</v>
      </c>
      <c r="O56" s="56">
        <v>3.2727272727272729</v>
      </c>
      <c r="P56" s="56">
        <v>6.166666666666667</v>
      </c>
    </row>
    <row r="57" spans="1:16" ht="42.5" x14ac:dyDescent="0.35">
      <c r="A57" s="2">
        <v>50</v>
      </c>
      <c r="B57" s="52" t="s">
        <v>165</v>
      </c>
      <c r="C57" s="55" t="str">
        <f>VLOOKUP(B57, 'VLOOKUP table'!$E$1:$F$51, 2, FALSE)</f>
        <v>5: Play and Leisure</v>
      </c>
      <c r="D57" s="56">
        <v>5.3181818181818183</v>
      </c>
      <c r="E57" s="56">
        <v>5.020833333333333</v>
      </c>
      <c r="F57" s="56">
        <v>7.625</v>
      </c>
      <c r="G57" s="56">
        <v>4.625</v>
      </c>
      <c r="H57" s="56">
        <v>5.5681818181818183</v>
      </c>
      <c r="I57" s="56">
        <v>4.208333333333333</v>
      </c>
      <c r="J57" s="56">
        <v>2.8571428571428572</v>
      </c>
      <c r="K57" s="56">
        <v>5.6410256410256414</v>
      </c>
      <c r="L57" s="56">
        <v>4.4117647058823533</v>
      </c>
      <c r="M57" s="56">
        <v>5.2307692307692308</v>
      </c>
      <c r="N57" s="56">
        <v>6.3076923076923075</v>
      </c>
      <c r="O57" s="56">
        <v>2.625</v>
      </c>
      <c r="P57" s="56">
        <v>5.7037037037037033</v>
      </c>
    </row>
    <row r="58" spans="1:16" ht="28.5" x14ac:dyDescent="0.35">
      <c r="A58" s="2">
        <v>48</v>
      </c>
      <c r="B58" s="52" t="s">
        <v>166</v>
      </c>
      <c r="C58" s="55" t="str">
        <f>VLOOKUP(B58, 'VLOOKUP table'!$E$1:$F$51, 2, FALSE)</f>
        <v>5: Play and Leisure</v>
      </c>
      <c r="D58" s="56">
        <v>6.7701149425287355</v>
      </c>
      <c r="E58" s="56">
        <v>6.721311475409836</v>
      </c>
      <c r="F58" s="56">
        <v>7.7272727272727275</v>
      </c>
      <c r="G58" s="56">
        <v>6.9090909090909092</v>
      </c>
      <c r="H58" s="56">
        <v>7.0701754385964906</v>
      </c>
      <c r="I58" s="56">
        <v>4.71875</v>
      </c>
      <c r="J58" s="56">
        <v>3.2222222222222223</v>
      </c>
      <c r="K58" s="56">
        <v>7.9423076923076925</v>
      </c>
      <c r="L58" s="56">
        <v>5.3</v>
      </c>
      <c r="M58" s="56">
        <v>6</v>
      </c>
      <c r="N58" s="56">
        <v>8.9090909090909083</v>
      </c>
      <c r="O58" s="56">
        <v>2.8181818181818183</v>
      </c>
      <c r="P58" s="56">
        <v>7.5526315789473681</v>
      </c>
    </row>
    <row r="59" spans="1:16" ht="28.5" x14ac:dyDescent="0.35">
      <c r="A59" s="2">
        <v>51</v>
      </c>
      <c r="B59" s="52" t="s">
        <v>58</v>
      </c>
      <c r="C59" s="55" t="str">
        <f>VLOOKUP(B59, 'VLOOKUP table'!$E$1:$F$51, 2, FALSE)</f>
        <v>5: Play and Leisure</v>
      </c>
      <c r="D59" s="56">
        <v>5.5232558139534884</v>
      </c>
      <c r="E59" s="56">
        <v>5.2295081967213113</v>
      </c>
      <c r="F59" s="56">
        <v>5.7272727272727275</v>
      </c>
      <c r="G59" s="56">
        <v>5.6363636363636367</v>
      </c>
      <c r="H59" s="56">
        <v>5.4912280701754383</v>
      </c>
      <c r="I59" s="56">
        <v>4</v>
      </c>
      <c r="J59" s="56">
        <v>3.3333333333333335</v>
      </c>
      <c r="K59" s="56">
        <v>6.1730769230769234</v>
      </c>
      <c r="L59" s="56">
        <v>4.4000000000000004</v>
      </c>
      <c r="M59" s="56">
        <v>4.666666666666667</v>
      </c>
      <c r="N59" s="56">
        <v>7.0454545454545459</v>
      </c>
      <c r="O59" s="56">
        <v>2.4545454545454546</v>
      </c>
      <c r="P59" s="56">
        <v>6.1052631578947372</v>
      </c>
    </row>
    <row r="60" spans="1:16" ht="42.5" x14ac:dyDescent="0.35">
      <c r="A60" s="3">
        <v>49</v>
      </c>
      <c r="B60" s="59" t="s">
        <v>168</v>
      </c>
      <c r="C60" s="60" t="str">
        <f>VLOOKUP(B60, 'VLOOKUP table'!$E$1:$F$51, 2, FALSE)</f>
        <v>5: Play and Leisure</v>
      </c>
      <c r="D60" s="61">
        <v>4.882352941176471</v>
      </c>
      <c r="E60" s="61">
        <v>4.3220338983050848</v>
      </c>
      <c r="F60" s="61">
        <v>6.4545454545454541</v>
      </c>
      <c r="G60" s="61">
        <v>5.3636363636363633</v>
      </c>
      <c r="H60" s="61">
        <v>4.7321428571428568</v>
      </c>
      <c r="I60" s="61">
        <v>3.7096774193548385</v>
      </c>
      <c r="J60" s="61">
        <v>2.5</v>
      </c>
      <c r="K60" s="61">
        <v>5.3921568627450984</v>
      </c>
      <c r="L60" s="61">
        <v>3.05</v>
      </c>
      <c r="M60" s="61">
        <v>4.4333333333333336</v>
      </c>
      <c r="N60" s="61">
        <v>6.3809523809523814</v>
      </c>
      <c r="O60" s="61">
        <v>1.4</v>
      </c>
      <c r="P60" s="61">
        <v>6.0263157894736841</v>
      </c>
    </row>
    <row r="61" spans="1:16" s="26" customFormat="1" x14ac:dyDescent="0.35">
      <c r="C61" s="26" t="s">
        <v>32</v>
      </c>
      <c r="D61" s="63">
        <f>AVERAGE(D52:D60)</f>
        <v>6.1727216351663294</v>
      </c>
      <c r="E61" s="63">
        <f t="shared" ref="E61:P61" si="4">AVERAGE(E52:E60)</f>
        <v>5.8603573290497302</v>
      </c>
      <c r="F61" s="63">
        <f t="shared" si="4"/>
        <v>7.6317340067340069</v>
      </c>
      <c r="G61" s="63">
        <f t="shared" si="4"/>
        <v>5.667424242424242</v>
      </c>
      <c r="H61" s="63">
        <f t="shared" si="4"/>
        <v>6.3398078529657482</v>
      </c>
      <c r="I61" s="63">
        <f t="shared" si="4"/>
        <v>4.7637987681786349</v>
      </c>
      <c r="J61" s="63">
        <f t="shared" si="4"/>
        <v>4.0723104056437389</v>
      </c>
      <c r="K61" s="63">
        <f t="shared" si="4"/>
        <v>6.785474873710168</v>
      </c>
      <c r="L61" s="63">
        <f t="shared" si="4"/>
        <v>4.6640056022408949</v>
      </c>
      <c r="M61" s="63">
        <f t="shared" si="4"/>
        <v>5.9829886958919225</v>
      </c>
      <c r="N61" s="63">
        <f t="shared" si="4"/>
        <v>7.3350538350538352</v>
      </c>
      <c r="O61" s="63">
        <f t="shared" si="4"/>
        <v>3.6490820907487569</v>
      </c>
      <c r="P61" s="63">
        <f t="shared" si="4"/>
        <v>6.9040360182727598</v>
      </c>
    </row>
    <row r="62" spans="1:16" customFormat="1" x14ac:dyDescent="0.35"/>
    <row r="63" spans="1:16" customFormat="1" x14ac:dyDescent="0.35"/>
    <row r="64" spans="1:16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</sheetData>
  <conditionalFormatting sqref="D1:P2">
    <cfRule type="colorScale" priority="4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conditionalFormatting sqref="D4:P60">
    <cfRule type="colorScale" priority="3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conditionalFormatting sqref="D61:P61">
    <cfRule type="colorScale" priority="2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conditionalFormatting sqref="D3:P3">
    <cfRule type="colorScale" priority="1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75D5-8144-4E2D-9FB3-36943EDD943D}">
  <dimension ref="A1:AC61"/>
  <sheetViews>
    <sheetView tabSelected="1" workbookViewId="0">
      <selection activeCell="D3" sqref="D3:E6"/>
    </sheetView>
  </sheetViews>
  <sheetFormatPr defaultRowHeight="14.5" x14ac:dyDescent="0.35"/>
  <cols>
    <col min="3" max="3" width="2.453125" customWidth="1"/>
    <col min="6" max="6" width="3.1796875" customWidth="1"/>
    <col min="9" max="9" width="3.453125" customWidth="1"/>
    <col min="12" max="12" width="4.81640625" customWidth="1"/>
    <col min="15" max="15" width="4.08984375" customWidth="1"/>
    <col min="18" max="18" width="3.26953125" customWidth="1"/>
    <col min="21" max="21" width="3.1796875" customWidth="1"/>
    <col min="24" max="24" width="2.6328125" customWidth="1"/>
    <col min="27" max="27" width="3" customWidth="1"/>
  </cols>
  <sheetData>
    <row r="1" spans="1:29" x14ac:dyDescent="0.35">
      <c r="D1" t="s">
        <v>385</v>
      </c>
    </row>
    <row r="2" spans="1:29" x14ac:dyDescent="0.35">
      <c r="A2" s="26" t="s">
        <v>172</v>
      </c>
      <c r="B2" s="26">
        <v>85</v>
      </c>
      <c r="D2" s="26" t="s">
        <v>173</v>
      </c>
      <c r="E2" t="s">
        <v>174</v>
      </c>
      <c r="G2" s="26" t="s">
        <v>175</v>
      </c>
      <c r="H2" t="s">
        <v>174</v>
      </c>
      <c r="J2" s="26" t="s">
        <v>176</v>
      </c>
      <c r="K2" t="s">
        <v>174</v>
      </c>
      <c r="M2" s="26" t="s">
        <v>177</v>
      </c>
      <c r="N2" t="s">
        <v>178</v>
      </c>
      <c r="P2" s="26" t="s">
        <v>179</v>
      </c>
      <c r="Q2" t="s">
        <v>174</v>
      </c>
      <c r="S2" s="26" t="s">
        <v>180</v>
      </c>
      <c r="T2" t="s">
        <v>174</v>
      </c>
      <c r="V2" s="26" t="s">
        <v>181</v>
      </c>
      <c r="W2" t="s">
        <v>174</v>
      </c>
      <c r="Y2" s="26" t="s">
        <v>182</v>
      </c>
      <c r="Z2" t="s">
        <v>174</v>
      </c>
      <c r="AB2" s="26" t="s">
        <v>183</v>
      </c>
      <c r="AC2" t="s">
        <v>174</v>
      </c>
    </row>
    <row r="3" spans="1:29" x14ac:dyDescent="0.35">
      <c r="D3" s="4">
        <v>55411</v>
      </c>
      <c r="E3" s="4">
        <v>11</v>
      </c>
      <c r="G3" s="64" t="s">
        <v>101</v>
      </c>
      <c r="H3" s="64">
        <v>11</v>
      </c>
      <c r="J3" t="s">
        <v>184</v>
      </c>
      <c r="K3">
        <v>2</v>
      </c>
      <c r="M3" t="s">
        <v>185</v>
      </c>
      <c r="N3">
        <v>22</v>
      </c>
      <c r="P3" s="64" t="s">
        <v>4</v>
      </c>
      <c r="Q3" s="64">
        <v>61</v>
      </c>
      <c r="S3" s="64" t="s">
        <v>94</v>
      </c>
      <c r="T3" s="64">
        <v>58</v>
      </c>
      <c r="V3" t="s">
        <v>186</v>
      </c>
      <c r="W3">
        <v>5</v>
      </c>
      <c r="Y3" t="s">
        <v>187</v>
      </c>
      <c r="Z3">
        <v>5</v>
      </c>
      <c r="AB3" s="64" t="s">
        <v>188</v>
      </c>
      <c r="AC3" s="64">
        <v>32</v>
      </c>
    </row>
    <row r="4" spans="1:29" x14ac:dyDescent="0.35">
      <c r="D4" s="4">
        <v>55407</v>
      </c>
      <c r="E4" s="4">
        <v>27</v>
      </c>
      <c r="G4" s="64" t="s">
        <v>104</v>
      </c>
      <c r="H4" s="64">
        <v>38</v>
      </c>
      <c r="J4" t="s">
        <v>189</v>
      </c>
      <c r="K4">
        <v>1</v>
      </c>
      <c r="M4" t="s">
        <v>190</v>
      </c>
      <c r="N4">
        <v>58</v>
      </c>
      <c r="P4" s="64" t="s">
        <v>92</v>
      </c>
      <c r="Q4" s="64">
        <v>11</v>
      </c>
      <c r="S4" s="64" t="s">
        <v>93</v>
      </c>
      <c r="T4" s="64">
        <v>11</v>
      </c>
      <c r="V4" t="s">
        <v>191</v>
      </c>
      <c r="W4">
        <v>10</v>
      </c>
      <c r="Y4" t="s">
        <v>192</v>
      </c>
      <c r="Z4">
        <v>73</v>
      </c>
      <c r="AB4" s="64" t="s">
        <v>193</v>
      </c>
      <c r="AC4" s="64">
        <v>20</v>
      </c>
    </row>
    <row r="5" spans="1:29" x14ac:dyDescent="0.35">
      <c r="D5" s="4">
        <v>55410</v>
      </c>
      <c r="E5" s="4">
        <v>3</v>
      </c>
      <c r="G5" t="s">
        <v>194</v>
      </c>
      <c r="H5">
        <v>3</v>
      </c>
      <c r="J5" t="s">
        <v>195</v>
      </c>
      <c r="K5">
        <v>1</v>
      </c>
      <c r="M5" t="s">
        <v>196</v>
      </c>
      <c r="N5">
        <v>36</v>
      </c>
      <c r="P5" t="s">
        <v>197</v>
      </c>
      <c r="Q5">
        <v>3</v>
      </c>
      <c r="S5" s="26"/>
      <c r="V5" t="s">
        <v>198</v>
      </c>
      <c r="W5">
        <v>3</v>
      </c>
      <c r="AB5" s="64" t="s">
        <v>199</v>
      </c>
      <c r="AC5" s="64">
        <v>22</v>
      </c>
    </row>
    <row r="6" spans="1:29" x14ac:dyDescent="0.35">
      <c r="D6" s="4">
        <v>55417</v>
      </c>
      <c r="E6" s="4">
        <v>7</v>
      </c>
      <c r="G6" t="s">
        <v>100</v>
      </c>
      <c r="H6">
        <v>8</v>
      </c>
      <c r="J6" t="s">
        <v>200</v>
      </c>
      <c r="K6">
        <v>3</v>
      </c>
      <c r="M6" t="s">
        <v>201</v>
      </c>
      <c r="N6">
        <v>37</v>
      </c>
      <c r="P6" s="26"/>
      <c r="S6" s="26"/>
      <c r="V6" t="s">
        <v>202</v>
      </c>
      <c r="W6">
        <v>2</v>
      </c>
      <c r="AB6" t="s">
        <v>203</v>
      </c>
      <c r="AC6">
        <v>2</v>
      </c>
    </row>
    <row r="7" spans="1:29" x14ac:dyDescent="0.35">
      <c r="D7">
        <v>55430</v>
      </c>
      <c r="E7">
        <v>1</v>
      </c>
      <c r="G7" t="s">
        <v>204</v>
      </c>
      <c r="H7">
        <v>4</v>
      </c>
      <c r="J7" t="s">
        <v>205</v>
      </c>
      <c r="K7">
        <v>1</v>
      </c>
      <c r="M7" t="s">
        <v>206</v>
      </c>
      <c r="N7" s="65">
        <v>36.363636363636367</v>
      </c>
      <c r="P7" s="26"/>
      <c r="V7" t="s">
        <v>207</v>
      </c>
      <c r="W7">
        <v>1</v>
      </c>
      <c r="AB7" t="s">
        <v>208</v>
      </c>
      <c r="AC7">
        <v>2</v>
      </c>
    </row>
    <row r="8" spans="1:29" x14ac:dyDescent="0.35">
      <c r="D8">
        <v>55408</v>
      </c>
      <c r="E8">
        <v>2</v>
      </c>
      <c r="G8" t="s">
        <v>103</v>
      </c>
      <c r="H8">
        <v>7</v>
      </c>
      <c r="J8" t="s">
        <v>209</v>
      </c>
      <c r="K8">
        <v>2</v>
      </c>
      <c r="P8" s="26"/>
      <c r="V8" t="s">
        <v>210</v>
      </c>
      <c r="W8">
        <v>7</v>
      </c>
      <c r="AB8" t="s">
        <v>211</v>
      </c>
      <c r="AC8">
        <v>1</v>
      </c>
    </row>
    <row r="9" spans="1:29" x14ac:dyDescent="0.35">
      <c r="D9">
        <v>55404</v>
      </c>
      <c r="E9">
        <v>4</v>
      </c>
      <c r="G9" t="s">
        <v>212</v>
      </c>
      <c r="H9">
        <v>1</v>
      </c>
      <c r="J9" t="s">
        <v>213</v>
      </c>
      <c r="K9">
        <v>2</v>
      </c>
      <c r="V9" s="64" t="s">
        <v>3</v>
      </c>
      <c r="W9" s="64">
        <v>51</v>
      </c>
    </row>
    <row r="10" spans="1:29" x14ac:dyDescent="0.35">
      <c r="D10">
        <v>55419</v>
      </c>
      <c r="E10">
        <v>3</v>
      </c>
      <c r="J10" t="s">
        <v>214</v>
      </c>
      <c r="K10">
        <v>1</v>
      </c>
      <c r="V10" t="s">
        <v>215</v>
      </c>
      <c r="W10">
        <v>2</v>
      </c>
    </row>
    <row r="11" spans="1:29" x14ac:dyDescent="0.35">
      <c r="D11">
        <v>55412</v>
      </c>
      <c r="E11">
        <v>7</v>
      </c>
      <c r="J11" t="s">
        <v>216</v>
      </c>
      <c r="K11">
        <v>1</v>
      </c>
      <c r="V11" s="66" t="s">
        <v>217</v>
      </c>
      <c r="W11" s="66">
        <v>30</v>
      </c>
    </row>
    <row r="12" spans="1:29" x14ac:dyDescent="0.35">
      <c r="D12">
        <v>55454</v>
      </c>
      <c r="E12">
        <v>1</v>
      </c>
      <c r="J12" t="s">
        <v>218</v>
      </c>
      <c r="K12">
        <v>1</v>
      </c>
    </row>
    <row r="13" spans="1:29" x14ac:dyDescent="0.35">
      <c r="D13">
        <v>55415</v>
      </c>
      <c r="E13">
        <v>1</v>
      </c>
      <c r="J13" t="s">
        <v>219</v>
      </c>
      <c r="K13">
        <v>1</v>
      </c>
    </row>
    <row r="14" spans="1:29" x14ac:dyDescent="0.35">
      <c r="D14">
        <v>55414</v>
      </c>
      <c r="E14">
        <v>1</v>
      </c>
      <c r="J14" t="s">
        <v>220</v>
      </c>
      <c r="K14">
        <v>1</v>
      </c>
    </row>
    <row r="15" spans="1:29" x14ac:dyDescent="0.35">
      <c r="D15">
        <v>55401</v>
      </c>
      <c r="E15">
        <v>1</v>
      </c>
      <c r="J15" t="s">
        <v>221</v>
      </c>
      <c r="K15">
        <v>1</v>
      </c>
    </row>
    <row r="16" spans="1:29" x14ac:dyDescent="0.35">
      <c r="D16">
        <v>55405</v>
      </c>
      <c r="E16">
        <v>2</v>
      </c>
      <c r="J16" t="s">
        <v>222</v>
      </c>
      <c r="K16">
        <v>1</v>
      </c>
    </row>
    <row r="17" spans="10:11" x14ac:dyDescent="0.35">
      <c r="J17" t="s">
        <v>223</v>
      </c>
      <c r="K17">
        <v>1</v>
      </c>
    </row>
    <row r="18" spans="10:11" x14ac:dyDescent="0.35">
      <c r="J18" t="s">
        <v>224</v>
      </c>
      <c r="K18">
        <v>1</v>
      </c>
    </row>
    <row r="19" spans="10:11" x14ac:dyDescent="0.35">
      <c r="J19" t="s">
        <v>225</v>
      </c>
      <c r="K19">
        <v>1</v>
      </c>
    </row>
    <row r="20" spans="10:11" x14ac:dyDescent="0.35">
      <c r="J20" t="s">
        <v>226</v>
      </c>
      <c r="K20">
        <v>1</v>
      </c>
    </row>
    <row r="21" spans="10:11" x14ac:dyDescent="0.35">
      <c r="J21" t="s">
        <v>227</v>
      </c>
      <c r="K21">
        <v>1</v>
      </c>
    </row>
    <row r="22" spans="10:11" x14ac:dyDescent="0.35">
      <c r="J22" t="s">
        <v>228</v>
      </c>
      <c r="K22">
        <v>1</v>
      </c>
    </row>
    <row r="23" spans="10:11" x14ac:dyDescent="0.35">
      <c r="J23" t="s">
        <v>229</v>
      </c>
      <c r="K23">
        <v>1</v>
      </c>
    </row>
    <row r="24" spans="10:11" x14ac:dyDescent="0.35">
      <c r="J24" t="s">
        <v>230</v>
      </c>
      <c r="K24">
        <v>1</v>
      </c>
    </row>
    <row r="25" spans="10:11" x14ac:dyDescent="0.35">
      <c r="J25" t="s">
        <v>231</v>
      </c>
      <c r="K25">
        <v>1</v>
      </c>
    </row>
    <row r="26" spans="10:11" x14ac:dyDescent="0.35">
      <c r="J26" t="s">
        <v>232</v>
      </c>
      <c r="K26">
        <v>1</v>
      </c>
    </row>
    <row r="27" spans="10:11" x14ac:dyDescent="0.35">
      <c r="J27" t="s">
        <v>233</v>
      </c>
      <c r="K27">
        <v>1</v>
      </c>
    </row>
    <row r="28" spans="10:11" x14ac:dyDescent="0.35">
      <c r="J28" t="s">
        <v>234</v>
      </c>
      <c r="K28">
        <v>1</v>
      </c>
    </row>
    <row r="29" spans="10:11" x14ac:dyDescent="0.35">
      <c r="J29" t="s">
        <v>235</v>
      </c>
      <c r="K29">
        <v>1</v>
      </c>
    </row>
    <row r="30" spans="10:11" x14ac:dyDescent="0.35">
      <c r="J30" t="s">
        <v>236</v>
      </c>
      <c r="K30">
        <v>1</v>
      </c>
    </row>
    <row r="31" spans="10:11" x14ac:dyDescent="0.35">
      <c r="J31" t="s">
        <v>237</v>
      </c>
      <c r="K31">
        <v>1</v>
      </c>
    </row>
    <row r="32" spans="10:11" x14ac:dyDescent="0.35">
      <c r="J32" t="s">
        <v>238</v>
      </c>
      <c r="K32">
        <v>1</v>
      </c>
    </row>
    <row r="33" spans="10:11" x14ac:dyDescent="0.35">
      <c r="J33" t="s">
        <v>239</v>
      </c>
      <c r="K33">
        <v>1</v>
      </c>
    </row>
    <row r="34" spans="10:11" x14ac:dyDescent="0.35">
      <c r="J34" t="s">
        <v>240</v>
      </c>
      <c r="K34">
        <v>1</v>
      </c>
    </row>
    <row r="35" spans="10:11" x14ac:dyDescent="0.35">
      <c r="J35" t="s">
        <v>241</v>
      </c>
      <c r="K35">
        <v>1</v>
      </c>
    </row>
    <row r="36" spans="10:11" x14ac:dyDescent="0.35">
      <c r="J36" t="s">
        <v>242</v>
      </c>
      <c r="K36">
        <v>2</v>
      </c>
    </row>
    <row r="37" spans="10:11" x14ac:dyDescent="0.35">
      <c r="J37" t="s">
        <v>243</v>
      </c>
      <c r="K37">
        <v>1</v>
      </c>
    </row>
    <row r="38" spans="10:11" x14ac:dyDescent="0.35">
      <c r="J38" t="s">
        <v>244</v>
      </c>
      <c r="K38">
        <v>1</v>
      </c>
    </row>
    <row r="39" spans="10:11" x14ac:dyDescent="0.35">
      <c r="J39" t="s">
        <v>245</v>
      </c>
      <c r="K39">
        <v>1</v>
      </c>
    </row>
    <row r="40" spans="10:11" x14ac:dyDescent="0.35">
      <c r="J40" t="s">
        <v>246</v>
      </c>
      <c r="K40">
        <v>1</v>
      </c>
    </row>
    <row r="41" spans="10:11" x14ac:dyDescent="0.35">
      <c r="J41" t="s">
        <v>247</v>
      </c>
      <c r="K41">
        <v>1</v>
      </c>
    </row>
    <row r="42" spans="10:11" x14ac:dyDescent="0.35">
      <c r="J42" t="s">
        <v>248</v>
      </c>
      <c r="K42">
        <v>1</v>
      </c>
    </row>
    <row r="43" spans="10:11" x14ac:dyDescent="0.35">
      <c r="J43" t="s">
        <v>249</v>
      </c>
      <c r="K43">
        <v>1</v>
      </c>
    </row>
    <row r="44" spans="10:11" x14ac:dyDescent="0.35">
      <c r="J44" t="s">
        <v>250</v>
      </c>
      <c r="K44">
        <v>1</v>
      </c>
    </row>
    <row r="45" spans="10:11" x14ac:dyDescent="0.35">
      <c r="J45" t="s">
        <v>251</v>
      </c>
      <c r="K45">
        <v>1</v>
      </c>
    </row>
    <row r="46" spans="10:11" x14ac:dyDescent="0.35">
      <c r="J46" t="s">
        <v>252</v>
      </c>
      <c r="K46">
        <v>0</v>
      </c>
    </row>
    <row r="47" spans="10:11" x14ac:dyDescent="0.35">
      <c r="J47" t="s">
        <v>253</v>
      </c>
      <c r="K47">
        <v>1</v>
      </c>
    </row>
    <row r="48" spans="10:11" x14ac:dyDescent="0.35">
      <c r="J48" t="s">
        <v>254</v>
      </c>
      <c r="K48">
        <v>1</v>
      </c>
    </row>
    <row r="49" spans="10:11" x14ac:dyDescent="0.35">
      <c r="J49" t="s">
        <v>255</v>
      </c>
      <c r="K49">
        <v>1</v>
      </c>
    </row>
    <row r="50" spans="10:11" x14ac:dyDescent="0.35">
      <c r="J50" t="s">
        <v>256</v>
      </c>
      <c r="K50">
        <v>1</v>
      </c>
    </row>
    <row r="51" spans="10:11" x14ac:dyDescent="0.35">
      <c r="J51" t="s">
        <v>257</v>
      </c>
      <c r="K51">
        <v>1</v>
      </c>
    </row>
    <row r="52" spans="10:11" x14ac:dyDescent="0.35">
      <c r="J52" t="s">
        <v>258</v>
      </c>
      <c r="K52">
        <v>1</v>
      </c>
    </row>
    <row r="53" spans="10:11" x14ac:dyDescent="0.35">
      <c r="J53" t="s">
        <v>259</v>
      </c>
      <c r="K53">
        <v>1</v>
      </c>
    </row>
    <row r="54" spans="10:11" x14ac:dyDescent="0.35">
      <c r="J54" t="s">
        <v>260</v>
      </c>
      <c r="K54">
        <v>1</v>
      </c>
    </row>
    <row r="55" spans="10:11" x14ac:dyDescent="0.35">
      <c r="J55" t="s">
        <v>261</v>
      </c>
      <c r="K55">
        <v>1</v>
      </c>
    </row>
    <row r="56" spans="10:11" x14ac:dyDescent="0.35">
      <c r="J56" t="s">
        <v>262</v>
      </c>
      <c r="K56">
        <v>1</v>
      </c>
    </row>
    <row r="57" spans="10:11" x14ac:dyDescent="0.35">
      <c r="J57" t="s">
        <v>263</v>
      </c>
      <c r="K57">
        <v>1</v>
      </c>
    </row>
    <row r="58" spans="10:11" x14ac:dyDescent="0.35">
      <c r="J58" t="s">
        <v>264</v>
      </c>
      <c r="K58">
        <v>1</v>
      </c>
    </row>
    <row r="59" spans="10:11" x14ac:dyDescent="0.35">
      <c r="J59" t="s">
        <v>265</v>
      </c>
      <c r="K59">
        <v>1</v>
      </c>
    </row>
    <row r="60" spans="10:11" x14ac:dyDescent="0.35">
      <c r="J60" t="s">
        <v>266</v>
      </c>
      <c r="K60">
        <v>1</v>
      </c>
    </row>
    <row r="61" spans="10:11" x14ac:dyDescent="0.35">
      <c r="J61" t="s">
        <v>267</v>
      </c>
      <c r="K61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2E3D9-062D-4A38-96A2-494E15D5BAD5}">
  <dimension ref="A1:AI61"/>
  <sheetViews>
    <sheetView workbookViewId="0">
      <selection activeCell="J3" sqref="J3:K18"/>
    </sheetView>
  </sheetViews>
  <sheetFormatPr defaultRowHeight="14.5" x14ac:dyDescent="0.35"/>
  <cols>
    <col min="4" max="4" width="9.81640625" customWidth="1"/>
    <col min="6" max="6" width="2.453125" customWidth="1"/>
    <col min="7" max="7" width="9.7265625" customWidth="1"/>
    <col min="8" max="8" width="7.90625" customWidth="1"/>
    <col min="9" max="9" width="2.453125" customWidth="1"/>
    <col min="12" max="12" width="3.1796875" customWidth="1"/>
    <col min="15" max="15" width="3.453125" customWidth="1"/>
    <col min="18" max="18" width="4.81640625" customWidth="1"/>
    <col min="21" max="21" width="4.08984375" customWidth="1"/>
    <col min="24" max="24" width="3.26953125" customWidth="1"/>
    <col min="27" max="27" width="3.1796875" customWidth="1"/>
    <col min="30" max="30" width="3.81640625" bestFit="1" customWidth="1"/>
    <col min="33" max="33" width="3" customWidth="1"/>
  </cols>
  <sheetData>
    <row r="1" spans="1:35" x14ac:dyDescent="0.35">
      <c r="B1" s="69" t="s">
        <v>268</v>
      </c>
      <c r="C1" s="69"/>
      <c r="D1" s="69" t="s">
        <v>269</v>
      </c>
      <c r="E1" s="69"/>
      <c r="J1" t="s">
        <v>385</v>
      </c>
    </row>
    <row r="2" spans="1:35" x14ac:dyDescent="0.35">
      <c r="B2" t="s">
        <v>270</v>
      </c>
      <c r="C2" t="s">
        <v>271</v>
      </c>
      <c r="D2" t="s">
        <v>270</v>
      </c>
      <c r="E2" t="s">
        <v>272</v>
      </c>
      <c r="J2" s="26" t="s">
        <v>173</v>
      </c>
      <c r="K2" t="s">
        <v>174</v>
      </c>
      <c r="M2" s="26" t="s">
        <v>175</v>
      </c>
      <c r="N2" t="s">
        <v>174</v>
      </c>
      <c r="P2" s="26" t="s">
        <v>176</v>
      </c>
      <c r="Q2" t="s">
        <v>174</v>
      </c>
      <c r="S2" s="26" t="s">
        <v>177</v>
      </c>
      <c r="T2" t="s">
        <v>178</v>
      </c>
      <c r="V2" s="26" t="s">
        <v>179</v>
      </c>
      <c r="W2" t="s">
        <v>174</v>
      </c>
      <c r="Y2" s="26" t="s">
        <v>180</v>
      </c>
      <c r="Z2" t="s">
        <v>174</v>
      </c>
      <c r="AB2" s="26" t="s">
        <v>181</v>
      </c>
      <c r="AC2" t="s">
        <v>174</v>
      </c>
      <c r="AE2" s="26" t="s">
        <v>182</v>
      </c>
      <c r="AF2" t="s">
        <v>174</v>
      </c>
      <c r="AH2" s="26" t="s">
        <v>183</v>
      </c>
      <c r="AI2" t="s">
        <v>174</v>
      </c>
    </row>
    <row r="3" spans="1:35" x14ac:dyDescent="0.35">
      <c r="A3" t="s">
        <v>191</v>
      </c>
      <c r="B3">
        <v>60</v>
      </c>
      <c r="C3" s="67">
        <v>0.37267080745341613</v>
      </c>
      <c r="D3" s="68">
        <v>36358</v>
      </c>
      <c r="E3" s="67">
        <v>0.2526615705350938</v>
      </c>
      <c r="J3" s="4">
        <v>55417</v>
      </c>
      <c r="K3" s="4">
        <v>8</v>
      </c>
      <c r="M3" s="64" t="s">
        <v>100</v>
      </c>
      <c r="N3" s="64">
        <v>32</v>
      </c>
      <c r="P3" s="64" t="s">
        <v>273</v>
      </c>
      <c r="Q3" s="64">
        <v>54</v>
      </c>
      <c r="S3" t="s">
        <v>185</v>
      </c>
      <c r="T3">
        <v>11</v>
      </c>
      <c r="V3" s="64" t="s">
        <v>274</v>
      </c>
      <c r="W3" s="64">
        <v>60</v>
      </c>
      <c r="Y3" s="64" t="s">
        <v>94</v>
      </c>
      <c r="Z3" s="64">
        <v>110</v>
      </c>
      <c r="AB3" t="s">
        <v>186</v>
      </c>
      <c r="AC3">
        <v>9</v>
      </c>
      <c r="AE3" t="s">
        <v>187</v>
      </c>
      <c r="AF3">
        <v>8</v>
      </c>
      <c r="AH3" s="64" t="s">
        <v>188</v>
      </c>
      <c r="AI3" s="64">
        <v>56</v>
      </c>
    </row>
    <row r="4" spans="1:35" x14ac:dyDescent="0.35">
      <c r="A4" t="s">
        <v>3</v>
      </c>
      <c r="B4">
        <v>41</v>
      </c>
      <c r="C4" s="67">
        <v>0.25465838509316768</v>
      </c>
      <c r="D4" s="68">
        <v>69191</v>
      </c>
      <c r="E4" s="67">
        <v>0.48082696316886725</v>
      </c>
      <c r="J4" s="4">
        <v>55404</v>
      </c>
      <c r="K4" s="4">
        <v>2</v>
      </c>
      <c r="M4" t="s">
        <v>275</v>
      </c>
      <c r="N4">
        <v>1</v>
      </c>
      <c r="P4" t="s">
        <v>276</v>
      </c>
      <c r="Q4">
        <v>1</v>
      </c>
      <c r="S4" t="s">
        <v>190</v>
      </c>
      <c r="T4">
        <v>18</v>
      </c>
      <c r="V4" s="64" t="s">
        <v>277</v>
      </c>
      <c r="W4" s="64">
        <v>62</v>
      </c>
      <c r="Y4" s="64" t="s">
        <v>278</v>
      </c>
      <c r="Z4" s="64">
        <v>22</v>
      </c>
      <c r="AB4" s="64" t="s">
        <v>191</v>
      </c>
      <c r="AC4" s="64">
        <v>60</v>
      </c>
      <c r="AE4" t="s">
        <v>192</v>
      </c>
      <c r="AF4">
        <v>125</v>
      </c>
      <c r="AH4" s="64" t="s">
        <v>193</v>
      </c>
      <c r="AI4" s="64">
        <v>18</v>
      </c>
    </row>
    <row r="5" spans="1:35" x14ac:dyDescent="0.35">
      <c r="A5" t="s">
        <v>210</v>
      </c>
      <c r="B5">
        <v>21</v>
      </c>
      <c r="C5" s="67">
        <v>0.13043478260869565</v>
      </c>
      <c r="D5" s="68">
        <v>20075</v>
      </c>
      <c r="E5" s="67">
        <v>0.13950660180681029</v>
      </c>
      <c r="J5" s="4">
        <v>55407</v>
      </c>
      <c r="K5" s="4">
        <v>14</v>
      </c>
      <c r="M5" t="s">
        <v>212</v>
      </c>
      <c r="N5">
        <v>1</v>
      </c>
      <c r="P5" s="64" t="s">
        <v>279</v>
      </c>
      <c r="Q5" s="64">
        <v>62</v>
      </c>
      <c r="S5" t="s">
        <v>196</v>
      </c>
      <c r="T5">
        <v>7</v>
      </c>
      <c r="V5" t="s">
        <v>280</v>
      </c>
      <c r="W5">
        <v>2</v>
      </c>
      <c r="Y5" t="s">
        <v>281</v>
      </c>
      <c r="Z5">
        <v>6</v>
      </c>
      <c r="AB5" t="s">
        <v>198</v>
      </c>
      <c r="AC5">
        <v>10</v>
      </c>
      <c r="AH5" s="64" t="s">
        <v>199</v>
      </c>
      <c r="AI5" s="64">
        <v>15</v>
      </c>
    </row>
    <row r="6" spans="1:35" x14ac:dyDescent="0.35">
      <c r="A6" t="s">
        <v>198</v>
      </c>
      <c r="B6">
        <v>10</v>
      </c>
      <c r="C6" s="67">
        <v>6.2111801242236024E-2</v>
      </c>
      <c r="D6" s="68"/>
      <c r="E6" s="67">
        <v>0</v>
      </c>
      <c r="J6" s="4">
        <v>55406</v>
      </c>
      <c r="K6" s="4">
        <v>16</v>
      </c>
      <c r="M6" s="64" t="s">
        <v>101</v>
      </c>
      <c r="N6" s="64">
        <v>24</v>
      </c>
      <c r="P6" t="s">
        <v>282</v>
      </c>
      <c r="Q6">
        <v>3</v>
      </c>
      <c r="S6" t="s">
        <v>201</v>
      </c>
      <c r="T6">
        <v>15</v>
      </c>
      <c r="V6" t="s">
        <v>283</v>
      </c>
      <c r="W6">
        <v>4</v>
      </c>
      <c r="Y6" t="s">
        <v>284</v>
      </c>
      <c r="Z6">
        <v>4</v>
      </c>
      <c r="AB6" t="s">
        <v>202</v>
      </c>
      <c r="AC6">
        <v>4</v>
      </c>
      <c r="AH6" t="s">
        <v>203</v>
      </c>
      <c r="AI6">
        <v>1</v>
      </c>
    </row>
    <row r="7" spans="1:35" x14ac:dyDescent="0.35">
      <c r="A7" t="s">
        <v>285</v>
      </c>
      <c r="B7">
        <v>10</v>
      </c>
      <c r="C7" s="67">
        <v>6.2111801242236024E-2</v>
      </c>
      <c r="D7" s="68">
        <v>18461</v>
      </c>
      <c r="E7" s="67">
        <v>0.12829047949965253</v>
      </c>
      <c r="J7" s="4">
        <v>55405</v>
      </c>
      <c r="K7" s="4">
        <v>4</v>
      </c>
      <c r="M7" s="64" t="s">
        <v>102</v>
      </c>
      <c r="N7" s="64">
        <v>16</v>
      </c>
      <c r="P7" t="s">
        <v>286</v>
      </c>
      <c r="Q7">
        <v>1</v>
      </c>
      <c r="S7" t="s">
        <v>206</v>
      </c>
      <c r="T7" s="65">
        <v>15.310077519379846</v>
      </c>
      <c r="V7" s="26"/>
      <c r="Y7" t="s">
        <v>287</v>
      </c>
      <c r="Z7">
        <v>2</v>
      </c>
      <c r="AB7" t="s">
        <v>207</v>
      </c>
      <c r="AC7">
        <v>6</v>
      </c>
      <c r="AH7" s="64" t="s">
        <v>208</v>
      </c>
      <c r="AI7" s="64">
        <v>44</v>
      </c>
    </row>
    <row r="8" spans="1:35" x14ac:dyDescent="0.35">
      <c r="A8" t="s">
        <v>186</v>
      </c>
      <c r="B8">
        <v>9</v>
      </c>
      <c r="C8" s="67">
        <v>5.5900621118012424E-2</v>
      </c>
      <c r="D8" s="68">
        <v>10241</v>
      </c>
      <c r="E8" s="67">
        <v>7.1167477414871436E-2</v>
      </c>
      <c r="J8" s="4">
        <v>77384</v>
      </c>
      <c r="K8" s="4">
        <v>1</v>
      </c>
      <c r="M8" t="s">
        <v>204</v>
      </c>
      <c r="N8">
        <v>6</v>
      </c>
      <c r="P8" t="s">
        <v>248</v>
      </c>
      <c r="Q8">
        <v>1</v>
      </c>
      <c r="V8" s="26" t="s">
        <v>288</v>
      </c>
      <c r="Y8" t="s">
        <v>289</v>
      </c>
      <c r="Z8">
        <v>5</v>
      </c>
      <c r="AB8" s="64" t="s">
        <v>210</v>
      </c>
      <c r="AC8" s="64">
        <v>21</v>
      </c>
      <c r="AH8" t="s">
        <v>211</v>
      </c>
      <c r="AI8">
        <v>1</v>
      </c>
    </row>
    <row r="9" spans="1:35" x14ac:dyDescent="0.35">
      <c r="A9" t="s">
        <v>207</v>
      </c>
      <c r="B9">
        <v>6</v>
      </c>
      <c r="C9" s="67">
        <v>3.7267080745341616E-2</v>
      </c>
      <c r="D9" s="68">
        <v>2381</v>
      </c>
      <c r="E9" s="67">
        <v>1.6546212647671994E-2</v>
      </c>
      <c r="J9" s="4">
        <v>55454</v>
      </c>
      <c r="K9" s="4">
        <v>12</v>
      </c>
      <c r="M9" t="s">
        <v>290</v>
      </c>
      <c r="N9">
        <v>2</v>
      </c>
      <c r="P9" t="s">
        <v>291</v>
      </c>
      <c r="Q9">
        <v>7</v>
      </c>
      <c r="V9" t="s">
        <v>292</v>
      </c>
      <c r="W9">
        <v>1</v>
      </c>
      <c r="Y9" s="64" t="s">
        <v>93</v>
      </c>
      <c r="Z9" s="64">
        <v>39</v>
      </c>
      <c r="AB9" s="64" t="s">
        <v>3</v>
      </c>
      <c r="AC9" s="64">
        <v>41</v>
      </c>
    </row>
    <row r="10" spans="1:35" x14ac:dyDescent="0.35">
      <c r="A10" t="s">
        <v>202</v>
      </c>
      <c r="B10">
        <v>4</v>
      </c>
      <c r="C10" s="67">
        <v>2.4844720496894408E-2</v>
      </c>
      <c r="D10" s="68"/>
      <c r="E10" s="67">
        <v>0</v>
      </c>
      <c r="J10" s="4">
        <v>55411</v>
      </c>
      <c r="K10" s="4">
        <v>24</v>
      </c>
      <c r="M10" t="s">
        <v>293</v>
      </c>
      <c r="N10">
        <v>1</v>
      </c>
      <c r="P10" t="s">
        <v>294</v>
      </c>
      <c r="Q10">
        <v>1</v>
      </c>
      <c r="V10" t="s">
        <v>4</v>
      </c>
      <c r="W10">
        <v>36</v>
      </c>
      <c r="Y10" s="26"/>
      <c r="AB10" t="s">
        <v>215</v>
      </c>
      <c r="AC10">
        <v>10</v>
      </c>
    </row>
    <row r="11" spans="1:35" x14ac:dyDescent="0.35">
      <c r="D11" s="68"/>
      <c r="J11" s="4">
        <v>2834</v>
      </c>
      <c r="K11" s="4">
        <v>1</v>
      </c>
      <c r="M11" t="s">
        <v>295</v>
      </c>
      <c r="N11">
        <v>1</v>
      </c>
      <c r="P11" t="s">
        <v>296</v>
      </c>
      <c r="Q11">
        <v>1</v>
      </c>
      <c r="V11" t="s">
        <v>297</v>
      </c>
      <c r="W11">
        <v>1</v>
      </c>
      <c r="Y11" s="26" t="s">
        <v>298</v>
      </c>
      <c r="AB11" s="66" t="s">
        <v>217</v>
      </c>
      <c r="AC11" s="66">
        <v>120</v>
      </c>
    </row>
    <row r="12" spans="1:35" x14ac:dyDescent="0.35">
      <c r="A12" s="26" t="s">
        <v>299</v>
      </c>
      <c r="B12" s="26">
        <v>161</v>
      </c>
      <c r="D12" s="68">
        <v>143900</v>
      </c>
      <c r="J12" s="4">
        <v>54321</v>
      </c>
      <c r="K12" s="4">
        <v>1</v>
      </c>
      <c r="M12" s="64" t="s">
        <v>104</v>
      </c>
      <c r="N12" s="64">
        <v>0</v>
      </c>
      <c r="P12" t="s">
        <v>300</v>
      </c>
      <c r="Q12">
        <v>1</v>
      </c>
      <c r="V12" t="s">
        <v>301</v>
      </c>
      <c r="W12">
        <v>14</v>
      </c>
      <c r="Y12" t="s">
        <v>302</v>
      </c>
      <c r="Z12">
        <v>3</v>
      </c>
      <c r="AB12" s="66" t="s">
        <v>386</v>
      </c>
      <c r="AC12" s="66">
        <f>SUM(AC3,AC5:AC7)</f>
        <v>29</v>
      </c>
    </row>
    <row r="13" spans="1:35" x14ac:dyDescent="0.35">
      <c r="J13" s="4">
        <v>55416</v>
      </c>
      <c r="K13" s="4">
        <v>1</v>
      </c>
      <c r="M13" t="s">
        <v>303</v>
      </c>
      <c r="N13">
        <v>1</v>
      </c>
      <c r="P13" s="26"/>
      <c r="V13" t="s">
        <v>304</v>
      </c>
      <c r="W13">
        <v>4</v>
      </c>
      <c r="Y13" t="s">
        <v>94</v>
      </c>
      <c r="Z13">
        <v>36</v>
      </c>
    </row>
    <row r="14" spans="1:35" x14ac:dyDescent="0.35">
      <c r="J14" s="4">
        <v>55443</v>
      </c>
      <c r="K14" s="4">
        <v>1</v>
      </c>
      <c r="M14" s="64" t="s">
        <v>103</v>
      </c>
      <c r="N14" s="64">
        <v>14</v>
      </c>
      <c r="P14" s="26"/>
      <c r="V14" t="s">
        <v>305</v>
      </c>
      <c r="W14">
        <v>1</v>
      </c>
      <c r="Y14" t="s">
        <v>306</v>
      </c>
      <c r="Z14">
        <v>9</v>
      </c>
    </row>
    <row r="15" spans="1:35" x14ac:dyDescent="0.35">
      <c r="J15" s="4">
        <v>55414</v>
      </c>
      <c r="K15" s="4">
        <v>1</v>
      </c>
      <c r="P15" s="26" t="s">
        <v>307</v>
      </c>
      <c r="V15" t="s">
        <v>308</v>
      </c>
      <c r="W15">
        <v>4</v>
      </c>
      <c r="Y15" t="s">
        <v>309</v>
      </c>
      <c r="Z15">
        <v>8</v>
      </c>
      <c r="AC15" t="s">
        <v>94</v>
      </c>
      <c r="AD15">
        <v>110</v>
      </c>
    </row>
    <row r="16" spans="1:35" x14ac:dyDescent="0.35">
      <c r="J16" s="4">
        <v>55412</v>
      </c>
      <c r="K16" s="4">
        <v>28</v>
      </c>
      <c r="P16" t="s">
        <v>310</v>
      </c>
      <c r="Q16">
        <v>3</v>
      </c>
      <c r="V16" t="s">
        <v>311</v>
      </c>
      <c r="W16">
        <v>1</v>
      </c>
      <c r="Y16" t="s">
        <v>312</v>
      </c>
      <c r="Z16">
        <v>1</v>
      </c>
      <c r="AC16" t="s">
        <v>278</v>
      </c>
      <c r="AD16">
        <v>22</v>
      </c>
    </row>
    <row r="17" spans="10:30" x14ac:dyDescent="0.35">
      <c r="J17" s="4">
        <v>55408</v>
      </c>
      <c r="K17" s="4">
        <v>1</v>
      </c>
      <c r="P17" t="s">
        <v>313</v>
      </c>
      <c r="Q17">
        <v>1</v>
      </c>
      <c r="V17" t="s">
        <v>314</v>
      </c>
      <c r="W17">
        <v>1</v>
      </c>
      <c r="Z17">
        <v>0</v>
      </c>
      <c r="AC17" t="s">
        <v>281</v>
      </c>
      <c r="AD17">
        <v>6</v>
      </c>
    </row>
    <row r="18" spans="10:30" x14ac:dyDescent="0.35">
      <c r="J18" s="4">
        <v>55113</v>
      </c>
      <c r="K18" s="4">
        <v>1</v>
      </c>
      <c r="P18" t="s">
        <v>315</v>
      </c>
      <c r="Q18">
        <v>8</v>
      </c>
      <c r="V18" t="s">
        <v>92</v>
      </c>
      <c r="W18">
        <v>51</v>
      </c>
      <c r="Y18" t="s">
        <v>316</v>
      </c>
      <c r="Z18">
        <v>1</v>
      </c>
      <c r="AC18" t="s">
        <v>284</v>
      </c>
      <c r="AD18">
        <v>4</v>
      </c>
    </row>
    <row r="19" spans="10:30" x14ac:dyDescent="0.35">
      <c r="J19">
        <v>55419</v>
      </c>
      <c r="K19">
        <v>1</v>
      </c>
      <c r="P19" t="s">
        <v>317</v>
      </c>
      <c r="Q19">
        <v>19</v>
      </c>
      <c r="V19" t="s">
        <v>283</v>
      </c>
      <c r="W19">
        <v>1</v>
      </c>
      <c r="Y19" t="s">
        <v>318</v>
      </c>
      <c r="Z19">
        <v>35</v>
      </c>
      <c r="AC19" t="s">
        <v>287</v>
      </c>
      <c r="AD19">
        <v>2</v>
      </c>
    </row>
    <row r="20" spans="10:30" x14ac:dyDescent="0.35">
      <c r="J20">
        <v>55430</v>
      </c>
      <c r="K20">
        <v>4</v>
      </c>
      <c r="P20" t="s">
        <v>273</v>
      </c>
      <c r="Q20">
        <v>11</v>
      </c>
      <c r="V20" t="s">
        <v>319</v>
      </c>
      <c r="W20">
        <v>1</v>
      </c>
      <c r="Y20" t="s">
        <v>320</v>
      </c>
      <c r="Z20">
        <v>36</v>
      </c>
      <c r="AC20" t="s">
        <v>289</v>
      </c>
      <c r="AD20">
        <v>5</v>
      </c>
    </row>
    <row r="21" spans="10:30" x14ac:dyDescent="0.35">
      <c r="J21">
        <v>55439</v>
      </c>
      <c r="K21">
        <v>2</v>
      </c>
      <c r="P21" t="s">
        <v>321</v>
      </c>
      <c r="Q21">
        <v>1</v>
      </c>
      <c r="V21" t="s">
        <v>322</v>
      </c>
      <c r="W21">
        <v>3</v>
      </c>
      <c r="Y21" t="s">
        <v>192</v>
      </c>
      <c r="Z21">
        <v>3</v>
      </c>
    </row>
    <row r="22" spans="10:30" x14ac:dyDescent="0.35">
      <c r="J22">
        <v>51412</v>
      </c>
      <c r="K22">
        <v>0</v>
      </c>
      <c r="P22" t="s">
        <v>323</v>
      </c>
      <c r="Q22">
        <v>1</v>
      </c>
      <c r="V22" t="s">
        <v>324</v>
      </c>
      <c r="W22">
        <v>1</v>
      </c>
      <c r="Y22" t="s">
        <v>325</v>
      </c>
      <c r="Z22">
        <v>1</v>
      </c>
    </row>
    <row r="23" spans="10:30" x14ac:dyDescent="0.35">
      <c r="J23">
        <v>55418</v>
      </c>
      <c r="K23">
        <v>1</v>
      </c>
      <c r="P23" t="s">
        <v>326</v>
      </c>
      <c r="Q23">
        <v>1</v>
      </c>
      <c r="V23" t="s">
        <v>327</v>
      </c>
      <c r="W23">
        <v>1</v>
      </c>
      <c r="Y23" t="s">
        <v>328</v>
      </c>
      <c r="Z23">
        <v>1</v>
      </c>
    </row>
    <row r="24" spans="10:30" x14ac:dyDescent="0.35">
      <c r="J24">
        <v>55438</v>
      </c>
      <c r="K24">
        <v>1</v>
      </c>
      <c r="P24" t="s">
        <v>329</v>
      </c>
      <c r="Q24">
        <v>3</v>
      </c>
      <c r="V24" t="s">
        <v>330</v>
      </c>
      <c r="W24">
        <v>1</v>
      </c>
      <c r="Y24" t="s">
        <v>281</v>
      </c>
      <c r="Z24">
        <v>4</v>
      </c>
    </row>
    <row r="25" spans="10:30" x14ac:dyDescent="0.35">
      <c r="J25">
        <v>55343</v>
      </c>
      <c r="K25">
        <v>1</v>
      </c>
      <c r="P25" t="s">
        <v>331</v>
      </c>
      <c r="Q25">
        <v>1</v>
      </c>
      <c r="V25" t="s">
        <v>332</v>
      </c>
      <c r="W25">
        <v>1</v>
      </c>
      <c r="Y25" t="s">
        <v>333</v>
      </c>
      <c r="Z25">
        <v>1</v>
      </c>
    </row>
    <row r="26" spans="10:30" x14ac:dyDescent="0.35">
      <c r="P26" t="s">
        <v>334</v>
      </c>
      <c r="Q26">
        <v>1</v>
      </c>
      <c r="V26" t="s">
        <v>335</v>
      </c>
      <c r="W26">
        <v>1</v>
      </c>
      <c r="Y26" t="s">
        <v>284</v>
      </c>
      <c r="Z26">
        <v>4</v>
      </c>
    </row>
    <row r="27" spans="10:30" x14ac:dyDescent="0.35">
      <c r="P27" t="s">
        <v>336</v>
      </c>
      <c r="Q27">
        <v>1</v>
      </c>
      <c r="V27" t="s">
        <v>337</v>
      </c>
      <c r="W27">
        <v>1</v>
      </c>
      <c r="Y27" t="s">
        <v>338</v>
      </c>
      <c r="Z27">
        <v>1</v>
      </c>
    </row>
    <row r="28" spans="10:30" x14ac:dyDescent="0.35">
      <c r="P28" t="s">
        <v>339</v>
      </c>
      <c r="Q28">
        <v>2</v>
      </c>
      <c r="V28" t="s">
        <v>340</v>
      </c>
      <c r="W28">
        <v>1</v>
      </c>
      <c r="Y28" t="s">
        <v>341</v>
      </c>
      <c r="Z28">
        <v>1</v>
      </c>
    </row>
    <row r="29" spans="10:30" x14ac:dyDescent="0.35">
      <c r="P29" t="s">
        <v>342</v>
      </c>
      <c r="Q29">
        <v>1</v>
      </c>
      <c r="V29" t="s">
        <v>280</v>
      </c>
      <c r="W29">
        <v>1</v>
      </c>
      <c r="Y29" t="s">
        <v>343</v>
      </c>
      <c r="Z29">
        <v>1</v>
      </c>
    </row>
    <row r="30" spans="10:30" x14ac:dyDescent="0.35">
      <c r="P30" t="s">
        <v>276</v>
      </c>
      <c r="Q30">
        <v>1</v>
      </c>
      <c r="V30" t="s">
        <v>344</v>
      </c>
      <c r="W30">
        <v>1</v>
      </c>
      <c r="Y30" t="s">
        <v>345</v>
      </c>
      <c r="Z30">
        <v>1</v>
      </c>
    </row>
    <row r="31" spans="10:30" x14ac:dyDescent="0.35">
      <c r="P31" t="s">
        <v>346</v>
      </c>
      <c r="Q31">
        <v>9</v>
      </c>
      <c r="V31" t="s">
        <v>347</v>
      </c>
      <c r="W31">
        <v>1</v>
      </c>
      <c r="Y31" t="s">
        <v>348</v>
      </c>
      <c r="Z31">
        <v>4</v>
      </c>
    </row>
    <row r="32" spans="10:30" x14ac:dyDescent="0.35">
      <c r="P32" t="s">
        <v>349</v>
      </c>
      <c r="Q32">
        <v>9</v>
      </c>
      <c r="V32" t="s">
        <v>350</v>
      </c>
      <c r="W32">
        <v>1</v>
      </c>
      <c r="Y32" t="s">
        <v>351</v>
      </c>
      <c r="Z32">
        <v>1</v>
      </c>
    </row>
    <row r="33" spans="16:26" x14ac:dyDescent="0.35">
      <c r="P33" t="s">
        <v>352</v>
      </c>
      <c r="Q33">
        <v>4</v>
      </c>
      <c r="Y33" t="s">
        <v>353</v>
      </c>
      <c r="Z33">
        <v>1</v>
      </c>
    </row>
    <row r="34" spans="16:26" x14ac:dyDescent="0.35">
      <c r="P34" t="s">
        <v>279</v>
      </c>
      <c r="Q34">
        <v>11</v>
      </c>
      <c r="Y34" t="s">
        <v>354</v>
      </c>
      <c r="Z34">
        <v>1</v>
      </c>
    </row>
    <row r="35" spans="16:26" x14ac:dyDescent="0.35">
      <c r="P35" t="s">
        <v>355</v>
      </c>
      <c r="Q35">
        <v>1</v>
      </c>
      <c r="Y35" t="s">
        <v>356</v>
      </c>
      <c r="Z35">
        <v>1</v>
      </c>
    </row>
    <row r="36" spans="16:26" x14ac:dyDescent="0.35">
      <c r="P36" t="s">
        <v>357</v>
      </c>
      <c r="Q36">
        <v>11</v>
      </c>
      <c r="Y36" t="s">
        <v>358</v>
      </c>
      <c r="Z36">
        <v>2</v>
      </c>
    </row>
    <row r="37" spans="16:26" x14ac:dyDescent="0.35">
      <c r="P37" t="s">
        <v>359</v>
      </c>
      <c r="Q37">
        <v>4</v>
      </c>
      <c r="Y37" t="s">
        <v>360</v>
      </c>
      <c r="Z37">
        <v>1</v>
      </c>
    </row>
    <row r="38" spans="16:26" x14ac:dyDescent="0.35">
      <c r="P38" t="s">
        <v>361</v>
      </c>
      <c r="Q38">
        <v>1</v>
      </c>
      <c r="Y38" t="s">
        <v>362</v>
      </c>
      <c r="Z38">
        <v>1</v>
      </c>
    </row>
    <row r="39" spans="16:26" x14ac:dyDescent="0.35">
      <c r="P39" t="s">
        <v>363</v>
      </c>
      <c r="Q39">
        <v>2</v>
      </c>
      <c r="Y39" t="s">
        <v>364</v>
      </c>
      <c r="Z39">
        <v>1</v>
      </c>
    </row>
    <row r="40" spans="16:26" x14ac:dyDescent="0.35">
      <c r="P40" t="s">
        <v>365</v>
      </c>
      <c r="Q40">
        <v>1</v>
      </c>
    </row>
    <row r="41" spans="16:26" x14ac:dyDescent="0.35">
      <c r="P41" t="s">
        <v>366</v>
      </c>
      <c r="Q41">
        <v>1</v>
      </c>
    </row>
    <row r="42" spans="16:26" x14ac:dyDescent="0.35">
      <c r="P42" t="s">
        <v>367</v>
      </c>
      <c r="Q42">
        <v>1</v>
      </c>
    </row>
    <row r="43" spans="16:26" x14ac:dyDescent="0.35">
      <c r="P43" t="s">
        <v>368</v>
      </c>
      <c r="Q43">
        <v>1</v>
      </c>
    </row>
    <row r="44" spans="16:26" x14ac:dyDescent="0.35">
      <c r="P44" t="s">
        <v>369</v>
      </c>
      <c r="Q44">
        <v>1</v>
      </c>
    </row>
    <row r="45" spans="16:26" x14ac:dyDescent="0.35">
      <c r="P45" t="s">
        <v>370</v>
      </c>
      <c r="Q45">
        <v>1</v>
      </c>
    </row>
    <row r="46" spans="16:26" x14ac:dyDescent="0.35">
      <c r="P46" t="s">
        <v>371</v>
      </c>
      <c r="Q46">
        <v>1</v>
      </c>
    </row>
    <row r="47" spans="16:26" x14ac:dyDescent="0.35">
      <c r="P47" t="s">
        <v>372</v>
      </c>
      <c r="Q47">
        <v>1</v>
      </c>
    </row>
    <row r="48" spans="16:26" x14ac:dyDescent="0.35">
      <c r="P48" t="s">
        <v>373</v>
      </c>
      <c r="Q48">
        <v>2</v>
      </c>
    </row>
    <row r="49" spans="16:17" x14ac:dyDescent="0.35">
      <c r="P49" t="s">
        <v>374</v>
      </c>
      <c r="Q49">
        <v>1</v>
      </c>
    </row>
    <row r="50" spans="16:17" x14ac:dyDescent="0.35">
      <c r="P50" t="s">
        <v>375</v>
      </c>
      <c r="Q50">
        <v>1</v>
      </c>
    </row>
    <row r="51" spans="16:17" x14ac:dyDescent="0.35">
      <c r="P51" t="s">
        <v>376</v>
      </c>
      <c r="Q51">
        <v>1</v>
      </c>
    </row>
    <row r="52" spans="16:17" x14ac:dyDescent="0.35">
      <c r="P52" t="s">
        <v>377</v>
      </c>
      <c r="Q52">
        <v>1</v>
      </c>
    </row>
    <row r="53" spans="16:17" x14ac:dyDescent="0.35">
      <c r="P53" t="s">
        <v>378</v>
      </c>
      <c r="Q53">
        <v>1</v>
      </c>
    </row>
    <row r="54" spans="16:17" x14ac:dyDescent="0.35">
      <c r="P54" t="s">
        <v>379</v>
      </c>
      <c r="Q54">
        <v>1</v>
      </c>
    </row>
    <row r="55" spans="16:17" x14ac:dyDescent="0.35">
      <c r="P55" t="s">
        <v>296</v>
      </c>
      <c r="Q55">
        <v>1</v>
      </c>
    </row>
    <row r="56" spans="16:17" x14ac:dyDescent="0.35">
      <c r="P56" t="s">
        <v>380</v>
      </c>
      <c r="Q56">
        <v>3</v>
      </c>
    </row>
    <row r="57" spans="16:17" x14ac:dyDescent="0.35">
      <c r="P57" t="s">
        <v>291</v>
      </c>
      <c r="Q57">
        <v>1</v>
      </c>
    </row>
    <row r="58" spans="16:17" x14ac:dyDescent="0.35">
      <c r="P58" t="s">
        <v>381</v>
      </c>
      <c r="Q58">
        <v>1</v>
      </c>
    </row>
    <row r="59" spans="16:17" x14ac:dyDescent="0.35">
      <c r="P59" t="s">
        <v>382</v>
      </c>
      <c r="Q59">
        <v>1</v>
      </c>
    </row>
    <row r="60" spans="16:17" x14ac:dyDescent="0.35">
      <c r="P60" t="s">
        <v>383</v>
      </c>
      <c r="Q60">
        <v>1</v>
      </c>
    </row>
    <row r="61" spans="16:17" x14ac:dyDescent="0.35">
      <c r="P61" t="s">
        <v>384</v>
      </c>
      <c r="Q61">
        <v>1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5BA6-2017-493D-97DB-C0E92EAB7D73}">
  <dimension ref="A1:F52"/>
  <sheetViews>
    <sheetView topLeftCell="A37" workbookViewId="0">
      <selection activeCell="F41" sqref="F41"/>
    </sheetView>
  </sheetViews>
  <sheetFormatPr defaultRowHeight="14.5" x14ac:dyDescent="0.35"/>
  <cols>
    <col min="1" max="1" width="43.54296875" style="55" customWidth="1"/>
    <col min="2" max="2" width="23.7265625" style="55" bestFit="1" customWidth="1"/>
    <col min="3" max="4" width="8.7265625" style="55"/>
    <col min="5" max="5" width="44.36328125" style="55" customWidth="1"/>
    <col min="6" max="6" width="26.6328125" style="55" customWidth="1"/>
    <col min="7" max="16384" width="8.7265625" style="55"/>
  </cols>
  <sheetData>
    <row r="1" spans="1:6" x14ac:dyDescent="0.35">
      <c r="A1" s="58" t="s">
        <v>1</v>
      </c>
      <c r="B1" s="58" t="s">
        <v>65</v>
      </c>
      <c r="E1" s="58" t="s">
        <v>1</v>
      </c>
      <c r="F1" s="58" t="s">
        <v>65</v>
      </c>
    </row>
    <row r="2" spans="1:6" ht="43.5" x14ac:dyDescent="0.35">
      <c r="A2" s="27" t="s">
        <v>67</v>
      </c>
      <c r="B2" s="55" t="s">
        <v>66</v>
      </c>
      <c r="E2" s="52" t="s">
        <v>108</v>
      </c>
      <c r="F2" s="55" t="s">
        <v>66</v>
      </c>
    </row>
    <row r="3" spans="1:6" ht="43.5" x14ac:dyDescent="0.35">
      <c r="A3" s="27" t="s">
        <v>68</v>
      </c>
      <c r="B3" s="55" t="s">
        <v>66</v>
      </c>
      <c r="E3" s="52" t="s">
        <v>110</v>
      </c>
      <c r="F3" s="55" t="s">
        <v>66</v>
      </c>
    </row>
    <row r="4" spans="1:6" ht="43.5" x14ac:dyDescent="0.35">
      <c r="A4" s="27" t="s">
        <v>69</v>
      </c>
      <c r="B4" s="55" t="s">
        <v>66</v>
      </c>
      <c r="E4" s="52" t="s">
        <v>112</v>
      </c>
      <c r="F4" s="55" t="s">
        <v>66</v>
      </c>
    </row>
    <row r="5" spans="1:6" ht="42.5" x14ac:dyDescent="0.35">
      <c r="A5" s="27" t="s">
        <v>70</v>
      </c>
      <c r="B5" s="55" t="s">
        <v>66</v>
      </c>
      <c r="E5" s="52" t="s">
        <v>30</v>
      </c>
      <c r="F5" s="55" t="s">
        <v>66</v>
      </c>
    </row>
    <row r="6" spans="1:6" ht="42.5" x14ac:dyDescent="0.35">
      <c r="A6" s="27" t="s">
        <v>71</v>
      </c>
      <c r="B6" s="55" t="s">
        <v>66</v>
      </c>
      <c r="E6" s="52" t="s">
        <v>31</v>
      </c>
      <c r="F6" s="55" t="s">
        <v>66</v>
      </c>
    </row>
    <row r="7" spans="1:6" ht="29" x14ac:dyDescent="0.35">
      <c r="A7" s="27" t="s">
        <v>33</v>
      </c>
      <c r="B7" s="55" t="s">
        <v>66</v>
      </c>
      <c r="E7" s="52" t="s">
        <v>113</v>
      </c>
      <c r="F7" s="55" t="s">
        <v>66</v>
      </c>
    </row>
    <row r="8" spans="1:6" ht="29" x14ac:dyDescent="0.35">
      <c r="A8" s="27" t="s">
        <v>72</v>
      </c>
      <c r="B8" s="55" t="s">
        <v>66</v>
      </c>
      <c r="E8" s="52" t="s">
        <v>114</v>
      </c>
      <c r="F8" s="55" t="s">
        <v>66</v>
      </c>
    </row>
    <row r="9" spans="1:6" ht="28.5" x14ac:dyDescent="0.35">
      <c r="A9" s="27" t="s">
        <v>73</v>
      </c>
      <c r="B9" s="55" t="s">
        <v>66</v>
      </c>
      <c r="E9" s="52" t="s">
        <v>115</v>
      </c>
      <c r="F9" s="55" t="s">
        <v>66</v>
      </c>
    </row>
    <row r="10" spans="1:6" ht="42.5" x14ac:dyDescent="0.35">
      <c r="A10" s="27" t="s">
        <v>74</v>
      </c>
      <c r="B10" s="55" t="s">
        <v>66</v>
      </c>
      <c r="E10" s="52" t="s">
        <v>116</v>
      </c>
      <c r="F10" s="55" t="s">
        <v>66</v>
      </c>
    </row>
    <row r="11" spans="1:6" ht="29" x14ac:dyDescent="0.35">
      <c r="A11" s="27" t="s">
        <v>75</v>
      </c>
      <c r="B11" s="55" t="s">
        <v>66</v>
      </c>
      <c r="E11" s="52" t="s">
        <v>117</v>
      </c>
      <c r="F11" s="55" t="s">
        <v>66</v>
      </c>
    </row>
    <row r="12" spans="1:6" ht="29" x14ac:dyDescent="0.35">
      <c r="A12" s="27" t="s">
        <v>34</v>
      </c>
      <c r="B12" s="55" t="s">
        <v>66</v>
      </c>
      <c r="E12" s="52" t="s">
        <v>118</v>
      </c>
      <c r="F12" s="55" t="s">
        <v>66</v>
      </c>
    </row>
    <row r="13" spans="1:6" ht="29" x14ac:dyDescent="0.35">
      <c r="A13" s="27" t="s">
        <v>76</v>
      </c>
      <c r="B13" s="55" t="s">
        <v>77</v>
      </c>
      <c r="E13" s="52" t="s">
        <v>119</v>
      </c>
      <c r="F13" s="55" t="s">
        <v>66</v>
      </c>
    </row>
    <row r="14" spans="1:6" ht="29" x14ac:dyDescent="0.35">
      <c r="A14" s="27" t="s">
        <v>35</v>
      </c>
      <c r="B14" s="55" t="s">
        <v>77</v>
      </c>
      <c r="E14" s="52" t="s">
        <v>120</v>
      </c>
      <c r="F14" s="55" t="s">
        <v>77</v>
      </c>
    </row>
    <row r="15" spans="1:6" ht="28.5" x14ac:dyDescent="0.35">
      <c r="A15" s="27" t="s">
        <v>78</v>
      </c>
      <c r="B15" s="55" t="s">
        <v>77</v>
      </c>
      <c r="E15" s="52" t="s">
        <v>121</v>
      </c>
      <c r="F15" s="55" t="s">
        <v>66</v>
      </c>
    </row>
    <row r="16" spans="1:6" ht="43.5" x14ac:dyDescent="0.35">
      <c r="A16" s="27" t="s">
        <v>38</v>
      </c>
      <c r="B16" s="55" t="s">
        <v>77</v>
      </c>
      <c r="E16" s="52" t="s">
        <v>122</v>
      </c>
      <c r="F16" s="55" t="s">
        <v>77</v>
      </c>
    </row>
    <row r="17" spans="1:6" ht="43.5" x14ac:dyDescent="0.35">
      <c r="A17" s="27" t="s">
        <v>79</v>
      </c>
      <c r="B17" s="55" t="s">
        <v>77</v>
      </c>
      <c r="E17" s="52" t="s">
        <v>123</v>
      </c>
      <c r="F17" s="55" t="s">
        <v>77</v>
      </c>
    </row>
    <row r="18" spans="1:6" ht="43.5" x14ac:dyDescent="0.35">
      <c r="A18" s="27" t="s">
        <v>80</v>
      </c>
      <c r="B18" s="55" t="s">
        <v>77</v>
      </c>
      <c r="E18" s="52" t="s">
        <v>124</v>
      </c>
      <c r="F18" s="55" t="s">
        <v>77</v>
      </c>
    </row>
    <row r="19" spans="1:6" ht="58" x14ac:dyDescent="0.35">
      <c r="A19" s="27" t="s">
        <v>81</v>
      </c>
      <c r="B19" s="55" t="s">
        <v>77</v>
      </c>
      <c r="E19" s="52" t="s">
        <v>126</v>
      </c>
      <c r="F19" s="55" t="s">
        <v>77</v>
      </c>
    </row>
    <row r="20" spans="1:6" ht="28.5" x14ac:dyDescent="0.35">
      <c r="A20" s="18" t="s">
        <v>37</v>
      </c>
      <c r="B20" s="55" t="s">
        <v>77</v>
      </c>
      <c r="E20" s="52" t="s">
        <v>127</v>
      </c>
      <c r="F20" s="55" t="s">
        <v>77</v>
      </c>
    </row>
    <row r="21" spans="1:6" ht="28.5" x14ac:dyDescent="0.35">
      <c r="A21" s="19" t="s">
        <v>36</v>
      </c>
      <c r="B21" s="55" t="s">
        <v>77</v>
      </c>
      <c r="E21" s="52" t="s">
        <v>128</v>
      </c>
      <c r="F21" s="55" t="s">
        <v>77</v>
      </c>
    </row>
    <row r="22" spans="1:6" ht="29" x14ac:dyDescent="0.35">
      <c r="A22" s="27" t="s">
        <v>82</v>
      </c>
      <c r="B22" s="55" t="s">
        <v>77</v>
      </c>
      <c r="E22" s="52" t="s">
        <v>129</v>
      </c>
      <c r="F22" s="55" t="s">
        <v>77</v>
      </c>
    </row>
    <row r="23" spans="1:6" ht="43.5" x14ac:dyDescent="0.35">
      <c r="A23" s="27" t="s">
        <v>39</v>
      </c>
      <c r="B23" s="55" t="s">
        <v>77</v>
      </c>
      <c r="E23" s="52" t="s">
        <v>130</v>
      </c>
      <c r="F23" s="55" t="s">
        <v>77</v>
      </c>
    </row>
    <row r="24" spans="1:6" ht="28.5" x14ac:dyDescent="0.35">
      <c r="A24" s="18" t="s">
        <v>40</v>
      </c>
      <c r="B24" s="55" t="s">
        <v>83</v>
      </c>
      <c r="E24" s="52" t="s">
        <v>131</v>
      </c>
      <c r="F24" s="55" t="s">
        <v>77</v>
      </c>
    </row>
    <row r="25" spans="1:6" ht="42.5" x14ac:dyDescent="0.35">
      <c r="A25" s="23" t="s">
        <v>42</v>
      </c>
      <c r="B25" s="55" t="s">
        <v>83</v>
      </c>
      <c r="E25" s="52" t="s">
        <v>132</v>
      </c>
      <c r="F25" s="55" t="s">
        <v>83</v>
      </c>
    </row>
    <row r="26" spans="1:6" ht="28.5" x14ac:dyDescent="0.35">
      <c r="A26" s="23" t="s">
        <v>41</v>
      </c>
      <c r="B26" s="55" t="s">
        <v>83</v>
      </c>
      <c r="E26" s="52" t="s">
        <v>133</v>
      </c>
      <c r="F26" s="55" t="s">
        <v>83</v>
      </c>
    </row>
    <row r="27" spans="1:6" ht="28.5" x14ac:dyDescent="0.35">
      <c r="A27" s="8" t="s">
        <v>47</v>
      </c>
      <c r="B27" s="55" t="s">
        <v>83</v>
      </c>
      <c r="E27" s="52" t="s">
        <v>135</v>
      </c>
      <c r="F27" s="55" t="s">
        <v>83</v>
      </c>
    </row>
    <row r="28" spans="1:6" ht="28.5" x14ac:dyDescent="0.35">
      <c r="A28" s="19" t="s">
        <v>43</v>
      </c>
      <c r="B28" s="55" t="s">
        <v>83</v>
      </c>
      <c r="E28" s="52" t="s">
        <v>136</v>
      </c>
      <c r="F28" s="55" t="s">
        <v>83</v>
      </c>
    </row>
    <row r="29" spans="1:6" ht="28.5" x14ac:dyDescent="0.35">
      <c r="A29" s="19" t="s">
        <v>46</v>
      </c>
      <c r="B29" s="55" t="s">
        <v>83</v>
      </c>
      <c r="E29" s="52" t="s">
        <v>137</v>
      </c>
      <c r="F29" s="55" t="s">
        <v>83</v>
      </c>
    </row>
    <row r="30" spans="1:6" ht="29" x14ac:dyDescent="0.35">
      <c r="A30" s="27" t="s">
        <v>84</v>
      </c>
      <c r="B30" s="55" t="s">
        <v>83</v>
      </c>
      <c r="E30" s="52" t="s">
        <v>139</v>
      </c>
      <c r="F30" s="55" t="s">
        <v>83</v>
      </c>
    </row>
    <row r="31" spans="1:6" ht="28.5" x14ac:dyDescent="0.35">
      <c r="A31" s="18" t="s">
        <v>45</v>
      </c>
      <c r="B31" s="55" t="s">
        <v>83</v>
      </c>
      <c r="E31" s="52" t="s">
        <v>140</v>
      </c>
      <c r="F31" s="55" t="s">
        <v>83</v>
      </c>
    </row>
    <row r="32" spans="1:6" ht="42.5" x14ac:dyDescent="0.35">
      <c r="A32" s="8" t="s">
        <v>44</v>
      </c>
      <c r="B32" s="55" t="s">
        <v>83</v>
      </c>
      <c r="E32" s="52" t="s">
        <v>142</v>
      </c>
      <c r="F32" s="55" t="s">
        <v>83</v>
      </c>
    </row>
    <row r="33" spans="1:6" ht="101.5" x14ac:dyDescent="0.35">
      <c r="A33" s="27" t="s">
        <v>87</v>
      </c>
      <c r="B33" s="55" t="s">
        <v>86</v>
      </c>
      <c r="E33" s="52" t="s">
        <v>144</v>
      </c>
      <c r="F33" s="55" t="s">
        <v>83</v>
      </c>
    </row>
    <row r="34" spans="1:6" ht="28.5" x14ac:dyDescent="0.35">
      <c r="A34" s="18" t="s">
        <v>48</v>
      </c>
      <c r="B34" s="55" t="s">
        <v>86</v>
      </c>
      <c r="E34" s="52" t="s">
        <v>145</v>
      </c>
      <c r="F34" s="55" t="s">
        <v>83</v>
      </c>
    </row>
    <row r="35" spans="1:6" ht="28.5" x14ac:dyDescent="0.35">
      <c r="A35" s="18" t="s">
        <v>49</v>
      </c>
      <c r="B35" s="55" t="s">
        <v>86</v>
      </c>
      <c r="E35" s="52" t="s">
        <v>147</v>
      </c>
      <c r="F35" s="55" t="s">
        <v>83</v>
      </c>
    </row>
    <row r="36" spans="1:6" ht="56.5" x14ac:dyDescent="0.35">
      <c r="A36" s="27" t="s">
        <v>88</v>
      </c>
      <c r="B36" s="55" t="s">
        <v>86</v>
      </c>
      <c r="E36" s="52" t="s">
        <v>148</v>
      </c>
      <c r="F36" s="55" t="s">
        <v>83</v>
      </c>
    </row>
    <row r="37" spans="1:6" ht="29" x14ac:dyDescent="0.35">
      <c r="A37" s="27" t="s">
        <v>89</v>
      </c>
      <c r="B37" s="55" t="s">
        <v>86</v>
      </c>
      <c r="E37" s="52" t="s">
        <v>150</v>
      </c>
      <c r="F37" s="55" t="s">
        <v>86</v>
      </c>
    </row>
    <row r="38" spans="1:6" ht="38.5" x14ac:dyDescent="0.35">
      <c r="A38" s="8" t="s">
        <v>52</v>
      </c>
      <c r="B38" s="55" t="s">
        <v>86</v>
      </c>
      <c r="E38" s="52" t="s">
        <v>152</v>
      </c>
      <c r="F38" s="55" t="s">
        <v>86</v>
      </c>
    </row>
    <row r="39" spans="1:6" ht="29" x14ac:dyDescent="0.35">
      <c r="A39" s="27" t="s">
        <v>51</v>
      </c>
      <c r="B39" s="55" t="s">
        <v>86</v>
      </c>
      <c r="E39" s="52" t="s">
        <v>154</v>
      </c>
      <c r="F39" s="55" t="s">
        <v>86</v>
      </c>
    </row>
    <row r="40" spans="1:6" ht="38.5" x14ac:dyDescent="0.35">
      <c r="A40" s="8" t="s">
        <v>50</v>
      </c>
      <c r="B40" s="55" t="s">
        <v>86</v>
      </c>
      <c r="E40" s="52" t="s">
        <v>155</v>
      </c>
      <c r="F40" s="55" t="s">
        <v>86</v>
      </c>
    </row>
    <row r="41" spans="1:6" ht="28.5" x14ac:dyDescent="0.35">
      <c r="A41" s="8" t="s">
        <v>53</v>
      </c>
      <c r="B41" s="55" t="s">
        <v>86</v>
      </c>
      <c r="E41" s="52" t="s">
        <v>157</v>
      </c>
      <c r="F41" s="55" t="s">
        <v>86</v>
      </c>
    </row>
    <row r="42" spans="1:6" ht="42.5" x14ac:dyDescent="0.35">
      <c r="A42" s="18" t="s">
        <v>54</v>
      </c>
      <c r="B42" s="55" t="s">
        <v>90</v>
      </c>
      <c r="E42" s="52" t="s">
        <v>48</v>
      </c>
      <c r="F42" s="55" t="s">
        <v>86</v>
      </c>
    </row>
    <row r="43" spans="1:6" ht="28.5" x14ac:dyDescent="0.35">
      <c r="A43" s="19" t="s">
        <v>55</v>
      </c>
      <c r="B43" s="55" t="s">
        <v>90</v>
      </c>
      <c r="E43" s="52" t="s">
        <v>159</v>
      </c>
      <c r="F43" s="55" t="s">
        <v>90</v>
      </c>
    </row>
    <row r="44" spans="1:6" ht="28.5" x14ac:dyDescent="0.35">
      <c r="A44" s="8" t="s">
        <v>64</v>
      </c>
      <c r="B44" s="55" t="s">
        <v>90</v>
      </c>
      <c r="E44" s="52" t="s">
        <v>160</v>
      </c>
      <c r="F44" s="55" t="s">
        <v>90</v>
      </c>
    </row>
    <row r="45" spans="1:6" ht="28.5" x14ac:dyDescent="0.35">
      <c r="A45" s="19" t="s">
        <v>61</v>
      </c>
      <c r="B45" s="55" t="s">
        <v>90</v>
      </c>
      <c r="E45" s="52" t="s">
        <v>161</v>
      </c>
      <c r="F45" s="55" t="s">
        <v>90</v>
      </c>
    </row>
    <row r="46" spans="1:6" ht="28.5" x14ac:dyDescent="0.35">
      <c r="A46" s="23" t="s">
        <v>60</v>
      </c>
      <c r="B46" s="55" t="s">
        <v>90</v>
      </c>
      <c r="E46" s="52" t="s">
        <v>163</v>
      </c>
      <c r="F46" s="55" t="s">
        <v>90</v>
      </c>
    </row>
    <row r="47" spans="1:6" ht="26" x14ac:dyDescent="0.35">
      <c r="A47" s="19" t="s">
        <v>63</v>
      </c>
      <c r="B47" s="55" t="s">
        <v>90</v>
      </c>
      <c r="E47" s="52" t="s">
        <v>61</v>
      </c>
      <c r="F47" s="55" t="s">
        <v>90</v>
      </c>
    </row>
    <row r="48" spans="1:6" ht="42.5" x14ac:dyDescent="0.35">
      <c r="A48" s="18" t="s">
        <v>62</v>
      </c>
      <c r="B48" s="55" t="s">
        <v>90</v>
      </c>
      <c r="E48" s="52" t="s">
        <v>165</v>
      </c>
      <c r="F48" s="55" t="s">
        <v>90</v>
      </c>
    </row>
    <row r="49" spans="1:6" ht="28.5" x14ac:dyDescent="0.35">
      <c r="A49" s="23" t="s">
        <v>59</v>
      </c>
      <c r="B49" s="55" t="s">
        <v>90</v>
      </c>
      <c r="E49" s="52" t="s">
        <v>166</v>
      </c>
      <c r="F49" s="55" t="s">
        <v>90</v>
      </c>
    </row>
    <row r="50" spans="1:6" ht="28.5" x14ac:dyDescent="0.35">
      <c r="A50" s="23" t="s">
        <v>58</v>
      </c>
      <c r="B50" s="55" t="s">
        <v>90</v>
      </c>
      <c r="E50" s="52" t="s">
        <v>58</v>
      </c>
      <c r="F50" s="55" t="s">
        <v>90</v>
      </c>
    </row>
    <row r="51" spans="1:6" ht="28.5" x14ac:dyDescent="0.35">
      <c r="A51" s="23" t="s">
        <v>57</v>
      </c>
      <c r="B51" s="55" t="s">
        <v>90</v>
      </c>
      <c r="E51" s="52" t="s">
        <v>168</v>
      </c>
      <c r="F51" s="55" t="s">
        <v>90</v>
      </c>
    </row>
    <row r="52" spans="1:6" x14ac:dyDescent="0.35">
      <c r="A52" s="27" t="s">
        <v>56</v>
      </c>
      <c r="B52" s="55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Youth x Topic</vt:lpstr>
      <vt:lpstr>Youth x Goal</vt:lpstr>
      <vt:lpstr>PWYC x Topic</vt:lpstr>
      <vt:lpstr>PWYC x Goal</vt:lpstr>
      <vt:lpstr>PWYC Demog</vt:lpstr>
      <vt:lpstr>Youth Demog</vt:lpstr>
      <vt:lpstr>VLOOKUP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Ferg, Mikayla M</dc:creator>
  <cp:lastModifiedBy>Ferg, Mikayla M</cp:lastModifiedBy>
  <dcterms:created xsi:type="dcterms:W3CDTF">2022-01-24T15:15:23Z</dcterms:created>
  <dcterms:modified xsi:type="dcterms:W3CDTF">2022-02-08T22:33:26Z</dcterms:modified>
</cp:coreProperties>
</file>